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595" tabRatio="852" activeTab="0"/>
  </bookViews>
  <sheets>
    <sheet name="4.1.2.2.3." sheetId="1" r:id="rId1"/>
  </sheets>
  <definedNames/>
  <calcPr fullCalcOnLoad="1"/>
</workbook>
</file>

<file path=xl/comments1.xml><?xml version="1.0" encoding="utf-8"?>
<comments xmlns="http://schemas.openxmlformats.org/spreadsheetml/2006/main">
  <authors>
    <author>g838</author>
  </authors>
  <commentList>
    <comment ref="B2" authorId="0">
      <text>
        <r>
          <rPr>
            <sz val="8"/>
            <rFont val="Tahoma"/>
            <family val="2"/>
          </rPr>
          <t>Methodological changes have been made in 2005. See Methodological notes. For the sake of comparability data of 2004 have been revised.</t>
        </r>
      </text>
    </comment>
    <comment ref="A29" authorId="0">
      <text>
        <r>
          <rPr>
            <sz val="8"/>
            <rFont val="Tahoma"/>
            <family val="2"/>
          </rPr>
          <t>The data of nutrient consumption based on the data of the National Center for Epidemiology (OETI) changed in 2004. For the sake of comparability data of the year 2003 have been revised.</t>
        </r>
      </text>
    </comment>
  </commentList>
</comments>
</file>

<file path=xl/sharedStrings.xml><?xml version="1.0" encoding="utf-8"?>
<sst xmlns="http://schemas.openxmlformats.org/spreadsheetml/2006/main" count="13" uniqueCount="13">
  <si>
    <t>Year</t>
  </si>
  <si>
    <t>Meat</t>
  </si>
  <si>
    <t>Fish</t>
  </si>
  <si>
    <t>Milk</t>
  </si>
  <si>
    <t>Eggs</t>
  </si>
  <si>
    <t>Fats</t>
  </si>
  <si>
    <t>Flour and rice</t>
  </si>
  <si>
    <t>Potatoes</t>
  </si>
  <si>
    <t>Sugar and honey</t>
  </si>
  <si>
    <t>Vegetables, fruits</t>
  </si>
  <si>
    <t>Other foods of crop origin</t>
  </si>
  <si>
    <t>Total</t>
  </si>
  <si>
    <t>4.1.2.2.3. Daily volume of carbohydrate per capita (1970–) [grammes]</t>
  </si>
</sst>
</file>

<file path=xl/styles.xml><?xml version="1.0" encoding="utf-8"?>
<styleSheet xmlns="http://schemas.openxmlformats.org/spreadsheetml/2006/main">
  <numFmts count="3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_"/>
    <numFmt numFmtId="175" formatCode="#,##0.0____"/>
    <numFmt numFmtId="176" formatCode="#,##0.0__;"/>
    <numFmt numFmtId="177" formatCode="#,##0.0;"/>
    <numFmt numFmtId="178" formatCode="#,##0.0;__"/>
    <numFmt numFmtId="179" formatCode="#,##0.0_____;"/>
    <numFmt numFmtId="180" formatCode="#,##0.00__"/>
    <numFmt numFmtId="181" formatCode="#,##0__"/>
    <numFmt numFmtId="182" formatCode="@__"/>
    <numFmt numFmtId="183" formatCode="&quot;Igen&quot;;&quot;Igen&quot;;&quot;Nem&quot;"/>
    <numFmt numFmtId="184" formatCode="&quot;Igaz&quot;;&quot;Igaz&quot;;&quot;Hamis&quot;"/>
    <numFmt numFmtId="185" formatCode="&quot;Be&quot;;&quot;Be&quot;;&quot;Ki&quot;"/>
  </numFmts>
  <fonts count="42">
    <font>
      <sz val="10"/>
      <name val="Arial CE"/>
      <family val="0"/>
    </font>
    <font>
      <sz val="8"/>
      <name val="Arial CE"/>
      <family val="0"/>
    </font>
    <font>
      <sz val="8"/>
      <name val="Tahoma"/>
      <family val="2"/>
    </font>
    <font>
      <b/>
      <sz val="8"/>
      <name val="Arial"/>
      <family val="2"/>
    </font>
    <font>
      <sz val="8"/>
      <name val="Arial"/>
      <family val="2"/>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u val="single"/>
      <sz val="10"/>
      <color indexed="30"/>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Arial CE"/>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0" fillId="28" borderId="7" applyNumberFormat="0" applyFont="0" applyAlignment="0" applyProtection="0"/>
    <xf numFmtId="0" fontId="34" fillId="29" borderId="0" applyNumberFormat="0" applyBorder="0" applyAlignment="0" applyProtection="0"/>
    <xf numFmtId="0" fontId="35" fillId="30" borderId="8" applyNumberFormat="0" applyAlignment="0" applyProtection="0"/>
    <xf numFmtId="0" fontId="36" fillId="0" borderId="0" applyNumberFormat="0" applyFill="0" applyBorder="0" applyAlignment="0" applyProtection="0"/>
    <xf numFmtId="0" fontId="0" fillId="0" borderId="0">
      <alignment/>
      <protection/>
    </xf>
    <xf numFmtId="0" fontId="3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9" fontId="0" fillId="0" borderId="0" applyFont="0" applyFill="0" applyBorder="0" applyAlignment="0" applyProtection="0"/>
  </cellStyleXfs>
  <cellXfs count="20">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0" fontId="4" fillId="0" borderId="13" xfId="0" applyFont="1" applyBorder="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xf>
    <xf numFmtId="1" fontId="4" fillId="0" borderId="0" xfId="0" applyNumberFormat="1" applyFont="1" applyBorder="1" applyAlignment="1">
      <alignment horizontal="center"/>
    </xf>
    <xf numFmtId="1" fontId="4" fillId="0" borderId="0" xfId="0" applyNumberFormat="1" applyFont="1" applyFill="1" applyBorder="1" applyAlignment="1">
      <alignment horizontal="center"/>
    </xf>
    <xf numFmtId="0" fontId="3" fillId="0" borderId="13" xfId="0" applyFont="1" applyBorder="1" applyAlignment="1">
      <alignment horizontal="left"/>
    </xf>
    <xf numFmtId="0" fontId="4" fillId="0" borderId="0" xfId="0" applyFont="1" applyBorder="1" applyAlignment="1">
      <alignment horizontal="left"/>
    </xf>
    <xf numFmtId="0" fontId="3" fillId="0" borderId="13" xfId="0" applyFont="1" applyBorder="1" applyAlignment="1">
      <alignment horizontal="left" vertical="center"/>
    </xf>
    <xf numFmtId="172" fontId="4" fillId="0" borderId="0" xfId="55" applyNumberFormat="1" applyFont="1" applyFill="1">
      <alignment/>
      <protection/>
    </xf>
    <xf numFmtId="172" fontId="4" fillId="0" borderId="13" xfId="55" applyNumberFormat="1" applyFont="1" applyFill="1" applyBorder="1">
      <alignment/>
      <protection/>
    </xf>
    <xf numFmtId="172" fontId="4" fillId="0" borderId="0" xfId="0" applyNumberFormat="1" applyFont="1" applyFill="1" applyAlignment="1">
      <alignment/>
    </xf>
    <xf numFmtId="0" fontId="4" fillId="0" borderId="0" xfId="55" applyFont="1" applyFill="1">
      <alignment/>
      <protection/>
    </xf>
    <xf numFmtId="173" fontId="4" fillId="0" borderId="0" xfId="55" applyNumberFormat="1" applyFont="1" applyFill="1">
      <alignment/>
      <protection/>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Magyarázó szöveg" xfId="54"/>
    <cellStyle name="Normál 2"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zoomScalePageLayoutView="0" workbookViewId="0" topLeftCell="A1">
      <selection activeCell="A1" sqref="A1"/>
    </sheetView>
  </sheetViews>
  <sheetFormatPr defaultColWidth="9.00390625" defaultRowHeight="12.75"/>
  <cols>
    <col min="1" max="1" width="10.875" style="6" customWidth="1"/>
    <col min="2" max="5" width="10.875" style="1" customWidth="1"/>
    <col min="6" max="6" width="9.625" style="1" customWidth="1"/>
    <col min="7" max="10" width="10.875" style="1" customWidth="1"/>
    <col min="11" max="11" width="11.00390625" style="1" customWidth="1"/>
    <col min="12" max="12" width="10.875" style="1" customWidth="1"/>
    <col min="13" max="13" width="10.875" style="9" customWidth="1"/>
    <col min="14" max="14" width="10.875" style="1" customWidth="1"/>
    <col min="15" max="16384" width="9.125" style="1" customWidth="1"/>
  </cols>
  <sheetData>
    <row r="1" spans="1:13" s="6" customFormat="1" ht="20.25" customHeight="1">
      <c r="A1" s="14" t="s">
        <v>12</v>
      </c>
      <c r="B1" s="12"/>
      <c r="C1" s="12"/>
      <c r="D1" s="12"/>
      <c r="E1" s="12"/>
      <c r="F1" s="12"/>
      <c r="G1" s="12"/>
      <c r="H1" s="12"/>
      <c r="I1" s="12"/>
      <c r="J1" s="12"/>
      <c r="K1" s="12"/>
      <c r="L1" s="12"/>
      <c r="M1" s="13"/>
    </row>
    <row r="2" spans="1:13" ht="22.5">
      <c r="A2" s="2" t="s">
        <v>0</v>
      </c>
      <c r="B2" s="3" t="s">
        <v>1</v>
      </c>
      <c r="C2" s="3" t="s">
        <v>2</v>
      </c>
      <c r="D2" s="3" t="s">
        <v>3</v>
      </c>
      <c r="E2" s="3" t="s">
        <v>4</v>
      </c>
      <c r="F2" s="4" t="s">
        <v>5</v>
      </c>
      <c r="G2" s="3" t="s">
        <v>6</v>
      </c>
      <c r="H2" s="3" t="s">
        <v>7</v>
      </c>
      <c r="I2" s="3" t="s">
        <v>8</v>
      </c>
      <c r="J2" s="3" t="s">
        <v>9</v>
      </c>
      <c r="K2" s="3" t="s">
        <v>10</v>
      </c>
      <c r="L2" s="3" t="s">
        <v>11</v>
      </c>
      <c r="M2" s="8"/>
    </row>
    <row r="3" spans="1:13" ht="11.25">
      <c r="A3" s="5">
        <v>1970</v>
      </c>
      <c r="B3" s="15">
        <v>0.5</v>
      </c>
      <c r="C3" s="15">
        <v>0</v>
      </c>
      <c r="D3" s="15">
        <v>13.5</v>
      </c>
      <c r="E3" s="15">
        <v>0.2</v>
      </c>
      <c r="F3" s="15">
        <v>0.1</v>
      </c>
      <c r="G3" s="15">
        <v>252.2</v>
      </c>
      <c r="H3" s="15">
        <v>28.9</v>
      </c>
      <c r="I3" s="15">
        <v>92.1</v>
      </c>
      <c r="J3" s="15">
        <v>27.8</v>
      </c>
      <c r="K3" s="15">
        <v>3.9</v>
      </c>
      <c r="L3" s="15">
        <v>419.2</v>
      </c>
      <c r="M3" s="10"/>
    </row>
    <row r="4" spans="1:13" ht="11.25">
      <c r="A4" s="5">
        <v>1975</v>
      </c>
      <c r="B4" s="15">
        <v>0.7</v>
      </c>
      <c r="C4" s="15">
        <v>0</v>
      </c>
      <c r="D4" s="15">
        <v>16</v>
      </c>
      <c r="E4" s="15">
        <v>0.2</v>
      </c>
      <c r="F4" s="15">
        <v>0</v>
      </c>
      <c r="G4" s="15">
        <v>241.7</v>
      </c>
      <c r="H4" s="15">
        <v>25.6</v>
      </c>
      <c r="I4" s="15">
        <v>108.2</v>
      </c>
      <c r="J4" s="15">
        <v>28.8</v>
      </c>
      <c r="K4" s="15">
        <v>3.9</v>
      </c>
      <c r="L4" s="15">
        <v>425.1</v>
      </c>
      <c r="M4" s="10"/>
    </row>
    <row r="5" spans="1:13" ht="11.25">
      <c r="A5" s="5">
        <v>1980</v>
      </c>
      <c r="B5" s="15">
        <v>0.8</v>
      </c>
      <c r="C5" s="15">
        <v>0</v>
      </c>
      <c r="D5" s="15">
        <v>20.9</v>
      </c>
      <c r="E5" s="15">
        <v>0.2</v>
      </c>
      <c r="F5" s="15">
        <v>0</v>
      </c>
      <c r="G5" s="15">
        <v>227.7</v>
      </c>
      <c r="H5" s="15">
        <v>23.5</v>
      </c>
      <c r="I5" s="15">
        <v>104.4</v>
      </c>
      <c r="J5" s="15">
        <v>28.2</v>
      </c>
      <c r="K5" s="15">
        <v>3.6</v>
      </c>
      <c r="L5" s="15">
        <v>409.3</v>
      </c>
      <c r="M5" s="10"/>
    </row>
    <row r="6" spans="1:13" ht="11.25">
      <c r="A6" s="5">
        <v>1981</v>
      </c>
      <c r="B6" s="15">
        <v>0.8</v>
      </c>
      <c r="C6" s="15">
        <v>0</v>
      </c>
      <c r="D6" s="15">
        <v>21.6</v>
      </c>
      <c r="E6" s="15">
        <v>0.2</v>
      </c>
      <c r="F6" s="15">
        <v>0</v>
      </c>
      <c r="G6" s="15">
        <v>224.2</v>
      </c>
      <c r="H6" s="15">
        <v>22.7</v>
      </c>
      <c r="I6" s="15">
        <v>97.8</v>
      </c>
      <c r="J6" s="15">
        <v>28.2</v>
      </c>
      <c r="K6" s="15">
        <v>4</v>
      </c>
      <c r="L6" s="15">
        <v>399.5</v>
      </c>
      <c r="M6" s="10"/>
    </row>
    <row r="7" spans="1:13" ht="11.25">
      <c r="A7" s="5">
        <v>1982</v>
      </c>
      <c r="B7" s="15">
        <v>0.8</v>
      </c>
      <c r="C7" s="15">
        <v>0</v>
      </c>
      <c r="D7" s="15">
        <v>22</v>
      </c>
      <c r="E7" s="15">
        <v>0.2</v>
      </c>
      <c r="F7" s="15">
        <v>0</v>
      </c>
      <c r="G7" s="15">
        <v>223.6</v>
      </c>
      <c r="H7" s="15">
        <v>21.9</v>
      </c>
      <c r="I7" s="15">
        <v>104.9</v>
      </c>
      <c r="J7" s="15">
        <v>29.4</v>
      </c>
      <c r="K7" s="15">
        <v>4</v>
      </c>
      <c r="L7" s="15">
        <v>406.8</v>
      </c>
      <c r="M7" s="10"/>
    </row>
    <row r="8" spans="1:13" ht="11.25">
      <c r="A8" s="5">
        <v>1983</v>
      </c>
      <c r="B8" s="15">
        <v>0.9</v>
      </c>
      <c r="C8" s="15">
        <v>0</v>
      </c>
      <c r="D8" s="15">
        <v>22.9</v>
      </c>
      <c r="E8" s="15">
        <v>0.2</v>
      </c>
      <c r="F8" s="15">
        <v>0</v>
      </c>
      <c r="G8" s="15">
        <v>220.2</v>
      </c>
      <c r="H8" s="15">
        <v>22.2</v>
      </c>
      <c r="I8" s="15">
        <v>98.3</v>
      </c>
      <c r="J8" s="15">
        <v>28.5</v>
      </c>
      <c r="K8" s="15">
        <v>4</v>
      </c>
      <c r="L8" s="15">
        <v>397.2</v>
      </c>
      <c r="M8" s="10"/>
    </row>
    <row r="9" spans="1:13" ht="11.25">
      <c r="A9" s="5">
        <v>1984</v>
      </c>
      <c r="B9" s="15">
        <v>0.9</v>
      </c>
      <c r="C9" s="15">
        <v>0</v>
      </c>
      <c r="D9" s="15">
        <v>23.3</v>
      </c>
      <c r="E9" s="15">
        <v>0.2</v>
      </c>
      <c r="F9" s="15">
        <v>0</v>
      </c>
      <c r="G9" s="15">
        <v>220.1</v>
      </c>
      <c r="H9" s="15">
        <v>22.8</v>
      </c>
      <c r="I9" s="15">
        <v>94.6</v>
      </c>
      <c r="J9" s="15">
        <v>27</v>
      </c>
      <c r="K9" s="15">
        <v>3.8</v>
      </c>
      <c r="L9" s="15">
        <v>392.7</v>
      </c>
      <c r="M9" s="10"/>
    </row>
    <row r="10" spans="1:13" ht="11.25">
      <c r="A10" s="5">
        <v>1985</v>
      </c>
      <c r="B10" s="15">
        <v>0.8</v>
      </c>
      <c r="C10" s="15">
        <v>0</v>
      </c>
      <c r="D10" s="15">
        <v>23.1</v>
      </c>
      <c r="E10" s="15">
        <v>0.2</v>
      </c>
      <c r="F10" s="15">
        <v>0</v>
      </c>
      <c r="G10" s="15">
        <v>219.1</v>
      </c>
      <c r="H10" s="15">
        <v>20.9</v>
      </c>
      <c r="I10" s="15">
        <v>98.1</v>
      </c>
      <c r="J10" s="15">
        <v>26.9</v>
      </c>
      <c r="K10" s="15">
        <v>3.8</v>
      </c>
      <c r="L10" s="15">
        <v>392.9</v>
      </c>
      <c r="M10" s="10"/>
    </row>
    <row r="11" spans="1:13" ht="11.25">
      <c r="A11" s="5">
        <v>1986</v>
      </c>
      <c r="B11" s="15">
        <v>0.9</v>
      </c>
      <c r="C11" s="15">
        <v>0</v>
      </c>
      <c r="D11" s="15">
        <v>23.4</v>
      </c>
      <c r="E11" s="15">
        <v>0.2</v>
      </c>
      <c r="F11" s="15">
        <v>0</v>
      </c>
      <c r="G11" s="15">
        <v>217.8</v>
      </c>
      <c r="H11" s="15">
        <v>19.3</v>
      </c>
      <c r="I11" s="15">
        <v>98.8</v>
      </c>
      <c r="J11" s="15">
        <v>27.6</v>
      </c>
      <c r="K11" s="15">
        <v>3.8</v>
      </c>
      <c r="L11" s="15">
        <v>391.8</v>
      </c>
      <c r="M11" s="10"/>
    </row>
    <row r="12" spans="1:13" ht="11.25">
      <c r="A12" s="5">
        <v>1987</v>
      </c>
      <c r="B12" s="15">
        <v>0.9</v>
      </c>
      <c r="C12" s="15">
        <v>0</v>
      </c>
      <c r="D12" s="15">
        <v>25.1</v>
      </c>
      <c r="E12" s="15">
        <v>0.2</v>
      </c>
      <c r="F12" s="15">
        <v>0</v>
      </c>
      <c r="G12" s="15">
        <v>223.6</v>
      </c>
      <c r="H12" s="15">
        <v>19.4</v>
      </c>
      <c r="I12" s="15">
        <v>110.7</v>
      </c>
      <c r="J12" s="15">
        <v>28.2</v>
      </c>
      <c r="K12" s="15">
        <v>4</v>
      </c>
      <c r="L12" s="15">
        <v>412.1</v>
      </c>
      <c r="M12" s="10"/>
    </row>
    <row r="13" spans="1:13" ht="11.25">
      <c r="A13" s="5">
        <v>1988</v>
      </c>
      <c r="B13" s="15">
        <v>0.8</v>
      </c>
      <c r="C13" s="15">
        <v>0</v>
      </c>
      <c r="D13" s="15">
        <v>24.7</v>
      </c>
      <c r="E13" s="15">
        <v>0.3</v>
      </c>
      <c r="F13" s="15">
        <v>0</v>
      </c>
      <c r="G13" s="15">
        <v>216.2</v>
      </c>
      <c r="H13" s="15">
        <v>21.6</v>
      </c>
      <c r="I13" s="15">
        <v>94.8</v>
      </c>
      <c r="J13" s="15">
        <v>29.2</v>
      </c>
      <c r="K13" s="15">
        <v>3.9</v>
      </c>
      <c r="L13" s="15">
        <v>391.5</v>
      </c>
      <c r="M13" s="10"/>
    </row>
    <row r="14" spans="1:13" ht="11.25">
      <c r="A14" s="5">
        <v>1989</v>
      </c>
      <c r="B14" s="15">
        <v>0.9</v>
      </c>
      <c r="C14" s="15">
        <v>0</v>
      </c>
      <c r="D14" s="15">
        <v>23.9</v>
      </c>
      <c r="E14" s="15">
        <v>0.3</v>
      </c>
      <c r="F14" s="15">
        <v>0</v>
      </c>
      <c r="G14" s="15">
        <v>222</v>
      </c>
      <c r="H14" s="15">
        <v>21.2</v>
      </c>
      <c r="I14" s="15">
        <v>111.8</v>
      </c>
      <c r="J14" s="15">
        <v>29.1</v>
      </c>
      <c r="K14" s="15">
        <v>3.9</v>
      </c>
      <c r="L14" s="15">
        <v>413.1</v>
      </c>
      <c r="M14" s="10"/>
    </row>
    <row r="15" spans="1:13" ht="11.25">
      <c r="A15" s="5">
        <v>1990</v>
      </c>
      <c r="B15" s="15">
        <v>0.9</v>
      </c>
      <c r="C15" s="15">
        <v>0</v>
      </c>
      <c r="D15" s="15">
        <f>21.4/1.001</f>
        <v>21.37862137862138</v>
      </c>
      <c r="E15" s="15">
        <v>0.3</v>
      </c>
      <c r="F15" s="15">
        <v>0</v>
      </c>
      <c r="G15" s="15">
        <f>218.4/1.001</f>
        <v>218.18181818181822</v>
      </c>
      <c r="H15" s="15">
        <f>23.4/1.001</f>
        <v>23.376623376623378</v>
      </c>
      <c r="I15" s="15">
        <f>105.4/1.001</f>
        <v>105.29470529470531</v>
      </c>
      <c r="J15" s="15">
        <v>28.2</v>
      </c>
      <c r="K15" s="15">
        <v>3</v>
      </c>
      <c r="L15" s="15">
        <v>400.63176823176826</v>
      </c>
      <c r="M15" s="10"/>
    </row>
    <row r="16" spans="1:13" ht="11.25">
      <c r="A16" s="5">
        <v>1991</v>
      </c>
      <c r="B16" s="15">
        <v>0.9</v>
      </c>
      <c r="C16" s="15">
        <v>0</v>
      </c>
      <c r="D16" s="15">
        <f>21.2/1.003</f>
        <v>21.136590229312066</v>
      </c>
      <c r="E16" s="15">
        <v>0.3</v>
      </c>
      <c r="F16" s="15">
        <v>0</v>
      </c>
      <c r="G16" s="15">
        <f>203.7/1.003</f>
        <v>203.09072781655036</v>
      </c>
      <c r="H16" s="15">
        <f>21.3/1.003</f>
        <v>21.23629112662014</v>
      </c>
      <c r="I16" s="15">
        <f>97/1.003</f>
        <v>96.70987038883351</v>
      </c>
      <c r="J16" s="15">
        <f>27.7/1.003</f>
        <v>27.617148554336993</v>
      </c>
      <c r="K16" s="15">
        <v>3.8</v>
      </c>
      <c r="L16" s="15">
        <v>374.7906281156531</v>
      </c>
      <c r="M16" s="10"/>
    </row>
    <row r="17" spans="1:13" ht="11.25">
      <c r="A17" s="5">
        <v>1992</v>
      </c>
      <c r="B17" s="15">
        <v>1</v>
      </c>
      <c r="C17" s="15">
        <v>0</v>
      </c>
      <c r="D17" s="15">
        <f>20.1/1.004</f>
        <v>20.019920318725102</v>
      </c>
      <c r="E17" s="15">
        <v>0.3</v>
      </c>
      <c r="F17" s="15">
        <v>0</v>
      </c>
      <c r="G17" s="15">
        <f>210/1.004</f>
        <v>209.16334661354583</v>
      </c>
      <c r="H17" s="15">
        <f>21.6/1.004</f>
        <v>21.513944223107572</v>
      </c>
      <c r="I17" s="15">
        <f>109.6/1.004</f>
        <v>109.16334661354581</v>
      </c>
      <c r="J17" s="15">
        <f>28.5/1.004</f>
        <v>28.38645418326693</v>
      </c>
      <c r="K17" s="15">
        <v>3.7</v>
      </c>
      <c r="L17" s="15">
        <v>393.24701195219126</v>
      </c>
      <c r="M17" s="10"/>
    </row>
    <row r="18" spans="1:13" ht="11.25">
      <c r="A18" s="5">
        <v>1993</v>
      </c>
      <c r="B18" s="15">
        <v>0.9</v>
      </c>
      <c r="C18" s="15">
        <v>0</v>
      </c>
      <c r="D18" s="15">
        <f>18.3/1.006</f>
        <v>18.190854870775347</v>
      </c>
      <c r="E18" s="15">
        <v>0.3</v>
      </c>
      <c r="F18" s="15">
        <v>0</v>
      </c>
      <c r="G18" s="15">
        <f>194.2/1.006</f>
        <v>193.0417495029821</v>
      </c>
      <c r="H18" s="15">
        <f>22.9/1.006</f>
        <v>22.76341948310139</v>
      </c>
      <c r="I18" s="15">
        <f>99.4/1.006</f>
        <v>98.80715705765408</v>
      </c>
      <c r="J18" s="15">
        <f>29.3/1.006</f>
        <v>29.125248508946324</v>
      </c>
      <c r="K18" s="15">
        <v>3.6</v>
      </c>
      <c r="L18" s="15">
        <v>366.7284294234592</v>
      </c>
      <c r="M18" s="10"/>
    </row>
    <row r="19" spans="1:13" ht="11.25">
      <c r="A19" s="5">
        <v>1994</v>
      </c>
      <c r="B19" s="15">
        <v>0.8</v>
      </c>
      <c r="C19" s="15">
        <v>0</v>
      </c>
      <c r="D19" s="15">
        <f>17.8/1.008</f>
        <v>17.658730158730158</v>
      </c>
      <c r="E19" s="15">
        <v>0.3</v>
      </c>
      <c r="F19" s="15">
        <v>0</v>
      </c>
      <c r="G19" s="15">
        <f>182.2/1.008</f>
        <v>180.75396825396825</v>
      </c>
      <c r="H19" s="15">
        <f>22.5/1.008</f>
        <v>22.321428571428573</v>
      </c>
      <c r="I19" s="15">
        <f>95.3/1.008</f>
        <v>94.54365079365078</v>
      </c>
      <c r="J19" s="15">
        <f>28/1.008</f>
        <v>27.77777777777778</v>
      </c>
      <c r="K19" s="15">
        <v>3.6</v>
      </c>
      <c r="L19" s="15">
        <v>347.75555555555553</v>
      </c>
      <c r="M19" s="10"/>
    </row>
    <row r="20" spans="1:13" ht="11.25">
      <c r="A20" s="5">
        <v>1995</v>
      </c>
      <c r="B20" s="15">
        <v>0.8</v>
      </c>
      <c r="C20" s="15">
        <v>0</v>
      </c>
      <c r="D20" s="15">
        <f>16.8/1.01</f>
        <v>16.633663366336634</v>
      </c>
      <c r="E20" s="15">
        <v>0.2</v>
      </c>
      <c r="F20" s="15">
        <v>0</v>
      </c>
      <c r="G20" s="15">
        <f>176.5/1.01</f>
        <v>174.75247524752476</v>
      </c>
      <c r="H20" s="15">
        <f>23.4/1.01</f>
        <v>23.168316831683168</v>
      </c>
      <c r="I20" s="15">
        <f>104.3/1.01</f>
        <v>103.26732673267327</v>
      </c>
      <c r="J20" s="15">
        <f>25.9/1.01</f>
        <v>25.643564356435643</v>
      </c>
      <c r="K20" s="15">
        <v>3.5</v>
      </c>
      <c r="L20" s="15">
        <v>347.9653465346535</v>
      </c>
      <c r="M20" s="10"/>
    </row>
    <row r="21" spans="1:13" ht="11.25">
      <c r="A21" s="5">
        <v>1996</v>
      </c>
      <c r="B21" s="15">
        <v>0.8</v>
      </c>
      <c r="C21" s="15">
        <v>0</v>
      </c>
      <c r="D21" s="15">
        <f>17.4/1.012</f>
        <v>17.193675889328063</v>
      </c>
      <c r="E21" s="15">
        <v>0.2</v>
      </c>
      <c r="F21" s="15">
        <v>0</v>
      </c>
      <c r="G21" s="15">
        <f>169.6/1.012</f>
        <v>167.5889328063241</v>
      </c>
      <c r="H21" s="15">
        <f>25.7/1.012</f>
        <v>25.395256916996047</v>
      </c>
      <c r="I21" s="15">
        <f>111.4/1.012</f>
        <v>110.07905138339922</v>
      </c>
      <c r="J21" s="15">
        <f>27.2/1.012</f>
        <v>26.877470355731223</v>
      </c>
      <c r="K21" s="15">
        <f>3.8/1.012</f>
        <v>3.7549407114624502</v>
      </c>
      <c r="L21" s="15">
        <v>351.88932806324107</v>
      </c>
      <c r="M21" s="10"/>
    </row>
    <row r="22" spans="1:13" ht="11.25">
      <c r="A22" s="5">
        <v>1997</v>
      </c>
      <c r="B22" s="15">
        <v>0.7</v>
      </c>
      <c r="C22" s="15">
        <v>0</v>
      </c>
      <c r="D22" s="15">
        <f>20/1.013</f>
        <v>19.74333662388944</v>
      </c>
      <c r="E22" s="15">
        <v>0.2</v>
      </c>
      <c r="F22" s="15">
        <v>0.1</v>
      </c>
      <c r="G22" s="15">
        <f>176.8/1.013</f>
        <v>174.53109575518266</v>
      </c>
      <c r="H22" s="15">
        <f>25.3/1.013</f>
        <v>24.97532082922014</v>
      </c>
      <c r="I22" s="15">
        <f>111/1.013</f>
        <v>109.57551826258639</v>
      </c>
      <c r="J22" s="15">
        <f>27.9/1.013</f>
        <v>27.541954590325766</v>
      </c>
      <c r="K22" s="15">
        <f>4.5/1.013</f>
        <v>4.4422507403751235</v>
      </c>
      <c r="L22" s="15">
        <v>361.80947680157954</v>
      </c>
      <c r="M22" s="10"/>
    </row>
    <row r="23" spans="1:13" ht="11.25">
      <c r="A23" s="5">
        <v>1998</v>
      </c>
      <c r="B23" s="15">
        <v>0.7</v>
      </c>
      <c r="C23" s="15">
        <v>0</v>
      </c>
      <c r="D23" s="15">
        <f>19.1/1.015</f>
        <v>18.817733990147786</v>
      </c>
      <c r="E23" s="15">
        <v>0.2</v>
      </c>
      <c r="F23" s="15">
        <v>0.1</v>
      </c>
      <c r="G23" s="15">
        <f>169.1/1.015</f>
        <v>166.60098522167488</v>
      </c>
      <c r="H23" s="15">
        <f>26.2/1.015</f>
        <v>25.812807881773402</v>
      </c>
      <c r="I23" s="15">
        <f>116.4/1.015</f>
        <v>114.67980295566504</v>
      </c>
      <c r="J23" s="15">
        <f>28.9/1.015</f>
        <v>28.47290640394089</v>
      </c>
      <c r="K23" s="15">
        <f>5.5/1.015</f>
        <v>5.418719211822661</v>
      </c>
      <c r="L23" s="15">
        <v>360.8029556650246</v>
      </c>
      <c r="M23" s="10"/>
    </row>
    <row r="24" spans="1:13" ht="11.25">
      <c r="A24" s="5">
        <v>1999</v>
      </c>
      <c r="B24" s="15">
        <v>0.688298918387414</v>
      </c>
      <c r="C24" s="15">
        <v>0</v>
      </c>
      <c r="D24" s="15">
        <f>19.4/1.017</f>
        <v>19.075712881022614</v>
      </c>
      <c r="E24" s="15">
        <v>0.2</v>
      </c>
      <c r="F24" s="15">
        <v>0.1</v>
      </c>
      <c r="G24" s="15">
        <f>182.3/1.017</f>
        <v>179.25270403146513</v>
      </c>
      <c r="H24" s="15">
        <f>26.5/1.017</f>
        <v>26.057030481809246</v>
      </c>
      <c r="I24" s="15">
        <f>106.3/1.017</f>
        <v>104.52310717797444</v>
      </c>
      <c r="J24" s="15">
        <f>29.1/1.017</f>
        <v>28.613569321533927</v>
      </c>
      <c r="K24" s="15">
        <f>5.6/1.017</f>
        <v>5.506391347099312</v>
      </c>
      <c r="L24" s="15">
        <v>364.0168141592921</v>
      </c>
      <c r="M24" s="10"/>
    </row>
    <row r="25" spans="1:13" ht="11.25">
      <c r="A25" s="5">
        <v>2000</v>
      </c>
      <c r="B25" s="15">
        <v>0.8</v>
      </c>
      <c r="C25" s="15">
        <v>0</v>
      </c>
      <c r="D25" s="15">
        <v>20.2</v>
      </c>
      <c r="E25" s="15">
        <v>0.2</v>
      </c>
      <c r="F25" s="15">
        <v>0.1</v>
      </c>
      <c r="G25" s="15">
        <v>186.3</v>
      </c>
      <c r="H25" s="15">
        <v>24.6</v>
      </c>
      <c r="I25" s="15">
        <v>91.6</v>
      </c>
      <c r="J25" s="15">
        <v>40</v>
      </c>
      <c r="K25" s="15">
        <v>4.1</v>
      </c>
      <c r="L25" s="15">
        <v>367.90000000000003</v>
      </c>
      <c r="M25" s="10"/>
    </row>
    <row r="26" spans="1:13" ht="11.25">
      <c r="A26" s="5">
        <v>2001</v>
      </c>
      <c r="B26" s="15">
        <v>0.8</v>
      </c>
      <c r="C26" s="15">
        <v>0</v>
      </c>
      <c r="D26" s="15">
        <v>18.2</v>
      </c>
      <c r="E26" s="15">
        <v>0.2</v>
      </c>
      <c r="F26" s="15">
        <v>0.1</v>
      </c>
      <c r="G26" s="15">
        <v>188.9</v>
      </c>
      <c r="H26" s="15">
        <v>26.2</v>
      </c>
      <c r="I26" s="15">
        <v>90.6</v>
      </c>
      <c r="J26" s="15">
        <v>38.1</v>
      </c>
      <c r="K26" s="15">
        <v>3.7</v>
      </c>
      <c r="L26" s="15">
        <v>366.8</v>
      </c>
      <c r="M26" s="10"/>
    </row>
    <row r="27" spans="1:13" ht="11.25">
      <c r="A27" s="5">
        <v>2002</v>
      </c>
      <c r="B27" s="15">
        <v>0.8</v>
      </c>
      <c r="C27" s="15">
        <v>0</v>
      </c>
      <c r="D27" s="15">
        <v>18</v>
      </c>
      <c r="E27" s="15">
        <v>0.2</v>
      </c>
      <c r="F27" s="15">
        <v>0.1</v>
      </c>
      <c r="G27" s="15">
        <v>174.2</v>
      </c>
      <c r="H27" s="15">
        <v>25</v>
      </c>
      <c r="I27" s="15">
        <v>89.8</v>
      </c>
      <c r="J27" s="15">
        <v>36.4</v>
      </c>
      <c r="K27" s="15">
        <v>4.9</v>
      </c>
      <c r="L27" s="15">
        <v>349.6</v>
      </c>
      <c r="M27" s="10"/>
    </row>
    <row r="28" spans="1:13" ht="11.25">
      <c r="A28" s="7">
        <v>2003</v>
      </c>
      <c r="B28" s="16">
        <v>0.8</v>
      </c>
      <c r="C28" s="16">
        <v>0</v>
      </c>
      <c r="D28" s="16">
        <v>17.4</v>
      </c>
      <c r="E28" s="16">
        <v>0.2</v>
      </c>
      <c r="F28" s="16">
        <v>0.1</v>
      </c>
      <c r="G28" s="16">
        <v>175.2</v>
      </c>
      <c r="H28" s="16">
        <v>24.8</v>
      </c>
      <c r="I28" s="16">
        <v>90.7</v>
      </c>
      <c r="J28" s="16">
        <v>35.5</v>
      </c>
      <c r="K28" s="16">
        <v>5</v>
      </c>
      <c r="L28" s="16">
        <v>349.7</v>
      </c>
      <c r="M28" s="10"/>
    </row>
    <row r="29" spans="1:13" ht="11.25">
      <c r="A29" s="5">
        <v>2003</v>
      </c>
      <c r="B29" s="15">
        <v>0.8</v>
      </c>
      <c r="C29" s="15">
        <v>0</v>
      </c>
      <c r="D29" s="15">
        <v>20.1</v>
      </c>
      <c r="E29" s="15">
        <v>0.3</v>
      </c>
      <c r="F29" s="15">
        <v>0.1</v>
      </c>
      <c r="G29" s="15">
        <v>182</v>
      </c>
      <c r="H29" s="15">
        <v>34.5</v>
      </c>
      <c r="I29" s="15">
        <v>90.7</v>
      </c>
      <c r="J29" s="15">
        <v>44.7</v>
      </c>
      <c r="K29" s="15">
        <v>5</v>
      </c>
      <c r="L29" s="15">
        <v>378.2</v>
      </c>
      <c r="M29" s="11"/>
    </row>
    <row r="30" spans="1:13" ht="11.25">
      <c r="A30" s="5">
        <v>2004</v>
      </c>
      <c r="B30" s="15">
        <v>0.7</v>
      </c>
      <c r="C30" s="15">
        <v>0</v>
      </c>
      <c r="D30" s="15">
        <v>22.5</v>
      </c>
      <c r="E30" s="15">
        <v>0.3</v>
      </c>
      <c r="F30" s="15">
        <v>0.1</v>
      </c>
      <c r="G30" s="15">
        <v>184.1</v>
      </c>
      <c r="H30" s="15">
        <v>36.3</v>
      </c>
      <c r="I30" s="15">
        <v>90.7</v>
      </c>
      <c r="J30" s="15">
        <v>46.8</v>
      </c>
      <c r="K30" s="15">
        <v>5.1</v>
      </c>
      <c r="L30" s="15">
        <v>386.6</v>
      </c>
      <c r="M30" s="11"/>
    </row>
    <row r="31" spans="1:13" ht="11.25">
      <c r="A31" s="5">
        <v>2005</v>
      </c>
      <c r="B31" s="15">
        <v>0.7</v>
      </c>
      <c r="C31" s="15">
        <v>0</v>
      </c>
      <c r="D31" s="15">
        <v>24.2</v>
      </c>
      <c r="E31" s="15">
        <v>0.3</v>
      </c>
      <c r="F31" s="15">
        <v>0.1</v>
      </c>
      <c r="G31" s="15">
        <v>200.3</v>
      </c>
      <c r="H31" s="15">
        <v>35.7</v>
      </c>
      <c r="I31" s="15">
        <v>86.3</v>
      </c>
      <c r="J31" s="15">
        <v>43</v>
      </c>
      <c r="K31" s="15">
        <v>4.7</v>
      </c>
      <c r="L31" s="15">
        <v>395.3</v>
      </c>
      <c r="M31" s="11"/>
    </row>
    <row r="32" spans="1:13" ht="11.25">
      <c r="A32" s="5">
        <v>2006</v>
      </c>
      <c r="B32" s="15">
        <v>0.8</v>
      </c>
      <c r="C32" s="15">
        <v>0</v>
      </c>
      <c r="D32" s="15">
        <v>23.7</v>
      </c>
      <c r="E32" s="15">
        <v>0.3</v>
      </c>
      <c r="F32" s="15">
        <v>0.1</v>
      </c>
      <c r="G32" s="15">
        <v>189.4</v>
      </c>
      <c r="H32" s="15">
        <v>33</v>
      </c>
      <c r="I32" s="15">
        <v>88.8</v>
      </c>
      <c r="J32" s="15">
        <v>46.1</v>
      </c>
      <c r="K32" s="15">
        <v>4.7</v>
      </c>
      <c r="L32" s="15">
        <v>386.90000000000003</v>
      </c>
      <c r="M32" s="11"/>
    </row>
    <row r="33" spans="1:13" ht="11.25">
      <c r="A33" s="5">
        <v>2007</v>
      </c>
      <c r="B33" s="15">
        <v>0.7</v>
      </c>
      <c r="C33" s="15">
        <v>0</v>
      </c>
      <c r="D33" s="15">
        <v>23.7</v>
      </c>
      <c r="E33" s="15">
        <v>0.3</v>
      </c>
      <c r="F33" s="15">
        <v>0.1</v>
      </c>
      <c r="G33" s="15">
        <v>181.9</v>
      </c>
      <c r="H33" s="15">
        <v>31.9</v>
      </c>
      <c r="I33" s="15">
        <v>85.8</v>
      </c>
      <c r="J33" s="15">
        <v>42.6</v>
      </c>
      <c r="K33" s="15">
        <v>4.9</v>
      </c>
      <c r="L33" s="15">
        <v>371.90000000000003</v>
      </c>
      <c r="M33" s="11"/>
    </row>
    <row r="34" spans="1:12" ht="11.25">
      <c r="A34" s="5">
        <v>2008</v>
      </c>
      <c r="B34" s="15">
        <v>0.7</v>
      </c>
      <c r="C34" s="15">
        <v>0</v>
      </c>
      <c r="D34" s="15">
        <v>23</v>
      </c>
      <c r="E34" s="15">
        <v>0.2</v>
      </c>
      <c r="F34" s="15">
        <v>0.1</v>
      </c>
      <c r="G34" s="15">
        <v>183.1</v>
      </c>
      <c r="H34" s="15">
        <v>35</v>
      </c>
      <c r="I34" s="15">
        <v>87.9</v>
      </c>
      <c r="J34" s="15">
        <v>45.6</v>
      </c>
      <c r="K34" s="15">
        <v>4.8</v>
      </c>
      <c r="L34" s="15">
        <v>380.40000000000003</v>
      </c>
    </row>
    <row r="35" spans="1:12" ht="11.25">
      <c r="A35" s="5">
        <v>2009</v>
      </c>
      <c r="B35" s="15">
        <v>0.7</v>
      </c>
      <c r="C35" s="15">
        <v>0</v>
      </c>
      <c r="D35" s="15">
        <v>22.6</v>
      </c>
      <c r="E35" s="15">
        <v>0.2</v>
      </c>
      <c r="F35" s="15">
        <v>0.1</v>
      </c>
      <c r="G35" s="15">
        <v>182.1</v>
      </c>
      <c r="H35" s="15">
        <v>32.5</v>
      </c>
      <c r="I35" s="15">
        <v>82.7</v>
      </c>
      <c r="J35" s="15">
        <v>45.2</v>
      </c>
      <c r="K35" s="15">
        <v>4.6</v>
      </c>
      <c r="L35" s="15">
        <v>370.7</v>
      </c>
    </row>
    <row r="36" spans="1:12" ht="11.25">
      <c r="A36" s="5">
        <v>2010</v>
      </c>
      <c r="B36" s="15">
        <v>0.6</v>
      </c>
      <c r="C36" s="15">
        <v>0</v>
      </c>
      <c r="D36" s="15">
        <v>22.8</v>
      </c>
      <c r="E36" s="15">
        <v>0.2</v>
      </c>
      <c r="F36" s="15">
        <v>0.1</v>
      </c>
      <c r="G36" s="15">
        <v>181.7</v>
      </c>
      <c r="H36" s="15">
        <v>32.3</v>
      </c>
      <c r="I36" s="15">
        <v>79.8</v>
      </c>
      <c r="J36" s="15">
        <v>41</v>
      </c>
      <c r="K36" s="15">
        <v>4.7</v>
      </c>
      <c r="L36" s="15">
        <v>363.2</v>
      </c>
    </row>
    <row r="37" spans="1:12" ht="11.25">
      <c r="A37" s="5">
        <v>2011</v>
      </c>
      <c r="B37" s="15">
        <v>0.6</v>
      </c>
      <c r="C37" s="15">
        <v>0</v>
      </c>
      <c r="D37" s="15">
        <v>22.1</v>
      </c>
      <c r="E37" s="15">
        <v>0.2</v>
      </c>
      <c r="F37" s="15">
        <v>0.1</v>
      </c>
      <c r="G37" s="15">
        <v>174.9</v>
      </c>
      <c r="H37" s="15">
        <v>33.9</v>
      </c>
      <c r="I37" s="15">
        <v>77.5</v>
      </c>
      <c r="J37" s="15">
        <v>38</v>
      </c>
      <c r="K37" s="15">
        <v>4.6</v>
      </c>
      <c r="L37" s="15">
        <v>351.90000000000003</v>
      </c>
    </row>
    <row r="38" spans="1:12" ht="11.25">
      <c r="A38" s="5">
        <v>2012</v>
      </c>
      <c r="B38" s="15">
        <v>0.6</v>
      </c>
      <c r="C38" s="15">
        <v>0</v>
      </c>
      <c r="D38" s="15">
        <v>22.7</v>
      </c>
      <c r="E38" s="15">
        <v>0.2</v>
      </c>
      <c r="F38" s="15">
        <v>0.1</v>
      </c>
      <c r="G38" s="15">
        <v>175</v>
      </c>
      <c r="H38" s="15">
        <v>33.3</v>
      </c>
      <c r="I38" s="15">
        <v>76</v>
      </c>
      <c r="J38" s="15">
        <v>37.7</v>
      </c>
      <c r="K38" s="15">
        <v>3.8</v>
      </c>
      <c r="L38" s="15">
        <v>349.4</v>
      </c>
    </row>
    <row r="39" spans="1:12" ht="11.25">
      <c r="A39" s="5">
        <v>2013</v>
      </c>
      <c r="B39" s="15">
        <v>0.6</v>
      </c>
      <c r="C39" s="15">
        <v>0</v>
      </c>
      <c r="D39" s="15">
        <v>21.4</v>
      </c>
      <c r="E39" s="15">
        <v>0.2</v>
      </c>
      <c r="F39" s="15">
        <v>0.1</v>
      </c>
      <c r="G39" s="15">
        <v>174.9</v>
      </c>
      <c r="H39" s="15">
        <v>31.3</v>
      </c>
      <c r="I39" s="15">
        <v>77.8</v>
      </c>
      <c r="J39" s="15">
        <v>40.7</v>
      </c>
      <c r="K39" s="15">
        <v>4.3</v>
      </c>
      <c r="L39" s="15">
        <v>351.3</v>
      </c>
    </row>
    <row r="40" spans="1:12" ht="11.25">
      <c r="A40" s="5">
        <v>2014</v>
      </c>
      <c r="B40" s="15">
        <v>0.7</v>
      </c>
      <c r="C40" s="15">
        <v>0</v>
      </c>
      <c r="D40" s="15">
        <v>22.7</v>
      </c>
      <c r="E40" s="15">
        <v>0.2</v>
      </c>
      <c r="F40" s="15">
        <v>0.1</v>
      </c>
      <c r="G40" s="15">
        <v>173.2</v>
      </c>
      <c r="H40" s="15">
        <v>33.6</v>
      </c>
      <c r="I40" s="15">
        <v>79.4</v>
      </c>
      <c r="J40" s="15">
        <v>43.4</v>
      </c>
      <c r="K40" s="15">
        <v>4.4</v>
      </c>
      <c r="L40" s="15">
        <v>357.69999999999993</v>
      </c>
    </row>
    <row r="41" spans="1:12" ht="11.25">
      <c r="A41" s="5">
        <v>2015</v>
      </c>
      <c r="B41" s="15">
        <v>0.7</v>
      </c>
      <c r="C41" s="15">
        <v>0</v>
      </c>
      <c r="D41" s="15">
        <v>24</v>
      </c>
      <c r="E41" s="15">
        <v>0.2</v>
      </c>
      <c r="F41" s="15">
        <v>0.1</v>
      </c>
      <c r="G41" s="15">
        <v>172.5</v>
      </c>
      <c r="H41" s="15">
        <v>32.4</v>
      </c>
      <c r="I41" s="15">
        <v>84.1</v>
      </c>
      <c r="J41" s="15">
        <v>43.9</v>
      </c>
      <c r="K41" s="15">
        <v>4.8</v>
      </c>
      <c r="L41" s="15">
        <v>362.7</v>
      </c>
    </row>
    <row r="42" spans="1:12" ht="11.25">
      <c r="A42" s="5">
        <v>2016</v>
      </c>
      <c r="B42" s="17">
        <v>0.7</v>
      </c>
      <c r="C42" s="17">
        <v>0</v>
      </c>
      <c r="D42" s="17">
        <v>24.5</v>
      </c>
      <c r="E42" s="17">
        <v>0.2</v>
      </c>
      <c r="F42" s="17">
        <v>0.1</v>
      </c>
      <c r="G42" s="17">
        <v>182.2</v>
      </c>
      <c r="H42" s="17">
        <v>31.8</v>
      </c>
      <c r="I42" s="17">
        <v>85.9</v>
      </c>
      <c r="J42" s="17">
        <v>44.8</v>
      </c>
      <c r="K42" s="17">
        <v>4.8</v>
      </c>
      <c r="L42" s="17">
        <v>375</v>
      </c>
    </row>
    <row r="43" spans="1:12" ht="11.25">
      <c r="A43" s="5">
        <v>2017</v>
      </c>
      <c r="B43" s="18">
        <v>0.8</v>
      </c>
      <c r="C43" s="17">
        <v>0</v>
      </c>
      <c r="D43" s="17">
        <v>24</v>
      </c>
      <c r="E43" s="17">
        <v>0.2</v>
      </c>
      <c r="F43" s="17">
        <v>0.1</v>
      </c>
      <c r="G43" s="17">
        <v>186</v>
      </c>
      <c r="H43" s="17">
        <v>30.5</v>
      </c>
      <c r="I43" s="17">
        <v>89.9</v>
      </c>
      <c r="J43" s="17">
        <v>43.7</v>
      </c>
      <c r="K43" s="17">
        <v>5.2</v>
      </c>
      <c r="L43" s="17">
        <v>380.4</v>
      </c>
    </row>
    <row r="44" spans="1:12" ht="11.25">
      <c r="A44" s="5">
        <v>2018</v>
      </c>
      <c r="B44" s="18">
        <v>0.8</v>
      </c>
      <c r="C44" s="17">
        <v>0</v>
      </c>
      <c r="D44" s="18">
        <v>24.1</v>
      </c>
      <c r="E44" s="18">
        <v>0.2</v>
      </c>
      <c r="F44" s="18">
        <v>0.1</v>
      </c>
      <c r="G44" s="18">
        <v>188.7</v>
      </c>
      <c r="H44" s="17">
        <v>32</v>
      </c>
      <c r="I44" s="17">
        <v>89</v>
      </c>
      <c r="J44" s="17">
        <v>45</v>
      </c>
      <c r="K44" s="18">
        <v>5.4</v>
      </c>
      <c r="L44" s="18">
        <v>385.29999999999995</v>
      </c>
    </row>
    <row r="45" spans="1:12" ht="11.25">
      <c r="A45" s="5">
        <v>2019</v>
      </c>
      <c r="B45" s="18">
        <v>0.8</v>
      </c>
      <c r="C45" s="19">
        <v>0</v>
      </c>
      <c r="D45" s="18">
        <v>25.5</v>
      </c>
      <c r="E45" s="18">
        <v>0.2</v>
      </c>
      <c r="F45" s="18">
        <v>0.2</v>
      </c>
      <c r="G45" s="18">
        <v>189.3</v>
      </c>
      <c r="H45" s="19">
        <v>31</v>
      </c>
      <c r="I45" s="18">
        <v>89.5</v>
      </c>
      <c r="J45" s="18">
        <v>43.8</v>
      </c>
      <c r="K45" s="18">
        <v>5.9</v>
      </c>
      <c r="L45" s="18">
        <v>386.2</v>
      </c>
    </row>
  </sheetData>
  <sheetProtection/>
  <printOptions/>
  <pageMargins left="0.7480314960629921" right="0.7480314960629921" top="0.984251968503937" bottom="0.984251968503937" header="0.5118110236220472" footer="0.5118110236220472"/>
  <pageSetup firstPageNumber="15" useFirstPageNumber="1" horizontalDpi="600" verticalDpi="600" orientation="portrait" paperSize="9" scale="97" r:id="rId3"/>
  <headerFooter alignWithMargins="0">
    <oddHeader>&amp;RÉlelmiszermérlegek/&amp;"Arial CE,Dőlt"Food balances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Fejleszto</dc:creator>
  <cp:keywords/>
  <dc:description/>
  <cp:lastModifiedBy>Kecskés Beatrix</cp:lastModifiedBy>
  <cp:lastPrinted>2009-03-19T14:59:02Z</cp:lastPrinted>
  <dcterms:created xsi:type="dcterms:W3CDTF">2002-05-08T06:41:00Z</dcterms:created>
  <dcterms:modified xsi:type="dcterms:W3CDTF">2021-02-24T14:51:49Z</dcterms:modified>
  <cp:category/>
  <cp:version/>
  <cp:contentType/>
  <cp:contentStatus/>
</cp:coreProperties>
</file>