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1'!$C$1:$O$38</definedName>
    <definedName name="_xlnm.Print_Area" localSheetId="2">'Table 2A'!$C$1:$O$67</definedName>
    <definedName name="_xlnm.Print_Area" localSheetId="3">'Table 2B'!$C$1:$O$45</definedName>
    <definedName name="_xlnm.Print_Area" localSheetId="4">'Table 2C'!$C$1:$O$45</definedName>
    <definedName name="_xlnm.Print_Area" localSheetId="5">'Table 2D'!$C$1:$O$45</definedName>
    <definedName name="_xlnm.Print_Area" localSheetId="6">'Table 3A'!$C$2:$O$46</definedName>
    <definedName name="_xlnm.Print_Area" localSheetId="7">'Table 3B'!$C$1:$O$51</definedName>
    <definedName name="_xlnm.Print_Area" localSheetId="8">'Table 3C'!$C$1:$O$51</definedName>
    <definedName name="_xlnm.Print_Area" localSheetId="9">'Table 3D'!$C$1:$O$51</definedName>
    <definedName name="_xlnm.Print_Area" localSheetId="10">'Table 3E'!$C$1:$O$51</definedName>
    <definedName name="_xlnm.Print_Area" localSheetId="11">'Table 4'!$A$1:$O$42</definedName>
    <definedName name="TAB1" localSheetId="0">'Cover page'!#REF!</definedName>
    <definedName name="TAB1" localSheetId="1">'Table 1'!$B$1:$O$38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2A'!$A$1:$P$67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2B'!$B$1:$P$45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2C'!$B$1:$P$45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2D'!$B$1:$P$45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3B'!$B$2:$Q$52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3C'!$B$2:$Q$52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3D'!$B$1:$Q$52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3E'!$B$1:$Q$53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3A'!$B$2:$Q$47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4'!$B$1:$O$31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<sst xmlns="http://schemas.openxmlformats.org/spreadsheetml/2006/main" count="1275" uniqueCount="480">
  <si>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</si>
  <si>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</si>
  <si>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</si>
  <si>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</si>
  <si>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</si>
  <si>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</si>
  <si>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</si>
  <si>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</si>
  <si>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</si>
  <si>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</si>
  <si>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</si>
  <si>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</si>
  <si>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</si>
  <si>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</si>
  <si>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</si>
  <si>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</si>
  <si>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</si>
  <si>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</si>
  <si>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</si>
  <si>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</si>
  <si>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</si>
  <si>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</si>
  <si>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</si>
  <si>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</si>
  <si>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</si>
  <si>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</si>
  <si>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</si>
  <si>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</si>
  <si>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</si>
  <si>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</si>
  <si>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</si>
  <si>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</si>
  <si>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</si>
  <si>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</si>
  <si>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</si>
  <si>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</si>
  <si>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</si>
  <si>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</si>
  <si>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</si>
  <si>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</si>
  <si>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</si>
  <si>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</si>
  <si>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</si>
  <si>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</si>
  <si>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</si>
  <si>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</si>
  <si>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</si>
  <si>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</si>
  <si>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</si>
  <si>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</si>
  <si>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</si>
  <si>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</si>
  <si>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</si>
  <si>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</si>
  <si>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</si>
  <si>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</si>
  <si>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</si>
  <si>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</si>
  <si>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</si>
  <si>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</si>
  <si>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</si>
  <si>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</si>
  <si>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</si>
  <si>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</si>
  <si>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</si>
  <si>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</si>
  <si>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</si>
  <si>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</si>
  <si>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</si>
  <si>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</si>
  <si>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</si>
  <si>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</si>
  <si>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</si>
  <si>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</si>
  <si>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</si>
  <si>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</si>
  <si>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</si>
  <si>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</si>
  <si>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</si>
  <si>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</si>
  <si>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</si>
  <si>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</si>
  <si>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</si>
  <si>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</si>
  <si>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</si>
  <si>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</si>
  <si>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</si>
  <si>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</si>
  <si>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</si>
  <si>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</si>
  <si>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</si>
  <si>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</si>
  <si>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</si>
  <si>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</si>
  <si>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</si>
  <si>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</si>
  <si>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</si>
  <si>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</si>
  <si>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</si>
  <si>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</si>
  <si>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</si>
  <si>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</si>
  <si>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</si>
  <si>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</si>
  <si>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</si>
  <si>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</si>
  <si>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</si>
  <si>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</si>
  <si>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</si>
  <si>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</si>
  <si>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</si>
  <si>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</si>
  <si>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</si>
  <si>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</si>
  <si>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</si>
  <si>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</si>
  <si>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</si>
  <si>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</si>
  <si>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</si>
  <si>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</si>
  <si>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</si>
  <si>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</si>
  <si>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</si>
  <si>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</si>
  <si>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</si>
  <si>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</si>
  <si>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</si>
  <si>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</si>
  <si>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</si>
  <si>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</si>
  <si>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</si>
  <si>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</si>
  <si>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</si>
  <si>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</si>
  <si>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</si>
  <si>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</si>
  <si>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</si>
  <si>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</si>
  <si>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</si>
  <si>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</si>
  <si>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</si>
  <si>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</si>
  <si>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</si>
  <si>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</si>
  <si>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</si>
  <si>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</si>
  <si>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</si>
  <si>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</si>
  <si>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</si>
  <si>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</si>
  <si>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</si>
  <si>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</si>
  <si>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</si>
  <si>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</si>
  <si>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</si>
  <si>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</si>
  <si>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</si>
  <si>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</si>
  <si>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</si>
  <si>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</si>
  <si>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</si>
  <si>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</si>
  <si>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</si>
  <si>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</si>
  <si>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</si>
  <si>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</si>
  <si>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</si>
  <si>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</si>
  <si>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</si>
  <si>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</si>
  <si>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</si>
  <si>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</si>
  <si>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</si>
  <si>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</si>
  <si>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</si>
  <si>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</si>
  <si>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</si>
  <si>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</si>
  <si>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</si>
  <si>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</si>
  <si>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</si>
  <si>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</si>
  <si>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</si>
  <si>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</si>
  <si>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</si>
  <si>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</si>
  <si>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</si>
  <si>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</si>
  <si>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</si>
  <si>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</si>
  <si>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</si>
  <si>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</si>
  <si>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</si>
  <si>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</si>
  <si>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</si>
  <si>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</si>
  <si>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</si>
  <si>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</si>
  <si>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</si>
  <si>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</si>
  <si>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</si>
  <si>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</si>
  <si>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</si>
  <si>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</si>
  <si>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</si>
  <si>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</si>
  <si>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</si>
  <si>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</si>
  <si>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</si>
  <si>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</si>
  <si>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</si>
  <si>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</si>
  <si>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</si>
  <si>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</si>
  <si>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</si>
  <si>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</si>
  <si>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</si>
  <si>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</si>
  <si>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</si>
  <si>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</si>
  <si>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</si>
  <si>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</si>
  <si>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</si>
  <si>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</si>
  <si>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</si>
  <si>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</si>
  <si>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</si>
  <si>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</si>
  <si>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</si>
  <si>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</si>
  <si>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</si>
  <si>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</si>
  <si>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</si>
  <si>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</si>
  <si>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</si>
  <si>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</si>
  <si>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</si>
  <si>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</si>
  <si>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</si>
  <si>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</si>
  <si>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</si>
  <si>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</si>
  <si>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</si>
  <si>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</si>
  <si>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</si>
  <si>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</si>
  <si>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</si>
  <si>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</si>
  <si>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</si>
  <si>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</si>
  <si>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</si>
  <si>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</si>
  <si>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</si>
  <si>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</si>
  <si>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</si>
  <si>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</si>
  <si>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</si>
  <si>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</si>
  <si>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</si>
  <si>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</si>
  <si>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</si>
  <si>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</si>
  <si>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</si>
  <si>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</si>
  <si>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</si>
  <si>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</si>
  <si>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</si>
  <si>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</si>
  <si>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</si>
  <si>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</si>
  <si>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</si>
  <si>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</si>
  <si>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</si>
  <si>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</si>
  <si>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</si>
  <si>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Memorandum item: relates to P.2</t>
  </si>
  <si>
    <t>Memorandum item: relates to D.1</t>
  </si>
  <si>
    <t>M</t>
  </si>
  <si>
    <t>Deposit account arrangements</t>
  </si>
  <si>
    <t>In 1996 and 1997 working balance contained sale and purchase of short term bonds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</si>
  <si>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</si>
  <si>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</si>
  <si>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</si>
  <si>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</si>
  <si>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Debt cancellation by the Central Budget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</si>
  <si>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</si>
  <si>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</si>
  <si>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</si>
  <si>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</si>
  <si>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</si>
  <si>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Önkéntes alapon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</si>
  <si>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</si>
  <si>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</si>
  <si>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</si>
  <si>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</si>
  <si>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</si>
  <si>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</si>
  <si>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</si>
  <si>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</si>
  <si>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</si>
  <si>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</si>
  <si>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</si>
  <si>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</si>
  <si>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</si>
  <si>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</si>
  <si>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</si>
  <si>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</si>
  <si>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</si>
  <si>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</si>
  <si>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</si>
  <si>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</si>
  <si>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</si>
  <si>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</si>
  <si>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</si>
  <si>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</si>
  <si>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</si>
  <si>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</si>
  <si>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</si>
  <si>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</si>
  <si>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</si>
  <si>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Dátum: 2009. április 16.</t>
  </si>
  <si>
    <t>kódok</t>
  </si>
  <si>
    <t>D.41 (felhasználás)</t>
  </si>
  <si>
    <t>Év</t>
  </si>
  <si>
    <t>végleges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</si>
  <si>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</si>
  <si>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</si>
  <si>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</si>
  <si>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</si>
  <si>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</si>
  <si>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</si>
  <si>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</si>
  <si>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</si>
  <si>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</si>
  <si>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</si>
  <si>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</si>
  <si>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</si>
  <si>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</si>
  <si>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</si>
  <si>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</si>
  <si>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</si>
  <si>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</si>
  <si>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</si>
  <si>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</si>
  <si>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</si>
  <si>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</si>
  <si>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</si>
  <si>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</si>
  <si>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</si>
  <si>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</si>
  <si>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</si>
  <si>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</si>
  <si>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</si>
  <si>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</si>
  <si>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</si>
  <si>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</si>
  <si>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</si>
  <si>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</si>
  <si>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</si>
  <si>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</si>
  <si>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</si>
  <si>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</si>
  <si>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</si>
  <si>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</si>
  <si>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</si>
  <si>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</si>
  <si>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</si>
  <si>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</si>
  <si>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</si>
  <si>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Sportfólió Kht-hez kapcsolódó korrekció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</si>
  <si>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</si>
  <si>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</si>
  <si>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</si>
  <si>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</si>
  <si>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</si>
  <si>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</si>
  <si>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Állami követelés elengedése: 2003: az Orosz köztársasággal szembeni, 2004: régi kormányzati követelés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</si>
  <si>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</si>
  <si>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</si>
  <si>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</si>
  <si>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</si>
  <si>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</si>
  <si>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</si>
  <si>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</si>
  <si>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D.45-höz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</si>
  <si>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</si>
  <si>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</si>
  <si>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</si>
  <si>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</si>
  <si>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</si>
  <si>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</si>
  <si>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</si>
  <si>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</si>
  <si>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</si>
  <si>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</si>
  <si>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</si>
  <si>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</si>
  <si>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</si>
  <si>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</si>
  <si>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</si>
  <si>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</si>
  <si>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</si>
  <si>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</si>
  <si>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</si>
  <si>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</si>
  <si>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</si>
  <si>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</si>
  <si>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</si>
  <si>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</si>
  <si>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</si>
  <si>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</si>
  <si>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</si>
  <si>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</si>
  <si>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</si>
  <si>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</si>
  <si>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</si>
  <si>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</si>
  <si>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</si>
  <si>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</si>
  <si>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</si>
  <si>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</si>
  <si>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</si>
  <si>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</si>
  <si>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</si>
  <si>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</si>
  <si>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</si>
  <si>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</si>
  <si>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</si>
  <si>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</si>
  <si>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</si>
  <si>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</si>
  <si>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</si>
  <si>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</si>
  <si>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</si>
  <si>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</si>
  <si>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</si>
  <si>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</si>
  <si>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</si>
  <si>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</si>
  <si>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</si>
  <si>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</si>
  <si>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</si>
  <si>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</si>
  <si>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</si>
  <si>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</si>
  <si>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</si>
  <si>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</si>
  <si>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</si>
  <si>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</si>
  <si>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</si>
  <si>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</si>
  <si>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</si>
  <si>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</si>
  <si>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</si>
  <si>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</si>
  <si>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</si>
  <si>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</si>
  <si>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</si>
  <si>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</si>
  <si>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</si>
  <si>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</si>
  <si>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</si>
  <si>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</si>
  <si>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</si>
  <si>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</si>
  <si>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</si>
  <si>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</si>
  <si>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</si>
  <si>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</si>
  <si>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</si>
  <si>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</si>
  <si>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</si>
  <si>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</si>
  <si>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</si>
  <si>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</si>
  <si>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</si>
  <si>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</si>
  <si>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</si>
  <si>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</si>
  <si>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Visszamenőleges adatok 1995 - 2004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</si>
</sst>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21" xfId="0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2" xfId="0" applyFont="1" applyFill="1" applyBorder="1" applyAlignment="1" applyProtection="1">
      <alignment horizontal="centerContinuous" vertical="center"/>
      <protection/>
    </xf>
    <xf numFmtId="0" fontId="16" fillId="0" borderId="3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0" fontId="24" fillId="0" borderId="35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" fillId="2" borderId="36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/>
      <protection locked="0"/>
    </xf>
    <xf numFmtId="0" fontId="1" fillId="2" borderId="37" xfId="0" applyFont="1" applyFill="1" applyBorder="1" applyAlignment="1" applyProtection="1">
      <alignment/>
      <protection locked="0"/>
    </xf>
    <xf numFmtId="0" fontId="1" fillId="2" borderId="38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26" fillId="0" borderId="39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 horizontal="centerContinuous"/>
      <protection locked="0"/>
    </xf>
    <xf numFmtId="0" fontId="1" fillId="3" borderId="40" xfId="0" applyFont="1" applyFill="1" applyBorder="1" applyAlignment="1" applyProtection="1">
      <alignment horizontal="centerContinuous"/>
      <protection locked="0"/>
    </xf>
    <xf numFmtId="0" fontId="8" fillId="0" borderId="39" xfId="0" applyFont="1" applyFill="1" applyBorder="1" applyAlignment="1" applyProtection="1">
      <alignment/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0" fontId="31" fillId="0" borderId="40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5" xfId="0" applyFont="1" applyFill="1" applyBorder="1" applyAlignment="1" applyProtection="1">
      <alignment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/>
    </xf>
    <xf numFmtId="0" fontId="13" fillId="0" borderId="44" xfId="0" applyFont="1" applyFill="1" applyBorder="1" applyAlignment="1" applyProtection="1">
      <alignment/>
      <protection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3" fontId="8" fillId="2" borderId="4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8" xfId="0" applyNumberFormat="1" applyFont="1" applyFill="1" applyBorder="1" applyAlignment="1" applyProtection="1">
      <alignment/>
      <protection locked="0"/>
    </xf>
    <xf numFmtId="3" fontId="1" fillId="2" borderId="37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0" fontId="1" fillId="3" borderId="40" xfId="0" applyFont="1" applyFill="1" applyBorder="1" applyAlignment="1" applyProtection="1">
      <alignment horizontal="left"/>
      <protection locked="0"/>
    </xf>
    <xf numFmtId="0" fontId="36" fillId="3" borderId="40" xfId="0" applyFont="1" applyFill="1" applyBorder="1" applyAlignment="1" applyProtection="1">
      <alignment horizontal="left"/>
      <protection locked="0"/>
    </xf>
    <xf numFmtId="3" fontId="8" fillId="2" borderId="49" xfId="0" applyNumberFormat="1" applyFont="1" applyFill="1" applyBorder="1" applyAlignment="1" applyProtection="1">
      <alignment/>
      <protection locked="0"/>
    </xf>
    <xf numFmtId="0" fontId="1" fillId="3" borderId="40" xfId="0" applyFont="1" applyFill="1" applyBorder="1" applyAlignment="1" applyProtection="1">
      <alignment horizontal="left" wrapText="1"/>
      <protection locked="0"/>
    </xf>
    <xf numFmtId="3" fontId="1" fillId="2" borderId="50" xfId="0" applyNumberFormat="1" applyFont="1" applyFill="1" applyBorder="1" applyAlignment="1" applyProtection="1">
      <alignment/>
      <protection locked="0"/>
    </xf>
    <xf numFmtId="3" fontId="1" fillId="2" borderId="51" xfId="0" applyNumberFormat="1" applyFont="1" applyFill="1" applyBorder="1" applyAlignment="1" applyProtection="1">
      <alignment/>
      <protection locked="0"/>
    </xf>
    <xf numFmtId="3" fontId="1" fillId="2" borderId="38" xfId="0" applyNumberFormat="1" applyFont="1" applyFill="1" applyBorder="1" applyAlignment="1" applyProtection="1">
      <alignment/>
      <protection locked="0"/>
    </xf>
    <xf numFmtId="3" fontId="1" fillId="3" borderId="50" xfId="0" applyNumberFormat="1" applyFont="1" applyFill="1" applyBorder="1" applyAlignment="1" applyProtection="1">
      <alignment/>
      <protection locked="0"/>
    </xf>
    <xf numFmtId="3" fontId="1" fillId="2" borderId="52" xfId="0" applyNumberFormat="1" applyFont="1" applyFill="1" applyBorder="1" applyAlignment="1" applyProtection="1">
      <alignment/>
      <protection locked="0"/>
    </xf>
    <xf numFmtId="3" fontId="1" fillId="3" borderId="18" xfId="0" applyNumberFormat="1" applyFont="1" applyFill="1" applyBorder="1" applyAlignment="1" applyProtection="1">
      <alignment/>
      <protection locked="0"/>
    </xf>
    <xf numFmtId="3" fontId="1" fillId="3" borderId="37" xfId="0" applyNumberFormat="1" applyFont="1" applyFill="1" applyBorder="1" applyAlignment="1" applyProtection="1">
      <alignment/>
      <protection locked="0"/>
    </xf>
    <xf numFmtId="3" fontId="0" fillId="2" borderId="53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/>
      <protection locked="0"/>
    </xf>
    <xf numFmtId="3" fontId="0" fillId="2" borderId="22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50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5" xfId="0" applyNumberFormat="1" applyFont="1" applyFill="1" applyBorder="1" applyAlignment="1" applyProtection="1">
      <alignment/>
      <protection locked="0"/>
    </xf>
    <xf numFmtId="3" fontId="3" fillId="2" borderId="53" xfId="0" applyNumberFormat="1" applyFont="1" applyFill="1" applyBorder="1" applyAlignment="1" applyProtection="1">
      <alignment/>
      <protection locked="0"/>
    </xf>
    <xf numFmtId="3" fontId="3" fillId="2" borderId="56" xfId="0" applyNumberFormat="1" applyFont="1" applyFill="1" applyBorder="1" applyAlignment="1" applyProtection="1">
      <alignment/>
      <protection locked="0"/>
    </xf>
    <xf numFmtId="3" fontId="3" fillId="2" borderId="57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2" borderId="38" xfId="0" applyNumberFormat="1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15" fillId="2" borderId="50" xfId="0" applyNumberFormat="1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0" fontId="3" fillId="2" borderId="55" xfId="0" applyFont="1" applyFill="1" applyBorder="1" applyAlignment="1" applyProtection="1">
      <alignment/>
      <protection locked="0"/>
    </xf>
    <xf numFmtId="3" fontId="0" fillId="2" borderId="61" xfId="0" applyNumberFormat="1" applyFont="1" applyFill="1" applyBorder="1" applyAlignment="1" applyProtection="1">
      <alignment/>
      <protection locked="0"/>
    </xf>
    <xf numFmtId="3" fontId="3" fillId="2" borderId="36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4" borderId="18" xfId="0" applyNumberFormat="1" applyFont="1" applyFill="1" applyBorder="1" applyAlignment="1" applyProtection="1">
      <alignment/>
      <protection/>
    </xf>
    <xf numFmtId="3" fontId="0" fillId="4" borderId="2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2" borderId="2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2" borderId="37" xfId="0" applyNumberFormat="1" applyFont="1" applyFill="1" applyBorder="1" applyAlignment="1" applyProtection="1">
      <alignment/>
      <protection locked="0"/>
    </xf>
    <xf numFmtId="3" fontId="0" fillId="2" borderId="38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3" fillId="2" borderId="48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 horizontal="center"/>
      <protection/>
    </xf>
    <xf numFmtId="3" fontId="3" fillId="0" borderId="41" xfId="0" applyNumberFormat="1" applyFont="1" applyFill="1" applyBorder="1" applyAlignment="1" applyProtection="1">
      <alignment/>
      <protection/>
    </xf>
    <xf numFmtId="0" fontId="3" fillId="2" borderId="3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0" fontId="38" fillId="0" borderId="0" xfId="0" applyFont="1" applyFill="1" applyAlignment="1">
      <alignment horizontal="left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37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2" borderId="0" xfId="18" applyFont="1" applyFill="1" applyAlignment="1" applyProtection="1">
      <alignment horizontal="left"/>
      <protection locked="0"/>
    </xf>
    <xf numFmtId="0" fontId="0" fillId="0" borderId="0" xfId="18" applyFont="1" applyFill="1" applyAlignment="1" applyProtection="1">
      <alignment horizontal="left"/>
      <protection locked="0"/>
    </xf>
    <xf numFmtId="0" fontId="6" fillId="2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64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63" xfId="18" applyFont="1" applyFill="1" applyBorder="1" applyAlignment="1" applyProtection="1">
      <alignment/>
      <protection/>
    </xf>
    <xf numFmtId="0" fontId="1" fillId="0" borderId="64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63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64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63" xfId="18" applyFont="1" applyFill="1" applyBorder="1" applyProtection="1">
      <alignment/>
      <protection/>
    </xf>
    <xf numFmtId="0" fontId="1" fillId="0" borderId="64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65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63" xfId="18" applyFill="1" applyBorder="1" applyAlignment="1" applyProtection="1">
      <alignment horizontal="center"/>
      <protection/>
    </xf>
    <xf numFmtId="0" fontId="6" fillId="0" borderId="64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3" fillId="0" borderId="66" xfId="18" applyFont="1" applyFill="1" applyBorder="1" applyAlignment="1">
      <alignment horizontal="center"/>
      <protection/>
    </xf>
    <xf numFmtId="0" fontId="12" fillId="0" borderId="9" xfId="18" applyFont="1" applyFill="1" applyBorder="1">
      <alignment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66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36" fillId="3" borderId="40" xfId="18" applyFont="1" applyFill="1" applyBorder="1" applyAlignment="1" applyProtection="1">
      <alignment horizontal="left"/>
      <protection locked="0"/>
    </xf>
    <xf numFmtId="0" fontId="1" fillId="3" borderId="40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24" fillId="0" borderId="9" xfId="18" applyFont="1" applyFill="1" applyBorder="1">
      <alignment/>
      <protection/>
    </xf>
    <xf numFmtId="0" fontId="31" fillId="0" borderId="9" xfId="18" applyFont="1" applyFill="1" applyBorder="1" applyAlignment="1">
      <alignment horizontal="left"/>
      <protection/>
    </xf>
    <xf numFmtId="0" fontId="31" fillId="0" borderId="0" xfId="18" applyFont="1" applyFill="1" applyBorder="1" applyAlignment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31" fillId="0" borderId="9" xfId="18" applyFont="1" applyFill="1" applyBorder="1">
      <alignment/>
      <protection/>
    </xf>
    <xf numFmtId="0" fontId="31" fillId="0" borderId="0" xfId="18" applyFont="1" applyFill="1" applyAlignment="1" applyProtection="1">
      <alignment horizontal="left"/>
      <protection/>
    </xf>
    <xf numFmtId="0" fontId="31" fillId="0" borderId="0" xfId="18" applyFont="1" applyFill="1">
      <alignment/>
      <protection/>
    </xf>
    <xf numFmtId="0" fontId="31" fillId="0" borderId="0" xfId="18" applyFont="1" applyFill="1" applyBorder="1">
      <alignment/>
      <protection/>
    </xf>
    <xf numFmtId="0" fontId="24" fillId="0" borderId="0" xfId="18" applyFont="1" applyFill="1">
      <alignment/>
      <protection/>
    </xf>
    <xf numFmtId="0" fontId="31" fillId="0" borderId="9" xfId="18" applyFont="1" applyFill="1" applyBorder="1">
      <alignment/>
      <protection/>
    </xf>
    <xf numFmtId="0" fontId="24" fillId="0" borderId="35" xfId="18" applyFont="1" applyFill="1" applyBorder="1" applyAlignment="1" applyProtection="1">
      <alignment horizontal="left"/>
      <protection/>
    </xf>
    <xf numFmtId="0" fontId="16" fillId="0" borderId="67" xfId="18" applyFont="1" applyFill="1" applyBorder="1" applyAlignment="1">
      <alignment horizontal="centerContinuous" vertical="center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66" xfId="18" applyFont="1" applyFill="1" applyBorder="1" applyAlignment="1" applyProtection="1">
      <alignment horizontal="left"/>
      <protection/>
    </xf>
    <xf numFmtId="0" fontId="3" fillId="0" borderId="41" xfId="18" applyFont="1" applyFill="1" applyBorder="1" applyAlignment="1" applyProtection="1">
      <alignment horizontal="left"/>
      <protection/>
    </xf>
    <xf numFmtId="0" fontId="31" fillId="0" borderId="9" xfId="18" applyFont="1" applyFill="1" applyBorder="1" applyAlignment="1">
      <alignment horizontal="left" wrapText="1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21" xfId="18" applyFont="1" applyFill="1" applyBorder="1" applyAlignment="1" applyProtection="1">
      <alignment horizontal="center"/>
      <protection/>
    </xf>
    <xf numFmtId="0" fontId="18" fillId="0" borderId="21" xfId="18" applyFont="1" applyFill="1" applyBorder="1" applyAlignment="1" applyProtection="1">
      <alignment horizontal="center"/>
      <protection/>
    </xf>
    <xf numFmtId="0" fontId="6" fillId="0" borderId="15" xfId="18" applyFont="1" applyFill="1" applyBorder="1" applyProtection="1">
      <alignment/>
      <protection/>
    </xf>
    <xf numFmtId="0" fontId="6" fillId="0" borderId="24" xfId="18" applyFont="1" applyFill="1" applyBorder="1" applyProtection="1">
      <alignment/>
      <protection/>
    </xf>
    <xf numFmtId="0" fontId="10" fillId="0" borderId="21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4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21" xfId="18" applyFont="1" applyFill="1" applyBorder="1" applyProtection="1">
      <alignment/>
      <protection/>
    </xf>
    <xf numFmtId="0" fontId="1" fillId="0" borderId="21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21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1" fillId="0" borderId="9" xfId="18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 locked="0"/>
    </xf>
    <xf numFmtId="0" fontId="8" fillId="2" borderId="48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/>
    </xf>
    <xf numFmtId="0" fontId="1" fillId="3" borderId="70" xfId="0" applyFont="1" applyFill="1" applyBorder="1" applyAlignment="1" applyProtection="1">
      <alignment horizontal="centerContinuous"/>
      <protection locked="0"/>
    </xf>
    <xf numFmtId="3" fontId="1" fillId="2" borderId="22" xfId="0" applyNumberFormat="1" applyFont="1" applyFill="1" applyBorder="1" applyAlignment="1" applyProtection="1">
      <alignment/>
      <protection locked="0"/>
    </xf>
    <xf numFmtId="0" fontId="3" fillId="2" borderId="48" xfId="0" applyFont="1" applyFill="1" applyBorder="1" applyAlignment="1" applyProtection="1">
      <alignment/>
      <protection locked="0"/>
    </xf>
    <xf numFmtId="0" fontId="3" fillId="0" borderId="71" xfId="0" applyFont="1" applyFill="1" applyBorder="1" applyAlignment="1" applyProtection="1">
      <alignment/>
      <protection/>
    </xf>
    <xf numFmtId="0" fontId="3" fillId="0" borderId="72" xfId="0" applyFont="1" applyFill="1" applyBorder="1" applyAlignment="1" applyProtection="1">
      <alignment/>
      <protection/>
    </xf>
    <xf numFmtId="3" fontId="3" fillId="0" borderId="71" xfId="0" applyNumberFormat="1" applyFont="1" applyFill="1" applyBorder="1" applyAlignment="1" applyProtection="1">
      <alignment/>
      <protection/>
    </xf>
    <xf numFmtId="3" fontId="3" fillId="0" borderId="72" xfId="0" applyNumberFormat="1" applyFont="1" applyFill="1" applyBorder="1" applyAlignment="1" applyProtection="1">
      <alignment/>
      <protection/>
    </xf>
    <xf numFmtId="0" fontId="9" fillId="0" borderId="37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73" xfId="18" applyFont="1" applyFill="1" applyBorder="1" applyAlignment="1" applyProtection="1">
      <alignment horizontal="left"/>
      <protection/>
    </xf>
    <xf numFmtId="0" fontId="24" fillId="0" borderId="0" xfId="18" applyFont="1" applyFill="1" applyBorder="1">
      <alignment/>
      <protection/>
    </xf>
    <xf numFmtId="0" fontId="31" fillId="0" borderId="0" xfId="18" applyFont="1" applyFill="1" applyBorder="1">
      <alignment/>
      <protection/>
    </xf>
    <xf numFmtId="0" fontId="24" fillId="0" borderId="73" xfId="18" applyFont="1" applyFill="1" applyBorder="1" applyAlignment="1">
      <alignment horizontal="left"/>
      <protection/>
    </xf>
    <xf numFmtId="0" fontId="31" fillId="0" borderId="0" xfId="18" applyFont="1" applyFill="1" applyBorder="1" applyAlignment="1">
      <alignment horizontal="left" wrapText="1"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3" fillId="0" borderId="74" xfId="0" applyNumberFormat="1" applyFont="1" applyFill="1" applyBorder="1" applyAlignment="1" applyProtection="1">
      <alignment/>
      <protection/>
    </xf>
    <xf numFmtId="3" fontId="3" fillId="0" borderId="7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left" wrapText="1"/>
    </xf>
    <xf numFmtId="0" fontId="29" fillId="5" borderId="0" xfId="0" applyFont="1" applyFill="1" applyAlignment="1">
      <alignment horizontal="center"/>
    </xf>
    <xf numFmtId="0" fontId="34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085975" y="108680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285750"/>
    <xdr:sp>
      <xdr:nvSpPr>
        <xdr:cNvPr id="2" name="TextBox 7"/>
        <xdr:cNvSpPr txBox="1">
          <a:spLocks noChangeArrowheads="1"/>
        </xdr:cNvSpPr>
      </xdr:nvSpPr>
      <xdr:spPr>
        <a:xfrm>
          <a:off x="5915025" y="42100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2085975" y="108680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 jelölje meg az adatforrásokat és az adatok bizalmas vagy nyilvános kezelését.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285750"/>
    <xdr:sp>
      <xdr:nvSpPr>
        <xdr:cNvPr id="4" name="TextBox 12"/>
        <xdr:cNvSpPr txBox="1">
          <a:spLocks noChangeArrowheads="1"/>
        </xdr:cNvSpPr>
      </xdr:nvSpPr>
      <xdr:spPr>
        <a:xfrm>
          <a:off x="5915025" y="42100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10</xdr:row>
      <xdr:rowOff>0</xdr:rowOff>
    </xdr:from>
    <xdr:ext cx="123825" cy="285750"/>
    <xdr:sp>
      <xdr:nvSpPr>
        <xdr:cNvPr id="5" name="TextBox 13"/>
        <xdr:cNvSpPr txBox="1">
          <a:spLocks noChangeArrowheads="1"/>
        </xdr:cNvSpPr>
      </xdr:nvSpPr>
      <xdr:spPr>
        <a:xfrm>
          <a:off x="5953125" y="421005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10</xdr:row>
      <xdr:rowOff>0</xdr:rowOff>
    </xdr:from>
    <xdr:ext cx="123825" cy="285750"/>
    <xdr:sp>
      <xdr:nvSpPr>
        <xdr:cNvPr id="6" name="TextBox 14"/>
        <xdr:cNvSpPr txBox="1">
          <a:spLocks noChangeArrowheads="1"/>
        </xdr:cNvSpPr>
      </xdr:nvSpPr>
      <xdr:spPr>
        <a:xfrm>
          <a:off x="5953125" y="421005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10</xdr:row>
      <xdr:rowOff>0</xdr:rowOff>
    </xdr:from>
    <xdr:ext cx="123825" cy="285750"/>
    <xdr:sp>
      <xdr:nvSpPr>
        <xdr:cNvPr id="7" name="TextBox 15"/>
        <xdr:cNvSpPr txBox="1">
          <a:spLocks noChangeArrowheads="1"/>
        </xdr:cNvSpPr>
      </xdr:nvSpPr>
      <xdr:spPr>
        <a:xfrm>
          <a:off x="5953125" y="421005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10</xdr:row>
      <xdr:rowOff>0</xdr:rowOff>
    </xdr:from>
    <xdr:ext cx="123825" cy="285750"/>
    <xdr:sp>
      <xdr:nvSpPr>
        <xdr:cNvPr id="8" name="TextBox 16"/>
        <xdr:cNvSpPr txBox="1">
          <a:spLocks noChangeArrowheads="1"/>
        </xdr:cNvSpPr>
      </xdr:nvSpPr>
      <xdr:spPr>
        <a:xfrm>
          <a:off x="5953125" y="421005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583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0593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469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974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078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31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88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view="pageBreakPreview" zoomScale="60" zoomScaleNormal="45" colorId="22" workbookViewId="0" topLeftCell="A1">
      <selection activeCell="A1" sqref="A1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86" customFormat="1" ht="41.25">
      <c r="B3" s="287"/>
      <c r="C3" s="288" t="s">
        <v>285</v>
      </c>
      <c r="D3" s="288"/>
      <c r="E3" s="289"/>
      <c r="F3" s="289"/>
      <c r="G3" s="290"/>
      <c r="H3" s="290"/>
      <c r="I3" s="290"/>
      <c r="J3" s="290"/>
      <c r="K3" s="290"/>
      <c r="L3" s="290"/>
    </row>
    <row r="4" spans="2:12" s="286" customFormat="1" ht="42">
      <c r="B4" s="287"/>
      <c r="C4" s="291" t="s">
        <v>286</v>
      </c>
      <c r="D4" s="292"/>
      <c r="E4" s="289"/>
      <c r="F4" s="289"/>
      <c r="G4" s="290"/>
      <c r="H4" s="290"/>
      <c r="I4" s="290"/>
      <c r="J4" s="290"/>
      <c r="K4" s="290"/>
      <c r="L4" s="290"/>
    </row>
    <row r="5" spans="2:12" s="286" customFormat="1" ht="42">
      <c r="B5" s="287"/>
      <c r="C5" s="291" t="s">
        <v>287</v>
      </c>
      <c r="D5" s="292"/>
      <c r="E5" s="289"/>
      <c r="F5" s="289"/>
      <c r="G5" s="290"/>
      <c r="H5" s="290"/>
      <c r="I5" s="290"/>
      <c r="J5" s="290"/>
      <c r="K5" s="290"/>
      <c r="L5" s="290"/>
    </row>
    <row r="6" spans="2:12" s="286" customFormat="1" ht="42">
      <c r="B6" s="287"/>
      <c r="C6" s="291" t="s">
        <v>288</v>
      </c>
      <c r="D6" s="292"/>
      <c r="E6" s="289"/>
      <c r="F6" s="289"/>
      <c r="G6" s="290"/>
      <c r="H6" s="290"/>
      <c r="I6" s="290"/>
      <c r="J6" s="290"/>
      <c r="K6" s="290"/>
      <c r="L6" s="290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285" t="s">
        <v>289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419" t="s">
        <v>479</v>
      </c>
      <c r="D13" s="419"/>
      <c r="E13" s="419"/>
      <c r="F13" s="419"/>
      <c r="G13" s="419"/>
      <c r="H13" s="419"/>
      <c r="I13" s="419"/>
      <c r="J13" s="419"/>
      <c r="K13" s="3"/>
      <c r="L13" s="3"/>
    </row>
    <row r="14" spans="2:12" ht="30.75">
      <c r="B14" s="2"/>
      <c r="C14" s="420" t="s">
        <v>290</v>
      </c>
      <c r="D14" s="420"/>
      <c r="E14" s="420"/>
      <c r="F14" s="420"/>
      <c r="G14" s="420"/>
      <c r="H14" s="420"/>
      <c r="I14" s="420"/>
      <c r="J14" s="420"/>
      <c r="K14" s="3"/>
      <c r="L14" s="3"/>
    </row>
    <row r="15" spans="2:12" ht="15">
      <c r="B15" s="2"/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15" customHeight="1">
      <c r="B18" s="2"/>
      <c r="C18" s="9" t="s">
        <v>291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18" t="s">
        <v>292</v>
      </c>
      <c r="D20" s="418"/>
      <c r="E20" s="418"/>
      <c r="F20" s="418"/>
      <c r="G20" s="418"/>
      <c r="H20" s="418"/>
      <c r="I20" s="418"/>
      <c r="J20" s="418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18"/>
      <c r="D21" s="418"/>
      <c r="E21" s="418"/>
      <c r="F21" s="418"/>
      <c r="G21" s="418"/>
      <c r="H21" s="418"/>
      <c r="I21" s="418"/>
      <c r="J21" s="418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18" t="s">
        <v>293</v>
      </c>
      <c r="D23" s="418"/>
      <c r="E23" s="418"/>
      <c r="F23" s="418"/>
      <c r="G23" s="418"/>
      <c r="H23" s="418"/>
      <c r="I23" s="418"/>
      <c r="J23" s="418"/>
    </row>
    <row r="24" spans="1:10" ht="23.25" customHeight="1">
      <c r="A24" s="7"/>
      <c r="C24" s="418"/>
      <c r="D24" s="418"/>
      <c r="E24" s="418"/>
      <c r="F24" s="418"/>
      <c r="G24" s="418"/>
      <c r="H24" s="418"/>
      <c r="I24" s="418"/>
      <c r="J24" s="418"/>
    </row>
    <row r="25" spans="1:4" ht="23.25">
      <c r="A25" s="7"/>
      <c r="C25" s="6"/>
      <c r="D25" s="6"/>
    </row>
    <row r="26" spans="1:4" ht="23.25">
      <c r="A26" s="7"/>
      <c r="C26" s="9" t="s">
        <v>294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81" t="s">
        <v>295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81" t="s">
        <v>296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4">
    <mergeCell ref="C20:J21"/>
    <mergeCell ref="C23:J24"/>
    <mergeCell ref="C13:J13"/>
    <mergeCell ref="C14:J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3"/>
  <sheetViews>
    <sheetView showGridLines="0" defaultGridColor="0" zoomScale="75" zoomScaleNormal="75" colorId="22" workbookViewId="0" topLeftCell="B19">
      <selection activeCell="A1" sqref="A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87.55468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8"/>
      <c r="B1" s="58"/>
      <c r="C1" s="117"/>
      <c r="D1" s="60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26"/>
    </row>
    <row r="2" spans="1:17" ht="18">
      <c r="A2" s="54" t="s">
        <v>17</v>
      </c>
      <c r="B2" s="119" t="s">
        <v>17</v>
      </c>
      <c r="C2" s="353" t="s">
        <v>454</v>
      </c>
      <c r="D2" s="24"/>
      <c r="Q2" s="26"/>
    </row>
    <row r="3" spans="1:17" ht="18">
      <c r="A3" s="54"/>
      <c r="B3" s="119"/>
      <c r="C3" s="343" t="s">
        <v>455</v>
      </c>
      <c r="D3" s="24"/>
      <c r="Q3" s="26"/>
    </row>
    <row r="4" spans="1:17" ht="16.5" thickBot="1">
      <c r="A4" s="54"/>
      <c r="B4" s="119"/>
      <c r="C4" s="354"/>
      <c r="D4" s="55"/>
      <c r="Q4" s="26"/>
    </row>
    <row r="5" spans="1:17" ht="16.5" thickTop="1">
      <c r="A5" s="120"/>
      <c r="B5" s="121"/>
      <c r="C5" s="34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30"/>
      <c r="Q5" s="26"/>
    </row>
    <row r="6" spans="1:15" ht="18.75">
      <c r="A6" s="122"/>
      <c r="B6" s="78"/>
      <c r="C6" s="293" t="s">
        <v>298</v>
      </c>
      <c r="D6" s="405" t="s">
        <v>323</v>
      </c>
      <c r="E6" s="406"/>
      <c r="F6" s="406"/>
      <c r="G6" s="407"/>
      <c r="H6" s="406"/>
      <c r="I6" s="408"/>
      <c r="J6" s="406"/>
      <c r="K6" s="406"/>
      <c r="L6" s="406"/>
      <c r="M6" s="409"/>
      <c r="N6" s="32"/>
      <c r="O6" s="45"/>
    </row>
    <row r="7" spans="1:15" ht="15.75">
      <c r="A7" s="122"/>
      <c r="B7" s="78"/>
      <c r="C7" s="294" t="s">
        <v>299</v>
      </c>
      <c r="D7" s="329">
        <v>1995</v>
      </c>
      <c r="E7" s="329">
        <v>1996</v>
      </c>
      <c r="F7" s="329">
        <v>1997</v>
      </c>
      <c r="G7" s="329">
        <v>1998</v>
      </c>
      <c r="H7" s="329">
        <v>1999</v>
      </c>
      <c r="I7" s="329">
        <v>2000</v>
      </c>
      <c r="J7" s="329">
        <v>2001</v>
      </c>
      <c r="K7" s="329">
        <v>2002</v>
      </c>
      <c r="L7" s="329">
        <v>2003</v>
      </c>
      <c r="M7" s="34">
        <v>2004</v>
      </c>
      <c r="N7" s="35"/>
      <c r="O7" s="45"/>
    </row>
    <row r="8" spans="1:15" ht="15.75">
      <c r="A8" s="122"/>
      <c r="B8" s="78"/>
      <c r="C8" s="295" t="s">
        <v>320</v>
      </c>
      <c r="D8" s="330" t="s">
        <v>324</v>
      </c>
      <c r="E8" s="330" t="s">
        <v>324</v>
      </c>
      <c r="F8" s="330" t="s">
        <v>324</v>
      </c>
      <c r="G8" s="330" t="s">
        <v>324</v>
      </c>
      <c r="H8" s="330" t="s">
        <v>324</v>
      </c>
      <c r="I8" s="330" t="s">
        <v>324</v>
      </c>
      <c r="J8" s="330" t="s">
        <v>324</v>
      </c>
      <c r="K8" s="330" t="s">
        <v>324</v>
      </c>
      <c r="L8" s="330" t="s">
        <v>324</v>
      </c>
      <c r="M8" s="330" t="s">
        <v>324</v>
      </c>
      <c r="N8" s="123"/>
      <c r="O8" s="45"/>
    </row>
    <row r="9" spans="1:15" ht="10.5" customHeight="1" thickBot="1">
      <c r="A9" s="122"/>
      <c r="B9" s="78"/>
      <c r="C9" s="331"/>
      <c r="D9" s="83"/>
      <c r="E9" s="83"/>
      <c r="F9" s="83"/>
      <c r="G9" s="138"/>
      <c r="H9" s="138"/>
      <c r="I9" s="138"/>
      <c r="J9" s="138"/>
      <c r="K9" s="138"/>
      <c r="L9" s="138"/>
      <c r="M9" s="138"/>
      <c r="N9" s="124"/>
      <c r="O9" s="45"/>
    </row>
    <row r="10" spans="1:15" ht="17.25" thickBot="1" thickTop="1">
      <c r="A10" s="112" t="s">
        <v>205</v>
      </c>
      <c r="B10" s="78"/>
      <c r="C10" s="368" t="s">
        <v>456</v>
      </c>
      <c r="D10" s="239">
        <f>-'Table 1'!E13</f>
        <v>0</v>
      </c>
      <c r="E10" s="239">
        <f>-'Table 1'!F13</f>
        <v>2664</v>
      </c>
      <c r="F10" s="239">
        <f>-'Table 1'!G13</f>
        <v>28704</v>
      </c>
      <c r="G10" s="239">
        <f>-'Table 1'!H13</f>
        <v>43016</v>
      </c>
      <c r="H10" s="239">
        <f>-'Table 1'!I13</f>
        <v>-1843</v>
      </c>
      <c r="I10" s="239">
        <f>-'Table 1'!J13</f>
        <v>35172</v>
      </c>
      <c r="J10" s="239">
        <f>-'Table 1'!K13</f>
        <v>-17712</v>
      </c>
      <c r="K10" s="239">
        <f>-'Table 1'!L13</f>
        <v>147809</v>
      </c>
      <c r="L10" s="239">
        <f>-'Table 1'!M13</f>
        <v>24324</v>
      </c>
      <c r="M10" s="260">
        <f>-'Table 1'!N13</f>
        <v>44949</v>
      </c>
      <c r="N10" s="163"/>
      <c r="O10" s="45"/>
    </row>
    <row r="11" spans="1:15" ht="6" customHeight="1" thickTop="1">
      <c r="A11" s="109"/>
      <c r="B11" s="78"/>
      <c r="C11" s="350"/>
      <c r="D11" s="280"/>
      <c r="E11" s="281"/>
      <c r="F11" s="281"/>
      <c r="G11" s="282"/>
      <c r="H11" s="282"/>
      <c r="I11" s="282"/>
      <c r="J11" s="282"/>
      <c r="K11" s="282"/>
      <c r="L11" s="282"/>
      <c r="M11" s="282"/>
      <c r="N11" s="160"/>
      <c r="O11" s="45"/>
    </row>
    <row r="12" spans="1:15" s="103" customFormat="1" ht="16.5" customHeight="1">
      <c r="A12" s="112" t="s">
        <v>206</v>
      </c>
      <c r="B12" s="125"/>
      <c r="C12" s="355" t="s">
        <v>411</v>
      </c>
      <c r="D12" s="243">
        <f aca="true" t="shared" si="0" ref="D12:K12">D13+D14+D15+D18+D21</f>
        <v>4370</v>
      </c>
      <c r="E12" s="243">
        <f t="shared" si="0"/>
        <v>48697</v>
      </c>
      <c r="F12" s="243">
        <f t="shared" si="0"/>
        <v>16186</v>
      </c>
      <c r="G12" s="244">
        <f t="shared" si="0"/>
        <v>12521</v>
      </c>
      <c r="H12" s="244">
        <f t="shared" si="0"/>
        <v>474</v>
      </c>
      <c r="I12" s="244">
        <f t="shared" si="0"/>
        <v>20320</v>
      </c>
      <c r="J12" s="244">
        <f t="shared" si="0"/>
        <v>87489</v>
      </c>
      <c r="K12" s="244">
        <f t="shared" si="0"/>
        <v>-14818</v>
      </c>
      <c r="L12" s="244">
        <f>L13+L14+L15+L18+L21</f>
        <v>-26513</v>
      </c>
      <c r="M12" s="244">
        <f>M13+M14+M15+M18+M21</f>
        <v>43667</v>
      </c>
      <c r="N12" s="164"/>
      <c r="O12" s="126"/>
    </row>
    <row r="13" spans="1:15" s="103" customFormat="1" ht="16.5" customHeight="1">
      <c r="A13" s="112" t="s">
        <v>207</v>
      </c>
      <c r="B13" s="127"/>
      <c r="C13" s="356" t="s">
        <v>412</v>
      </c>
      <c r="D13" s="245">
        <v>6224</v>
      </c>
      <c r="E13" s="245">
        <v>30574</v>
      </c>
      <c r="F13" s="245">
        <v>32656</v>
      </c>
      <c r="G13" s="246">
        <v>4762</v>
      </c>
      <c r="H13" s="246">
        <v>2348</v>
      </c>
      <c r="I13" s="246">
        <v>15305</v>
      </c>
      <c r="J13" s="246">
        <v>53610</v>
      </c>
      <c r="K13" s="246">
        <v>25473</v>
      </c>
      <c r="L13" s="246">
        <v>-10496</v>
      </c>
      <c r="M13" s="246">
        <v>30818</v>
      </c>
      <c r="N13" s="164"/>
      <c r="O13" s="126"/>
    </row>
    <row r="14" spans="1:15" s="103" customFormat="1" ht="16.5" customHeight="1">
      <c r="A14" s="112" t="s">
        <v>208</v>
      </c>
      <c r="B14" s="127"/>
      <c r="C14" s="356" t="s">
        <v>413</v>
      </c>
      <c r="D14" s="245">
        <v>8672</v>
      </c>
      <c r="E14" s="245">
        <v>21490</v>
      </c>
      <c r="F14" s="245">
        <v>46263</v>
      </c>
      <c r="G14" s="246">
        <v>5426</v>
      </c>
      <c r="H14" s="246">
        <v>9700</v>
      </c>
      <c r="I14" s="246">
        <v>3578</v>
      </c>
      <c r="J14" s="246">
        <v>16452</v>
      </c>
      <c r="K14" s="246">
        <v>-52732</v>
      </c>
      <c r="L14" s="246">
        <v>-20661</v>
      </c>
      <c r="M14" s="246">
        <v>14409</v>
      </c>
      <c r="N14" s="164"/>
      <c r="O14" s="126"/>
    </row>
    <row r="15" spans="1:15" s="103" customFormat="1" ht="16.5" customHeight="1">
      <c r="A15" s="112" t="s">
        <v>209</v>
      </c>
      <c r="B15" s="127"/>
      <c r="C15" s="356" t="s">
        <v>414</v>
      </c>
      <c r="D15" s="246">
        <v>2405</v>
      </c>
      <c r="E15" s="246">
        <v>8053</v>
      </c>
      <c r="F15" s="246">
        <v>7414</v>
      </c>
      <c r="G15" s="246">
        <v>1162</v>
      </c>
      <c r="H15" s="246">
        <v>3151</v>
      </c>
      <c r="I15" s="246">
        <v>10892</v>
      </c>
      <c r="J15" s="246">
        <v>2552</v>
      </c>
      <c r="K15" s="246">
        <v>15199</v>
      </c>
      <c r="L15" s="246">
        <v>2672</v>
      </c>
      <c r="M15" s="246">
        <v>-1363</v>
      </c>
      <c r="N15" s="164"/>
      <c r="O15" s="126"/>
    </row>
    <row r="16" spans="1:15" s="103" customFormat="1" ht="16.5" customHeight="1">
      <c r="A16" s="112" t="s">
        <v>210</v>
      </c>
      <c r="B16" s="127"/>
      <c r="C16" s="357" t="s">
        <v>415</v>
      </c>
      <c r="D16" s="245">
        <v>7326</v>
      </c>
      <c r="E16" s="245">
        <v>10540</v>
      </c>
      <c r="F16" s="245">
        <v>9670</v>
      </c>
      <c r="G16" s="246">
        <v>9113</v>
      </c>
      <c r="H16" s="246">
        <v>13475</v>
      </c>
      <c r="I16" s="246">
        <v>15906</v>
      </c>
      <c r="J16" s="246">
        <v>10910</v>
      </c>
      <c r="K16" s="246">
        <v>24214.67299999999</v>
      </c>
      <c r="L16" s="246">
        <v>9478.685000000001</v>
      </c>
      <c r="M16" s="246">
        <v>14000</v>
      </c>
      <c r="N16" s="164"/>
      <c r="O16" s="126"/>
    </row>
    <row r="17" spans="1:15" s="103" customFormat="1" ht="16.5" customHeight="1">
      <c r="A17" s="112" t="s">
        <v>211</v>
      </c>
      <c r="B17" s="127"/>
      <c r="C17" s="356" t="s">
        <v>416</v>
      </c>
      <c r="D17" s="245">
        <v>-4921</v>
      </c>
      <c r="E17" s="245">
        <v>-2487</v>
      </c>
      <c r="F17" s="245">
        <v>-2256</v>
      </c>
      <c r="G17" s="246">
        <v>-7951</v>
      </c>
      <c r="H17" s="246">
        <v>-10324</v>
      </c>
      <c r="I17" s="246">
        <v>-5014</v>
      </c>
      <c r="J17" s="246">
        <v>-8358</v>
      </c>
      <c r="K17" s="246">
        <v>-9015.672999999993</v>
      </c>
      <c r="L17" s="246">
        <v>-6806.685000000003</v>
      </c>
      <c r="M17" s="246">
        <v>-15363</v>
      </c>
      <c r="N17" s="164"/>
      <c r="O17" s="126"/>
    </row>
    <row r="18" spans="1:15" s="103" customFormat="1" ht="16.5" customHeight="1">
      <c r="A18" s="112" t="s">
        <v>212</v>
      </c>
      <c r="B18" s="127"/>
      <c r="C18" s="357" t="s">
        <v>417</v>
      </c>
      <c r="D18" s="246">
        <v>-16687</v>
      </c>
      <c r="E18" s="246">
        <v>6126</v>
      </c>
      <c r="F18" s="246">
        <v>-75870</v>
      </c>
      <c r="G18" s="246">
        <v>-9145</v>
      </c>
      <c r="H18" s="246">
        <v>-10844</v>
      </c>
      <c r="I18" s="246">
        <v>-11986</v>
      </c>
      <c r="J18" s="246">
        <v>11596</v>
      </c>
      <c r="K18" s="246">
        <v>2970</v>
      </c>
      <c r="L18" s="246">
        <v>-2684</v>
      </c>
      <c r="M18" s="246">
        <v>-473</v>
      </c>
      <c r="N18" s="164"/>
      <c r="O18" s="126"/>
    </row>
    <row r="19" spans="1:15" s="103" customFormat="1" ht="16.5" customHeight="1">
      <c r="A19" s="112" t="s">
        <v>213</v>
      </c>
      <c r="B19" s="127"/>
      <c r="C19" s="357" t="s">
        <v>418</v>
      </c>
      <c r="D19" s="245">
        <v>3115</v>
      </c>
      <c r="E19" s="245">
        <v>30435</v>
      </c>
      <c r="F19" s="245">
        <v>3327</v>
      </c>
      <c r="G19" s="246">
        <v>4719</v>
      </c>
      <c r="H19" s="246">
        <v>4679</v>
      </c>
      <c r="I19" s="246">
        <v>22896</v>
      </c>
      <c r="J19" s="246">
        <v>22499</v>
      </c>
      <c r="K19" s="246">
        <v>21541.165719923127</v>
      </c>
      <c r="L19" s="246">
        <v>16254.5017886271</v>
      </c>
      <c r="M19" s="246">
        <v>9529.750791213479</v>
      </c>
      <c r="N19" s="164"/>
      <c r="O19" s="126"/>
    </row>
    <row r="20" spans="1:15" s="103" customFormat="1" ht="16.5" customHeight="1">
      <c r="A20" s="112" t="s">
        <v>214</v>
      </c>
      <c r="B20" s="127"/>
      <c r="C20" s="356" t="s">
        <v>419</v>
      </c>
      <c r="D20" s="245">
        <v>-19802</v>
      </c>
      <c r="E20" s="245">
        <v>-24309</v>
      </c>
      <c r="F20" s="245">
        <v>-79197</v>
      </c>
      <c r="G20" s="246">
        <v>-13864</v>
      </c>
      <c r="H20" s="246">
        <v>-15523</v>
      </c>
      <c r="I20" s="246">
        <v>-34882</v>
      </c>
      <c r="J20" s="246">
        <v>-10903</v>
      </c>
      <c r="K20" s="246">
        <v>-18571.165719923127</v>
      </c>
      <c r="L20" s="246">
        <v>-18938.5017886271</v>
      </c>
      <c r="M20" s="246">
        <v>-10002.750791213479</v>
      </c>
      <c r="N20" s="164"/>
      <c r="O20" s="126"/>
    </row>
    <row r="21" spans="1:15" s="103" customFormat="1" ht="16.5" customHeight="1">
      <c r="A21" s="112" t="s">
        <v>215</v>
      </c>
      <c r="B21" s="127"/>
      <c r="C21" s="356" t="s">
        <v>420</v>
      </c>
      <c r="D21" s="245">
        <v>3756</v>
      </c>
      <c r="E21" s="245">
        <v>-17546</v>
      </c>
      <c r="F21" s="245">
        <v>5723</v>
      </c>
      <c r="G21" s="246">
        <v>10316</v>
      </c>
      <c r="H21" s="246">
        <v>-3881</v>
      </c>
      <c r="I21" s="246">
        <v>2531</v>
      </c>
      <c r="J21" s="246">
        <v>3279</v>
      </c>
      <c r="K21" s="246">
        <v>-5728</v>
      </c>
      <c r="L21" s="246">
        <v>4656</v>
      </c>
      <c r="M21" s="246">
        <v>276</v>
      </c>
      <c r="N21" s="164"/>
      <c r="O21" s="126"/>
    </row>
    <row r="22" spans="1:15" s="103" customFormat="1" ht="16.5" customHeight="1">
      <c r="A22" s="109"/>
      <c r="B22" s="127"/>
      <c r="C22" s="358"/>
      <c r="D22" s="247"/>
      <c r="E22" s="248"/>
      <c r="F22" s="248"/>
      <c r="G22" s="249"/>
      <c r="H22" s="249"/>
      <c r="I22" s="249"/>
      <c r="J22" s="249"/>
      <c r="K22" s="249"/>
      <c r="L22" s="249"/>
      <c r="M22" s="249"/>
      <c r="N22" s="164"/>
      <c r="O22" s="126"/>
    </row>
    <row r="23" spans="1:15" s="103" customFormat="1" ht="16.5" customHeight="1">
      <c r="A23" s="112" t="s">
        <v>216</v>
      </c>
      <c r="B23" s="127"/>
      <c r="C23" s="355" t="s">
        <v>421</v>
      </c>
      <c r="D23" s="244">
        <f aca="true" t="shared" si="1" ref="D23:K23">D24+D25+D27+D28+D29+D31+D32+D33</f>
        <v>-9401.000000000005</v>
      </c>
      <c r="E23" s="244">
        <f t="shared" si="1"/>
        <v>-549</v>
      </c>
      <c r="F23" s="244">
        <f t="shared" si="1"/>
        <v>-1708</v>
      </c>
      <c r="G23" s="244">
        <f t="shared" si="1"/>
        <v>-10287.000000000007</v>
      </c>
      <c r="H23" s="244">
        <f t="shared" si="1"/>
        <v>3107.9999999999977</v>
      </c>
      <c r="I23" s="244">
        <f t="shared" si="1"/>
        <v>-15748.999999999973</v>
      </c>
      <c r="J23" s="244">
        <f t="shared" si="1"/>
        <v>-26026</v>
      </c>
      <c r="K23" s="244">
        <f t="shared" si="1"/>
        <v>-28198</v>
      </c>
      <c r="L23" s="244">
        <f>L24+L25+L27+L28+L29+L31+L32+L33</f>
        <v>-493.0000000000582</v>
      </c>
      <c r="M23" s="244">
        <f>M24+M25+M27+M28+M29+M31+M32+M33</f>
        <v>-49494.99999999994</v>
      </c>
      <c r="N23" s="164"/>
      <c r="O23" s="126"/>
    </row>
    <row r="24" spans="1:15" s="103" customFormat="1" ht="16.5" customHeight="1">
      <c r="A24" s="112" t="s">
        <v>217</v>
      </c>
      <c r="B24" s="127"/>
      <c r="C24" s="359" t="s">
        <v>422</v>
      </c>
      <c r="D24" s="245">
        <v>0</v>
      </c>
      <c r="E24" s="245">
        <v>0</v>
      </c>
      <c r="F24" s="245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164"/>
      <c r="O24" s="126"/>
    </row>
    <row r="25" spans="1:15" s="103" customFormat="1" ht="16.5" customHeight="1">
      <c r="A25" s="112" t="s">
        <v>218</v>
      </c>
      <c r="B25" s="127"/>
      <c r="C25" s="359" t="s">
        <v>423</v>
      </c>
      <c r="D25" s="245">
        <v>-10426</v>
      </c>
      <c r="E25" s="245">
        <v>-2277</v>
      </c>
      <c r="F25" s="245">
        <v>-3380</v>
      </c>
      <c r="G25" s="246">
        <v>-12750</v>
      </c>
      <c r="H25" s="246">
        <v>3150</v>
      </c>
      <c r="I25" s="246">
        <v>-17043</v>
      </c>
      <c r="J25" s="246">
        <v>-22630</v>
      </c>
      <c r="K25" s="246">
        <v>-25483</v>
      </c>
      <c r="L25" s="246">
        <v>-9834</v>
      </c>
      <c r="M25" s="246">
        <v>-46315</v>
      </c>
      <c r="N25" s="164"/>
      <c r="O25" s="126"/>
    </row>
    <row r="26" spans="1:15" s="103" customFormat="1" ht="16.5" customHeight="1">
      <c r="A26" s="109"/>
      <c r="B26" s="127"/>
      <c r="C26" s="360"/>
      <c r="D26" s="252"/>
      <c r="E26" s="253"/>
      <c r="F26" s="248"/>
      <c r="G26" s="249"/>
      <c r="H26" s="249"/>
      <c r="I26" s="249"/>
      <c r="J26" s="249"/>
      <c r="K26" s="249"/>
      <c r="L26" s="249"/>
      <c r="M26" s="249"/>
      <c r="N26" s="164"/>
      <c r="O26" s="126"/>
    </row>
    <row r="27" spans="1:15" s="103" customFormat="1" ht="16.5" customHeight="1">
      <c r="A27" s="112" t="s">
        <v>219</v>
      </c>
      <c r="B27" s="127"/>
      <c r="C27" s="361" t="s">
        <v>424</v>
      </c>
      <c r="D27" s="245">
        <v>0</v>
      </c>
      <c r="E27" s="245">
        <v>0</v>
      </c>
      <c r="F27" s="245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165"/>
      <c r="O27" s="126"/>
    </row>
    <row r="28" spans="1:15" s="103" customFormat="1" ht="16.5" customHeight="1">
      <c r="A28" s="112" t="s">
        <v>220</v>
      </c>
      <c r="B28" s="127"/>
      <c r="C28" s="359" t="s">
        <v>425</v>
      </c>
      <c r="D28" s="254">
        <v>55</v>
      </c>
      <c r="E28" s="254">
        <v>113</v>
      </c>
      <c r="F28" s="254">
        <v>156</v>
      </c>
      <c r="G28" s="255">
        <v>-784</v>
      </c>
      <c r="H28" s="255">
        <v>51</v>
      </c>
      <c r="I28" s="255">
        <v>-47.99999999999993</v>
      </c>
      <c r="J28" s="255">
        <v>-183</v>
      </c>
      <c r="K28" s="255">
        <v>8.999999999999897</v>
      </c>
      <c r="L28" s="255">
        <v>772</v>
      </c>
      <c r="M28" s="255">
        <v>-72</v>
      </c>
      <c r="N28" s="164"/>
      <c r="O28" s="126"/>
    </row>
    <row r="29" spans="1:15" s="103" customFormat="1" ht="16.5" customHeight="1">
      <c r="A29" s="112" t="s">
        <v>221</v>
      </c>
      <c r="B29" s="127"/>
      <c r="C29" s="362" t="s">
        <v>426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164"/>
      <c r="O29" s="126"/>
    </row>
    <row r="30" spans="1:15" s="103" customFormat="1" ht="16.5" customHeight="1">
      <c r="A30" s="109"/>
      <c r="B30" s="127"/>
      <c r="C30" s="360"/>
      <c r="D30" s="252"/>
      <c r="E30" s="253"/>
      <c r="F30" s="253"/>
      <c r="G30" s="256"/>
      <c r="H30" s="256"/>
      <c r="I30" s="256"/>
      <c r="J30" s="256"/>
      <c r="K30" s="256"/>
      <c r="L30" s="256"/>
      <c r="M30" s="256"/>
      <c r="N30" s="164"/>
      <c r="O30" s="126"/>
    </row>
    <row r="31" spans="1:15" s="103" customFormat="1" ht="16.5" customHeight="1">
      <c r="A31" s="112" t="s">
        <v>222</v>
      </c>
      <c r="B31" s="127"/>
      <c r="C31" s="359" t="s">
        <v>427</v>
      </c>
      <c r="D31" s="245">
        <v>969.9999999999939</v>
      </c>
      <c r="E31" s="245">
        <v>1615</v>
      </c>
      <c r="F31" s="245">
        <v>1516</v>
      </c>
      <c r="G31" s="246">
        <v>3246.9999999999927</v>
      </c>
      <c r="H31" s="246">
        <v>-93.00000000000227</v>
      </c>
      <c r="I31" s="246">
        <v>1342.0000000000273</v>
      </c>
      <c r="J31" s="246">
        <v>-3213</v>
      </c>
      <c r="K31" s="246">
        <v>-2724</v>
      </c>
      <c r="L31" s="246">
        <v>8568.999999999942</v>
      </c>
      <c r="M31" s="246">
        <v>-3107.999999999942</v>
      </c>
      <c r="N31" s="164"/>
      <c r="O31" s="126"/>
    </row>
    <row r="32" spans="1:15" s="103" customFormat="1" ht="16.5" customHeight="1">
      <c r="A32" s="112" t="s">
        <v>223</v>
      </c>
      <c r="B32" s="127"/>
      <c r="C32" s="359" t="s">
        <v>428</v>
      </c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164"/>
      <c r="O32" s="126"/>
    </row>
    <row r="33" spans="1:15" s="103" customFormat="1" ht="16.5" customHeight="1">
      <c r="A33" s="112" t="s">
        <v>224</v>
      </c>
      <c r="B33" s="127"/>
      <c r="C33" s="359" t="s">
        <v>429</v>
      </c>
      <c r="D33" s="254"/>
      <c r="E33" s="254"/>
      <c r="F33" s="254"/>
      <c r="G33" s="255"/>
      <c r="H33" s="255"/>
      <c r="I33" s="255"/>
      <c r="J33" s="255"/>
      <c r="K33" s="255"/>
      <c r="L33" s="255"/>
      <c r="M33" s="255"/>
      <c r="N33" s="164"/>
      <c r="O33" s="126"/>
    </row>
    <row r="34" spans="1:15" s="103" customFormat="1" ht="16.5" customHeight="1">
      <c r="A34" s="109"/>
      <c r="B34" s="127"/>
      <c r="C34" s="360"/>
      <c r="D34" s="247"/>
      <c r="E34" s="248"/>
      <c r="F34" s="248"/>
      <c r="G34" s="249"/>
      <c r="H34" s="249"/>
      <c r="I34" s="249"/>
      <c r="J34" s="249"/>
      <c r="K34" s="249"/>
      <c r="L34" s="249"/>
      <c r="M34" s="249"/>
      <c r="N34" s="164"/>
      <c r="O34" s="126"/>
    </row>
    <row r="35" spans="1:15" s="103" customFormat="1" ht="16.5" customHeight="1">
      <c r="A35" s="112" t="s">
        <v>225</v>
      </c>
      <c r="B35" s="127"/>
      <c r="C35" s="363" t="s">
        <v>430</v>
      </c>
      <c r="D35" s="245">
        <f>+D36</f>
        <v>1239.0000000000064</v>
      </c>
      <c r="E35" s="245">
        <f aca="true" t="shared" si="2" ref="E35:M35">+E36</f>
        <v>-55693</v>
      </c>
      <c r="F35" s="245">
        <f t="shared" si="2"/>
        <v>-17296</v>
      </c>
      <c r="G35" s="246">
        <f t="shared" si="2"/>
        <v>-16077.999999999993</v>
      </c>
      <c r="H35" s="246">
        <f t="shared" si="2"/>
        <v>5181.000000000002</v>
      </c>
      <c r="I35" s="246">
        <f t="shared" si="2"/>
        <v>-26064.00000000003</v>
      </c>
      <c r="J35" s="246">
        <f t="shared" si="2"/>
        <v>-9061</v>
      </c>
      <c r="K35" s="246">
        <f t="shared" si="2"/>
        <v>-10016</v>
      </c>
      <c r="L35" s="246">
        <f t="shared" si="2"/>
        <v>22198.00000000006</v>
      </c>
      <c r="M35" s="246">
        <f t="shared" si="2"/>
        <v>21946.99999999994</v>
      </c>
      <c r="N35" s="164"/>
      <c r="O35" s="126"/>
    </row>
    <row r="36" spans="1:15" s="103" customFormat="1" ht="16.5" customHeight="1">
      <c r="A36" s="112" t="s">
        <v>226</v>
      </c>
      <c r="B36" s="127"/>
      <c r="C36" s="364" t="s">
        <v>431</v>
      </c>
      <c r="D36" s="245">
        <f aca="true" t="shared" si="3" ref="D36:M36">D39-(D10+D12+D24+D25+D27+D28+D29+D31)</f>
        <v>1239.0000000000064</v>
      </c>
      <c r="E36" s="245">
        <f t="shared" si="3"/>
        <v>-55693</v>
      </c>
      <c r="F36" s="245">
        <f t="shared" si="3"/>
        <v>-17296</v>
      </c>
      <c r="G36" s="246">
        <f t="shared" si="3"/>
        <v>-16077.999999999993</v>
      </c>
      <c r="H36" s="246">
        <f t="shared" si="3"/>
        <v>5181.000000000002</v>
      </c>
      <c r="I36" s="246">
        <f t="shared" si="3"/>
        <v>-26064.00000000003</v>
      </c>
      <c r="J36" s="246">
        <f t="shared" si="3"/>
        <v>-9061</v>
      </c>
      <c r="K36" s="246">
        <f t="shared" si="3"/>
        <v>-10016</v>
      </c>
      <c r="L36" s="246">
        <f t="shared" si="3"/>
        <v>22198.00000000006</v>
      </c>
      <c r="M36" s="246">
        <f t="shared" si="3"/>
        <v>21946.99999999994</v>
      </c>
      <c r="N36" s="164"/>
      <c r="O36" s="126"/>
    </row>
    <row r="37" spans="1:15" s="103" customFormat="1" ht="16.5" customHeight="1">
      <c r="A37" s="112" t="s">
        <v>227</v>
      </c>
      <c r="B37" s="127"/>
      <c r="C37" s="359" t="s">
        <v>432</v>
      </c>
      <c r="D37" s="254"/>
      <c r="E37" s="254"/>
      <c r="F37" s="254"/>
      <c r="G37" s="255"/>
      <c r="H37" s="255"/>
      <c r="I37" s="255"/>
      <c r="J37" s="255"/>
      <c r="K37" s="255"/>
      <c r="L37" s="255"/>
      <c r="M37" s="255"/>
      <c r="N37" s="164"/>
      <c r="O37" s="126"/>
    </row>
    <row r="38" spans="1:15" ht="12.75" customHeight="1" thickBot="1">
      <c r="A38" s="122"/>
      <c r="B38" s="127"/>
      <c r="C38" s="358"/>
      <c r="D38" s="257"/>
      <c r="E38" s="258"/>
      <c r="F38" s="258"/>
      <c r="G38" s="259"/>
      <c r="H38" s="259"/>
      <c r="I38" s="259"/>
      <c r="J38" s="259"/>
      <c r="K38" s="259"/>
      <c r="L38" s="259"/>
      <c r="M38" s="259"/>
      <c r="N38" s="174"/>
      <c r="O38" s="126"/>
    </row>
    <row r="39" spans="1:15" s="103" customFormat="1" ht="20.25" customHeight="1" thickBot="1" thickTop="1">
      <c r="A39" s="128" t="s">
        <v>228</v>
      </c>
      <c r="B39" s="127"/>
      <c r="C39" s="368" t="s">
        <v>457</v>
      </c>
      <c r="D39" s="239">
        <v>-3792</v>
      </c>
      <c r="E39" s="239">
        <v>-4881</v>
      </c>
      <c r="F39" s="239">
        <v>25886</v>
      </c>
      <c r="G39" s="260">
        <v>29172</v>
      </c>
      <c r="H39" s="260">
        <v>6920</v>
      </c>
      <c r="I39" s="260">
        <v>13679</v>
      </c>
      <c r="J39" s="260">
        <v>34690</v>
      </c>
      <c r="K39" s="260">
        <v>94777</v>
      </c>
      <c r="L39" s="260">
        <v>19516</v>
      </c>
      <c r="M39" s="260">
        <v>61068</v>
      </c>
      <c r="N39" s="167"/>
      <c r="O39" s="126"/>
    </row>
    <row r="40" spans="1:15" ht="9" customHeight="1" thickBot="1" thickTop="1">
      <c r="A40" s="122"/>
      <c r="B40" s="78"/>
      <c r="C40" s="365"/>
      <c r="D40" s="261"/>
      <c r="E40" s="261"/>
      <c r="F40" s="261"/>
      <c r="G40" s="261"/>
      <c r="H40" s="261"/>
      <c r="I40" s="261"/>
      <c r="J40" s="261"/>
      <c r="K40" s="261"/>
      <c r="L40" s="261"/>
      <c r="M40" s="403"/>
      <c r="N40" s="170"/>
      <c r="O40" s="45"/>
    </row>
    <row r="41" spans="1:15" ht="9" customHeight="1" thickBot="1" thickTop="1">
      <c r="A41" s="122"/>
      <c r="B41" s="78"/>
      <c r="C41" s="369"/>
      <c r="D41" s="262"/>
      <c r="E41" s="263"/>
      <c r="F41" s="263"/>
      <c r="G41" s="263"/>
      <c r="H41" s="263"/>
      <c r="I41" s="263"/>
      <c r="J41" s="263"/>
      <c r="K41" s="263"/>
      <c r="L41" s="263"/>
      <c r="M41" s="404"/>
      <c r="N41" s="171"/>
      <c r="O41" s="45"/>
    </row>
    <row r="42" spans="1:15" ht="17.25" thickBot="1" thickTop="1">
      <c r="A42" s="128" t="s">
        <v>229</v>
      </c>
      <c r="B42" s="78"/>
      <c r="C42" s="341" t="s">
        <v>458</v>
      </c>
      <c r="D42" s="239">
        <v>33667</v>
      </c>
      <c r="E42" s="239">
        <v>6372</v>
      </c>
      <c r="F42" s="239">
        <v>-7389</v>
      </c>
      <c r="G42" s="260">
        <v>27875</v>
      </c>
      <c r="H42" s="260">
        <v>9873</v>
      </c>
      <c r="I42" s="260">
        <v>28929</v>
      </c>
      <c r="J42" s="260">
        <v>53988</v>
      </c>
      <c r="K42" s="260">
        <v>185010</v>
      </c>
      <c r="L42" s="260">
        <v>224547</v>
      </c>
      <c r="M42" s="260">
        <v>270061</v>
      </c>
      <c r="N42" s="163"/>
      <c r="O42" s="45"/>
    </row>
    <row r="43" spans="1:15" ht="17.25" thickTop="1">
      <c r="A43" s="112" t="s">
        <v>230</v>
      </c>
      <c r="B43" s="78"/>
      <c r="C43" s="356" t="s">
        <v>459</v>
      </c>
      <c r="D43" s="246">
        <v>59643</v>
      </c>
      <c r="E43" s="246">
        <v>54762</v>
      </c>
      <c r="F43" s="246">
        <v>80648</v>
      </c>
      <c r="G43" s="246">
        <v>109820</v>
      </c>
      <c r="H43" s="246">
        <v>116740</v>
      </c>
      <c r="I43" s="246">
        <v>130419</v>
      </c>
      <c r="J43" s="246">
        <v>165109</v>
      </c>
      <c r="K43" s="246">
        <v>259886</v>
      </c>
      <c r="L43" s="246">
        <v>279402</v>
      </c>
      <c r="M43" s="246">
        <v>340470</v>
      </c>
      <c r="N43" s="161"/>
      <c r="O43" s="45"/>
    </row>
    <row r="44" spans="1:15" ht="30.75">
      <c r="A44" s="112" t="s">
        <v>231</v>
      </c>
      <c r="B44" s="78"/>
      <c r="C44" s="370" t="s">
        <v>460</v>
      </c>
      <c r="D44" s="246">
        <v>25976</v>
      </c>
      <c r="E44" s="246">
        <v>48390</v>
      </c>
      <c r="F44" s="246">
        <v>88037</v>
      </c>
      <c r="G44" s="246">
        <v>81945</v>
      </c>
      <c r="H44" s="246">
        <v>106867</v>
      </c>
      <c r="I44" s="246">
        <v>101490</v>
      </c>
      <c r="J44" s="246">
        <v>111121</v>
      </c>
      <c r="K44" s="246">
        <v>74876</v>
      </c>
      <c r="L44" s="246">
        <v>54855</v>
      </c>
      <c r="M44" s="246">
        <v>70409</v>
      </c>
      <c r="N44" s="172"/>
      <c r="O44" s="45"/>
    </row>
    <row r="45" spans="1:15" ht="9.75" customHeight="1" thickBot="1">
      <c r="A45" s="122"/>
      <c r="B45" s="78"/>
      <c r="C45" s="37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29"/>
      <c r="O45" s="45"/>
    </row>
    <row r="46" spans="1:17" ht="20.25" thickBot="1" thickTop="1">
      <c r="A46" s="122"/>
      <c r="B46" s="78"/>
      <c r="C46" s="366" t="s">
        <v>434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45"/>
      <c r="Q46" s="26"/>
    </row>
    <row r="47" spans="1:17" ht="8.25" customHeight="1" thickTop="1">
      <c r="A47" s="122"/>
      <c r="B47" s="78"/>
      <c r="C47" s="367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45"/>
      <c r="Q47" s="26"/>
    </row>
    <row r="48" spans="1:17" ht="15.75">
      <c r="A48" s="122"/>
      <c r="B48" s="78"/>
      <c r="C48" s="307" t="s">
        <v>319</v>
      </c>
      <c r="D48" s="26"/>
      <c r="E48" s="39"/>
      <c r="F48" s="39"/>
      <c r="G48" s="26" t="s">
        <v>444</v>
      </c>
      <c r="H48" s="26"/>
      <c r="I48" s="26"/>
      <c r="J48" s="26"/>
      <c r="K48" s="26"/>
      <c r="L48" s="26"/>
      <c r="M48" s="26"/>
      <c r="N48" s="39"/>
      <c r="O48" s="45"/>
      <c r="Q48" s="26"/>
    </row>
    <row r="49" spans="1:17" ht="15.75">
      <c r="A49" s="122"/>
      <c r="B49" s="78"/>
      <c r="C49" s="344" t="s">
        <v>435</v>
      </c>
      <c r="D49" s="26"/>
      <c r="E49" s="39"/>
      <c r="F49" s="39"/>
      <c r="G49" s="26" t="s">
        <v>445</v>
      </c>
      <c r="H49" s="26"/>
      <c r="I49" s="26"/>
      <c r="J49" s="26"/>
      <c r="K49" s="26"/>
      <c r="L49" s="26"/>
      <c r="M49" s="26"/>
      <c r="N49" s="39"/>
      <c r="O49" s="45"/>
      <c r="Q49" s="26"/>
    </row>
    <row r="50" spans="1:17" ht="15.75">
      <c r="A50" s="122"/>
      <c r="B50" s="78"/>
      <c r="C50" s="344" t="s">
        <v>436</v>
      </c>
      <c r="D50" s="188"/>
      <c r="E50" s="189"/>
      <c r="F50" s="189"/>
      <c r="G50" s="188" t="s">
        <v>446</v>
      </c>
      <c r="H50" s="188"/>
      <c r="I50" s="188"/>
      <c r="J50" s="188"/>
      <c r="K50" s="188"/>
      <c r="L50" s="188"/>
      <c r="M50" s="188"/>
      <c r="N50" s="189"/>
      <c r="O50" s="45"/>
      <c r="Q50" s="26"/>
    </row>
    <row r="51" spans="1:17" ht="9.75" customHeight="1" thickBot="1">
      <c r="A51" s="134"/>
      <c r="B51" s="135"/>
      <c r="C51" s="136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57"/>
      <c r="Q51" s="26"/>
    </row>
    <row r="52" spans="1:17" ht="16.5" thickTop="1">
      <c r="A52" s="54"/>
      <c r="B52" s="137"/>
      <c r="C52" s="6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26"/>
      <c r="P52" s="26"/>
      <c r="Q52" s="26"/>
    </row>
    <row r="53" spans="4:14" ht="15"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3"/>
  <sheetViews>
    <sheetView showGridLines="0" defaultGridColor="0" zoomScale="75" zoomScaleNormal="75" colorId="22" workbookViewId="0" topLeftCell="C22">
      <selection activeCell="A1" sqref="A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87.55468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8"/>
      <c r="B1" s="58"/>
      <c r="C1" s="117"/>
      <c r="D1" s="60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26"/>
    </row>
    <row r="2" spans="1:17" ht="18">
      <c r="A2" s="54" t="s">
        <v>17</v>
      </c>
      <c r="B2" s="119" t="s">
        <v>17</v>
      </c>
      <c r="C2" s="353" t="s">
        <v>461</v>
      </c>
      <c r="D2" s="24"/>
      <c r="Q2" s="26"/>
    </row>
    <row r="3" spans="1:17" ht="18">
      <c r="A3" s="54"/>
      <c r="B3" s="119"/>
      <c r="C3" s="343" t="s">
        <v>462</v>
      </c>
      <c r="D3" s="24"/>
      <c r="Q3" s="26"/>
    </row>
    <row r="4" spans="1:17" ht="16.5" thickBot="1">
      <c r="A4" s="54"/>
      <c r="B4" s="119"/>
      <c r="C4" s="354"/>
      <c r="D4" s="55"/>
      <c r="Q4" s="26"/>
    </row>
    <row r="5" spans="1:17" ht="16.5" thickTop="1">
      <c r="A5" s="120"/>
      <c r="B5" s="121"/>
      <c r="C5" s="34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30"/>
      <c r="Q5" s="26"/>
    </row>
    <row r="6" spans="1:15" ht="18.75">
      <c r="A6" s="122"/>
      <c r="B6" s="78"/>
      <c r="C6" s="293" t="s">
        <v>298</v>
      </c>
      <c r="D6" s="405" t="s">
        <v>323</v>
      </c>
      <c r="E6" s="406"/>
      <c r="F6" s="406"/>
      <c r="G6" s="407"/>
      <c r="H6" s="406"/>
      <c r="I6" s="408"/>
      <c r="J6" s="406"/>
      <c r="K6" s="406"/>
      <c r="L6" s="406"/>
      <c r="M6" s="409"/>
      <c r="N6" s="32"/>
      <c r="O6" s="45"/>
    </row>
    <row r="7" spans="1:15" ht="15.75">
      <c r="A7" s="122"/>
      <c r="B7" s="78"/>
      <c r="C7" s="294" t="s">
        <v>299</v>
      </c>
      <c r="D7" s="329">
        <v>1995</v>
      </c>
      <c r="E7" s="329">
        <v>1996</v>
      </c>
      <c r="F7" s="329">
        <v>1997</v>
      </c>
      <c r="G7" s="329">
        <v>1998</v>
      </c>
      <c r="H7" s="329">
        <v>1999</v>
      </c>
      <c r="I7" s="329">
        <v>2000</v>
      </c>
      <c r="J7" s="329">
        <v>2001</v>
      </c>
      <c r="K7" s="329">
        <v>2002</v>
      </c>
      <c r="L7" s="329">
        <v>2003</v>
      </c>
      <c r="M7" s="34">
        <v>2004</v>
      </c>
      <c r="N7" s="35"/>
      <c r="O7" s="45"/>
    </row>
    <row r="8" spans="1:15" ht="15.75">
      <c r="A8" s="122"/>
      <c r="B8" s="78"/>
      <c r="C8" s="295" t="s">
        <v>320</v>
      </c>
      <c r="D8" s="330" t="s">
        <v>324</v>
      </c>
      <c r="E8" s="330" t="s">
        <v>324</v>
      </c>
      <c r="F8" s="330" t="s">
        <v>324</v>
      </c>
      <c r="G8" s="330" t="s">
        <v>324</v>
      </c>
      <c r="H8" s="330" t="s">
        <v>324</v>
      </c>
      <c r="I8" s="330" t="s">
        <v>324</v>
      </c>
      <c r="J8" s="330" t="s">
        <v>324</v>
      </c>
      <c r="K8" s="330" t="s">
        <v>324</v>
      </c>
      <c r="L8" s="330" t="s">
        <v>324</v>
      </c>
      <c r="M8" s="330" t="s">
        <v>324</v>
      </c>
      <c r="N8" s="123"/>
      <c r="O8" s="45"/>
    </row>
    <row r="9" spans="1:15" ht="10.5" customHeight="1" thickBot="1">
      <c r="A9" s="122"/>
      <c r="B9" s="78"/>
      <c r="C9" s="331"/>
      <c r="D9" s="83"/>
      <c r="E9" s="83"/>
      <c r="F9" s="83"/>
      <c r="G9" s="138"/>
      <c r="H9" s="138"/>
      <c r="I9" s="138"/>
      <c r="J9" s="138"/>
      <c r="K9" s="138"/>
      <c r="L9" s="138"/>
      <c r="M9" s="138"/>
      <c r="N9" s="124"/>
      <c r="O9" s="45"/>
    </row>
    <row r="10" spans="1:15" ht="17.25" thickBot="1" thickTop="1">
      <c r="A10" s="112" t="s">
        <v>232</v>
      </c>
      <c r="B10" s="78"/>
      <c r="C10" s="368" t="s">
        <v>463</v>
      </c>
      <c r="D10" s="239">
        <f>-'Table 1'!E14</f>
        <v>0</v>
      </c>
      <c r="E10" s="239">
        <f>-'Table 1'!F14</f>
        <v>-41379</v>
      </c>
      <c r="F10" s="239">
        <f>-'Table 1'!G14</f>
        <v>-8113</v>
      </c>
      <c r="G10" s="239">
        <f>-'Table 1'!H14</f>
        <v>37207</v>
      </c>
      <c r="H10" s="239">
        <f>-'Table 1'!I14</f>
        <v>18279</v>
      </c>
      <c r="I10" s="239">
        <f>-'Table 1'!J14</f>
        <v>14536.002999999924</v>
      </c>
      <c r="J10" s="239">
        <f>-'Table 1'!K14</f>
        <v>-70489</v>
      </c>
      <c r="K10" s="239">
        <f>-'Table 1'!L14</f>
        <v>51352</v>
      </c>
      <c r="L10" s="239">
        <f>-'Table 1'!M14</f>
        <v>241855</v>
      </c>
      <c r="M10" s="260">
        <f>-'Table 1'!N14</f>
        <v>61672</v>
      </c>
      <c r="N10" s="163"/>
      <c r="O10" s="45"/>
    </row>
    <row r="11" spans="1:15" ht="6" customHeight="1" thickTop="1">
      <c r="A11" s="109"/>
      <c r="B11" s="78"/>
      <c r="C11" s="350"/>
      <c r="D11" s="240"/>
      <c r="E11" s="241"/>
      <c r="F11" s="241"/>
      <c r="G11" s="242"/>
      <c r="H11" s="242"/>
      <c r="I11" s="242"/>
      <c r="J11" s="242"/>
      <c r="K11" s="242"/>
      <c r="L11" s="242"/>
      <c r="M11" s="242"/>
      <c r="N11" s="160"/>
      <c r="O11" s="45"/>
    </row>
    <row r="12" spans="1:15" s="103" customFormat="1" ht="16.5" customHeight="1">
      <c r="A12" s="112" t="s">
        <v>233</v>
      </c>
      <c r="B12" s="125"/>
      <c r="C12" s="355" t="s">
        <v>411</v>
      </c>
      <c r="D12" s="243">
        <f aca="true" t="shared" si="0" ref="D12:K12">D13+D14+D15+D18+D21</f>
        <v>16005</v>
      </c>
      <c r="E12" s="243">
        <f t="shared" si="0"/>
        <v>12796</v>
      </c>
      <c r="F12" s="243">
        <f t="shared" si="0"/>
        <v>38793</v>
      </c>
      <c r="G12" s="244">
        <f t="shared" si="0"/>
        <v>4824</v>
      </c>
      <c r="H12" s="244">
        <f t="shared" si="0"/>
        <v>-92539</v>
      </c>
      <c r="I12" s="244">
        <f t="shared" si="0"/>
        <v>20646</v>
      </c>
      <c r="J12" s="244">
        <f t="shared" si="0"/>
        <v>15033</v>
      </c>
      <c r="K12" s="244">
        <f t="shared" si="0"/>
        <v>27910</v>
      </c>
      <c r="L12" s="244">
        <f>L13+L14+L15+L18+L21</f>
        <v>15031</v>
      </c>
      <c r="M12" s="244">
        <f>M13+M14+M15+M18+M21</f>
        <v>36672</v>
      </c>
      <c r="N12" s="164"/>
      <c r="O12" s="126"/>
    </row>
    <row r="13" spans="1:15" s="103" customFormat="1" ht="16.5" customHeight="1">
      <c r="A13" s="112" t="s">
        <v>234</v>
      </c>
      <c r="B13" s="127"/>
      <c r="C13" s="356" t="s">
        <v>412</v>
      </c>
      <c r="D13" s="245">
        <v>1460</v>
      </c>
      <c r="E13" s="245">
        <v>384</v>
      </c>
      <c r="F13" s="245">
        <v>2776</v>
      </c>
      <c r="G13" s="246">
        <v>-7476</v>
      </c>
      <c r="H13" s="246">
        <v>4</v>
      </c>
      <c r="I13" s="246">
        <v>-158</v>
      </c>
      <c r="J13" s="246">
        <v>0</v>
      </c>
      <c r="K13" s="246">
        <v>-1</v>
      </c>
      <c r="L13" s="246">
        <v>4579</v>
      </c>
      <c r="M13" s="246">
        <v>1099</v>
      </c>
      <c r="N13" s="164"/>
      <c r="O13" s="126"/>
    </row>
    <row r="14" spans="1:15" s="103" customFormat="1" ht="16.5" customHeight="1">
      <c r="A14" s="112" t="s">
        <v>235</v>
      </c>
      <c r="B14" s="127"/>
      <c r="C14" s="356" t="s">
        <v>413</v>
      </c>
      <c r="D14" s="245">
        <v>-5682</v>
      </c>
      <c r="E14" s="245">
        <v>-1602</v>
      </c>
      <c r="F14" s="245">
        <v>-598</v>
      </c>
      <c r="G14" s="246">
        <v>-2001</v>
      </c>
      <c r="H14" s="246">
        <v>-7569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164"/>
      <c r="O14" s="126"/>
    </row>
    <row r="15" spans="1:15" s="103" customFormat="1" ht="16.5" customHeight="1">
      <c r="A15" s="112" t="s">
        <v>236</v>
      </c>
      <c r="B15" s="127"/>
      <c r="C15" s="356" t="s">
        <v>414</v>
      </c>
      <c r="D15" s="246">
        <v>25</v>
      </c>
      <c r="E15" s="246">
        <v>60</v>
      </c>
      <c r="F15" s="246">
        <v>18</v>
      </c>
      <c r="G15" s="246">
        <v>52</v>
      </c>
      <c r="H15" s="246">
        <v>41</v>
      </c>
      <c r="I15" s="246">
        <v>65</v>
      </c>
      <c r="J15" s="246">
        <v>168</v>
      </c>
      <c r="K15" s="246">
        <v>-92</v>
      </c>
      <c r="L15" s="246">
        <v>47</v>
      </c>
      <c r="M15" s="246">
        <v>70</v>
      </c>
      <c r="N15" s="164"/>
      <c r="O15" s="126"/>
    </row>
    <row r="16" spans="1:15" s="103" customFormat="1" ht="16.5" customHeight="1">
      <c r="A16" s="112" t="s">
        <v>237</v>
      </c>
      <c r="B16" s="127"/>
      <c r="C16" s="357" t="s">
        <v>415</v>
      </c>
      <c r="D16" s="245">
        <v>30</v>
      </c>
      <c r="E16" s="245">
        <v>75</v>
      </c>
      <c r="F16" s="245">
        <v>84</v>
      </c>
      <c r="G16" s="246">
        <v>427</v>
      </c>
      <c r="H16" s="246">
        <v>202</v>
      </c>
      <c r="I16" s="246">
        <v>65</v>
      </c>
      <c r="J16" s="246">
        <v>190</v>
      </c>
      <c r="K16" s="246">
        <v>35.82</v>
      </c>
      <c r="L16" s="246">
        <v>115.753</v>
      </c>
      <c r="M16" s="246">
        <v>138.55</v>
      </c>
      <c r="N16" s="164"/>
      <c r="O16" s="126"/>
    </row>
    <row r="17" spans="1:15" s="103" customFormat="1" ht="16.5" customHeight="1">
      <c r="A17" s="112" t="s">
        <v>238</v>
      </c>
      <c r="B17" s="127"/>
      <c r="C17" s="356" t="s">
        <v>416</v>
      </c>
      <c r="D17" s="245">
        <v>-5</v>
      </c>
      <c r="E17" s="245">
        <v>-15</v>
      </c>
      <c r="F17" s="245">
        <v>-66</v>
      </c>
      <c r="G17" s="246">
        <v>-375</v>
      </c>
      <c r="H17" s="246">
        <v>-161</v>
      </c>
      <c r="I17" s="246">
        <v>0</v>
      </c>
      <c r="J17" s="246">
        <v>-22</v>
      </c>
      <c r="K17" s="246">
        <v>-127.82</v>
      </c>
      <c r="L17" s="246">
        <v>-68.75300000000001</v>
      </c>
      <c r="M17" s="246">
        <v>-68.55</v>
      </c>
      <c r="N17" s="164"/>
      <c r="O17" s="126"/>
    </row>
    <row r="18" spans="1:15" s="103" customFormat="1" ht="16.5" customHeight="1">
      <c r="A18" s="112" t="s">
        <v>239</v>
      </c>
      <c r="B18" s="127"/>
      <c r="C18" s="357" t="s">
        <v>417</v>
      </c>
      <c r="D18" s="246">
        <v>12029</v>
      </c>
      <c r="E18" s="246">
        <v>-1297</v>
      </c>
      <c r="F18" s="246">
        <v>11160</v>
      </c>
      <c r="G18" s="246">
        <v>-7354</v>
      </c>
      <c r="H18" s="246">
        <v>-66819</v>
      </c>
      <c r="I18" s="246">
        <v>-9896</v>
      </c>
      <c r="J18" s="246">
        <v>-901</v>
      </c>
      <c r="K18" s="246">
        <v>0</v>
      </c>
      <c r="L18" s="246">
        <v>0</v>
      </c>
      <c r="M18" s="246">
        <v>0</v>
      </c>
      <c r="N18" s="164"/>
      <c r="O18" s="126"/>
    </row>
    <row r="19" spans="1:15" s="103" customFormat="1" ht="16.5" customHeight="1">
      <c r="A19" s="112" t="s">
        <v>240</v>
      </c>
      <c r="B19" s="127"/>
      <c r="C19" s="357" t="s">
        <v>418</v>
      </c>
      <c r="D19" s="245">
        <v>13300</v>
      </c>
      <c r="E19" s="245">
        <v>0</v>
      </c>
      <c r="F19" s="245">
        <v>12000</v>
      </c>
      <c r="G19" s="246">
        <v>2700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164"/>
      <c r="O19" s="126"/>
    </row>
    <row r="20" spans="1:15" s="103" customFormat="1" ht="16.5" customHeight="1">
      <c r="A20" s="112" t="s">
        <v>241</v>
      </c>
      <c r="B20" s="127"/>
      <c r="C20" s="356" t="s">
        <v>419</v>
      </c>
      <c r="D20" s="245">
        <v>-1271</v>
      </c>
      <c r="E20" s="245">
        <v>-1297</v>
      </c>
      <c r="F20" s="245">
        <v>-840</v>
      </c>
      <c r="G20" s="246">
        <v>-10054</v>
      </c>
      <c r="H20" s="246">
        <v>-66819</v>
      </c>
      <c r="I20" s="246">
        <v>-9896</v>
      </c>
      <c r="J20" s="246">
        <v>-901</v>
      </c>
      <c r="K20" s="246">
        <v>0</v>
      </c>
      <c r="L20" s="246">
        <v>0</v>
      </c>
      <c r="M20" s="246">
        <v>0</v>
      </c>
      <c r="N20" s="164"/>
      <c r="O20" s="126"/>
    </row>
    <row r="21" spans="1:15" s="103" customFormat="1" ht="16.5" customHeight="1">
      <c r="A21" s="112" t="s">
        <v>242</v>
      </c>
      <c r="B21" s="127"/>
      <c r="C21" s="356" t="s">
        <v>420</v>
      </c>
      <c r="D21" s="245">
        <v>8173</v>
      </c>
      <c r="E21" s="245">
        <v>15251</v>
      </c>
      <c r="F21" s="245">
        <v>25437</v>
      </c>
      <c r="G21" s="246">
        <v>21603</v>
      </c>
      <c r="H21" s="246">
        <v>-18196</v>
      </c>
      <c r="I21" s="246">
        <v>30635</v>
      </c>
      <c r="J21" s="246">
        <v>15766</v>
      </c>
      <c r="K21" s="246">
        <v>28003</v>
      </c>
      <c r="L21" s="246">
        <v>10405</v>
      </c>
      <c r="M21" s="246">
        <v>35503</v>
      </c>
      <c r="N21" s="164"/>
      <c r="O21" s="126"/>
    </row>
    <row r="22" spans="1:15" s="103" customFormat="1" ht="16.5" customHeight="1">
      <c r="A22" s="109"/>
      <c r="B22" s="127"/>
      <c r="C22" s="358"/>
      <c r="D22" s="247"/>
      <c r="E22" s="248"/>
      <c r="F22" s="248"/>
      <c r="G22" s="249"/>
      <c r="H22" s="249"/>
      <c r="I22" s="249"/>
      <c r="J22" s="249"/>
      <c r="K22" s="249"/>
      <c r="L22" s="249"/>
      <c r="M22" s="249"/>
      <c r="N22" s="164"/>
      <c r="O22" s="126"/>
    </row>
    <row r="23" spans="1:15" s="103" customFormat="1" ht="16.5" customHeight="1">
      <c r="A23" s="112" t="s">
        <v>243</v>
      </c>
      <c r="B23" s="127"/>
      <c r="C23" s="355" t="s">
        <v>421</v>
      </c>
      <c r="D23" s="244">
        <f aca="true" t="shared" si="1" ref="D23:K23">D24+D25+D27+D28+D29+D31+D32+D33</f>
        <v>1072</v>
      </c>
      <c r="E23" s="244">
        <f t="shared" si="1"/>
        <v>8620</v>
      </c>
      <c r="F23" s="244">
        <f t="shared" si="1"/>
        <v>-3302</v>
      </c>
      <c r="G23" s="244">
        <f t="shared" si="1"/>
        <v>-3093</v>
      </c>
      <c r="H23" s="244">
        <f t="shared" si="1"/>
        <v>-3913</v>
      </c>
      <c r="I23" s="244">
        <f t="shared" si="1"/>
        <v>-3250</v>
      </c>
      <c r="J23" s="244">
        <f t="shared" si="1"/>
        <v>-6101</v>
      </c>
      <c r="K23" s="244">
        <f t="shared" si="1"/>
        <v>7634</v>
      </c>
      <c r="L23" s="244">
        <f>L24+L25+L27+L28+L29+L31+L32+L33</f>
        <v>-5866</v>
      </c>
      <c r="M23" s="244">
        <f>M24+M25+M27+M28+M29+M31+M32+M33</f>
        <v>657</v>
      </c>
      <c r="N23" s="164"/>
      <c r="O23" s="126"/>
    </row>
    <row r="24" spans="1:15" s="103" customFormat="1" ht="16.5" customHeight="1">
      <c r="A24" s="112" t="s">
        <v>244</v>
      </c>
      <c r="B24" s="127"/>
      <c r="C24" s="359" t="s">
        <v>422</v>
      </c>
      <c r="D24" s="245">
        <v>0</v>
      </c>
      <c r="E24" s="245">
        <v>0</v>
      </c>
      <c r="F24" s="245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164"/>
      <c r="O24" s="126"/>
    </row>
    <row r="25" spans="1:15" s="103" customFormat="1" ht="16.5" customHeight="1">
      <c r="A25" s="112" t="s">
        <v>245</v>
      </c>
      <c r="B25" s="127"/>
      <c r="C25" s="359" t="s">
        <v>423</v>
      </c>
      <c r="D25" s="245">
        <v>1072</v>
      </c>
      <c r="E25" s="245">
        <v>8620</v>
      </c>
      <c r="F25" s="245">
        <v>-3302</v>
      </c>
      <c r="G25" s="246">
        <v>-3093</v>
      </c>
      <c r="H25" s="246">
        <v>-3913</v>
      </c>
      <c r="I25" s="246">
        <v>-3250</v>
      </c>
      <c r="J25" s="246">
        <v>-6101</v>
      </c>
      <c r="K25" s="246">
        <v>7634</v>
      </c>
      <c r="L25" s="246">
        <v>-5866</v>
      </c>
      <c r="M25" s="246">
        <v>657</v>
      </c>
      <c r="N25" s="164"/>
      <c r="O25" s="126"/>
    </row>
    <row r="26" spans="1:15" s="103" customFormat="1" ht="16.5" customHeight="1">
      <c r="A26" s="109"/>
      <c r="B26" s="127"/>
      <c r="C26" s="360"/>
      <c r="D26" s="252"/>
      <c r="E26" s="253"/>
      <c r="F26" s="248"/>
      <c r="G26" s="249"/>
      <c r="H26" s="249"/>
      <c r="I26" s="249"/>
      <c r="J26" s="249"/>
      <c r="K26" s="249"/>
      <c r="L26" s="249"/>
      <c r="M26" s="249"/>
      <c r="N26" s="164"/>
      <c r="O26" s="126"/>
    </row>
    <row r="27" spans="1:15" s="103" customFormat="1" ht="16.5" customHeight="1">
      <c r="A27" s="112" t="s">
        <v>246</v>
      </c>
      <c r="B27" s="127"/>
      <c r="C27" s="361" t="s">
        <v>424</v>
      </c>
      <c r="D27" s="245">
        <v>0</v>
      </c>
      <c r="E27" s="245">
        <v>0</v>
      </c>
      <c r="F27" s="245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165"/>
      <c r="O27" s="126"/>
    </row>
    <row r="28" spans="1:15" s="103" customFormat="1" ht="16.5" customHeight="1">
      <c r="A28" s="112" t="s">
        <v>247</v>
      </c>
      <c r="B28" s="127"/>
      <c r="C28" s="359" t="s">
        <v>425</v>
      </c>
      <c r="D28" s="254">
        <v>0</v>
      </c>
      <c r="E28" s="254">
        <v>0</v>
      </c>
      <c r="F28" s="254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164"/>
      <c r="O28" s="126"/>
    </row>
    <row r="29" spans="1:15" s="103" customFormat="1" ht="16.5" customHeight="1">
      <c r="A29" s="112" t="s">
        <v>248</v>
      </c>
      <c r="B29" s="127"/>
      <c r="C29" s="362" t="s">
        <v>426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164"/>
      <c r="O29" s="126"/>
    </row>
    <row r="30" spans="1:15" s="103" customFormat="1" ht="16.5" customHeight="1">
      <c r="A30" s="109"/>
      <c r="B30" s="127"/>
      <c r="C30" s="360"/>
      <c r="D30" s="252"/>
      <c r="E30" s="253"/>
      <c r="F30" s="253"/>
      <c r="G30" s="256"/>
      <c r="H30" s="256"/>
      <c r="I30" s="256"/>
      <c r="J30" s="256"/>
      <c r="K30" s="256"/>
      <c r="L30" s="256"/>
      <c r="M30" s="256"/>
      <c r="N30" s="164"/>
      <c r="O30" s="126"/>
    </row>
    <row r="31" spans="1:15" s="103" customFormat="1" ht="16.5" customHeight="1">
      <c r="A31" s="112" t="s">
        <v>249</v>
      </c>
      <c r="B31" s="127"/>
      <c r="C31" s="359" t="s">
        <v>427</v>
      </c>
      <c r="D31" s="245">
        <v>0</v>
      </c>
      <c r="E31" s="245">
        <v>0</v>
      </c>
      <c r="F31" s="245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164"/>
      <c r="O31" s="126"/>
    </row>
    <row r="32" spans="1:15" s="103" customFormat="1" ht="16.5" customHeight="1">
      <c r="A32" s="112" t="s">
        <v>250</v>
      </c>
      <c r="B32" s="127"/>
      <c r="C32" s="359" t="s">
        <v>428</v>
      </c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164"/>
      <c r="O32" s="126"/>
    </row>
    <row r="33" spans="1:15" s="103" customFormat="1" ht="16.5" customHeight="1">
      <c r="A33" s="112" t="s">
        <v>251</v>
      </c>
      <c r="B33" s="127"/>
      <c r="C33" s="359" t="s">
        <v>429</v>
      </c>
      <c r="D33" s="254"/>
      <c r="E33" s="254"/>
      <c r="F33" s="254"/>
      <c r="G33" s="255"/>
      <c r="H33" s="255"/>
      <c r="I33" s="255"/>
      <c r="J33" s="255"/>
      <c r="K33" s="255"/>
      <c r="L33" s="255"/>
      <c r="M33" s="255"/>
      <c r="N33" s="164"/>
      <c r="O33" s="126"/>
    </row>
    <row r="34" spans="1:15" s="103" customFormat="1" ht="16.5" customHeight="1">
      <c r="A34" s="109"/>
      <c r="B34" s="127"/>
      <c r="C34" s="360"/>
      <c r="D34" s="247"/>
      <c r="E34" s="248"/>
      <c r="F34" s="248"/>
      <c r="G34" s="249"/>
      <c r="H34" s="249"/>
      <c r="I34" s="249"/>
      <c r="J34" s="249"/>
      <c r="K34" s="249"/>
      <c r="L34" s="249"/>
      <c r="M34" s="249"/>
      <c r="N34" s="164"/>
      <c r="O34" s="126"/>
    </row>
    <row r="35" spans="1:15" s="103" customFormat="1" ht="16.5" customHeight="1">
      <c r="A35" s="112" t="s">
        <v>252</v>
      </c>
      <c r="B35" s="127"/>
      <c r="C35" s="363" t="s">
        <v>430</v>
      </c>
      <c r="D35" s="245">
        <f>+D36</f>
        <v>26923</v>
      </c>
      <c r="E35" s="245">
        <f aca="true" t="shared" si="2" ref="E35:M35">+E36</f>
        <v>-32007</v>
      </c>
      <c r="F35" s="245">
        <f t="shared" si="2"/>
        <v>-15253</v>
      </c>
      <c r="G35" s="246">
        <f t="shared" si="2"/>
        <v>-1863</v>
      </c>
      <c r="H35" s="246">
        <f t="shared" si="2"/>
        <v>36346</v>
      </c>
      <c r="I35" s="246">
        <f t="shared" si="2"/>
        <v>6977.997000000076</v>
      </c>
      <c r="J35" s="246">
        <f t="shared" si="2"/>
        <v>5811</v>
      </c>
      <c r="K35" s="246">
        <f t="shared" si="2"/>
        <v>-15410</v>
      </c>
      <c r="L35" s="246">
        <f t="shared" si="2"/>
        <v>-12</v>
      </c>
      <c r="M35" s="246">
        <f t="shared" si="2"/>
        <v>-41292</v>
      </c>
      <c r="N35" s="164"/>
      <c r="O35" s="126"/>
    </row>
    <row r="36" spans="1:15" s="103" customFormat="1" ht="16.5" customHeight="1">
      <c r="A36" s="112" t="s">
        <v>253</v>
      </c>
      <c r="B36" s="127"/>
      <c r="C36" s="364" t="s">
        <v>431</v>
      </c>
      <c r="D36" s="245">
        <f aca="true" t="shared" si="3" ref="D36:M36">D39-(D10+D12+D24+D25+D27+D28+D29+D31)</f>
        <v>26923</v>
      </c>
      <c r="E36" s="245">
        <f>E39-(E10+E12+E24+E25+E27+E28+E29+E31)</f>
        <v>-32007</v>
      </c>
      <c r="F36" s="245">
        <f t="shared" si="3"/>
        <v>-15253</v>
      </c>
      <c r="G36" s="246">
        <f t="shared" si="3"/>
        <v>-1863</v>
      </c>
      <c r="H36" s="246">
        <f t="shared" si="3"/>
        <v>36346</v>
      </c>
      <c r="I36" s="246">
        <f t="shared" si="3"/>
        <v>6977.997000000076</v>
      </c>
      <c r="J36" s="246">
        <f t="shared" si="3"/>
        <v>5811</v>
      </c>
      <c r="K36" s="246">
        <f t="shared" si="3"/>
        <v>-15410</v>
      </c>
      <c r="L36" s="246">
        <f t="shared" si="3"/>
        <v>-12</v>
      </c>
      <c r="M36" s="246">
        <f t="shared" si="3"/>
        <v>-41292</v>
      </c>
      <c r="N36" s="164"/>
      <c r="O36" s="126"/>
    </row>
    <row r="37" spans="1:15" s="103" customFormat="1" ht="16.5" customHeight="1">
      <c r="A37" s="112" t="s">
        <v>254</v>
      </c>
      <c r="B37" s="127"/>
      <c r="C37" s="359" t="s">
        <v>432</v>
      </c>
      <c r="D37" s="254"/>
      <c r="E37" s="254"/>
      <c r="F37" s="254"/>
      <c r="G37" s="255"/>
      <c r="H37" s="255"/>
      <c r="I37" s="255"/>
      <c r="J37" s="255"/>
      <c r="K37" s="255"/>
      <c r="L37" s="255"/>
      <c r="M37" s="255"/>
      <c r="N37" s="164"/>
      <c r="O37" s="126"/>
    </row>
    <row r="38" spans="1:15" s="103" customFormat="1" ht="13.5" customHeight="1" thickBot="1">
      <c r="A38" s="122"/>
      <c r="B38" s="127"/>
      <c r="C38" s="358"/>
      <c r="D38" s="257"/>
      <c r="E38" s="258"/>
      <c r="F38" s="258"/>
      <c r="G38" s="259"/>
      <c r="H38" s="259"/>
      <c r="I38" s="259"/>
      <c r="J38" s="259"/>
      <c r="K38" s="259"/>
      <c r="L38" s="259"/>
      <c r="M38" s="259"/>
      <c r="N38" s="168"/>
      <c r="O38" s="126"/>
    </row>
    <row r="39" spans="1:15" s="103" customFormat="1" ht="19.5" customHeight="1" thickBot="1" thickTop="1">
      <c r="A39" s="128" t="s">
        <v>255</v>
      </c>
      <c r="B39" s="127"/>
      <c r="C39" s="368" t="s">
        <v>464</v>
      </c>
      <c r="D39" s="239">
        <v>44000</v>
      </c>
      <c r="E39" s="239">
        <v>-51970</v>
      </c>
      <c r="F39" s="239">
        <v>12125</v>
      </c>
      <c r="G39" s="260">
        <v>37075</v>
      </c>
      <c r="H39" s="260">
        <v>-41827</v>
      </c>
      <c r="I39" s="260">
        <v>38910</v>
      </c>
      <c r="J39" s="260">
        <v>-55746</v>
      </c>
      <c r="K39" s="260">
        <v>71486</v>
      </c>
      <c r="L39" s="260">
        <v>251008</v>
      </c>
      <c r="M39" s="260">
        <v>57709</v>
      </c>
      <c r="N39" s="167"/>
      <c r="O39" s="126"/>
    </row>
    <row r="40" spans="1:15" ht="9" customHeight="1" thickBot="1" thickTop="1">
      <c r="A40" s="122"/>
      <c r="B40" s="78"/>
      <c r="C40" s="365"/>
      <c r="D40" s="261"/>
      <c r="E40" s="261"/>
      <c r="F40" s="261"/>
      <c r="G40" s="261"/>
      <c r="H40" s="261"/>
      <c r="I40" s="261"/>
      <c r="J40" s="261"/>
      <c r="K40" s="261"/>
      <c r="L40" s="261"/>
      <c r="M40" s="403"/>
      <c r="N40" s="170"/>
      <c r="O40" s="45"/>
    </row>
    <row r="41" spans="1:15" ht="9" customHeight="1" thickBot="1" thickTop="1">
      <c r="A41" s="122"/>
      <c r="B41" s="78"/>
      <c r="C41" s="369"/>
      <c r="D41" s="262"/>
      <c r="E41" s="263"/>
      <c r="F41" s="263"/>
      <c r="G41" s="263"/>
      <c r="H41" s="263"/>
      <c r="I41" s="263"/>
      <c r="J41" s="263"/>
      <c r="K41" s="263"/>
      <c r="L41" s="263"/>
      <c r="M41" s="404"/>
      <c r="N41" s="171"/>
      <c r="O41" s="45"/>
    </row>
    <row r="42" spans="1:15" ht="17.25" thickBot="1" thickTop="1">
      <c r="A42" s="128" t="s">
        <v>256</v>
      </c>
      <c r="B42" s="78"/>
      <c r="C42" s="341" t="s">
        <v>465</v>
      </c>
      <c r="D42" s="239">
        <v>109558</v>
      </c>
      <c r="E42" s="239">
        <v>57110</v>
      </c>
      <c r="F42" s="239">
        <v>67215</v>
      </c>
      <c r="G42" s="260">
        <v>112830</v>
      </c>
      <c r="H42" s="260">
        <v>78503</v>
      </c>
      <c r="I42" s="260">
        <v>117413</v>
      </c>
      <c r="J42" s="260">
        <v>61667</v>
      </c>
      <c r="K42" s="260">
        <v>133153</v>
      </c>
      <c r="L42" s="260">
        <v>379583</v>
      </c>
      <c r="M42" s="260">
        <v>436192</v>
      </c>
      <c r="N42" s="163"/>
      <c r="O42" s="45"/>
    </row>
    <row r="43" spans="1:15" ht="17.25" thickTop="1">
      <c r="A43" s="112" t="s">
        <v>257</v>
      </c>
      <c r="B43" s="78"/>
      <c r="C43" s="356" t="s">
        <v>466</v>
      </c>
      <c r="D43" s="246">
        <v>123100</v>
      </c>
      <c r="E43" s="246">
        <v>71130</v>
      </c>
      <c r="F43" s="246">
        <v>83255</v>
      </c>
      <c r="G43" s="246">
        <v>120330</v>
      </c>
      <c r="H43" s="246">
        <v>78503</v>
      </c>
      <c r="I43" s="246">
        <v>117413</v>
      </c>
      <c r="J43" s="246">
        <v>61667</v>
      </c>
      <c r="K43" s="246">
        <v>133153</v>
      </c>
      <c r="L43" s="246">
        <v>384161</v>
      </c>
      <c r="M43" s="246">
        <v>441870</v>
      </c>
      <c r="N43" s="161"/>
      <c r="O43" s="45"/>
    </row>
    <row r="44" spans="1:15" ht="30.75">
      <c r="A44" s="112" t="s">
        <v>258</v>
      </c>
      <c r="B44" s="78"/>
      <c r="C44" s="370" t="s">
        <v>467</v>
      </c>
      <c r="D44" s="246">
        <v>13542</v>
      </c>
      <c r="E44" s="246">
        <v>14020</v>
      </c>
      <c r="F44" s="246">
        <v>16040</v>
      </c>
      <c r="G44" s="246">
        <v>7500</v>
      </c>
      <c r="H44" s="246">
        <v>0</v>
      </c>
      <c r="I44" s="246">
        <v>0</v>
      </c>
      <c r="J44" s="246">
        <v>0</v>
      </c>
      <c r="K44" s="246">
        <v>0</v>
      </c>
      <c r="L44" s="246">
        <v>4578</v>
      </c>
      <c r="M44" s="246">
        <v>5678</v>
      </c>
      <c r="N44" s="172"/>
      <c r="O44" s="45"/>
    </row>
    <row r="45" spans="1:15" ht="9.75" customHeight="1" thickBot="1">
      <c r="A45" s="122"/>
      <c r="B45" s="78"/>
      <c r="C45" s="37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29"/>
      <c r="O45" s="45"/>
    </row>
    <row r="46" spans="1:17" ht="20.25" thickBot="1" thickTop="1">
      <c r="A46" s="122"/>
      <c r="B46" s="78"/>
      <c r="C46" s="366" t="s">
        <v>434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45"/>
      <c r="Q46" s="26"/>
    </row>
    <row r="47" spans="1:17" ht="8.25" customHeight="1" thickTop="1">
      <c r="A47" s="122"/>
      <c r="B47" s="78"/>
      <c r="C47" s="367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45"/>
      <c r="Q47" s="26"/>
    </row>
    <row r="48" spans="1:17" ht="15.75">
      <c r="A48" s="122"/>
      <c r="B48" s="78"/>
      <c r="C48" s="307" t="s">
        <v>319</v>
      </c>
      <c r="D48" s="26"/>
      <c r="E48" s="39"/>
      <c r="F48" s="39"/>
      <c r="G48" s="26" t="s">
        <v>444</v>
      </c>
      <c r="H48" s="26"/>
      <c r="I48" s="26"/>
      <c r="J48" s="26"/>
      <c r="K48" s="26"/>
      <c r="L48" s="26"/>
      <c r="M48" s="26"/>
      <c r="N48" s="39"/>
      <c r="O48" s="45"/>
      <c r="Q48" s="26"/>
    </row>
    <row r="49" spans="1:17" ht="15.75">
      <c r="A49" s="122"/>
      <c r="B49" s="78"/>
      <c r="C49" s="344" t="s">
        <v>435</v>
      </c>
      <c r="D49" s="26"/>
      <c r="E49" s="39"/>
      <c r="F49" s="39"/>
      <c r="G49" s="26" t="s">
        <v>445</v>
      </c>
      <c r="H49" s="26"/>
      <c r="I49" s="26"/>
      <c r="J49" s="26"/>
      <c r="K49" s="26"/>
      <c r="L49" s="26"/>
      <c r="M49" s="26"/>
      <c r="N49" s="39"/>
      <c r="O49" s="45"/>
      <c r="Q49" s="26"/>
    </row>
    <row r="50" spans="1:17" ht="15.75">
      <c r="A50" s="122"/>
      <c r="B50" s="78"/>
      <c r="C50" s="344" t="s">
        <v>436</v>
      </c>
      <c r="D50" s="188"/>
      <c r="E50" s="189"/>
      <c r="F50" s="189"/>
      <c r="G50" s="188" t="s">
        <v>446</v>
      </c>
      <c r="H50" s="188"/>
      <c r="I50" s="188"/>
      <c r="J50" s="188"/>
      <c r="K50" s="188"/>
      <c r="L50" s="188"/>
      <c r="M50" s="188"/>
      <c r="N50" s="189"/>
      <c r="O50" s="45"/>
      <c r="Q50" s="26"/>
    </row>
    <row r="51" spans="1:17" ht="9.75" customHeight="1" thickBot="1">
      <c r="A51" s="134"/>
      <c r="B51" s="135"/>
      <c r="C51" s="136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57"/>
      <c r="Q51" s="26"/>
    </row>
    <row r="52" spans="1:17" ht="16.5" thickTop="1">
      <c r="A52" s="54"/>
      <c r="B52" s="137"/>
      <c r="C52" s="6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26"/>
      <c r="P52" s="26"/>
      <c r="Q52" s="26"/>
    </row>
    <row r="53" spans="4:14" ht="15"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O43"/>
  <sheetViews>
    <sheetView showGridLines="0" defaultGridColor="0" zoomScale="75" zoomScaleNormal="75" colorId="22" workbookViewId="0" topLeftCell="B1">
      <selection activeCell="A1" sqref="A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72" t="s">
        <v>468</v>
      </c>
      <c r="D2" s="107"/>
    </row>
    <row r="3" ht="15.75" thickBot="1"/>
    <row r="4" spans="1:15" ht="16.5" thickTop="1">
      <c r="A4" s="108"/>
      <c r="B4" s="73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18.75">
      <c r="A5" s="109"/>
      <c r="B5" s="373"/>
      <c r="C5" s="293" t="s">
        <v>298</v>
      </c>
      <c r="D5" s="60"/>
      <c r="E5" s="327" t="s">
        <v>323</v>
      </c>
      <c r="F5" s="325"/>
      <c r="G5" s="326"/>
      <c r="H5" s="327"/>
      <c r="I5" s="325"/>
      <c r="J5" s="328"/>
      <c r="K5" s="325"/>
      <c r="L5" s="325"/>
      <c r="M5" s="325"/>
      <c r="N5" s="81"/>
      <c r="O5" s="82"/>
    </row>
    <row r="6" spans="1:15" ht="15.75">
      <c r="A6" s="109"/>
      <c r="B6" s="373"/>
      <c r="C6" s="294" t="s">
        <v>299</v>
      </c>
      <c r="D6" s="52"/>
      <c r="E6" s="329">
        <v>1995</v>
      </c>
      <c r="F6" s="329">
        <v>1996</v>
      </c>
      <c r="G6" s="329">
        <v>1997</v>
      </c>
      <c r="H6" s="329">
        <v>1998</v>
      </c>
      <c r="I6" s="329">
        <v>1999</v>
      </c>
      <c r="J6" s="329">
        <v>2000</v>
      </c>
      <c r="K6" s="329">
        <v>2001</v>
      </c>
      <c r="L6" s="329">
        <v>2002</v>
      </c>
      <c r="M6" s="329">
        <v>2003</v>
      </c>
      <c r="N6" s="34">
        <v>2004</v>
      </c>
      <c r="O6" s="82"/>
    </row>
    <row r="7" spans="1:15" ht="15.75">
      <c r="A7" s="109"/>
      <c r="B7" s="373"/>
      <c r="C7" s="295" t="s">
        <v>320</v>
      </c>
      <c r="D7" s="110"/>
      <c r="E7" s="330" t="s">
        <v>324</v>
      </c>
      <c r="F7" s="330" t="s">
        <v>324</v>
      </c>
      <c r="G7" s="330" t="s">
        <v>324</v>
      </c>
      <c r="H7" s="330" t="s">
        <v>324</v>
      </c>
      <c r="I7" s="330" t="s">
        <v>324</v>
      </c>
      <c r="J7" s="330" t="s">
        <v>324</v>
      </c>
      <c r="K7" s="330" t="s">
        <v>324</v>
      </c>
      <c r="L7" s="330" t="s">
        <v>324</v>
      </c>
      <c r="M7" s="330" t="s">
        <v>324</v>
      </c>
      <c r="N7" s="330" t="s">
        <v>324</v>
      </c>
      <c r="O7" s="82"/>
    </row>
    <row r="8" spans="1:15" ht="16.5" thickBot="1">
      <c r="A8" s="109"/>
      <c r="B8" s="374" t="s">
        <v>469</v>
      </c>
      <c r="C8" s="375"/>
      <c r="D8" s="9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82"/>
    </row>
    <row r="9" spans="1:15" ht="15.75">
      <c r="A9" s="109"/>
      <c r="B9" s="374" t="s">
        <v>470</v>
      </c>
      <c r="C9" s="376"/>
      <c r="D9" s="88"/>
      <c r="E9" s="86"/>
      <c r="F9" s="86"/>
      <c r="G9" s="86"/>
      <c r="H9" s="86"/>
      <c r="I9" s="86"/>
      <c r="J9" s="86"/>
      <c r="K9" s="86"/>
      <c r="L9" s="86"/>
      <c r="M9" s="86"/>
      <c r="N9" s="86"/>
      <c r="O9" s="82"/>
    </row>
    <row r="10" spans="1:15" ht="15.75">
      <c r="A10" s="112" t="s">
        <v>259</v>
      </c>
      <c r="B10" s="377">
        <v>2</v>
      </c>
      <c r="C10" s="378" t="s">
        <v>471</v>
      </c>
      <c r="D10" s="113"/>
      <c r="E10" s="214">
        <v>28895</v>
      </c>
      <c r="F10" s="214">
        <v>20267</v>
      </c>
      <c r="G10" s="214">
        <v>34884</v>
      </c>
      <c r="H10" s="214">
        <v>52258</v>
      </c>
      <c r="I10" s="214">
        <v>60860</v>
      </c>
      <c r="J10" s="214">
        <v>69659</v>
      </c>
      <c r="K10" s="214">
        <v>123082</v>
      </c>
      <c r="L10" s="214">
        <v>131542</v>
      </c>
      <c r="M10" s="214">
        <v>178802</v>
      </c>
      <c r="N10" s="214">
        <v>205480</v>
      </c>
      <c r="O10" s="82"/>
    </row>
    <row r="11" spans="1:15" ht="16.5" thickBot="1">
      <c r="A11" s="112"/>
      <c r="B11" s="377"/>
      <c r="C11" s="37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82"/>
    </row>
    <row r="12" spans="1:15" ht="15.75">
      <c r="A12" s="112"/>
      <c r="B12" s="377"/>
      <c r="C12" s="380"/>
      <c r="D12" s="86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2"/>
    </row>
    <row r="13" spans="1:15" ht="15.75">
      <c r="A13" s="109"/>
      <c r="B13" s="377">
        <v>3</v>
      </c>
      <c r="C13" s="378" t="s">
        <v>472</v>
      </c>
      <c r="D13" s="113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82"/>
    </row>
    <row r="14" spans="1:15" ht="15">
      <c r="A14" s="109"/>
      <c r="B14" s="377"/>
      <c r="C14" s="381"/>
      <c r="O14" s="82"/>
    </row>
    <row r="15" spans="1:15" ht="15">
      <c r="A15" s="109"/>
      <c r="B15" s="377"/>
      <c r="C15" s="381"/>
      <c r="O15" s="82"/>
    </row>
    <row r="16" spans="1:15" ht="15.75">
      <c r="A16" s="112" t="s">
        <v>260</v>
      </c>
      <c r="B16" s="377"/>
      <c r="C16" s="382" t="s">
        <v>473</v>
      </c>
      <c r="D16" s="5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82"/>
    </row>
    <row r="17" spans="1:15" ht="15">
      <c r="A17" s="109"/>
      <c r="B17" s="377"/>
      <c r="C17" s="381"/>
      <c r="O17" s="82"/>
    </row>
    <row r="18" spans="1:15" ht="15.75">
      <c r="A18" s="109"/>
      <c r="B18" s="377"/>
      <c r="C18" s="382" t="s">
        <v>474</v>
      </c>
      <c r="D18" s="53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82"/>
    </row>
    <row r="19" spans="1:15" ht="15.75">
      <c r="A19" s="109"/>
      <c r="B19" s="377"/>
      <c r="C19" s="382"/>
      <c r="D19" s="53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82"/>
    </row>
    <row r="20" spans="1:15" ht="15.75">
      <c r="A20" s="109"/>
      <c r="B20" s="377"/>
      <c r="C20" s="382"/>
      <c r="D20" s="53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82"/>
    </row>
    <row r="21" spans="1:15" ht="15.75">
      <c r="A21" s="109"/>
      <c r="B21" s="377"/>
      <c r="C21" s="382"/>
      <c r="D21" s="53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82"/>
    </row>
    <row r="22" spans="1:15" ht="15.75">
      <c r="A22" s="109"/>
      <c r="B22" s="377"/>
      <c r="C22" s="379"/>
      <c r="D22" s="26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82"/>
    </row>
    <row r="23" spans="1:15" ht="15.75">
      <c r="A23" s="109"/>
      <c r="B23" s="377"/>
      <c r="C23" s="379"/>
      <c r="D23" s="26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82"/>
    </row>
    <row r="24" spans="1:15" ht="15.75">
      <c r="A24" s="109"/>
      <c r="B24" s="377"/>
      <c r="C24" s="379"/>
      <c r="D24" s="26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82"/>
    </row>
    <row r="25" spans="1:15" ht="16.5" thickBot="1">
      <c r="A25" s="109"/>
      <c r="B25" s="377"/>
      <c r="C25" s="381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82"/>
    </row>
    <row r="26" spans="1:15" ht="9.75" customHeight="1">
      <c r="A26" s="109"/>
      <c r="B26" s="377"/>
      <c r="C26" s="380"/>
      <c r="D26" s="86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2"/>
    </row>
    <row r="27" spans="1:15" ht="15.75">
      <c r="A27" s="109"/>
      <c r="B27" s="377">
        <v>4</v>
      </c>
      <c r="C27" s="378" t="s">
        <v>475</v>
      </c>
      <c r="D27" s="113"/>
      <c r="O27" s="82"/>
    </row>
    <row r="28" spans="1:15" ht="15.75">
      <c r="A28" s="109"/>
      <c r="B28" s="383"/>
      <c r="C28" s="378" t="s">
        <v>476</v>
      </c>
      <c r="D28" s="113"/>
      <c r="O28" s="82"/>
    </row>
    <row r="29" spans="1:15" ht="15.75">
      <c r="A29" s="109"/>
      <c r="B29" s="384"/>
      <c r="C29" s="379" t="s">
        <v>477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82"/>
    </row>
    <row r="30" spans="1:15" ht="15">
      <c r="A30" s="109"/>
      <c r="B30" s="384"/>
      <c r="C30" s="381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82"/>
    </row>
    <row r="31" spans="1:15" ht="15">
      <c r="A31" s="109"/>
      <c r="B31" s="384"/>
      <c r="C31" s="381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82"/>
    </row>
    <row r="32" spans="1:15" ht="15">
      <c r="A32" s="109"/>
      <c r="B32" s="384"/>
      <c r="C32" s="381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82"/>
    </row>
    <row r="33" spans="1:15" ht="15.75">
      <c r="A33" s="109"/>
      <c r="B33" s="384"/>
      <c r="C33" s="379" t="s">
        <v>478</v>
      </c>
      <c r="D33" s="26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82"/>
    </row>
    <row r="34" spans="1:15" ht="15">
      <c r="A34" s="109"/>
      <c r="B34" s="383"/>
      <c r="C34" s="381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82"/>
    </row>
    <row r="35" spans="1:15" ht="15.75">
      <c r="A35" s="109"/>
      <c r="B35" s="383"/>
      <c r="C35" s="378"/>
      <c r="D35" s="113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82"/>
    </row>
    <row r="36" spans="1:15" ht="15.75" thickBot="1">
      <c r="A36" s="109"/>
      <c r="B36" s="384"/>
      <c r="C36" s="385"/>
      <c r="D36" s="114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82"/>
    </row>
    <row r="37" spans="1:15" ht="15.75">
      <c r="A37" s="109"/>
      <c r="B37" s="383"/>
      <c r="C37" s="379"/>
      <c r="D37" s="26"/>
      <c r="O37" s="82"/>
    </row>
    <row r="38" spans="1:15" ht="18.75">
      <c r="A38" s="112" t="s">
        <v>261</v>
      </c>
      <c r="B38" s="377">
        <v>10</v>
      </c>
      <c r="C38" s="378" t="s">
        <v>0</v>
      </c>
      <c r="D38" s="26"/>
      <c r="E38" s="283">
        <v>5401680</v>
      </c>
      <c r="F38" s="283">
        <v>6597233</v>
      </c>
      <c r="G38" s="283">
        <v>8045877</v>
      </c>
      <c r="H38" s="283">
        <v>9467579</v>
      </c>
      <c r="I38" s="283">
        <v>10725086</v>
      </c>
      <c r="J38" s="283">
        <v>12936712</v>
      </c>
      <c r="K38" s="283">
        <v>14556477</v>
      </c>
      <c r="L38" s="283">
        <v>16281758</v>
      </c>
      <c r="M38" s="283">
        <v>18069208</v>
      </c>
      <c r="N38" s="283">
        <v>19638763</v>
      </c>
      <c r="O38" s="82"/>
    </row>
    <row r="39" spans="1:15" ht="15">
      <c r="A39" s="109"/>
      <c r="B39" s="386" t="s">
        <v>17</v>
      </c>
      <c r="C39" s="381"/>
      <c r="O39" s="82"/>
    </row>
    <row r="40" spans="1:15" ht="15">
      <c r="A40" s="109"/>
      <c r="B40" s="386"/>
      <c r="C40" s="308" t="s">
        <v>319</v>
      </c>
      <c r="O40" s="82"/>
    </row>
    <row r="41" spans="1:15" ht="15.75">
      <c r="A41" s="109"/>
      <c r="B41" s="383"/>
      <c r="C41" s="387" t="s">
        <v>1</v>
      </c>
      <c r="D41" s="26"/>
      <c r="O41" s="82"/>
    </row>
    <row r="42" spans="1:15" ht="16.5" thickBot="1">
      <c r="A42" s="115"/>
      <c r="B42" s="116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O440"/>
  <sheetViews>
    <sheetView showGridLines="0" defaultGridColor="0" zoomScale="80" zoomScaleNormal="80" colorId="22" workbookViewId="0" topLeftCell="B7">
      <selection activeCell="A1" sqref="A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4" customWidth="1"/>
    <col min="4" max="4" width="12.10546875" style="25" bestFit="1" customWidth="1"/>
    <col min="5" max="16384" width="9.77734375" style="25" customWidth="1"/>
  </cols>
  <sheetData>
    <row r="1" spans="3:15" ht="18" customHeight="1">
      <c r="C1" s="63" t="s">
        <v>297</v>
      </c>
      <c r="D1" s="24"/>
      <c r="O1" s="70"/>
    </row>
    <row r="2" spans="2:4" ht="11.25" customHeight="1" thickBot="1">
      <c r="B2" s="26"/>
      <c r="C2" s="71"/>
      <c r="D2" s="26"/>
    </row>
    <row r="3" spans="1:15" ht="11.25" customHeight="1" thickTop="1">
      <c r="A3" s="72"/>
      <c r="B3" s="73"/>
      <c r="C3" s="74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8.75">
      <c r="A4" s="78"/>
      <c r="B4" s="79"/>
      <c r="C4" s="293" t="s">
        <v>298</v>
      </c>
      <c r="D4" s="309"/>
      <c r="E4" s="324" t="s">
        <v>323</v>
      </c>
      <c r="F4" s="325"/>
      <c r="G4" s="326"/>
      <c r="H4" s="327"/>
      <c r="I4" s="325"/>
      <c r="J4" s="328"/>
      <c r="K4" s="325"/>
      <c r="L4" s="325"/>
      <c r="M4" s="325"/>
      <c r="N4" s="81"/>
      <c r="O4" s="82"/>
    </row>
    <row r="5" spans="1:15" ht="15.75">
      <c r="A5" s="78"/>
      <c r="B5" s="79"/>
      <c r="C5" s="294" t="s">
        <v>299</v>
      </c>
      <c r="D5" s="310" t="s">
        <v>2</v>
      </c>
      <c r="E5" s="329">
        <v>1995</v>
      </c>
      <c r="F5" s="329">
        <v>1996</v>
      </c>
      <c r="G5" s="329">
        <v>1997</v>
      </c>
      <c r="H5" s="329">
        <v>1998</v>
      </c>
      <c r="I5" s="329">
        <v>1999</v>
      </c>
      <c r="J5" s="329">
        <v>2000</v>
      </c>
      <c r="K5" s="329">
        <v>2001</v>
      </c>
      <c r="L5" s="329">
        <v>2002</v>
      </c>
      <c r="M5" s="329">
        <v>2003</v>
      </c>
      <c r="N5" s="34">
        <v>2004</v>
      </c>
      <c r="O5" s="82"/>
    </row>
    <row r="6" spans="1:15" ht="15.75">
      <c r="A6" s="78"/>
      <c r="B6" s="79"/>
      <c r="C6" s="295" t="s">
        <v>320</v>
      </c>
      <c r="D6" s="310" t="s">
        <v>321</v>
      </c>
      <c r="E6" s="330" t="s">
        <v>324</v>
      </c>
      <c r="F6" s="330" t="s">
        <v>324</v>
      </c>
      <c r="G6" s="330" t="s">
        <v>324</v>
      </c>
      <c r="H6" s="330" t="s">
        <v>324</v>
      </c>
      <c r="I6" s="330" t="s">
        <v>324</v>
      </c>
      <c r="J6" s="330" t="s">
        <v>324</v>
      </c>
      <c r="K6" s="330" t="s">
        <v>324</v>
      </c>
      <c r="L6" s="330" t="s">
        <v>324</v>
      </c>
      <c r="M6" s="330" t="s">
        <v>324</v>
      </c>
      <c r="N6" s="330" t="s">
        <v>324</v>
      </c>
      <c r="O6" s="82"/>
    </row>
    <row r="7" spans="1:15" ht="16.5" thickBot="1">
      <c r="A7" s="78"/>
      <c r="B7" s="79"/>
      <c r="C7" s="296"/>
      <c r="D7" s="311"/>
      <c r="E7" s="84"/>
      <c r="F7" s="84"/>
      <c r="G7" s="84"/>
      <c r="H7" s="84"/>
      <c r="I7" s="84"/>
      <c r="J7" s="84"/>
      <c r="K7" s="84"/>
      <c r="L7" s="84"/>
      <c r="M7" s="84"/>
      <c r="N7" s="84"/>
      <c r="O7" s="82"/>
    </row>
    <row r="8" spans="1:15" ht="15.75">
      <c r="A8" s="78"/>
      <c r="B8" s="79"/>
      <c r="C8" s="297"/>
      <c r="D8" s="312"/>
      <c r="E8" s="85"/>
      <c r="F8" s="86"/>
      <c r="G8" s="86"/>
      <c r="H8" s="86"/>
      <c r="I8" s="86"/>
      <c r="J8" s="86"/>
      <c r="K8" s="86"/>
      <c r="L8" s="86"/>
      <c r="M8" s="86"/>
      <c r="N8" s="86"/>
      <c r="O8" s="82"/>
    </row>
    <row r="9" spans="1:15" ht="16.5" thickBot="1">
      <c r="A9" s="78"/>
      <c r="B9" s="79"/>
      <c r="C9" s="298" t="s">
        <v>300</v>
      </c>
      <c r="D9" s="313" t="s">
        <v>18</v>
      </c>
      <c r="E9" s="80"/>
      <c r="F9" s="61"/>
      <c r="G9" s="61"/>
      <c r="H9" s="61"/>
      <c r="I9" s="61"/>
      <c r="J9" s="61"/>
      <c r="K9" s="61"/>
      <c r="L9" s="61"/>
      <c r="M9" s="61"/>
      <c r="N9" s="61"/>
      <c r="O9" s="82"/>
    </row>
    <row r="10" spans="1:15" ht="17.25" thickBot="1" thickTop="1">
      <c r="A10" s="78" t="s">
        <v>21</v>
      </c>
      <c r="B10" s="79"/>
      <c r="C10" s="299" t="s">
        <v>301</v>
      </c>
      <c r="D10" s="314" t="s">
        <v>3</v>
      </c>
      <c r="E10" s="237"/>
      <c r="F10" s="223">
        <f>+F11+F13+F14</f>
        <v>-324751.905</v>
      </c>
      <c r="G10" s="223">
        <f aca="true" t="shared" si="0" ref="G10:M10">+G11+G13+G14</f>
        <v>-533468</v>
      </c>
      <c r="H10" s="223">
        <f t="shared" si="0"/>
        <v>-825982.7909090909</v>
      </c>
      <c r="I10" s="223">
        <f t="shared" si="0"/>
        <v>-627617</v>
      </c>
      <c r="J10" s="223">
        <f t="shared" si="0"/>
        <v>-391338.0029999999</v>
      </c>
      <c r="K10" s="223">
        <f t="shared" si="0"/>
        <v>-615322</v>
      </c>
      <c r="L10" s="223">
        <f t="shared" si="0"/>
        <v>-1535748</v>
      </c>
      <c r="M10" s="223">
        <f t="shared" si="0"/>
        <v>-1360257</v>
      </c>
      <c r="N10" s="223">
        <f>+N11+N13+N14</f>
        <v>-1323658</v>
      </c>
      <c r="O10" s="82"/>
    </row>
    <row r="11" spans="1:15" ht="16.5" thickTop="1">
      <c r="A11" s="78" t="s">
        <v>22</v>
      </c>
      <c r="B11" s="79"/>
      <c r="C11" s="299" t="s">
        <v>302</v>
      </c>
      <c r="D11" s="313" t="s">
        <v>4</v>
      </c>
      <c r="E11" s="211"/>
      <c r="F11" s="212">
        <f>+'Table 2A'!E62</f>
        <v>-363466.905</v>
      </c>
      <c r="G11" s="212">
        <f>+'Table 2A'!F62</f>
        <v>-512877</v>
      </c>
      <c r="H11" s="212">
        <f>+'Table 2A'!G62</f>
        <v>-745759.7909090909</v>
      </c>
      <c r="I11" s="212">
        <f>+'Table 2A'!H62</f>
        <v>-611181</v>
      </c>
      <c r="J11" s="212">
        <f>+'Table 2A'!I62</f>
        <v>-341630</v>
      </c>
      <c r="K11" s="212">
        <f>+'Table 2A'!J62</f>
        <v>-703523</v>
      </c>
      <c r="L11" s="212">
        <f>+'Table 2A'!K62</f>
        <v>-1336587</v>
      </c>
      <c r="M11" s="212">
        <f>+'Table 2A'!L62</f>
        <v>-1094078</v>
      </c>
      <c r="N11" s="212">
        <f>+'Table 2A'!M62</f>
        <v>-1217037</v>
      </c>
      <c r="O11" s="82"/>
    </row>
    <row r="12" spans="1:15" ht="15.75">
      <c r="A12" s="78" t="s">
        <v>23</v>
      </c>
      <c r="B12" s="79"/>
      <c r="C12" s="299" t="s">
        <v>303</v>
      </c>
      <c r="D12" s="313" t="s">
        <v>5</v>
      </c>
      <c r="E12" s="213"/>
      <c r="F12" s="214" t="str">
        <f>+'Table 2B'!E40</f>
        <v>M</v>
      </c>
      <c r="G12" s="214" t="str">
        <f>+'Table 2B'!F40</f>
        <v>M</v>
      </c>
      <c r="H12" s="214" t="str">
        <f>+'Table 2B'!G40</f>
        <v>M</v>
      </c>
      <c r="I12" s="214" t="str">
        <f>+'Table 2B'!H40</f>
        <v>M</v>
      </c>
      <c r="J12" s="214" t="str">
        <f>+'Table 2B'!I40</f>
        <v>M</v>
      </c>
      <c r="K12" s="214" t="str">
        <f>+'Table 2B'!J40</f>
        <v>M</v>
      </c>
      <c r="L12" s="214" t="str">
        <f>+'Table 2B'!K40</f>
        <v>M</v>
      </c>
      <c r="M12" s="214" t="str">
        <f>'Table 2B'!L40</f>
        <v>M</v>
      </c>
      <c r="N12" s="214" t="s">
        <v>277</v>
      </c>
      <c r="O12" s="82"/>
    </row>
    <row r="13" spans="1:15" ht="15.75">
      <c r="A13" s="78" t="s">
        <v>24</v>
      </c>
      <c r="B13" s="79"/>
      <c r="C13" s="299" t="s">
        <v>304</v>
      </c>
      <c r="D13" s="313" t="s">
        <v>6</v>
      </c>
      <c r="E13" s="213"/>
      <c r="F13" s="212">
        <f>+'Table 2C'!E40</f>
        <v>-2664</v>
      </c>
      <c r="G13" s="212">
        <f>+'Table 2C'!F40</f>
        <v>-28704</v>
      </c>
      <c r="H13" s="212">
        <f>+'Table 2C'!G40</f>
        <v>-43016</v>
      </c>
      <c r="I13" s="212">
        <f>+'Table 2C'!H40</f>
        <v>1843</v>
      </c>
      <c r="J13" s="212">
        <f>+'Table 2C'!I40</f>
        <v>-35172</v>
      </c>
      <c r="K13" s="212">
        <f>+'Table 2C'!J40</f>
        <v>17712</v>
      </c>
      <c r="L13" s="212">
        <f>+'Table 2C'!K40</f>
        <v>-147809</v>
      </c>
      <c r="M13" s="214">
        <f>'Table 2C'!L40</f>
        <v>-24324</v>
      </c>
      <c r="N13" s="214">
        <f>+'Table 2C'!M40</f>
        <v>-44949</v>
      </c>
      <c r="O13" s="82"/>
    </row>
    <row r="14" spans="1:15" ht="15.75">
      <c r="A14" s="78" t="s">
        <v>25</v>
      </c>
      <c r="B14" s="79"/>
      <c r="C14" s="299" t="s">
        <v>305</v>
      </c>
      <c r="D14" s="313" t="s">
        <v>7</v>
      </c>
      <c r="E14" s="213"/>
      <c r="F14" s="212">
        <f>+'Table 2D'!E40</f>
        <v>41379</v>
      </c>
      <c r="G14" s="212">
        <f>+'Table 2D'!F40</f>
        <v>8113</v>
      </c>
      <c r="H14" s="212">
        <f>+'Table 2D'!G40</f>
        <v>-37207</v>
      </c>
      <c r="I14" s="212">
        <f>+'Table 2D'!H40</f>
        <v>-18279</v>
      </c>
      <c r="J14" s="212">
        <f>+'Table 2D'!I40</f>
        <v>-14536.002999999924</v>
      </c>
      <c r="K14" s="212">
        <f>+'Table 2D'!J40</f>
        <v>70489</v>
      </c>
      <c r="L14" s="215">
        <f>+'Table 2D'!K40</f>
        <v>-51352</v>
      </c>
      <c r="M14" s="214">
        <f>'Table 2D'!L40</f>
        <v>-241855</v>
      </c>
      <c r="N14" s="214">
        <f>+'Table 2D'!M40</f>
        <v>-61672</v>
      </c>
      <c r="O14" s="82"/>
    </row>
    <row r="15" spans="1:15" ht="16.5" thickBot="1">
      <c r="A15" s="78"/>
      <c r="B15" s="79"/>
      <c r="C15" s="300"/>
      <c r="D15" s="315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82"/>
    </row>
    <row r="16" spans="1:15" ht="15.75">
      <c r="A16" s="78"/>
      <c r="B16" s="79"/>
      <c r="C16" s="301"/>
      <c r="D16" s="316"/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82"/>
    </row>
    <row r="17" spans="1:15" ht="16.5" thickBot="1">
      <c r="A17" s="78"/>
      <c r="B17" s="79"/>
      <c r="C17" s="298" t="s">
        <v>306</v>
      </c>
      <c r="D17" s="317"/>
      <c r="E17" s="220"/>
      <c r="F17" s="221"/>
      <c r="G17" s="221"/>
      <c r="H17" s="221"/>
      <c r="I17" s="221"/>
      <c r="J17" s="221"/>
      <c r="K17" s="221"/>
      <c r="L17" s="221"/>
      <c r="M17" s="221"/>
      <c r="N17" s="221"/>
      <c r="O17" s="82"/>
    </row>
    <row r="18" spans="1:15" ht="17.25" thickBot="1" thickTop="1">
      <c r="A18" s="78" t="s">
        <v>26</v>
      </c>
      <c r="B18" s="79"/>
      <c r="C18" s="298" t="s">
        <v>307</v>
      </c>
      <c r="D18" s="318"/>
      <c r="E18" s="222">
        <v>4905196</v>
      </c>
      <c r="F18" s="223">
        <v>5077840</v>
      </c>
      <c r="G18" s="223">
        <v>5468373</v>
      </c>
      <c r="H18" s="223">
        <v>6257769</v>
      </c>
      <c r="I18" s="223">
        <v>6962736</v>
      </c>
      <c r="J18" s="223">
        <v>7339443</v>
      </c>
      <c r="K18" s="223">
        <v>7953298</v>
      </c>
      <c r="L18" s="223">
        <v>9573782</v>
      </c>
      <c r="M18" s="224">
        <v>10981849</v>
      </c>
      <c r="N18" s="225">
        <v>12296209</v>
      </c>
      <c r="O18" s="82"/>
    </row>
    <row r="19" spans="1:15" ht="16.5" thickTop="1">
      <c r="A19" s="78"/>
      <c r="B19" s="79"/>
      <c r="C19" s="302" t="s">
        <v>308</v>
      </c>
      <c r="D19" s="319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82"/>
    </row>
    <row r="20" spans="1:15" ht="15.75">
      <c r="A20" s="78" t="s">
        <v>27</v>
      </c>
      <c r="B20" s="79"/>
      <c r="C20" s="299" t="s">
        <v>309</v>
      </c>
      <c r="D20" s="313" t="s">
        <v>8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1760</v>
      </c>
      <c r="L20" s="228">
        <v>2143</v>
      </c>
      <c r="M20" s="228">
        <v>71</v>
      </c>
      <c r="N20" s="228">
        <v>223</v>
      </c>
      <c r="O20" s="82"/>
    </row>
    <row r="21" spans="1:15" ht="15.75">
      <c r="A21" s="78" t="s">
        <v>28</v>
      </c>
      <c r="B21" s="79"/>
      <c r="C21" s="299" t="s">
        <v>310</v>
      </c>
      <c r="D21" s="314" t="s">
        <v>9</v>
      </c>
      <c r="E21" s="214">
        <v>1713497</v>
      </c>
      <c r="F21" s="214">
        <v>2511022</v>
      </c>
      <c r="G21" s="214">
        <v>2668295</v>
      </c>
      <c r="H21" s="214">
        <v>3328754</v>
      </c>
      <c r="I21" s="214">
        <v>4503351</v>
      </c>
      <c r="J21" s="214">
        <v>5141816</v>
      </c>
      <c r="K21" s="214">
        <v>6109189</v>
      </c>
      <c r="L21" s="214">
        <v>7502778</v>
      </c>
      <c r="M21" s="214">
        <v>9363201</v>
      </c>
      <c r="N21" s="214">
        <v>10863473</v>
      </c>
      <c r="O21" s="82"/>
    </row>
    <row r="22" spans="1:15" ht="15.75">
      <c r="A22" s="78" t="s">
        <v>29</v>
      </c>
      <c r="B22" s="79"/>
      <c r="C22" s="302" t="s">
        <v>311</v>
      </c>
      <c r="D22" s="313" t="s">
        <v>10</v>
      </c>
      <c r="E22" s="212">
        <v>466483</v>
      </c>
      <c r="F22" s="212">
        <v>755142</v>
      </c>
      <c r="G22" s="212">
        <v>923917</v>
      </c>
      <c r="H22" s="212">
        <v>1054993</v>
      </c>
      <c r="I22" s="212">
        <v>1253138</v>
      </c>
      <c r="J22" s="212">
        <v>1246308</v>
      </c>
      <c r="K22" s="212">
        <v>1502897</v>
      </c>
      <c r="L22" s="212">
        <v>1955236</v>
      </c>
      <c r="M22" s="212">
        <v>2056237</v>
      </c>
      <c r="N22" s="212">
        <v>2044557</v>
      </c>
      <c r="O22" s="82"/>
    </row>
    <row r="23" spans="1:15" ht="15.75">
      <c r="A23" s="78" t="s">
        <v>30</v>
      </c>
      <c r="B23" s="79"/>
      <c r="C23" s="302" t="s">
        <v>312</v>
      </c>
      <c r="D23" s="313" t="s">
        <v>11</v>
      </c>
      <c r="E23" s="214">
        <v>1247014</v>
      </c>
      <c r="F23" s="214">
        <v>1755880</v>
      </c>
      <c r="G23" s="214">
        <v>1744378</v>
      </c>
      <c r="H23" s="214">
        <v>2273761</v>
      </c>
      <c r="I23" s="214">
        <v>3250213</v>
      </c>
      <c r="J23" s="214">
        <v>3895508</v>
      </c>
      <c r="K23" s="214">
        <v>4606292</v>
      </c>
      <c r="L23" s="214">
        <v>5547542</v>
      </c>
      <c r="M23" s="214">
        <v>7306964</v>
      </c>
      <c r="N23" s="214">
        <v>8818916</v>
      </c>
      <c r="O23" s="82"/>
    </row>
    <row r="24" spans="1:15" ht="15.75">
      <c r="A24" s="78" t="s">
        <v>31</v>
      </c>
      <c r="B24" s="79"/>
      <c r="C24" s="299" t="s">
        <v>313</v>
      </c>
      <c r="D24" s="313" t="s">
        <v>12</v>
      </c>
      <c r="E24" s="214">
        <v>3191699</v>
      </c>
      <c r="F24" s="214">
        <v>2566818</v>
      </c>
      <c r="G24" s="214">
        <v>2800078</v>
      </c>
      <c r="H24" s="214">
        <v>2929015</v>
      </c>
      <c r="I24" s="214">
        <v>2459385</v>
      </c>
      <c r="J24" s="214">
        <v>2197627</v>
      </c>
      <c r="K24" s="214">
        <v>1842349</v>
      </c>
      <c r="L24" s="214">
        <v>2068861</v>
      </c>
      <c r="M24" s="214">
        <v>1618577</v>
      </c>
      <c r="N24" s="214">
        <v>1432513</v>
      </c>
      <c r="O24" s="82"/>
    </row>
    <row r="25" spans="1:15" ht="15.75">
      <c r="A25" s="78" t="s">
        <v>32</v>
      </c>
      <c r="B25" s="79"/>
      <c r="C25" s="302" t="s">
        <v>311</v>
      </c>
      <c r="D25" s="314" t="s">
        <v>13</v>
      </c>
      <c r="E25" s="214">
        <v>25991</v>
      </c>
      <c r="F25" s="214">
        <v>6476</v>
      </c>
      <c r="G25" s="214">
        <v>22413</v>
      </c>
      <c r="H25" s="214">
        <v>12615</v>
      </c>
      <c r="I25" s="214">
        <v>11843</v>
      </c>
      <c r="J25" s="214">
        <v>25179</v>
      </c>
      <c r="K25" s="214">
        <v>42848</v>
      </c>
      <c r="L25" s="214">
        <v>118568</v>
      </c>
      <c r="M25" s="214">
        <v>93852</v>
      </c>
      <c r="N25" s="214">
        <v>128679</v>
      </c>
      <c r="O25" s="82"/>
    </row>
    <row r="26" spans="1:15" ht="15.75">
      <c r="A26" s="78" t="s">
        <v>33</v>
      </c>
      <c r="B26" s="79"/>
      <c r="C26" s="302" t="s">
        <v>312</v>
      </c>
      <c r="D26" s="314" t="s">
        <v>14</v>
      </c>
      <c r="E26" s="214">
        <v>3165708</v>
      </c>
      <c r="F26" s="228">
        <v>2560342</v>
      </c>
      <c r="G26" s="228">
        <v>2777665</v>
      </c>
      <c r="H26" s="228">
        <v>2916400</v>
      </c>
      <c r="I26" s="228">
        <v>2447542</v>
      </c>
      <c r="J26" s="228">
        <v>2172448</v>
      </c>
      <c r="K26" s="228">
        <v>1799501</v>
      </c>
      <c r="L26" s="228">
        <v>1950293</v>
      </c>
      <c r="M26" s="228">
        <v>1524725</v>
      </c>
      <c r="N26" s="228">
        <v>1303834</v>
      </c>
      <c r="O26" s="82"/>
    </row>
    <row r="27" spans="1:15" ht="16.5" thickBot="1">
      <c r="A27" s="78"/>
      <c r="B27" s="79"/>
      <c r="C27" s="303"/>
      <c r="D27" s="320"/>
      <c r="E27" s="229"/>
      <c r="F27" s="217"/>
      <c r="G27" s="217"/>
      <c r="H27" s="217"/>
      <c r="I27" s="217"/>
      <c r="J27" s="217"/>
      <c r="K27" s="217"/>
      <c r="L27" s="217"/>
      <c r="M27" s="217"/>
      <c r="N27" s="217"/>
      <c r="O27" s="82"/>
    </row>
    <row r="28" spans="1:15" ht="15.75">
      <c r="A28" s="78"/>
      <c r="B28" s="79"/>
      <c r="C28" s="304"/>
      <c r="D28" s="321"/>
      <c r="E28" s="218"/>
      <c r="F28" s="219"/>
      <c r="G28" s="219"/>
      <c r="H28" s="219"/>
      <c r="I28" s="219"/>
      <c r="J28" s="219"/>
      <c r="K28" s="219"/>
      <c r="L28" s="219"/>
      <c r="M28" s="219"/>
      <c r="N28" s="219"/>
      <c r="O28" s="82"/>
    </row>
    <row r="29" spans="1:15" ht="15.75">
      <c r="A29" s="78"/>
      <c r="B29" s="79"/>
      <c r="C29" s="298" t="s">
        <v>314</v>
      </c>
      <c r="D29" s="317"/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82"/>
    </row>
    <row r="30" spans="1:15" ht="15.75">
      <c r="A30" s="78" t="s">
        <v>34</v>
      </c>
      <c r="B30" s="91"/>
      <c r="C30" s="298" t="s">
        <v>315</v>
      </c>
      <c r="D30" s="313" t="s">
        <v>15</v>
      </c>
      <c r="E30" s="213"/>
      <c r="F30" s="214">
        <v>118562</v>
      </c>
      <c r="G30" s="214">
        <v>226445</v>
      </c>
      <c r="H30" s="214">
        <v>342149</v>
      </c>
      <c r="I30" s="214">
        <v>335469</v>
      </c>
      <c r="J30" s="214">
        <v>433223</v>
      </c>
      <c r="K30" s="214">
        <v>565929</v>
      </c>
      <c r="L30" s="215">
        <v>844514</v>
      </c>
      <c r="M30" s="214">
        <v>657882</v>
      </c>
      <c r="N30" s="214">
        <v>733655</v>
      </c>
      <c r="O30" s="82"/>
    </row>
    <row r="31" spans="1:15" ht="15.75">
      <c r="A31" s="78" t="s">
        <v>35</v>
      </c>
      <c r="B31" s="91"/>
      <c r="C31" s="298" t="s">
        <v>316</v>
      </c>
      <c r="D31" s="313" t="s">
        <v>19</v>
      </c>
      <c r="E31" s="213"/>
      <c r="F31" s="214">
        <v>679910</v>
      </c>
      <c r="G31" s="214">
        <v>837955</v>
      </c>
      <c r="H31" s="214">
        <v>785790</v>
      </c>
      <c r="I31" s="214">
        <v>840898</v>
      </c>
      <c r="J31" s="214">
        <v>717853</v>
      </c>
      <c r="K31" s="214">
        <v>703353.6</v>
      </c>
      <c r="L31" s="215">
        <v>687627</v>
      </c>
      <c r="M31" s="214">
        <v>766899</v>
      </c>
      <c r="N31" s="214">
        <v>906667</v>
      </c>
      <c r="O31" s="82"/>
    </row>
    <row r="32" spans="1:15" s="94" customFormat="1" ht="15.75">
      <c r="A32" s="78" t="s">
        <v>36</v>
      </c>
      <c r="B32" s="92"/>
      <c r="C32" s="305" t="s">
        <v>317</v>
      </c>
      <c r="D32" s="388" t="s">
        <v>322</v>
      </c>
      <c r="E32" s="232"/>
      <c r="F32" s="233">
        <v>679910</v>
      </c>
      <c r="G32" s="233">
        <v>837955</v>
      </c>
      <c r="H32" s="233">
        <v>785790</v>
      </c>
      <c r="I32" s="233">
        <v>840898</v>
      </c>
      <c r="J32" s="233">
        <v>725201</v>
      </c>
      <c r="K32" s="233">
        <v>708333.6</v>
      </c>
      <c r="L32" s="234">
        <v>689776</v>
      </c>
      <c r="M32" s="233">
        <v>760264</v>
      </c>
      <c r="N32" s="233">
        <v>902967</v>
      </c>
      <c r="O32" s="93"/>
    </row>
    <row r="33" spans="1:15" ht="16.5" thickBot="1">
      <c r="A33" s="78"/>
      <c r="B33" s="91"/>
      <c r="C33" s="306"/>
      <c r="D33" s="322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82"/>
    </row>
    <row r="34" spans="1:15" ht="16.5" thickBot="1">
      <c r="A34" s="78"/>
      <c r="B34" s="91"/>
      <c r="C34" s="297"/>
      <c r="D34" s="323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82"/>
    </row>
    <row r="35" spans="1:15" ht="17.25" thickBot="1" thickTop="1">
      <c r="A35" s="78" t="s">
        <v>37</v>
      </c>
      <c r="B35" s="91"/>
      <c r="C35" s="298" t="s">
        <v>318</v>
      </c>
      <c r="D35" s="314" t="s">
        <v>16</v>
      </c>
      <c r="E35" s="284">
        <v>5614042</v>
      </c>
      <c r="F35" s="210">
        <v>6893934</v>
      </c>
      <c r="G35" s="210">
        <v>8540669</v>
      </c>
      <c r="H35" s="210">
        <v>10087434</v>
      </c>
      <c r="I35" s="210">
        <v>11393499</v>
      </c>
      <c r="J35" s="210">
        <v>13531831</v>
      </c>
      <c r="K35" s="210">
        <v>15272621</v>
      </c>
      <c r="L35" s="238">
        <v>17148410</v>
      </c>
      <c r="M35" s="210">
        <v>18914890</v>
      </c>
      <c r="N35" s="210">
        <v>20695365</v>
      </c>
      <c r="O35" s="82"/>
    </row>
    <row r="36" spans="1:15" ht="11.25" customHeight="1" thickTop="1">
      <c r="A36" s="78"/>
      <c r="B36" s="95"/>
      <c r="C36" s="307"/>
      <c r="D36" s="26"/>
      <c r="O36" s="82"/>
    </row>
    <row r="37" spans="1:15" ht="15.75">
      <c r="A37" s="78"/>
      <c r="B37" s="91"/>
      <c r="C37" s="308" t="s">
        <v>319</v>
      </c>
      <c r="D37" s="96"/>
      <c r="O37" s="82"/>
    </row>
    <row r="38" spans="1:15" ht="11.25" customHeight="1" thickBot="1">
      <c r="A38" s="97"/>
      <c r="B38" s="98"/>
      <c r="C38" s="99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</row>
    <row r="39" ht="15.75" thickTop="1"/>
    <row r="41" ht="15.75">
      <c r="D41" s="26"/>
    </row>
    <row r="42" ht="10.5" customHeight="1">
      <c r="D42" s="26"/>
    </row>
    <row r="43" ht="15.75">
      <c r="D43" s="26"/>
    </row>
    <row r="44" ht="15.75">
      <c r="D44" s="26"/>
    </row>
    <row r="45" ht="6" customHeight="1">
      <c r="D45" s="26"/>
    </row>
    <row r="46" ht="15.75">
      <c r="D46" s="26"/>
    </row>
    <row r="47" ht="15.75">
      <c r="D47" s="26"/>
    </row>
    <row r="48" ht="15.75">
      <c r="D48" s="26"/>
    </row>
    <row r="49" ht="15.75">
      <c r="D49" s="26"/>
    </row>
    <row r="50" ht="15.75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1" ht="9" customHeight="1"/>
    <row r="73" ht="12" customHeight="1"/>
    <row r="76" ht="11.25" customHeight="1"/>
    <row r="78" ht="15.75">
      <c r="D78" s="26"/>
    </row>
    <row r="79" ht="15.75">
      <c r="D79" s="26"/>
    </row>
    <row r="80" ht="15.75">
      <c r="D80" s="26"/>
    </row>
    <row r="81" ht="10.5" customHeight="1">
      <c r="D81" s="26"/>
    </row>
    <row r="82" ht="15.75">
      <c r="D82" s="26"/>
    </row>
    <row r="83" ht="15.75">
      <c r="D83" s="26"/>
    </row>
    <row r="84" ht="6" customHeight="1">
      <c r="D84" s="26"/>
    </row>
    <row r="85" ht="15.75">
      <c r="D85" s="26"/>
    </row>
    <row r="86" ht="15.75">
      <c r="D86" s="26"/>
    </row>
    <row r="87" ht="15.75">
      <c r="D87" s="26"/>
    </row>
    <row r="88" ht="15.75">
      <c r="D88" s="26"/>
    </row>
    <row r="89" ht="15.75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7" ht="9" customHeight="1"/>
    <row r="109" ht="12" customHeight="1"/>
    <row r="112" ht="11.25" customHeight="1"/>
    <row r="114" ht="15.75">
      <c r="D114" s="26"/>
    </row>
    <row r="115" ht="15.75">
      <c r="D115" s="26"/>
    </row>
    <row r="116" ht="15.75">
      <c r="D116" s="26"/>
    </row>
    <row r="117" ht="10.5" customHeight="1">
      <c r="D117" s="26"/>
    </row>
    <row r="118" ht="15.75">
      <c r="D118" s="26"/>
    </row>
    <row r="119" ht="15.75">
      <c r="D119" s="26"/>
    </row>
    <row r="120" ht="6" customHeight="1">
      <c r="D120" s="26"/>
    </row>
    <row r="121" ht="15.75">
      <c r="D121" s="26"/>
    </row>
    <row r="122" ht="15.75">
      <c r="D122" s="26"/>
    </row>
    <row r="123" ht="15.75">
      <c r="D123" s="26"/>
    </row>
    <row r="124" ht="15.75">
      <c r="D124" s="26"/>
    </row>
    <row r="125" ht="15.75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3" ht="9" customHeight="1"/>
    <row r="145" ht="12" customHeight="1"/>
    <row r="148" ht="11.25" customHeight="1"/>
    <row r="150" ht="15.75">
      <c r="D150" s="26"/>
    </row>
    <row r="151" ht="15.75">
      <c r="D151" s="26"/>
    </row>
    <row r="152" ht="15.75">
      <c r="D152" s="26"/>
    </row>
    <row r="153" ht="10.5" customHeight="1">
      <c r="D153" s="26"/>
    </row>
    <row r="154" ht="15.75">
      <c r="D154" s="26"/>
    </row>
    <row r="155" ht="15.75">
      <c r="D155" s="26"/>
    </row>
    <row r="156" ht="6" customHeight="1">
      <c r="D156" s="26"/>
    </row>
    <row r="157" ht="15.75">
      <c r="D157" s="26"/>
    </row>
    <row r="158" ht="15.75">
      <c r="D158" s="26"/>
    </row>
    <row r="159" ht="15.75">
      <c r="D159" s="26"/>
    </row>
    <row r="160" ht="15.75">
      <c r="D160" s="26"/>
    </row>
    <row r="161" ht="15.75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103" customFormat="1" ht="14.25">
      <c r="A248" s="39"/>
      <c r="C248" s="104"/>
    </row>
    <row r="249" spans="1:3" s="105" customFormat="1" ht="12.75">
      <c r="A249" s="39"/>
      <c r="C249" s="106"/>
    </row>
    <row r="250" spans="1:3" s="103" customFormat="1" ht="14.25">
      <c r="A250" s="39"/>
      <c r="C250" s="104"/>
    </row>
    <row r="251" spans="1:3" s="103" customFormat="1" ht="14.25">
      <c r="A251" s="39"/>
      <c r="C251" s="104"/>
    </row>
    <row r="252" spans="1:3" s="103" customFormat="1" ht="14.25">
      <c r="A252" s="39"/>
      <c r="C252" s="104"/>
    </row>
    <row r="253" spans="1:3" s="103" customFormat="1" ht="14.25">
      <c r="A253" s="39"/>
      <c r="C253" s="104"/>
    </row>
    <row r="254" spans="1:3" s="103" customFormat="1" ht="14.25">
      <c r="A254" s="39"/>
      <c r="C254" s="104"/>
    </row>
    <row r="255" spans="1:3" s="103" customFormat="1" ht="14.25">
      <c r="A255" s="39"/>
      <c r="C255" s="104"/>
    </row>
    <row r="256" spans="1:3" s="103" customFormat="1" ht="14.25">
      <c r="A256" s="39"/>
      <c r="C256" s="104"/>
    </row>
    <row r="257" spans="1:3" s="103" customFormat="1" ht="14.25">
      <c r="A257" s="39"/>
      <c r="C257" s="104"/>
    </row>
    <row r="258" spans="1:3" s="103" customFormat="1" ht="14.25">
      <c r="A258" s="39"/>
      <c r="C258" s="104"/>
    </row>
    <row r="259" spans="1:3" s="103" customFormat="1" ht="14.25">
      <c r="A259" s="39"/>
      <c r="C259" s="104"/>
    </row>
    <row r="260" spans="1:3" s="103" customFormat="1" ht="14.25">
      <c r="A260" s="39"/>
      <c r="C260" s="104"/>
    </row>
    <row r="261" spans="1:3" s="103" customFormat="1" ht="14.25">
      <c r="A261" s="39"/>
      <c r="C261" s="104"/>
    </row>
    <row r="262" spans="1:3" s="103" customFormat="1" ht="14.25">
      <c r="A262" s="39"/>
      <c r="C262" s="104"/>
    </row>
    <row r="263" spans="1:3" s="103" customFormat="1" ht="14.25">
      <c r="A263" s="39"/>
      <c r="C263" s="104"/>
    </row>
    <row r="264" spans="1:3" s="103" customFormat="1" ht="14.25">
      <c r="A264" s="39"/>
      <c r="C264" s="104"/>
    </row>
    <row r="265" spans="1:3" s="103" customFormat="1" ht="14.25">
      <c r="A265" s="39"/>
      <c r="C265" s="104"/>
    </row>
    <row r="266" spans="1:3" s="103" customFormat="1" ht="14.25">
      <c r="A266" s="39"/>
      <c r="C266" s="104"/>
    </row>
    <row r="267" spans="1:3" s="103" customFormat="1" ht="14.25">
      <c r="A267" s="39"/>
      <c r="C267" s="104"/>
    </row>
    <row r="268" spans="1:3" s="103" customFormat="1" ht="14.25">
      <c r="A268" s="39"/>
      <c r="C268" s="104"/>
    </row>
    <row r="269" spans="1:3" s="103" customFormat="1" ht="14.25">
      <c r="A269" s="39"/>
      <c r="C269" s="104"/>
    </row>
    <row r="270" spans="1:3" s="103" customFormat="1" ht="14.25">
      <c r="A270" s="39"/>
      <c r="C270" s="104"/>
    </row>
    <row r="271" spans="1:3" s="103" customFormat="1" ht="14.25">
      <c r="A271" s="39"/>
      <c r="C271" s="104"/>
    </row>
    <row r="272" spans="1:3" s="103" customFormat="1" ht="14.25">
      <c r="A272" s="39"/>
      <c r="C272" s="104"/>
    </row>
    <row r="273" spans="1:3" s="103" customFormat="1" ht="14.25">
      <c r="A273" s="39"/>
      <c r="C273" s="104"/>
    </row>
    <row r="274" spans="1:3" s="103" customFormat="1" ht="14.25">
      <c r="A274" s="39"/>
      <c r="C274" s="104"/>
    </row>
    <row r="275" spans="1:3" s="103" customFormat="1" ht="14.25">
      <c r="A275" s="39"/>
      <c r="C275" s="104"/>
    </row>
    <row r="276" spans="1:3" s="103" customFormat="1" ht="14.25">
      <c r="A276" s="39"/>
      <c r="C276" s="104"/>
    </row>
    <row r="277" spans="1:3" s="103" customFormat="1" ht="14.25">
      <c r="A277" s="39"/>
      <c r="C277" s="104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103" customFormat="1" ht="14.25">
      <c r="A302" s="39"/>
      <c r="C302" s="104"/>
    </row>
    <row r="303" spans="1:3" s="105" customFormat="1" ht="12.75">
      <c r="A303" s="39"/>
      <c r="C303" s="106"/>
    </row>
    <row r="304" spans="1:3" s="103" customFormat="1" ht="14.25">
      <c r="A304" s="39"/>
      <c r="C304" s="104"/>
    </row>
    <row r="305" spans="1:3" s="103" customFormat="1" ht="14.25">
      <c r="A305" s="39"/>
      <c r="C305" s="104"/>
    </row>
    <row r="306" spans="1:3" s="103" customFormat="1" ht="14.25">
      <c r="A306" s="39"/>
      <c r="C306" s="104"/>
    </row>
    <row r="307" spans="1:3" s="103" customFormat="1" ht="14.25">
      <c r="A307" s="39"/>
      <c r="C307" s="104"/>
    </row>
    <row r="308" spans="1:3" s="103" customFormat="1" ht="14.25">
      <c r="A308" s="39"/>
      <c r="C308" s="104"/>
    </row>
    <row r="309" spans="1:3" s="103" customFormat="1" ht="14.25">
      <c r="A309" s="39"/>
      <c r="C309" s="104"/>
    </row>
    <row r="310" spans="1:3" s="103" customFormat="1" ht="14.25">
      <c r="A310" s="39"/>
      <c r="C310" s="104"/>
    </row>
    <row r="311" spans="1:3" s="103" customFormat="1" ht="14.25">
      <c r="A311" s="39"/>
      <c r="C311" s="104"/>
    </row>
    <row r="312" spans="1:3" s="103" customFormat="1" ht="14.25">
      <c r="A312" s="39"/>
      <c r="C312" s="104"/>
    </row>
    <row r="313" spans="1:3" s="103" customFormat="1" ht="14.25">
      <c r="A313" s="39"/>
      <c r="C313" s="104"/>
    </row>
    <row r="314" spans="1:3" s="103" customFormat="1" ht="14.25">
      <c r="A314" s="39"/>
      <c r="C314" s="104"/>
    </row>
    <row r="315" spans="1:3" s="103" customFormat="1" ht="14.25">
      <c r="A315" s="39"/>
      <c r="C315" s="104"/>
    </row>
    <row r="316" spans="1:3" s="103" customFormat="1" ht="14.25">
      <c r="A316" s="39"/>
      <c r="C316" s="104"/>
    </row>
    <row r="317" spans="1:3" s="103" customFormat="1" ht="14.25">
      <c r="A317" s="39"/>
      <c r="C317" s="104"/>
    </row>
    <row r="318" spans="1:3" s="103" customFormat="1" ht="14.25">
      <c r="A318" s="39"/>
      <c r="C318" s="104"/>
    </row>
    <row r="319" spans="1:3" s="103" customFormat="1" ht="14.25">
      <c r="A319" s="39"/>
      <c r="C319" s="104"/>
    </row>
    <row r="320" spans="1:3" s="103" customFormat="1" ht="14.25">
      <c r="A320" s="39"/>
      <c r="C320" s="104"/>
    </row>
    <row r="321" spans="1:3" s="103" customFormat="1" ht="14.25">
      <c r="A321" s="39"/>
      <c r="C321" s="104"/>
    </row>
    <row r="322" spans="1:3" s="103" customFormat="1" ht="14.25">
      <c r="A322" s="39"/>
      <c r="C322" s="104"/>
    </row>
    <row r="323" spans="1:3" s="103" customFormat="1" ht="14.25">
      <c r="A323" s="39"/>
      <c r="C323" s="104"/>
    </row>
    <row r="324" spans="1:3" s="103" customFormat="1" ht="14.25">
      <c r="A324" s="39"/>
      <c r="C324" s="104"/>
    </row>
    <row r="325" spans="1:3" s="103" customFormat="1" ht="14.25">
      <c r="A325" s="39"/>
      <c r="C325" s="104"/>
    </row>
    <row r="326" spans="1:3" s="103" customFormat="1" ht="14.25">
      <c r="A326" s="39"/>
      <c r="C326" s="104"/>
    </row>
    <row r="327" spans="1:3" s="103" customFormat="1" ht="14.25">
      <c r="A327" s="39"/>
      <c r="C327" s="104"/>
    </row>
    <row r="328" spans="1:3" s="103" customFormat="1" ht="14.25">
      <c r="A328" s="39"/>
      <c r="C328" s="104"/>
    </row>
    <row r="329" spans="1:3" s="103" customFormat="1" ht="14.25">
      <c r="A329" s="39"/>
      <c r="C329" s="104"/>
    </row>
    <row r="330" spans="1:3" s="103" customFormat="1" ht="14.25">
      <c r="A330" s="39"/>
      <c r="C330" s="104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103" customFormat="1" ht="14.25">
      <c r="A357" s="39"/>
      <c r="C357" s="104"/>
    </row>
    <row r="358" spans="1:3" s="105" customFormat="1" ht="12.75">
      <c r="A358" s="39"/>
      <c r="C358" s="106"/>
    </row>
    <row r="359" spans="1:3" s="103" customFormat="1" ht="14.25">
      <c r="A359" s="39"/>
      <c r="C359" s="104"/>
    </row>
    <row r="360" spans="1:3" s="103" customFormat="1" ht="14.25">
      <c r="A360" s="39"/>
      <c r="C360" s="104"/>
    </row>
    <row r="361" spans="1:3" s="103" customFormat="1" ht="14.25">
      <c r="A361" s="39"/>
      <c r="C361" s="104"/>
    </row>
    <row r="362" spans="1:3" s="103" customFormat="1" ht="14.25">
      <c r="A362" s="39"/>
      <c r="C362" s="104"/>
    </row>
    <row r="363" spans="1:3" s="103" customFormat="1" ht="14.25">
      <c r="A363" s="39"/>
      <c r="C363" s="104"/>
    </row>
    <row r="364" spans="1:3" s="103" customFormat="1" ht="14.25">
      <c r="A364" s="39"/>
      <c r="C364" s="104"/>
    </row>
    <row r="365" spans="1:3" s="103" customFormat="1" ht="14.25">
      <c r="A365" s="39"/>
      <c r="C365" s="104"/>
    </row>
    <row r="366" spans="1:3" s="103" customFormat="1" ht="14.25">
      <c r="A366" s="39"/>
      <c r="C366" s="104"/>
    </row>
    <row r="367" spans="1:3" s="103" customFormat="1" ht="14.25">
      <c r="A367" s="39"/>
      <c r="C367" s="104"/>
    </row>
    <row r="368" spans="1:3" s="103" customFormat="1" ht="14.25">
      <c r="A368" s="39"/>
      <c r="C368" s="104"/>
    </row>
    <row r="369" spans="1:3" s="103" customFormat="1" ht="14.25">
      <c r="A369" s="39"/>
      <c r="C369" s="104"/>
    </row>
    <row r="370" spans="1:3" s="103" customFormat="1" ht="14.25">
      <c r="A370" s="39"/>
      <c r="C370" s="104"/>
    </row>
    <row r="371" spans="1:3" s="103" customFormat="1" ht="14.25">
      <c r="A371" s="39"/>
      <c r="C371" s="104"/>
    </row>
    <row r="372" spans="1:3" s="103" customFormat="1" ht="14.25">
      <c r="A372" s="39"/>
      <c r="C372" s="104"/>
    </row>
    <row r="373" spans="1:3" s="103" customFormat="1" ht="14.25">
      <c r="A373" s="39"/>
      <c r="C373" s="104"/>
    </row>
    <row r="374" spans="1:3" s="103" customFormat="1" ht="14.25">
      <c r="A374" s="39"/>
      <c r="C374" s="104"/>
    </row>
    <row r="375" spans="1:3" s="103" customFormat="1" ht="14.25">
      <c r="A375" s="39"/>
      <c r="C375" s="104"/>
    </row>
    <row r="376" spans="1:3" s="103" customFormat="1" ht="14.25">
      <c r="A376" s="39"/>
      <c r="C376" s="104"/>
    </row>
    <row r="377" spans="1:3" s="103" customFormat="1" ht="14.25">
      <c r="A377" s="39"/>
      <c r="C377" s="104"/>
    </row>
    <row r="378" spans="1:3" s="103" customFormat="1" ht="14.25">
      <c r="A378" s="39"/>
      <c r="C378" s="104"/>
    </row>
    <row r="379" spans="1:3" s="103" customFormat="1" ht="14.25">
      <c r="A379" s="39"/>
      <c r="C379" s="104"/>
    </row>
    <row r="380" spans="1:3" s="103" customFormat="1" ht="14.25">
      <c r="A380" s="39"/>
      <c r="C380" s="104"/>
    </row>
    <row r="381" spans="1:3" s="103" customFormat="1" ht="14.25">
      <c r="A381" s="39"/>
      <c r="C381" s="104"/>
    </row>
    <row r="382" spans="1:3" s="103" customFormat="1" ht="14.25">
      <c r="A382" s="39"/>
      <c r="C382" s="104"/>
    </row>
    <row r="383" spans="1:3" s="103" customFormat="1" ht="14.25">
      <c r="A383" s="39"/>
      <c r="C383" s="104"/>
    </row>
    <row r="384" spans="1:3" s="103" customFormat="1" ht="14.25">
      <c r="A384" s="39"/>
      <c r="C384" s="104"/>
    </row>
    <row r="385" spans="1:3" s="103" customFormat="1" ht="14.25">
      <c r="A385" s="39"/>
      <c r="C385" s="104"/>
    </row>
    <row r="386" spans="1:3" s="103" customFormat="1" ht="14.25">
      <c r="A386" s="39"/>
      <c r="C386" s="104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103" customFormat="1" ht="14.25">
      <c r="A411" s="39"/>
      <c r="C411" s="104"/>
    </row>
    <row r="412" spans="1:3" s="103" customFormat="1" ht="14.25">
      <c r="A412" s="39"/>
      <c r="C412" s="104"/>
    </row>
    <row r="413" spans="1:3" s="103" customFormat="1" ht="14.25">
      <c r="A413" s="39"/>
      <c r="C413" s="104"/>
    </row>
    <row r="414" spans="1:3" s="103" customFormat="1" ht="14.25">
      <c r="A414" s="39"/>
      <c r="C414" s="104"/>
    </row>
    <row r="415" spans="1:3" s="103" customFormat="1" ht="14.25">
      <c r="A415" s="39"/>
      <c r="C415" s="104"/>
    </row>
    <row r="416" spans="1:3" s="103" customFormat="1" ht="14.25">
      <c r="A416" s="39"/>
      <c r="C416" s="104"/>
    </row>
    <row r="417" spans="1:3" s="103" customFormat="1" ht="14.25">
      <c r="A417" s="39"/>
      <c r="C417" s="104"/>
    </row>
    <row r="418" spans="1:3" s="103" customFormat="1" ht="14.25">
      <c r="A418" s="39"/>
      <c r="C418" s="104"/>
    </row>
    <row r="419" spans="1:3" s="103" customFormat="1" ht="14.25">
      <c r="A419" s="39"/>
      <c r="C419" s="104"/>
    </row>
    <row r="420" spans="1:3" s="103" customFormat="1" ht="14.25">
      <c r="A420" s="39"/>
      <c r="C420" s="104"/>
    </row>
    <row r="421" spans="1:3" s="103" customFormat="1" ht="14.25">
      <c r="A421" s="39"/>
      <c r="C421" s="104"/>
    </row>
    <row r="422" spans="1:3" s="103" customFormat="1" ht="14.25">
      <c r="A422" s="39"/>
      <c r="C422" s="104"/>
    </row>
    <row r="423" spans="1:3" s="103" customFormat="1" ht="14.25">
      <c r="A423" s="39"/>
      <c r="C423" s="104"/>
    </row>
    <row r="424" spans="1:3" s="103" customFormat="1" ht="14.25">
      <c r="A424" s="39"/>
      <c r="C424" s="104"/>
    </row>
    <row r="425" spans="1:3" s="103" customFormat="1" ht="14.25">
      <c r="A425" s="39"/>
      <c r="C425" s="104"/>
    </row>
    <row r="426" spans="1:3" s="103" customFormat="1" ht="14.25">
      <c r="A426" s="39"/>
      <c r="C426" s="104"/>
    </row>
    <row r="427" spans="1:3" s="103" customFormat="1" ht="14.25">
      <c r="A427" s="39"/>
      <c r="C427" s="104"/>
    </row>
    <row r="428" spans="1:3" s="103" customFormat="1" ht="14.25">
      <c r="A428" s="39"/>
      <c r="C428" s="104"/>
    </row>
    <row r="429" spans="1:3" s="103" customFormat="1" ht="14.25">
      <c r="A429" s="39"/>
      <c r="C429" s="104"/>
    </row>
    <row r="430" spans="1:3" s="103" customFormat="1" ht="14.25">
      <c r="A430" s="39"/>
      <c r="C430" s="104"/>
    </row>
    <row r="431" spans="1:3" s="103" customFormat="1" ht="14.25">
      <c r="A431" s="39"/>
      <c r="C431" s="104"/>
    </row>
    <row r="432" spans="1:3" s="103" customFormat="1" ht="14.25">
      <c r="A432" s="39"/>
      <c r="C432" s="104"/>
    </row>
    <row r="433" spans="1:3" s="103" customFormat="1" ht="14.25">
      <c r="A433" s="39"/>
      <c r="C433" s="104"/>
    </row>
    <row r="434" spans="1:3" s="103" customFormat="1" ht="14.25">
      <c r="A434" s="39"/>
      <c r="C434" s="104"/>
    </row>
    <row r="435" spans="1:3" s="103" customFormat="1" ht="14.25">
      <c r="A435" s="39"/>
      <c r="C435" s="104"/>
    </row>
    <row r="436" spans="1:3" s="103" customFormat="1" ht="14.25">
      <c r="A436" s="39"/>
      <c r="C436" s="104"/>
    </row>
    <row r="437" spans="1:3" s="103" customFormat="1" ht="14.25">
      <c r="A437" s="39"/>
      <c r="C437" s="104"/>
    </row>
    <row r="438" spans="1:3" s="103" customFormat="1" ht="14.25">
      <c r="A438" s="39"/>
      <c r="C438" s="104"/>
    </row>
    <row r="439" spans="1:3" s="103" customFormat="1" ht="14.25">
      <c r="A439" s="39"/>
      <c r="C439" s="104"/>
    </row>
    <row r="440" spans="1:3" s="103" customFormat="1" ht="9" customHeight="1">
      <c r="A440" s="39"/>
      <c r="C440" s="104"/>
    </row>
    <row r="442" ht="8.25" customHeight="1"/>
    <row r="443" ht="16.5" customHeight="1"/>
  </sheetData>
  <sheetProtection insertRows="0"/>
  <conditionalFormatting sqref="E10:N14 N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T78"/>
  <sheetViews>
    <sheetView showGridLines="0" defaultGridColor="0" zoomScale="50" zoomScaleNormal="50" colorId="22" workbookViewId="0" topLeftCell="B10">
      <selection activeCell="A1" sqref="A1"/>
    </sheetView>
  </sheetViews>
  <sheetFormatPr defaultColWidth="9.77734375" defaultRowHeight="15"/>
  <cols>
    <col min="1" max="1" width="17.3359375" style="39" hidden="1" customWidth="1"/>
    <col min="2" max="2" width="9.77734375" style="146" customWidth="1"/>
    <col min="3" max="3" width="69.2148437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65.33593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4"/>
      <c r="C1" s="347" t="s">
        <v>394</v>
      </c>
      <c r="D1" s="24"/>
      <c r="Q1" s="26"/>
    </row>
    <row r="2" spans="1:16" ht="11.25" customHeight="1" thickBot="1">
      <c r="A2" s="54"/>
      <c r="C2" s="65"/>
      <c r="D2" s="27"/>
      <c r="P2" s="26"/>
    </row>
    <row r="3" spans="1:16" ht="16.5" thickTop="1">
      <c r="A3" s="120"/>
      <c r="B3" s="147"/>
      <c r="C3" s="66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26"/>
    </row>
    <row r="4" spans="1:20" ht="18.75">
      <c r="A4" s="122"/>
      <c r="B4" s="148"/>
      <c r="C4" s="293" t="s">
        <v>298</v>
      </c>
      <c r="D4" s="405" t="s">
        <v>323</v>
      </c>
      <c r="E4" s="406"/>
      <c r="F4" s="406"/>
      <c r="G4" s="407"/>
      <c r="H4" s="406"/>
      <c r="I4" s="408"/>
      <c r="J4" s="406"/>
      <c r="K4" s="406"/>
      <c r="L4" s="406"/>
      <c r="M4" s="409"/>
      <c r="N4" s="31"/>
      <c r="O4" s="33"/>
      <c r="T4" s="26"/>
    </row>
    <row r="5" spans="1:20" ht="15.75">
      <c r="A5" s="122"/>
      <c r="B5" s="148"/>
      <c r="C5" s="294" t="s">
        <v>299</v>
      </c>
      <c r="D5" s="329">
        <v>1995</v>
      </c>
      <c r="E5" s="329">
        <v>1996</v>
      </c>
      <c r="F5" s="329">
        <v>1997</v>
      </c>
      <c r="G5" s="329">
        <v>1998</v>
      </c>
      <c r="H5" s="329">
        <v>1999</v>
      </c>
      <c r="I5" s="329">
        <v>2000</v>
      </c>
      <c r="J5" s="329">
        <v>2001</v>
      </c>
      <c r="K5" s="329">
        <v>2002</v>
      </c>
      <c r="L5" s="329">
        <v>2003</v>
      </c>
      <c r="M5" s="34">
        <v>2004</v>
      </c>
      <c r="N5" s="35"/>
      <c r="O5" s="33"/>
      <c r="T5" s="26"/>
    </row>
    <row r="6" spans="1:20" ht="15.75">
      <c r="A6" s="122"/>
      <c r="B6" s="148"/>
      <c r="C6" s="295" t="s">
        <v>320</v>
      </c>
      <c r="D6" s="330" t="s">
        <v>324</v>
      </c>
      <c r="E6" s="330" t="s">
        <v>324</v>
      </c>
      <c r="F6" s="330" t="s">
        <v>324</v>
      </c>
      <c r="G6" s="330" t="s">
        <v>324</v>
      </c>
      <c r="H6" s="330" t="s">
        <v>324</v>
      </c>
      <c r="I6" s="330" t="s">
        <v>324</v>
      </c>
      <c r="J6" s="330" t="s">
        <v>324</v>
      </c>
      <c r="K6" s="330" t="s">
        <v>324</v>
      </c>
      <c r="L6" s="330" t="s">
        <v>324</v>
      </c>
      <c r="M6" s="330" t="s">
        <v>324</v>
      </c>
      <c r="N6" s="38"/>
      <c r="O6" s="33"/>
      <c r="T6" s="26"/>
    </row>
    <row r="7" spans="1:20" ht="10.5" customHeight="1" thickBot="1">
      <c r="A7" s="122"/>
      <c r="B7" s="148"/>
      <c r="C7" s="331"/>
      <c r="D7" s="37"/>
      <c r="E7" s="37"/>
      <c r="F7" s="37"/>
      <c r="G7" s="37"/>
      <c r="H7" s="37"/>
      <c r="I7" s="37"/>
      <c r="J7" s="37"/>
      <c r="K7" s="36"/>
      <c r="L7" s="36"/>
      <c r="M7" s="36"/>
      <c r="N7" s="40"/>
      <c r="O7" s="33"/>
      <c r="T7" s="26"/>
    </row>
    <row r="8" spans="1:20" ht="17.25" thickBot="1" thickTop="1">
      <c r="A8" s="122" t="s">
        <v>38</v>
      </c>
      <c r="B8" s="148"/>
      <c r="C8" s="332" t="s">
        <v>325</v>
      </c>
      <c r="D8" s="150"/>
      <c r="E8" s="193">
        <v>77085</v>
      </c>
      <c r="F8" s="193">
        <v>-177617</v>
      </c>
      <c r="G8" s="193">
        <v>-540191</v>
      </c>
      <c r="H8" s="193">
        <v>-328319</v>
      </c>
      <c r="I8" s="193">
        <v>-367790</v>
      </c>
      <c r="J8" s="193">
        <v>-402941</v>
      </c>
      <c r="K8" s="193">
        <v>-1469610</v>
      </c>
      <c r="L8" s="193">
        <v>-732419</v>
      </c>
      <c r="M8" s="193">
        <v>-904520</v>
      </c>
      <c r="N8" s="158"/>
      <c r="O8" s="41"/>
      <c r="T8" s="26"/>
    </row>
    <row r="9" spans="1:20" ht="16.5" thickTop="1">
      <c r="A9" s="122"/>
      <c r="B9" s="148"/>
      <c r="C9" s="333" t="s">
        <v>326</v>
      </c>
      <c r="D9" s="42"/>
      <c r="E9" s="43"/>
      <c r="F9" s="43"/>
      <c r="G9" s="43"/>
      <c r="H9" s="43"/>
      <c r="I9" s="43"/>
      <c r="J9" s="43"/>
      <c r="K9" s="43"/>
      <c r="L9" s="43"/>
      <c r="M9" s="44"/>
      <c r="N9" s="159"/>
      <c r="O9" s="45"/>
      <c r="T9" s="26"/>
    </row>
    <row r="10" spans="1:20" ht="6" customHeight="1">
      <c r="A10" s="122"/>
      <c r="B10" s="148"/>
      <c r="C10" s="334"/>
      <c r="D10" s="46"/>
      <c r="E10" s="47"/>
      <c r="F10" s="47"/>
      <c r="G10" s="47"/>
      <c r="H10" s="47"/>
      <c r="I10" s="47"/>
      <c r="J10" s="47"/>
      <c r="K10" s="47"/>
      <c r="L10" s="47"/>
      <c r="M10" s="48"/>
      <c r="N10" s="160"/>
      <c r="O10" s="45"/>
      <c r="T10" s="26"/>
    </row>
    <row r="11" spans="1:20" ht="15.75">
      <c r="A11" s="122" t="s">
        <v>39</v>
      </c>
      <c r="B11" s="148"/>
      <c r="C11" s="335" t="s">
        <v>327</v>
      </c>
      <c r="D11" s="151"/>
      <c r="E11" s="194">
        <f aca="true" t="shared" si="0" ref="E11:J11">+SUM(E12:E16)</f>
        <v>-192727</v>
      </c>
      <c r="F11" s="194">
        <f t="shared" si="0"/>
        <v>-186088</v>
      </c>
      <c r="G11" s="194">
        <f t="shared" si="0"/>
        <v>-55325.181818181816</v>
      </c>
      <c r="H11" s="194">
        <f t="shared" si="0"/>
        <v>-83555</v>
      </c>
      <c r="I11" s="194">
        <f t="shared" si="0"/>
        <v>-77508</v>
      </c>
      <c r="J11" s="194">
        <f t="shared" si="0"/>
        <v>-24965</v>
      </c>
      <c r="K11" s="194">
        <f>SUM(K12:K16)</f>
        <v>71266</v>
      </c>
      <c r="L11" s="194">
        <f>SUM(L12:L16)</f>
        <v>-28749</v>
      </c>
      <c r="M11" s="194">
        <f>SUM(M12:M16)</f>
        <v>688</v>
      </c>
      <c r="N11" s="161"/>
      <c r="O11" s="45"/>
      <c r="T11" s="26"/>
    </row>
    <row r="12" spans="1:20" ht="15.75">
      <c r="A12" s="122" t="s">
        <v>40</v>
      </c>
      <c r="B12" s="148"/>
      <c r="C12" s="336" t="s">
        <v>328</v>
      </c>
      <c r="D12" s="152"/>
      <c r="E12" s="195">
        <v>12548</v>
      </c>
      <c r="F12" s="195">
        <v>23521</v>
      </c>
      <c r="G12" s="195">
        <v>9239</v>
      </c>
      <c r="H12" s="195">
        <v>13798</v>
      </c>
      <c r="I12" s="195">
        <v>16794</v>
      </c>
      <c r="J12" s="195">
        <v>20492</v>
      </c>
      <c r="K12" s="195">
        <v>12484</v>
      </c>
      <c r="L12" s="194">
        <v>17933</v>
      </c>
      <c r="M12" s="194">
        <v>20941</v>
      </c>
      <c r="N12" s="161" t="s">
        <v>17</v>
      </c>
      <c r="O12" s="45"/>
      <c r="T12" s="26"/>
    </row>
    <row r="13" spans="1:20" ht="15.75">
      <c r="A13" s="122" t="s">
        <v>41</v>
      </c>
      <c r="B13" s="148"/>
      <c r="C13" s="336" t="s">
        <v>329</v>
      </c>
      <c r="D13" s="152"/>
      <c r="E13" s="195">
        <v>-52608</v>
      </c>
      <c r="F13" s="195">
        <v>-67158</v>
      </c>
      <c r="G13" s="195">
        <v>-56221</v>
      </c>
      <c r="H13" s="195">
        <v>-34996</v>
      </c>
      <c r="I13" s="195">
        <v>-83437</v>
      </c>
      <c r="J13" s="195">
        <v>-26473</v>
      </c>
      <c r="K13" s="195">
        <v>-25090</v>
      </c>
      <c r="L13" s="194">
        <v>-43719</v>
      </c>
      <c r="M13" s="194">
        <v>-30346</v>
      </c>
      <c r="N13" s="161"/>
      <c r="O13" s="45"/>
      <c r="T13" s="26"/>
    </row>
    <row r="14" spans="1:20" ht="15.75">
      <c r="A14" s="122" t="s">
        <v>42</v>
      </c>
      <c r="B14" s="148"/>
      <c r="C14" s="336" t="s">
        <v>330</v>
      </c>
      <c r="D14" s="152"/>
      <c r="E14" s="195">
        <v>62191</v>
      </c>
      <c r="F14" s="195">
        <v>25728</v>
      </c>
      <c r="G14" s="195">
        <v>49248</v>
      </c>
      <c r="H14" s="195">
        <v>12252</v>
      </c>
      <c r="I14" s="195">
        <v>7614</v>
      </c>
      <c r="J14" s="195">
        <v>10996</v>
      </c>
      <c r="K14" s="195">
        <v>107849</v>
      </c>
      <c r="L14" s="194">
        <v>5247</v>
      </c>
      <c r="M14" s="194">
        <v>8496</v>
      </c>
      <c r="N14" s="161"/>
      <c r="O14" s="45"/>
      <c r="T14" s="26"/>
    </row>
    <row r="15" spans="1:20" ht="15.75">
      <c r="A15" s="122" t="s">
        <v>43</v>
      </c>
      <c r="B15" s="148"/>
      <c r="C15" s="336" t="s">
        <v>331</v>
      </c>
      <c r="D15" s="152"/>
      <c r="E15" s="195">
        <v>-212102</v>
      </c>
      <c r="F15" s="195">
        <v>-173237</v>
      </c>
      <c r="G15" s="195">
        <v>-67637</v>
      </c>
      <c r="H15" s="195">
        <v>-73727</v>
      </c>
      <c r="I15" s="195">
        <v>-21055</v>
      </c>
      <c r="J15" s="195">
        <v>-29736</v>
      </c>
      <c r="K15" s="195">
        <v>-23523</v>
      </c>
      <c r="L15" s="194">
        <v>-580</v>
      </c>
      <c r="M15" s="194">
        <v>-223</v>
      </c>
      <c r="N15" s="161"/>
      <c r="O15" s="45"/>
      <c r="T15" s="26"/>
    </row>
    <row r="16" spans="1:20" ht="15.75">
      <c r="A16" s="122" t="s">
        <v>44</v>
      </c>
      <c r="B16" s="148"/>
      <c r="C16" s="336" t="s">
        <v>332</v>
      </c>
      <c r="D16" s="153"/>
      <c r="E16" s="196">
        <v>-2756</v>
      </c>
      <c r="F16" s="196">
        <v>5058</v>
      </c>
      <c r="G16" s="196">
        <v>10045.818181818182</v>
      </c>
      <c r="H16" s="196">
        <v>-882</v>
      </c>
      <c r="I16" s="196">
        <v>2576</v>
      </c>
      <c r="J16" s="196">
        <v>-244</v>
      </c>
      <c r="K16" s="196">
        <v>-454</v>
      </c>
      <c r="L16" s="194">
        <v>-7630</v>
      </c>
      <c r="M16" s="205">
        <v>1820</v>
      </c>
      <c r="N16" s="161"/>
      <c r="O16" s="45"/>
      <c r="T16" s="26"/>
    </row>
    <row r="17" spans="1:20" ht="15.75">
      <c r="A17" s="122" t="s">
        <v>57</v>
      </c>
      <c r="B17" s="148"/>
      <c r="C17" s="337" t="s">
        <v>333</v>
      </c>
      <c r="D17" s="155"/>
      <c r="E17" s="197">
        <v>223</v>
      </c>
      <c r="F17" s="197">
        <v>2773</v>
      </c>
      <c r="G17" s="197">
        <v>1160</v>
      </c>
      <c r="H17" s="197">
        <v>1111</v>
      </c>
      <c r="I17" s="197">
        <v>1328</v>
      </c>
      <c r="J17" s="197">
        <v>-1661</v>
      </c>
      <c r="K17" s="197">
        <v>-1266</v>
      </c>
      <c r="L17" s="197">
        <v>-8062</v>
      </c>
      <c r="M17" s="197">
        <v>990</v>
      </c>
      <c r="N17" s="345" t="s">
        <v>380</v>
      </c>
      <c r="O17" s="45"/>
      <c r="T17" s="26"/>
    </row>
    <row r="18" spans="1:20" ht="15.75">
      <c r="A18" s="122" t="s">
        <v>58</v>
      </c>
      <c r="B18" s="148"/>
      <c r="C18" s="337" t="s">
        <v>334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62"/>
      <c r="O18" s="45"/>
      <c r="T18" s="26"/>
    </row>
    <row r="19" spans="1:20" ht="15.75">
      <c r="A19" s="122"/>
      <c r="B19" s="148"/>
      <c r="C19" s="338"/>
      <c r="D19" s="50"/>
      <c r="E19" s="51"/>
      <c r="F19" s="51"/>
      <c r="G19" s="51"/>
      <c r="H19" s="51"/>
      <c r="I19" s="51"/>
      <c r="J19" s="51"/>
      <c r="K19" s="51"/>
      <c r="L19" s="51"/>
      <c r="M19" s="389"/>
      <c r="N19" s="161"/>
      <c r="O19" s="45"/>
      <c r="T19" s="26"/>
    </row>
    <row r="20" spans="1:20" ht="15.75">
      <c r="A20" s="122" t="s">
        <v>45</v>
      </c>
      <c r="B20" s="148"/>
      <c r="C20" s="339" t="s">
        <v>336</v>
      </c>
      <c r="D20" s="156"/>
      <c r="E20" s="198">
        <v>-103900</v>
      </c>
      <c r="F20" s="198">
        <v>0</v>
      </c>
      <c r="G20" s="198">
        <v>0</v>
      </c>
      <c r="H20" s="198">
        <v>457</v>
      </c>
      <c r="I20" s="198">
        <v>54657</v>
      </c>
      <c r="J20" s="198">
        <v>2492</v>
      </c>
      <c r="K20" s="198">
        <v>11287</v>
      </c>
      <c r="L20" s="194">
        <v>6723</v>
      </c>
      <c r="M20" s="194">
        <v>-38590</v>
      </c>
      <c r="N20" s="161"/>
      <c r="O20" s="45"/>
      <c r="T20" s="26"/>
    </row>
    <row r="21" spans="1:20" ht="15.75">
      <c r="A21" s="122"/>
      <c r="B21" s="148"/>
      <c r="C21" s="338"/>
      <c r="D21" s="50"/>
      <c r="E21" s="51"/>
      <c r="F21" s="51"/>
      <c r="G21" s="51"/>
      <c r="H21" s="51"/>
      <c r="I21" s="51"/>
      <c r="J21" s="51"/>
      <c r="K21" s="51"/>
      <c r="L21" s="51"/>
      <c r="M21" s="389"/>
      <c r="N21" s="161"/>
      <c r="O21" s="45"/>
      <c r="T21" s="26"/>
    </row>
    <row r="22" spans="1:20" ht="15.75">
      <c r="A22" s="122" t="s">
        <v>46</v>
      </c>
      <c r="B22" s="148"/>
      <c r="C22" s="339" t="s">
        <v>337</v>
      </c>
      <c r="D22" s="152"/>
      <c r="E22" s="194">
        <f aca="true" t="shared" si="1" ref="E22:J22">+E23+E24+E25</f>
        <v>16993</v>
      </c>
      <c r="F22" s="194">
        <f t="shared" si="1"/>
        <v>4551</v>
      </c>
      <c r="G22" s="194">
        <f t="shared" si="1"/>
        <v>24693</v>
      </c>
      <c r="H22" s="194">
        <f t="shared" si="1"/>
        <v>10437</v>
      </c>
      <c r="I22" s="194">
        <f t="shared" si="1"/>
        <v>27048</v>
      </c>
      <c r="J22" s="194">
        <f t="shared" si="1"/>
        <v>40019</v>
      </c>
      <c r="K22" s="194">
        <f>SUM(K23:K25)</f>
        <v>42219</v>
      </c>
      <c r="L22" s="194">
        <f>SUM(L23:L25)</f>
        <v>42307</v>
      </c>
      <c r="M22" s="194">
        <f>SUM(M23:M27)</f>
        <v>197696</v>
      </c>
      <c r="N22" s="161"/>
      <c r="O22" s="45"/>
      <c r="T22" s="26"/>
    </row>
    <row r="23" spans="1:20" ht="15.75">
      <c r="A23" s="122" t="s">
        <v>59</v>
      </c>
      <c r="B23" s="148"/>
      <c r="C23" s="337" t="s">
        <v>333</v>
      </c>
      <c r="D23" s="155"/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-3435</v>
      </c>
      <c r="L23" s="197">
        <v>76</v>
      </c>
      <c r="M23" s="197">
        <v>1168</v>
      </c>
      <c r="N23" s="346" t="s">
        <v>381</v>
      </c>
      <c r="O23" s="45"/>
      <c r="T23" s="26"/>
    </row>
    <row r="24" spans="1:20" ht="15.75">
      <c r="A24" s="122"/>
      <c r="B24" s="148"/>
      <c r="C24" s="337" t="s">
        <v>334</v>
      </c>
      <c r="D24" s="155"/>
      <c r="E24" s="197">
        <v>7562</v>
      </c>
      <c r="F24" s="197">
        <v>-21818</v>
      </c>
      <c r="G24" s="197">
        <v>13583</v>
      </c>
      <c r="H24" s="197">
        <v>-5016</v>
      </c>
      <c r="I24" s="197">
        <v>5744</v>
      </c>
      <c r="J24" s="197">
        <v>16200</v>
      </c>
      <c r="K24" s="197">
        <v>27352</v>
      </c>
      <c r="L24" s="197">
        <v>32821</v>
      </c>
      <c r="M24" s="197">
        <v>144535</v>
      </c>
      <c r="N24" s="346" t="s">
        <v>382</v>
      </c>
      <c r="O24" s="45"/>
      <c r="T24" s="26"/>
    </row>
    <row r="25" spans="1:20" ht="15.75">
      <c r="A25" s="122" t="s">
        <v>60</v>
      </c>
      <c r="B25" s="148"/>
      <c r="C25" s="337" t="s">
        <v>335</v>
      </c>
      <c r="D25" s="155"/>
      <c r="E25" s="197">
        <v>9431</v>
      </c>
      <c r="F25" s="197">
        <v>26369</v>
      </c>
      <c r="G25" s="197">
        <v>11110</v>
      </c>
      <c r="H25" s="197">
        <v>15453</v>
      </c>
      <c r="I25" s="197">
        <v>21304</v>
      </c>
      <c r="J25" s="197">
        <v>23819</v>
      </c>
      <c r="K25" s="197">
        <v>18302</v>
      </c>
      <c r="L25" s="197">
        <v>9410</v>
      </c>
      <c r="M25" s="197">
        <v>2671</v>
      </c>
      <c r="N25" s="346" t="s">
        <v>383</v>
      </c>
      <c r="O25" s="45"/>
      <c r="T25" s="26"/>
    </row>
    <row r="26" spans="1:20" ht="15.75">
      <c r="A26" s="122"/>
      <c r="B26" s="148"/>
      <c r="C26" s="337" t="s">
        <v>339</v>
      </c>
      <c r="D26" s="157"/>
      <c r="E26" s="209"/>
      <c r="F26" s="209"/>
      <c r="G26" s="209"/>
      <c r="H26" s="209"/>
      <c r="I26" s="209"/>
      <c r="J26" s="209"/>
      <c r="K26" s="209"/>
      <c r="L26" s="209"/>
      <c r="M26" s="197">
        <v>36122</v>
      </c>
      <c r="N26" s="199" t="s">
        <v>384</v>
      </c>
      <c r="O26" s="45"/>
      <c r="T26" s="26"/>
    </row>
    <row r="27" spans="1:20" ht="15.75">
      <c r="A27" s="122"/>
      <c r="B27" s="148"/>
      <c r="C27" s="337" t="s">
        <v>340</v>
      </c>
      <c r="D27" s="157"/>
      <c r="E27" s="209"/>
      <c r="F27" s="209"/>
      <c r="G27" s="209"/>
      <c r="H27" s="209"/>
      <c r="I27" s="209"/>
      <c r="J27" s="209"/>
      <c r="K27" s="209"/>
      <c r="L27" s="209"/>
      <c r="M27" s="197">
        <v>13200</v>
      </c>
      <c r="N27" s="199" t="s">
        <v>385</v>
      </c>
      <c r="O27" s="45"/>
      <c r="T27" s="26"/>
    </row>
    <row r="28" spans="1:20" ht="15.75">
      <c r="A28" s="122" t="s">
        <v>47</v>
      </c>
      <c r="B28" s="148"/>
      <c r="C28" s="339" t="s">
        <v>338</v>
      </c>
      <c r="D28" s="152"/>
      <c r="E28" s="196">
        <v>21807</v>
      </c>
      <c r="F28" s="196">
        <v>13863</v>
      </c>
      <c r="G28" s="196">
        <v>-36887</v>
      </c>
      <c r="H28" s="196">
        <v>-3981</v>
      </c>
      <c r="I28" s="196">
        <v>5260</v>
      </c>
      <c r="J28" s="196">
        <v>-20898</v>
      </c>
      <c r="K28" s="196">
        <v>-3571</v>
      </c>
      <c r="L28" s="194">
        <v>-181678</v>
      </c>
      <c r="M28" s="194">
        <v>-92809</v>
      </c>
      <c r="N28" s="161"/>
      <c r="O28" s="45"/>
      <c r="T28" s="26"/>
    </row>
    <row r="29" spans="1:20" ht="15.75">
      <c r="A29" s="122" t="s">
        <v>61</v>
      </c>
      <c r="B29" s="148"/>
      <c r="C29" s="337" t="s">
        <v>333</v>
      </c>
      <c r="D29" s="155"/>
      <c r="E29" s="197">
        <v>0</v>
      </c>
      <c r="F29" s="197">
        <v>0</v>
      </c>
      <c r="G29" s="197">
        <v>0</v>
      </c>
      <c r="H29" s="197">
        <v>0</v>
      </c>
      <c r="I29" s="197">
        <v>-878</v>
      </c>
      <c r="J29" s="197">
        <v>-1</v>
      </c>
      <c r="K29" s="197">
        <v>2216</v>
      </c>
      <c r="L29" s="197">
        <v>-7858</v>
      </c>
      <c r="M29" s="197">
        <v>6955</v>
      </c>
      <c r="N29" s="345" t="s">
        <v>386</v>
      </c>
      <c r="O29" s="45"/>
      <c r="T29" s="26"/>
    </row>
    <row r="30" spans="1:20" ht="15.75">
      <c r="A30" s="122"/>
      <c r="B30" s="148"/>
      <c r="C30" s="337" t="s">
        <v>334</v>
      </c>
      <c r="D30" s="155"/>
      <c r="E30" s="197">
        <v>8944</v>
      </c>
      <c r="F30" s="197">
        <v>-6784</v>
      </c>
      <c r="G30" s="197">
        <v>570</v>
      </c>
      <c r="H30" s="197">
        <v>1982</v>
      </c>
      <c r="I30" s="197">
        <v>-11747</v>
      </c>
      <c r="J30" s="197">
        <v>-8658</v>
      </c>
      <c r="K30" s="197">
        <v>-18414</v>
      </c>
      <c r="L30" s="197">
        <v>-4476</v>
      </c>
      <c r="M30" s="197">
        <v>-1789</v>
      </c>
      <c r="N30" s="345" t="s">
        <v>387</v>
      </c>
      <c r="O30" s="45"/>
      <c r="T30" s="26"/>
    </row>
    <row r="31" spans="1:20" ht="15.75">
      <c r="A31" s="122"/>
      <c r="B31" s="148"/>
      <c r="C31" s="337" t="s">
        <v>335</v>
      </c>
      <c r="D31" s="155"/>
      <c r="E31" s="197"/>
      <c r="F31" s="197"/>
      <c r="G31" s="197"/>
      <c r="H31" s="197"/>
      <c r="I31" s="197"/>
      <c r="J31" s="197">
        <v>-27416</v>
      </c>
      <c r="K31" s="197">
        <v>19317</v>
      </c>
      <c r="L31" s="197">
        <v>-174618</v>
      </c>
      <c r="M31" s="197">
        <v>-35436</v>
      </c>
      <c r="N31" s="345" t="s">
        <v>388</v>
      </c>
      <c r="O31" s="45"/>
      <c r="T31" s="26"/>
    </row>
    <row r="32" spans="1:20" ht="15.75">
      <c r="A32" s="122"/>
      <c r="B32" s="148"/>
      <c r="C32" s="337" t="s">
        <v>339</v>
      </c>
      <c r="D32" s="155"/>
      <c r="E32" s="197">
        <v>0</v>
      </c>
      <c r="F32" s="197">
        <v>0</v>
      </c>
      <c r="G32" s="197">
        <v>-1156</v>
      </c>
      <c r="H32" s="197">
        <v>-319</v>
      </c>
      <c r="I32" s="197">
        <v>-668</v>
      </c>
      <c r="J32" s="197">
        <v>1705</v>
      </c>
      <c r="K32" s="197">
        <v>-8496</v>
      </c>
      <c r="L32" s="197">
        <v>9</v>
      </c>
      <c r="M32" s="197">
        <v>-77826</v>
      </c>
      <c r="N32" s="345" t="s">
        <v>389</v>
      </c>
      <c r="O32" s="45"/>
      <c r="T32" s="26"/>
    </row>
    <row r="33" spans="1:20" ht="15.75">
      <c r="A33" s="122" t="s">
        <v>62</v>
      </c>
      <c r="B33" s="148"/>
      <c r="C33" s="337" t="s">
        <v>340</v>
      </c>
      <c r="D33" s="155"/>
      <c r="E33" s="197">
        <v>12505</v>
      </c>
      <c r="F33" s="197">
        <v>15283</v>
      </c>
      <c r="G33" s="197">
        <v>-32219</v>
      </c>
      <c r="H33" s="197">
        <v>-12615</v>
      </c>
      <c r="I33" s="197">
        <v>8270</v>
      </c>
      <c r="J33" s="197">
        <v>22485</v>
      </c>
      <c r="K33" s="197">
        <v>1758</v>
      </c>
      <c r="L33" s="197">
        <v>12776</v>
      </c>
      <c r="M33" s="197">
        <v>19358</v>
      </c>
      <c r="N33" s="345" t="s">
        <v>390</v>
      </c>
      <c r="O33" s="45"/>
      <c r="T33" s="26"/>
    </row>
    <row r="34" spans="2:20" ht="15.75">
      <c r="B34" s="148"/>
      <c r="C34" s="338"/>
      <c r="M34" s="110"/>
      <c r="N34" s="161"/>
      <c r="O34" s="45"/>
      <c r="T34" s="26"/>
    </row>
    <row r="35" spans="1:20" ht="30.75">
      <c r="A35" s="122" t="s">
        <v>48</v>
      </c>
      <c r="B35" s="148"/>
      <c r="C35" s="340" t="s">
        <v>341</v>
      </c>
      <c r="D35" s="152"/>
      <c r="E35" s="152" t="s">
        <v>277</v>
      </c>
      <c r="F35" s="152" t="s">
        <v>277</v>
      </c>
      <c r="G35" s="152" t="s">
        <v>277</v>
      </c>
      <c r="H35" s="152" t="s">
        <v>277</v>
      </c>
      <c r="I35" s="152" t="s">
        <v>277</v>
      </c>
      <c r="J35" s="152" t="s">
        <v>277</v>
      </c>
      <c r="K35" s="152" t="s">
        <v>277</v>
      </c>
      <c r="L35" s="194" t="s">
        <v>277</v>
      </c>
      <c r="M35" s="390" t="s">
        <v>277</v>
      </c>
      <c r="N35" s="161"/>
      <c r="O35" s="45"/>
      <c r="T35" s="26"/>
    </row>
    <row r="36" spans="1:20" ht="15.75">
      <c r="A36" s="122" t="s">
        <v>49</v>
      </c>
      <c r="B36" s="148"/>
      <c r="C36" s="339" t="s">
        <v>342</v>
      </c>
      <c r="D36" s="152"/>
      <c r="E36" s="194">
        <f aca="true" t="shared" si="2" ref="E36:J36">+E37+E38+E39</f>
        <v>-77994.905</v>
      </c>
      <c r="F36" s="194">
        <f t="shared" si="2"/>
        <v>-113970</v>
      </c>
      <c r="G36" s="194">
        <f t="shared" si="2"/>
        <v>-22724.60909090909</v>
      </c>
      <c r="H36" s="194">
        <f t="shared" si="2"/>
        <v>-67188</v>
      </c>
      <c r="I36" s="194">
        <f t="shared" si="2"/>
        <v>-9751</v>
      </c>
      <c r="J36" s="194">
        <f t="shared" si="2"/>
        <v>-117432</v>
      </c>
      <c r="K36" s="194">
        <f>SUM(K37:K39)</f>
        <v>70618</v>
      </c>
      <c r="L36" s="194">
        <f>SUM(L37:L39)</f>
        <v>-101285</v>
      </c>
      <c r="M36" s="194">
        <f>SUM(M37:M39)</f>
        <v>-208947</v>
      </c>
      <c r="N36" s="161"/>
      <c r="O36" s="45"/>
      <c r="T36" s="26"/>
    </row>
    <row r="37" spans="1:20" ht="15.75">
      <c r="A37" s="122" t="s">
        <v>63</v>
      </c>
      <c r="B37" s="148"/>
      <c r="C37" s="337" t="s">
        <v>333</v>
      </c>
      <c r="D37" s="155"/>
      <c r="E37" s="197">
        <v>-4164</v>
      </c>
      <c r="F37" s="197">
        <v>6243</v>
      </c>
      <c r="G37" s="197">
        <v>14322.3</v>
      </c>
      <c r="H37" s="197">
        <v>-10700</v>
      </c>
      <c r="I37" s="197">
        <v>4576</v>
      </c>
      <c r="J37" s="197">
        <v>3812</v>
      </c>
      <c r="K37" s="197">
        <v>9902</v>
      </c>
      <c r="L37" s="197">
        <v>22558</v>
      </c>
      <c r="M37" s="197">
        <v>39355</v>
      </c>
      <c r="N37" s="346" t="s">
        <v>391</v>
      </c>
      <c r="O37" s="45"/>
      <c r="T37" s="26"/>
    </row>
    <row r="38" spans="1:20" ht="15.75">
      <c r="A38" s="122"/>
      <c r="B38" s="148"/>
      <c r="C38" s="337" t="s">
        <v>334</v>
      </c>
      <c r="D38" s="157"/>
      <c r="E38" s="197">
        <v>-79809</v>
      </c>
      <c r="F38" s="197">
        <v>-115408</v>
      </c>
      <c r="G38" s="197">
        <v>-40185.90909090909</v>
      </c>
      <c r="H38" s="197">
        <v>-62665</v>
      </c>
      <c r="I38" s="197">
        <v>-18545</v>
      </c>
      <c r="J38" s="197">
        <v>-100350</v>
      </c>
      <c r="K38" s="197">
        <v>22168</v>
      </c>
      <c r="L38" s="197">
        <v>-131973</v>
      </c>
      <c r="M38" s="197">
        <v>-247607</v>
      </c>
      <c r="N38" s="346" t="s">
        <v>392</v>
      </c>
      <c r="O38" s="45"/>
      <c r="T38" s="26"/>
    </row>
    <row r="39" spans="1:20" ht="15.75">
      <c r="A39" s="122" t="s">
        <v>266</v>
      </c>
      <c r="B39" s="148"/>
      <c r="C39" s="337" t="s">
        <v>335</v>
      </c>
      <c r="D39" s="157"/>
      <c r="E39" s="197">
        <v>5978.094999999999</v>
      </c>
      <c r="F39" s="197">
        <v>-4805</v>
      </c>
      <c r="G39" s="197">
        <v>3139</v>
      </c>
      <c r="H39" s="197">
        <v>6177</v>
      </c>
      <c r="I39" s="197">
        <v>4218</v>
      </c>
      <c r="J39" s="197">
        <v>-20894</v>
      </c>
      <c r="K39" s="197">
        <v>38548</v>
      </c>
      <c r="L39" s="197">
        <v>8130</v>
      </c>
      <c r="M39" s="197">
        <v>-695</v>
      </c>
      <c r="N39" s="346" t="s">
        <v>393</v>
      </c>
      <c r="O39" s="45"/>
      <c r="T39" s="26"/>
    </row>
    <row r="40" spans="1:20" ht="15.75">
      <c r="A40" s="122"/>
      <c r="B40" s="95"/>
      <c r="C40" s="337"/>
      <c r="D40" s="59"/>
      <c r="E40" s="62"/>
      <c r="F40" s="62"/>
      <c r="G40" s="62"/>
      <c r="H40" s="62"/>
      <c r="I40" s="62"/>
      <c r="J40" s="62"/>
      <c r="K40" s="62"/>
      <c r="L40" s="62"/>
      <c r="M40" s="391"/>
      <c r="N40" s="161"/>
      <c r="O40" s="45"/>
      <c r="T40" s="26"/>
    </row>
    <row r="41" spans="1:20" ht="15.75">
      <c r="A41" s="122" t="s">
        <v>50</v>
      </c>
      <c r="B41" s="148"/>
      <c r="C41" s="339" t="s">
        <v>343</v>
      </c>
      <c r="D41" s="152"/>
      <c r="E41" s="194">
        <f>+SUM(E42:E57)</f>
        <v>-104730</v>
      </c>
      <c r="F41" s="194">
        <f aca="true" t="shared" si="3" ref="F41:L41">+SUM(F42:F57)</f>
        <v>-53616</v>
      </c>
      <c r="G41" s="194">
        <f t="shared" si="3"/>
        <v>-115325</v>
      </c>
      <c r="H41" s="194">
        <f t="shared" si="3"/>
        <v>-139032</v>
      </c>
      <c r="I41" s="194">
        <f t="shared" si="3"/>
        <v>26454</v>
      </c>
      <c r="J41" s="194">
        <f t="shared" si="3"/>
        <v>-179798</v>
      </c>
      <c r="K41" s="194">
        <f t="shared" si="3"/>
        <v>-58796</v>
      </c>
      <c r="L41" s="194">
        <f t="shared" si="3"/>
        <v>-98977</v>
      </c>
      <c r="M41" s="194">
        <f>SUM(M42:M60)</f>
        <v>-170555</v>
      </c>
      <c r="N41" s="161"/>
      <c r="O41" s="45"/>
      <c r="T41" s="26"/>
    </row>
    <row r="42" spans="1:20" ht="15.75">
      <c r="A42" s="122" t="s">
        <v>52</v>
      </c>
      <c r="B42" s="148"/>
      <c r="C42" s="337" t="s">
        <v>333</v>
      </c>
      <c r="D42" s="155"/>
      <c r="E42" s="197">
        <v>-104730</v>
      </c>
      <c r="F42" s="197">
        <v>-53616</v>
      </c>
      <c r="G42" s="197">
        <v>-54470</v>
      </c>
      <c r="H42" s="197">
        <v>-90775</v>
      </c>
      <c r="I42" s="197">
        <v>-42905</v>
      </c>
      <c r="J42" s="197">
        <v>-80113</v>
      </c>
      <c r="K42" s="197">
        <v>-28811</v>
      </c>
      <c r="L42" s="197">
        <v>-99389</v>
      </c>
      <c r="M42" s="197">
        <v>-348968</v>
      </c>
      <c r="N42" s="199" t="s">
        <v>361</v>
      </c>
      <c r="O42" s="45"/>
      <c r="T42" s="26"/>
    </row>
    <row r="43" spans="1:20" ht="15.75">
      <c r="A43" s="122" t="s">
        <v>53</v>
      </c>
      <c r="B43" s="148"/>
      <c r="C43" s="337" t="s">
        <v>334</v>
      </c>
      <c r="D43" s="155"/>
      <c r="E43" s="197"/>
      <c r="F43" s="197"/>
      <c r="G43" s="197">
        <v>-15337</v>
      </c>
      <c r="H43" s="197"/>
      <c r="I43" s="197"/>
      <c r="J43" s="197">
        <v>-2720</v>
      </c>
      <c r="K43" s="197"/>
      <c r="L43" s="197"/>
      <c r="M43" s="155"/>
      <c r="N43" s="199" t="s">
        <v>362</v>
      </c>
      <c r="O43" s="45"/>
      <c r="T43" s="26"/>
    </row>
    <row r="44" spans="1:20" ht="15.75">
      <c r="A44" s="122"/>
      <c r="B44" s="148"/>
      <c r="C44" s="337" t="s">
        <v>335</v>
      </c>
      <c r="D44" s="155"/>
      <c r="E44" s="197"/>
      <c r="F44" s="197"/>
      <c r="G44" s="197">
        <v>-16447</v>
      </c>
      <c r="H44" s="197"/>
      <c r="I44" s="197">
        <v>-36481</v>
      </c>
      <c r="J44" s="197"/>
      <c r="K44" s="197">
        <v>-62085</v>
      </c>
      <c r="L44" s="197">
        <v>-828</v>
      </c>
      <c r="M44" s="155"/>
      <c r="N44" s="199" t="s">
        <v>363</v>
      </c>
      <c r="O44" s="45"/>
      <c r="T44" s="26"/>
    </row>
    <row r="45" spans="1:20" ht="15.75">
      <c r="A45" s="122"/>
      <c r="B45" s="148"/>
      <c r="C45" s="337" t="s">
        <v>339</v>
      </c>
      <c r="D45" s="155"/>
      <c r="E45" s="197"/>
      <c r="F45" s="197"/>
      <c r="G45" s="197">
        <v>-25071</v>
      </c>
      <c r="H45" s="197"/>
      <c r="I45" s="197"/>
      <c r="J45" s="197"/>
      <c r="K45" s="197"/>
      <c r="L45" s="197"/>
      <c r="M45" s="155"/>
      <c r="N45" s="199" t="s">
        <v>364</v>
      </c>
      <c r="O45" s="45"/>
      <c r="T45" s="26"/>
    </row>
    <row r="46" spans="1:20" ht="15.75">
      <c r="A46" s="122"/>
      <c r="B46" s="148"/>
      <c r="C46" s="337" t="s">
        <v>340</v>
      </c>
      <c r="D46" s="155"/>
      <c r="E46" s="197"/>
      <c r="F46" s="197"/>
      <c r="G46" s="197">
        <v>-4000</v>
      </c>
      <c r="H46" s="197"/>
      <c r="I46" s="197"/>
      <c r="J46" s="197"/>
      <c r="K46" s="197"/>
      <c r="L46" s="197"/>
      <c r="M46" s="155"/>
      <c r="N46" s="199" t="s">
        <v>365</v>
      </c>
      <c r="O46" s="45"/>
      <c r="T46" s="26"/>
    </row>
    <row r="47" spans="1:20" ht="15.75">
      <c r="A47" s="122"/>
      <c r="B47" s="148"/>
      <c r="C47" s="337" t="s">
        <v>344</v>
      </c>
      <c r="D47" s="155"/>
      <c r="E47" s="197"/>
      <c r="F47" s="197"/>
      <c r="G47" s="197"/>
      <c r="H47" s="197">
        <v>-50000</v>
      </c>
      <c r="I47" s="197"/>
      <c r="J47" s="197"/>
      <c r="K47" s="197">
        <v>47000</v>
      </c>
      <c r="L47" s="197"/>
      <c r="M47" s="155"/>
      <c r="N47" s="202" t="s">
        <v>366</v>
      </c>
      <c r="O47" s="45"/>
      <c r="T47" s="26"/>
    </row>
    <row r="48" spans="1:20" ht="15.75">
      <c r="A48" s="122"/>
      <c r="B48" s="148"/>
      <c r="C48" s="337" t="s">
        <v>345</v>
      </c>
      <c r="D48" s="155"/>
      <c r="E48" s="197"/>
      <c r="F48" s="197"/>
      <c r="G48" s="197"/>
      <c r="H48" s="197">
        <v>38168</v>
      </c>
      <c r="I48" s="197">
        <v>1600</v>
      </c>
      <c r="J48" s="197">
        <v>800</v>
      </c>
      <c r="K48" s="197">
        <v>800</v>
      </c>
      <c r="L48" s="197">
        <v>800</v>
      </c>
      <c r="M48" s="155"/>
      <c r="N48" s="199" t="s">
        <v>367</v>
      </c>
      <c r="O48" s="45"/>
      <c r="T48" s="26"/>
    </row>
    <row r="49" spans="1:20" ht="15.75">
      <c r="A49" s="122"/>
      <c r="B49" s="148"/>
      <c r="C49" s="337" t="s">
        <v>346</v>
      </c>
      <c r="D49" s="155"/>
      <c r="E49" s="197"/>
      <c r="F49" s="197"/>
      <c r="G49" s="197"/>
      <c r="H49" s="197">
        <v>-36425</v>
      </c>
      <c r="I49" s="197"/>
      <c r="J49" s="197"/>
      <c r="K49" s="197"/>
      <c r="L49" s="197"/>
      <c r="M49" s="155"/>
      <c r="N49" s="199" t="s">
        <v>368</v>
      </c>
      <c r="O49" s="45"/>
      <c r="T49" s="26"/>
    </row>
    <row r="50" spans="1:20" ht="15.75">
      <c r="A50" s="122"/>
      <c r="B50" s="148"/>
      <c r="C50" s="337" t="s">
        <v>347</v>
      </c>
      <c r="D50" s="155"/>
      <c r="E50" s="197"/>
      <c r="F50" s="197"/>
      <c r="G50" s="197"/>
      <c r="H50" s="197"/>
      <c r="I50" s="197"/>
      <c r="J50" s="197"/>
      <c r="K50" s="197">
        <v>-110</v>
      </c>
      <c r="L50" s="197"/>
      <c r="M50" s="155"/>
      <c r="N50" s="202" t="s">
        <v>369</v>
      </c>
      <c r="O50" s="45"/>
      <c r="T50" s="26"/>
    </row>
    <row r="51" spans="1:20" ht="15.75">
      <c r="A51" s="122"/>
      <c r="B51" s="148"/>
      <c r="C51" s="337" t="s">
        <v>348</v>
      </c>
      <c r="D51" s="155"/>
      <c r="E51" s="197"/>
      <c r="F51" s="197"/>
      <c r="G51" s="197"/>
      <c r="H51" s="197"/>
      <c r="I51" s="197">
        <v>94139</v>
      </c>
      <c r="J51" s="197">
        <v>-78825</v>
      </c>
      <c r="K51" s="197">
        <v>-9289</v>
      </c>
      <c r="L51" s="197">
        <v>-5923</v>
      </c>
      <c r="M51" s="155"/>
      <c r="N51" s="199" t="s">
        <v>370</v>
      </c>
      <c r="O51" s="45"/>
      <c r="T51" s="26"/>
    </row>
    <row r="52" spans="1:20" ht="15.75">
      <c r="A52" s="122"/>
      <c r="B52" s="148"/>
      <c r="C52" s="337" t="s">
        <v>349</v>
      </c>
      <c r="D52" s="155"/>
      <c r="E52" s="197"/>
      <c r="F52" s="197"/>
      <c r="G52" s="197"/>
      <c r="H52" s="197"/>
      <c r="I52" s="197">
        <v>10101</v>
      </c>
      <c r="J52" s="197">
        <v>-16491</v>
      </c>
      <c r="K52" s="197">
        <v>-6301</v>
      </c>
      <c r="L52" s="197"/>
      <c r="M52" s="155"/>
      <c r="N52" s="199" t="s">
        <v>371</v>
      </c>
      <c r="O52" s="45"/>
      <c r="T52" s="26"/>
    </row>
    <row r="53" spans="1:20" ht="15.75">
      <c r="A53" s="122" t="s">
        <v>54</v>
      </c>
      <c r="B53" s="148"/>
      <c r="C53" s="337" t="s">
        <v>350</v>
      </c>
      <c r="D53" s="155"/>
      <c r="E53" s="155"/>
      <c r="F53" s="155"/>
      <c r="G53" s="155"/>
      <c r="H53" s="155"/>
      <c r="I53" s="155"/>
      <c r="J53" s="197">
        <v>-3600</v>
      </c>
      <c r="K53" s="197"/>
      <c r="L53" s="197"/>
      <c r="M53" s="155"/>
      <c r="N53" s="199" t="s">
        <v>372</v>
      </c>
      <c r="O53" s="45"/>
      <c r="T53" s="26"/>
    </row>
    <row r="54" spans="1:20" ht="15.75">
      <c r="A54" s="122" t="s">
        <v>55</v>
      </c>
      <c r="B54" s="148"/>
      <c r="C54" s="337" t="s">
        <v>351</v>
      </c>
      <c r="D54" s="155"/>
      <c r="E54" s="155"/>
      <c r="F54" s="155"/>
      <c r="G54" s="155"/>
      <c r="H54" s="155"/>
      <c r="I54" s="155"/>
      <c r="J54" s="197">
        <v>-3000</v>
      </c>
      <c r="K54" s="197"/>
      <c r="L54" s="197"/>
      <c r="M54" s="155"/>
      <c r="N54" s="199" t="s">
        <v>373</v>
      </c>
      <c r="O54" s="45"/>
      <c r="T54" s="26"/>
    </row>
    <row r="55" spans="1:20" ht="15.75">
      <c r="A55" s="122" t="s">
        <v>56</v>
      </c>
      <c r="B55" s="148"/>
      <c r="C55" s="337" t="s">
        <v>352</v>
      </c>
      <c r="D55" s="155"/>
      <c r="E55" s="155"/>
      <c r="F55" s="155"/>
      <c r="G55" s="155"/>
      <c r="H55" s="155"/>
      <c r="I55" s="155"/>
      <c r="J55" s="197">
        <v>4151</v>
      </c>
      <c r="K55" s="197"/>
      <c r="L55" s="197"/>
      <c r="M55" s="155"/>
      <c r="N55" s="199" t="s">
        <v>374</v>
      </c>
      <c r="O55" s="45"/>
      <c r="T55" s="26"/>
    </row>
    <row r="56" spans="1:20" ht="15.75">
      <c r="A56" s="122"/>
      <c r="B56" s="148"/>
      <c r="C56" s="337" t="s">
        <v>353</v>
      </c>
      <c r="D56" s="155"/>
      <c r="E56" s="155"/>
      <c r="F56" s="155"/>
      <c r="G56" s="155"/>
      <c r="H56" s="155"/>
      <c r="I56" s="155"/>
      <c r="J56" s="197"/>
      <c r="K56" s="197"/>
      <c r="L56" s="197">
        <v>41983</v>
      </c>
      <c r="M56" s="197">
        <v>166537</v>
      </c>
      <c r="N56" s="202" t="s">
        <v>375</v>
      </c>
      <c r="O56" s="45"/>
      <c r="T56" s="26"/>
    </row>
    <row r="57" spans="1:20" ht="26.25">
      <c r="A57" s="122"/>
      <c r="B57" s="148"/>
      <c r="C57" s="337" t="s">
        <v>354</v>
      </c>
      <c r="D57" s="155"/>
      <c r="E57" s="155"/>
      <c r="F57" s="155"/>
      <c r="G57" s="155"/>
      <c r="H57" s="155"/>
      <c r="I57" s="155"/>
      <c r="J57" s="197"/>
      <c r="K57" s="197"/>
      <c r="L57" s="197">
        <v>-35620</v>
      </c>
      <c r="M57" s="197">
        <v>-4812</v>
      </c>
      <c r="N57" s="202" t="s">
        <v>376</v>
      </c>
      <c r="O57" s="45"/>
      <c r="T57" s="26"/>
    </row>
    <row r="58" spans="1:20" ht="26.25">
      <c r="A58" s="122"/>
      <c r="B58" s="148"/>
      <c r="C58" s="337" t="s">
        <v>355</v>
      </c>
      <c r="D58" s="155"/>
      <c r="E58" s="155"/>
      <c r="F58" s="155"/>
      <c r="G58" s="155"/>
      <c r="H58" s="155"/>
      <c r="I58" s="155"/>
      <c r="J58" s="197"/>
      <c r="K58" s="197"/>
      <c r="L58" s="197"/>
      <c r="M58" s="197">
        <v>28877</v>
      </c>
      <c r="N58" s="202" t="s">
        <v>377</v>
      </c>
      <c r="O58" s="45"/>
      <c r="T58" s="26"/>
    </row>
    <row r="59" spans="1:20" ht="15.75">
      <c r="A59" s="122"/>
      <c r="B59" s="148"/>
      <c r="C59" s="337" t="s">
        <v>356</v>
      </c>
      <c r="D59" s="155"/>
      <c r="E59" s="155"/>
      <c r="F59" s="155"/>
      <c r="G59" s="155"/>
      <c r="H59" s="155"/>
      <c r="I59" s="155"/>
      <c r="J59" s="197"/>
      <c r="K59" s="197"/>
      <c r="L59" s="197"/>
      <c r="M59" s="197">
        <v>-10670</v>
      </c>
      <c r="N59" s="199" t="s">
        <v>378</v>
      </c>
      <c r="O59" s="45"/>
      <c r="T59" s="26"/>
    </row>
    <row r="60" spans="1:20" ht="15.75">
      <c r="A60" s="122"/>
      <c r="B60" s="148"/>
      <c r="C60" s="337" t="s">
        <v>357</v>
      </c>
      <c r="D60" s="155"/>
      <c r="E60" s="155"/>
      <c r="F60" s="155"/>
      <c r="G60" s="155"/>
      <c r="H60" s="155"/>
      <c r="I60" s="155"/>
      <c r="J60" s="197"/>
      <c r="K60" s="197"/>
      <c r="L60" s="197"/>
      <c r="M60" s="197">
        <v>-1519</v>
      </c>
      <c r="N60" s="202" t="s">
        <v>379</v>
      </c>
      <c r="O60" s="45"/>
      <c r="T60" s="26"/>
    </row>
    <row r="61" spans="1:20" ht="16.5" thickBot="1">
      <c r="A61" s="112"/>
      <c r="B61" s="148"/>
      <c r="C61" s="49"/>
      <c r="D61" s="50"/>
      <c r="E61" s="51"/>
      <c r="F61" s="51"/>
      <c r="G61" s="51"/>
      <c r="H61" s="51"/>
      <c r="I61" s="51"/>
      <c r="J61" s="51"/>
      <c r="K61" s="51"/>
      <c r="L61" s="51"/>
      <c r="M61" s="389"/>
      <c r="N61" s="161"/>
      <c r="O61" s="45"/>
      <c r="T61" s="26"/>
    </row>
    <row r="62" spans="1:20" ht="17.25" thickBot="1" thickTop="1">
      <c r="A62" s="122" t="s">
        <v>51</v>
      </c>
      <c r="B62" s="148"/>
      <c r="C62" s="341" t="s">
        <v>358</v>
      </c>
      <c r="D62" s="150"/>
      <c r="E62" s="193">
        <f>+E8+E11+E20+E22+E28+E36+E41</f>
        <v>-363466.905</v>
      </c>
      <c r="F62" s="193">
        <f aca="true" t="shared" si="4" ref="F62:K62">+F8+F11+F20+F22+F28+F36+F41</f>
        <v>-512877</v>
      </c>
      <c r="G62" s="193">
        <f t="shared" si="4"/>
        <v>-745759.7909090909</v>
      </c>
      <c r="H62" s="193">
        <f t="shared" si="4"/>
        <v>-611181</v>
      </c>
      <c r="I62" s="193">
        <f t="shared" si="4"/>
        <v>-341630</v>
      </c>
      <c r="J62" s="193">
        <f t="shared" si="4"/>
        <v>-703523</v>
      </c>
      <c r="K62" s="193">
        <f t="shared" si="4"/>
        <v>-1336587</v>
      </c>
      <c r="L62" s="193">
        <f>+L8+L11+L20+L22+L28+L36+L41</f>
        <v>-1094078</v>
      </c>
      <c r="M62" s="193">
        <f>M8+M11+M20+M22+M28+M36+M41</f>
        <v>-1217037</v>
      </c>
      <c r="N62" s="163"/>
      <c r="O62" s="41"/>
      <c r="T62" s="26"/>
    </row>
    <row r="63" spans="1:16" ht="16.5" thickTop="1">
      <c r="A63" s="109"/>
      <c r="B63" s="148"/>
      <c r="C63" s="342" t="s">
        <v>359</v>
      </c>
      <c r="D63" s="39"/>
      <c r="E63" s="39"/>
      <c r="F63" s="39"/>
      <c r="G63" s="54"/>
      <c r="H63" s="54"/>
      <c r="I63" s="54"/>
      <c r="J63" s="54"/>
      <c r="K63" s="54"/>
      <c r="L63" s="54"/>
      <c r="M63" s="54"/>
      <c r="N63" s="39"/>
      <c r="O63" s="45"/>
      <c r="P63" s="26"/>
    </row>
    <row r="64" spans="1:16" ht="9" customHeight="1">
      <c r="A64" s="109"/>
      <c r="B64" s="148"/>
      <c r="C64" s="343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5"/>
      <c r="P64" s="26"/>
    </row>
    <row r="65" spans="1:16" ht="15.75">
      <c r="A65" s="109"/>
      <c r="B65" s="148"/>
      <c r="C65" s="307" t="s">
        <v>319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5"/>
      <c r="P65" s="26"/>
    </row>
    <row r="66" spans="1:16" ht="15.75">
      <c r="A66" s="109"/>
      <c r="B66" s="148"/>
      <c r="C66" s="344" t="s">
        <v>360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5"/>
      <c r="P66" s="26"/>
    </row>
    <row r="67" spans="1:17" ht="12" customHeight="1" thickBot="1">
      <c r="A67" s="115"/>
      <c r="B67" s="149"/>
      <c r="C67" s="6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Q67" s="26"/>
    </row>
    <row r="68" ht="15.75" thickTop="1"/>
    <row r="70" ht="15">
      <c r="A70" s="145"/>
    </row>
    <row r="71" ht="15">
      <c r="A71" s="145"/>
    </row>
    <row r="72" ht="15">
      <c r="A72" s="145"/>
    </row>
    <row r="73" ht="15">
      <c r="A73" s="145"/>
    </row>
    <row r="74" ht="15">
      <c r="A74" s="145"/>
    </row>
    <row r="75" ht="15">
      <c r="A75" s="58"/>
    </row>
    <row r="76" ht="15">
      <c r="A76" s="58"/>
    </row>
    <row r="77" ht="15">
      <c r="A77" s="58"/>
    </row>
    <row r="78" ht="15">
      <c r="A78" s="58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T54"/>
  <sheetViews>
    <sheetView showGridLines="0" defaultGridColor="0" zoomScale="60" zoomScaleNormal="60" colorId="22" workbookViewId="0" topLeftCell="B1">
      <selection activeCell="A1" sqref="A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0.335937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72.777343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4"/>
      <c r="B1" s="119"/>
      <c r="C1" s="347" t="s">
        <v>395</v>
      </c>
      <c r="D1" s="24"/>
      <c r="Q1" s="26"/>
    </row>
    <row r="2" spans="1:16" ht="11.25" customHeight="1" thickBot="1">
      <c r="A2" s="54"/>
      <c r="B2" s="119"/>
      <c r="C2" s="347"/>
      <c r="D2" s="27"/>
      <c r="P2" s="26"/>
    </row>
    <row r="3" spans="1:16" ht="16.5" thickTop="1">
      <c r="A3" s="120"/>
      <c r="B3" s="121"/>
      <c r="C3" s="34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26"/>
    </row>
    <row r="4" spans="1:20" ht="18.75">
      <c r="A4" s="122"/>
      <c r="B4" s="78"/>
      <c r="C4" s="293" t="s">
        <v>298</v>
      </c>
      <c r="D4" s="405" t="s">
        <v>323</v>
      </c>
      <c r="E4" s="406"/>
      <c r="F4" s="406"/>
      <c r="G4" s="407"/>
      <c r="H4" s="406"/>
      <c r="I4" s="408"/>
      <c r="J4" s="406"/>
      <c r="K4" s="406"/>
      <c r="L4" s="406"/>
      <c r="M4" s="409"/>
      <c r="N4" s="187"/>
      <c r="O4" s="33"/>
      <c r="T4" s="26"/>
    </row>
    <row r="5" spans="1:20" ht="15.75">
      <c r="A5" s="122"/>
      <c r="B5" s="78"/>
      <c r="C5" s="294" t="s">
        <v>299</v>
      </c>
      <c r="D5" s="329">
        <v>1995</v>
      </c>
      <c r="E5" s="329">
        <v>1996</v>
      </c>
      <c r="F5" s="329">
        <v>1997</v>
      </c>
      <c r="G5" s="329">
        <v>1998</v>
      </c>
      <c r="H5" s="329">
        <v>1999</v>
      </c>
      <c r="I5" s="329">
        <v>2000</v>
      </c>
      <c r="J5" s="329">
        <v>2001</v>
      </c>
      <c r="K5" s="329">
        <v>2002</v>
      </c>
      <c r="L5" s="329">
        <v>2003</v>
      </c>
      <c r="M5" s="34">
        <v>2004</v>
      </c>
      <c r="N5" s="123"/>
      <c r="O5" s="33"/>
      <c r="T5" s="26"/>
    </row>
    <row r="6" spans="1:20" ht="15.75">
      <c r="A6" s="122"/>
      <c r="B6" s="78"/>
      <c r="C6" s="295" t="s">
        <v>320</v>
      </c>
      <c r="D6" s="330" t="s">
        <v>324</v>
      </c>
      <c r="E6" s="330" t="s">
        <v>324</v>
      </c>
      <c r="F6" s="330" t="s">
        <v>324</v>
      </c>
      <c r="G6" s="330" t="s">
        <v>324</v>
      </c>
      <c r="H6" s="330" t="s">
        <v>324</v>
      </c>
      <c r="I6" s="330" t="s">
        <v>324</v>
      </c>
      <c r="J6" s="330" t="s">
        <v>324</v>
      </c>
      <c r="K6" s="330" t="s">
        <v>324</v>
      </c>
      <c r="L6" s="330" t="s">
        <v>324</v>
      </c>
      <c r="M6" s="330" t="s">
        <v>324</v>
      </c>
      <c r="N6" s="38"/>
      <c r="O6" s="33"/>
      <c r="T6" s="26"/>
    </row>
    <row r="7" spans="1:20" ht="10.5" customHeight="1" thickBot="1">
      <c r="A7" s="122"/>
      <c r="B7" s="78"/>
      <c r="C7" s="349"/>
      <c r="D7" s="37"/>
      <c r="E7" s="37"/>
      <c r="F7" s="37"/>
      <c r="G7" s="37"/>
      <c r="H7" s="37"/>
      <c r="I7" s="37"/>
      <c r="J7" s="37"/>
      <c r="K7" s="36"/>
      <c r="L7" s="36"/>
      <c r="M7" s="36"/>
      <c r="N7" s="40"/>
      <c r="O7" s="33"/>
      <c r="T7" s="26"/>
    </row>
    <row r="8" spans="1:20" ht="17.25" thickBot="1" thickTop="1">
      <c r="A8" s="122" t="s">
        <v>64</v>
      </c>
      <c r="B8" s="78"/>
      <c r="C8" s="332" t="s">
        <v>396</v>
      </c>
      <c r="D8" s="150" t="s">
        <v>277</v>
      </c>
      <c r="E8" s="150" t="s">
        <v>277</v>
      </c>
      <c r="F8" s="150" t="s">
        <v>277</v>
      </c>
      <c r="G8" s="150" t="s">
        <v>277</v>
      </c>
      <c r="H8" s="150" t="s">
        <v>277</v>
      </c>
      <c r="I8" s="150" t="s">
        <v>277</v>
      </c>
      <c r="J8" s="150" t="s">
        <v>277</v>
      </c>
      <c r="K8" s="150" t="s">
        <v>277</v>
      </c>
      <c r="L8" s="150" t="s">
        <v>277</v>
      </c>
      <c r="M8" s="393" t="s">
        <v>277</v>
      </c>
      <c r="N8" s="179"/>
      <c r="O8" s="41"/>
      <c r="T8" s="26"/>
    </row>
    <row r="9" spans="1:20" ht="16.5" thickTop="1">
      <c r="A9" s="122"/>
      <c r="B9" s="78"/>
      <c r="C9" s="333" t="s">
        <v>326</v>
      </c>
      <c r="D9" s="42"/>
      <c r="E9" s="43"/>
      <c r="F9" s="43"/>
      <c r="G9" s="43"/>
      <c r="H9" s="43"/>
      <c r="I9" s="43"/>
      <c r="J9" s="43"/>
      <c r="K9" s="43"/>
      <c r="L9" s="43"/>
      <c r="M9" s="394"/>
      <c r="N9" s="392"/>
      <c r="O9" s="45"/>
      <c r="T9" s="26"/>
    </row>
    <row r="10" spans="1:20" ht="6" customHeight="1">
      <c r="A10" s="122"/>
      <c r="B10" s="78"/>
      <c r="C10" s="334"/>
      <c r="D10" s="46"/>
      <c r="E10" s="47"/>
      <c r="F10" s="47"/>
      <c r="G10" s="47"/>
      <c r="H10" s="47"/>
      <c r="I10" s="47"/>
      <c r="J10" s="47"/>
      <c r="K10" s="47"/>
      <c r="L10" s="47"/>
      <c r="M10" s="395"/>
      <c r="N10" s="160"/>
      <c r="O10" s="45"/>
      <c r="T10" s="26"/>
    </row>
    <row r="11" spans="1:20" ht="15.75">
      <c r="A11" s="122" t="s">
        <v>65</v>
      </c>
      <c r="B11" s="142"/>
      <c r="C11" s="335" t="s">
        <v>327</v>
      </c>
      <c r="D11" s="152" t="s">
        <v>277</v>
      </c>
      <c r="E11" s="152" t="s">
        <v>277</v>
      </c>
      <c r="F11" s="152" t="s">
        <v>277</v>
      </c>
      <c r="G11" s="152" t="s">
        <v>277</v>
      </c>
      <c r="H11" s="152" t="s">
        <v>277</v>
      </c>
      <c r="I11" s="152" t="s">
        <v>277</v>
      </c>
      <c r="J11" s="152" t="s">
        <v>277</v>
      </c>
      <c r="K11" s="152" t="s">
        <v>277</v>
      </c>
      <c r="L11" s="152" t="s">
        <v>277</v>
      </c>
      <c r="M11" s="151" t="s">
        <v>277</v>
      </c>
      <c r="N11" s="161"/>
      <c r="O11" s="45"/>
      <c r="T11" s="26"/>
    </row>
    <row r="12" spans="1:20" ht="15.75">
      <c r="A12" s="122" t="s">
        <v>66</v>
      </c>
      <c r="B12" s="78"/>
      <c r="C12" s="338" t="s">
        <v>397</v>
      </c>
      <c r="D12" s="152" t="s">
        <v>277</v>
      </c>
      <c r="E12" s="152" t="s">
        <v>277</v>
      </c>
      <c r="F12" s="152" t="s">
        <v>277</v>
      </c>
      <c r="G12" s="152" t="s">
        <v>277</v>
      </c>
      <c r="H12" s="152" t="s">
        <v>277</v>
      </c>
      <c r="I12" s="152" t="s">
        <v>277</v>
      </c>
      <c r="J12" s="152" t="s">
        <v>277</v>
      </c>
      <c r="K12" s="152" t="s">
        <v>277</v>
      </c>
      <c r="L12" s="152" t="s">
        <v>277</v>
      </c>
      <c r="M12" s="151" t="s">
        <v>277</v>
      </c>
      <c r="N12" s="161"/>
      <c r="O12" s="45"/>
      <c r="T12" s="26"/>
    </row>
    <row r="13" spans="1:20" ht="15.75">
      <c r="A13" s="122" t="s">
        <v>67</v>
      </c>
      <c r="B13" s="78"/>
      <c r="C13" s="338" t="s">
        <v>398</v>
      </c>
      <c r="D13" s="152" t="s">
        <v>277</v>
      </c>
      <c r="E13" s="152" t="s">
        <v>277</v>
      </c>
      <c r="F13" s="152" t="s">
        <v>277</v>
      </c>
      <c r="G13" s="152" t="s">
        <v>277</v>
      </c>
      <c r="H13" s="152" t="s">
        <v>277</v>
      </c>
      <c r="I13" s="152" t="s">
        <v>277</v>
      </c>
      <c r="J13" s="152" t="s">
        <v>277</v>
      </c>
      <c r="K13" s="152" t="s">
        <v>277</v>
      </c>
      <c r="L13" s="152" t="s">
        <v>277</v>
      </c>
      <c r="M13" s="151" t="s">
        <v>277</v>
      </c>
      <c r="N13" s="161"/>
      <c r="O13" s="45"/>
      <c r="T13" s="26"/>
    </row>
    <row r="14" spans="1:20" ht="15.75">
      <c r="A14" s="122" t="s">
        <v>68</v>
      </c>
      <c r="B14" s="78"/>
      <c r="C14" s="338" t="s">
        <v>399</v>
      </c>
      <c r="D14" s="152" t="s">
        <v>277</v>
      </c>
      <c r="E14" s="152" t="s">
        <v>277</v>
      </c>
      <c r="F14" s="152" t="s">
        <v>277</v>
      </c>
      <c r="G14" s="152" t="s">
        <v>277</v>
      </c>
      <c r="H14" s="152" t="s">
        <v>277</v>
      </c>
      <c r="I14" s="152" t="s">
        <v>277</v>
      </c>
      <c r="J14" s="152" t="s">
        <v>277</v>
      </c>
      <c r="K14" s="152" t="s">
        <v>277</v>
      </c>
      <c r="L14" s="152" t="s">
        <v>277</v>
      </c>
      <c r="M14" s="151" t="s">
        <v>277</v>
      </c>
      <c r="N14" s="161"/>
      <c r="O14" s="45"/>
      <c r="T14" s="26"/>
    </row>
    <row r="15" spans="1:20" ht="15.75">
      <c r="A15" s="122" t="s">
        <v>79</v>
      </c>
      <c r="B15" s="78"/>
      <c r="C15" s="337" t="s">
        <v>333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62"/>
      <c r="O15" s="45"/>
      <c r="T15" s="26"/>
    </row>
    <row r="16" spans="1:20" ht="15.75">
      <c r="A16" s="122" t="s">
        <v>80</v>
      </c>
      <c r="B16" s="78"/>
      <c r="C16" s="337" t="s">
        <v>334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62"/>
      <c r="O16" s="45"/>
      <c r="T16" s="26"/>
    </row>
    <row r="17" spans="1:20" ht="15.75">
      <c r="A17" s="122"/>
      <c r="B17" s="78"/>
      <c r="C17" s="350"/>
      <c r="D17" s="50"/>
      <c r="E17" s="51"/>
      <c r="F17" s="51"/>
      <c r="G17" s="51"/>
      <c r="H17" s="51"/>
      <c r="I17" s="51"/>
      <c r="J17" s="51"/>
      <c r="K17" s="51"/>
      <c r="L17" s="51"/>
      <c r="M17" s="396"/>
      <c r="N17" s="161"/>
      <c r="O17" s="45"/>
      <c r="T17" s="26"/>
    </row>
    <row r="18" spans="1:20" ht="15.75">
      <c r="A18" s="122" t="s">
        <v>69</v>
      </c>
      <c r="B18" s="78"/>
      <c r="C18" s="338" t="s">
        <v>400</v>
      </c>
      <c r="D18" s="152" t="s">
        <v>277</v>
      </c>
      <c r="E18" s="152" t="s">
        <v>277</v>
      </c>
      <c r="F18" s="152" t="s">
        <v>277</v>
      </c>
      <c r="G18" s="152" t="s">
        <v>277</v>
      </c>
      <c r="H18" s="152" t="s">
        <v>277</v>
      </c>
      <c r="I18" s="152" t="s">
        <v>277</v>
      </c>
      <c r="J18" s="152" t="s">
        <v>277</v>
      </c>
      <c r="K18" s="152" t="s">
        <v>277</v>
      </c>
      <c r="L18" s="152" t="s">
        <v>277</v>
      </c>
      <c r="M18" s="151" t="s">
        <v>277</v>
      </c>
      <c r="N18" s="161"/>
      <c r="O18" s="45"/>
      <c r="T18" s="26"/>
    </row>
    <row r="19" spans="1:20" ht="15.75">
      <c r="A19" s="122" t="s">
        <v>81</v>
      </c>
      <c r="B19" s="78"/>
      <c r="C19" s="337" t="s">
        <v>333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62"/>
      <c r="O19" s="45"/>
      <c r="T19" s="26"/>
    </row>
    <row r="20" spans="1:20" ht="15.75">
      <c r="A20" s="122" t="s">
        <v>262</v>
      </c>
      <c r="B20" s="78"/>
      <c r="C20" s="337" t="s">
        <v>334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62"/>
      <c r="O20" s="45"/>
      <c r="T20" s="26"/>
    </row>
    <row r="21" spans="1:20" ht="15.75">
      <c r="A21" s="82"/>
      <c r="B21" s="78"/>
      <c r="C21" s="350"/>
      <c r="D21" s="50"/>
      <c r="E21" s="51"/>
      <c r="F21" s="51"/>
      <c r="G21" s="51"/>
      <c r="H21" s="51"/>
      <c r="I21" s="51"/>
      <c r="J21" s="51"/>
      <c r="K21" s="51"/>
      <c r="L21" s="51"/>
      <c r="M21" s="396"/>
      <c r="N21" s="161"/>
      <c r="O21" s="45"/>
      <c r="T21" s="26"/>
    </row>
    <row r="22" spans="1:20" ht="15.75">
      <c r="A22" s="122" t="s">
        <v>70</v>
      </c>
      <c r="B22" s="142"/>
      <c r="C22" s="339" t="s">
        <v>336</v>
      </c>
      <c r="D22" s="152" t="s">
        <v>277</v>
      </c>
      <c r="E22" s="152" t="s">
        <v>277</v>
      </c>
      <c r="F22" s="152" t="s">
        <v>277</v>
      </c>
      <c r="G22" s="152" t="s">
        <v>277</v>
      </c>
      <c r="H22" s="152" t="s">
        <v>277</v>
      </c>
      <c r="I22" s="152" t="s">
        <v>277</v>
      </c>
      <c r="J22" s="152" t="s">
        <v>277</v>
      </c>
      <c r="K22" s="152" t="s">
        <v>277</v>
      </c>
      <c r="L22" s="152" t="s">
        <v>277</v>
      </c>
      <c r="M22" s="151" t="s">
        <v>277</v>
      </c>
      <c r="N22" s="161"/>
      <c r="O22" s="45"/>
      <c r="T22" s="26"/>
    </row>
    <row r="23" spans="1:20" ht="15.75">
      <c r="A23" s="122"/>
      <c r="B23" s="78"/>
      <c r="C23" s="350"/>
      <c r="D23" s="50"/>
      <c r="E23" s="51"/>
      <c r="F23" s="51"/>
      <c r="G23" s="51"/>
      <c r="H23" s="51"/>
      <c r="I23" s="51"/>
      <c r="J23" s="51"/>
      <c r="K23" s="51"/>
      <c r="L23" s="51"/>
      <c r="M23" s="396"/>
      <c r="N23" s="161"/>
      <c r="O23" s="45"/>
      <c r="T23" s="26"/>
    </row>
    <row r="24" spans="1:20" ht="15.75">
      <c r="A24" s="122" t="s">
        <v>71</v>
      </c>
      <c r="B24" s="142"/>
      <c r="C24" s="339" t="s">
        <v>337</v>
      </c>
      <c r="D24" s="152" t="s">
        <v>277</v>
      </c>
      <c r="E24" s="152" t="s">
        <v>277</v>
      </c>
      <c r="F24" s="152" t="s">
        <v>277</v>
      </c>
      <c r="G24" s="152" t="s">
        <v>277</v>
      </c>
      <c r="H24" s="152" t="s">
        <v>277</v>
      </c>
      <c r="I24" s="152" t="s">
        <v>277</v>
      </c>
      <c r="J24" s="152" t="s">
        <v>277</v>
      </c>
      <c r="K24" s="152" t="s">
        <v>277</v>
      </c>
      <c r="L24" s="152" t="s">
        <v>277</v>
      </c>
      <c r="M24" s="151" t="s">
        <v>277</v>
      </c>
      <c r="N24" s="161"/>
      <c r="O24" s="45"/>
      <c r="T24" s="26"/>
    </row>
    <row r="25" spans="1:20" ht="15.75">
      <c r="A25" s="122" t="s">
        <v>82</v>
      </c>
      <c r="B25" s="142"/>
      <c r="C25" s="337" t="s">
        <v>333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62"/>
      <c r="O25" s="45"/>
      <c r="T25" s="26"/>
    </row>
    <row r="26" spans="1:20" ht="15.75">
      <c r="A26" s="122" t="s">
        <v>263</v>
      </c>
      <c r="B26" s="142"/>
      <c r="C26" s="337" t="s">
        <v>334</v>
      </c>
      <c r="D26" s="157"/>
      <c r="E26" s="157"/>
      <c r="F26" s="157"/>
      <c r="G26" s="157"/>
      <c r="H26" s="157"/>
      <c r="I26" s="157"/>
      <c r="J26" s="157"/>
      <c r="K26" s="155"/>
      <c r="L26" s="155"/>
      <c r="M26" s="155"/>
      <c r="N26" s="162"/>
      <c r="O26" s="45"/>
      <c r="T26" s="26"/>
    </row>
    <row r="27" spans="1:20" ht="15.75">
      <c r="A27" s="122" t="s">
        <v>72</v>
      </c>
      <c r="B27" s="142"/>
      <c r="C27" s="339" t="s">
        <v>338</v>
      </c>
      <c r="D27" s="152" t="s">
        <v>277</v>
      </c>
      <c r="E27" s="152" t="s">
        <v>277</v>
      </c>
      <c r="F27" s="152" t="s">
        <v>277</v>
      </c>
      <c r="G27" s="152" t="s">
        <v>277</v>
      </c>
      <c r="H27" s="152" t="s">
        <v>277</v>
      </c>
      <c r="I27" s="152" t="s">
        <v>277</v>
      </c>
      <c r="J27" s="152" t="s">
        <v>277</v>
      </c>
      <c r="K27" s="152" t="s">
        <v>277</v>
      </c>
      <c r="L27" s="152" t="s">
        <v>277</v>
      </c>
      <c r="M27" s="151" t="s">
        <v>277</v>
      </c>
      <c r="N27" s="161"/>
      <c r="O27" s="45"/>
      <c r="T27" s="26"/>
    </row>
    <row r="28" spans="1:20" ht="15.75">
      <c r="A28" s="122" t="s">
        <v>83</v>
      </c>
      <c r="B28" s="142"/>
      <c r="C28" s="337" t="s">
        <v>333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62"/>
      <c r="O28" s="45"/>
      <c r="T28" s="26"/>
    </row>
    <row r="29" spans="1:20" ht="15.75">
      <c r="A29" s="122" t="s">
        <v>264</v>
      </c>
      <c r="B29" s="142"/>
      <c r="C29" s="337" t="s">
        <v>334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62"/>
      <c r="O29" s="45"/>
      <c r="T29" s="26"/>
    </row>
    <row r="30" spans="1:20" ht="15.75">
      <c r="A30" s="122"/>
      <c r="B30" s="142"/>
      <c r="C30" s="338"/>
      <c r="D30" s="50"/>
      <c r="E30" s="51"/>
      <c r="F30" s="51"/>
      <c r="G30" s="51"/>
      <c r="H30" s="51"/>
      <c r="I30" s="51"/>
      <c r="J30" s="51"/>
      <c r="K30" s="51"/>
      <c r="L30" s="51"/>
      <c r="M30" s="396"/>
      <c r="N30" s="161"/>
      <c r="O30" s="45"/>
      <c r="T30" s="26"/>
    </row>
    <row r="31" spans="1:20" ht="15.75">
      <c r="A31" s="122" t="s">
        <v>73</v>
      </c>
      <c r="B31" s="142"/>
      <c r="C31" s="339" t="s">
        <v>401</v>
      </c>
      <c r="D31" s="152" t="s">
        <v>277</v>
      </c>
      <c r="E31" s="152" t="s">
        <v>277</v>
      </c>
      <c r="F31" s="152" t="s">
        <v>277</v>
      </c>
      <c r="G31" s="152" t="s">
        <v>277</v>
      </c>
      <c r="H31" s="152" t="s">
        <v>277</v>
      </c>
      <c r="I31" s="152" t="s">
        <v>277</v>
      </c>
      <c r="J31" s="152" t="s">
        <v>277</v>
      </c>
      <c r="K31" s="152" t="s">
        <v>277</v>
      </c>
      <c r="L31" s="152" t="s">
        <v>277</v>
      </c>
      <c r="M31" s="151" t="s">
        <v>277</v>
      </c>
      <c r="N31" s="161"/>
      <c r="O31" s="45"/>
      <c r="T31" s="26"/>
    </row>
    <row r="32" spans="1:20" ht="15.75">
      <c r="A32" s="122" t="s">
        <v>84</v>
      </c>
      <c r="B32" s="142"/>
      <c r="C32" s="337" t="s">
        <v>333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62"/>
      <c r="O32" s="45"/>
      <c r="T32" s="26"/>
    </row>
    <row r="33" spans="1:20" ht="15.75">
      <c r="A33" s="122" t="s">
        <v>265</v>
      </c>
      <c r="B33" s="142"/>
      <c r="C33" s="337" t="s">
        <v>334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62"/>
      <c r="O33" s="45"/>
      <c r="T33" s="26"/>
    </row>
    <row r="34" spans="1:20" ht="15.75">
      <c r="A34" s="122"/>
      <c r="B34" s="78"/>
      <c r="C34" s="338"/>
      <c r="D34" s="50"/>
      <c r="E34" s="51"/>
      <c r="F34" s="51"/>
      <c r="G34" s="51"/>
      <c r="H34" s="51"/>
      <c r="I34" s="51"/>
      <c r="J34" s="51"/>
      <c r="K34" s="51"/>
      <c r="L34" s="51"/>
      <c r="M34" s="396"/>
      <c r="N34" s="161"/>
      <c r="O34" s="45"/>
      <c r="T34" s="26"/>
    </row>
    <row r="35" spans="1:20" ht="15.75">
      <c r="A35" s="122" t="s">
        <v>74</v>
      </c>
      <c r="B35" s="78"/>
      <c r="C35" s="339" t="s">
        <v>343</v>
      </c>
      <c r="D35" s="152" t="s">
        <v>277</v>
      </c>
      <c r="E35" s="152" t="s">
        <v>277</v>
      </c>
      <c r="F35" s="152" t="s">
        <v>277</v>
      </c>
      <c r="G35" s="152" t="s">
        <v>277</v>
      </c>
      <c r="H35" s="152" t="s">
        <v>277</v>
      </c>
      <c r="I35" s="152" t="s">
        <v>277</v>
      </c>
      <c r="J35" s="152" t="s">
        <v>277</v>
      </c>
      <c r="K35" s="152" t="s">
        <v>277</v>
      </c>
      <c r="L35" s="152" t="s">
        <v>277</v>
      </c>
      <c r="M35" s="151" t="s">
        <v>277</v>
      </c>
      <c r="N35" s="161"/>
      <c r="O35" s="45"/>
      <c r="T35" s="26"/>
    </row>
    <row r="36" spans="1:20" ht="15.75">
      <c r="A36" s="122" t="s">
        <v>76</v>
      </c>
      <c r="B36" s="78"/>
      <c r="C36" s="337" t="s">
        <v>333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62"/>
      <c r="O36" s="45"/>
      <c r="T36" s="26"/>
    </row>
    <row r="37" spans="1:20" ht="15.75">
      <c r="A37" s="122" t="s">
        <v>77</v>
      </c>
      <c r="B37" s="78"/>
      <c r="C37" s="337" t="s">
        <v>334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62"/>
      <c r="O37" s="45"/>
      <c r="T37" s="26"/>
    </row>
    <row r="38" spans="1:20" ht="15.75">
      <c r="A38" s="122" t="s">
        <v>78</v>
      </c>
      <c r="B38" s="78"/>
      <c r="C38" s="337" t="s">
        <v>335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62"/>
      <c r="O38" s="45"/>
      <c r="T38" s="26"/>
    </row>
    <row r="39" spans="1:20" ht="16.5" thickBot="1">
      <c r="A39" s="122"/>
      <c r="B39" s="78"/>
      <c r="C39" s="338"/>
      <c r="D39" s="50"/>
      <c r="E39" s="51"/>
      <c r="F39" s="51"/>
      <c r="G39" s="51"/>
      <c r="H39" s="51"/>
      <c r="I39" s="51"/>
      <c r="J39" s="51"/>
      <c r="K39" s="51"/>
      <c r="L39" s="51"/>
      <c r="M39" s="396"/>
      <c r="N39" s="161"/>
      <c r="O39" s="45"/>
      <c r="T39" s="26"/>
    </row>
    <row r="40" spans="1:20" ht="17.25" thickBot="1" thickTop="1">
      <c r="A40" s="122" t="s">
        <v>75</v>
      </c>
      <c r="B40" s="78"/>
      <c r="C40" s="341" t="s">
        <v>402</v>
      </c>
      <c r="D40" s="150" t="s">
        <v>277</v>
      </c>
      <c r="E40" s="150" t="s">
        <v>277</v>
      </c>
      <c r="F40" s="150" t="s">
        <v>277</v>
      </c>
      <c r="G40" s="150" t="s">
        <v>277</v>
      </c>
      <c r="H40" s="150" t="s">
        <v>277</v>
      </c>
      <c r="I40" s="150" t="s">
        <v>277</v>
      </c>
      <c r="J40" s="150" t="s">
        <v>277</v>
      </c>
      <c r="K40" s="150" t="s">
        <v>277</v>
      </c>
      <c r="L40" s="150" t="s">
        <v>277</v>
      </c>
      <c r="M40" s="393" t="s">
        <v>277</v>
      </c>
      <c r="N40" s="163"/>
      <c r="O40" s="41"/>
      <c r="T40" s="26"/>
    </row>
    <row r="41" spans="1:16" ht="16.5" thickTop="1">
      <c r="A41" s="109"/>
      <c r="B41" s="78"/>
      <c r="C41" s="342" t="s">
        <v>359</v>
      </c>
      <c r="D41" s="89"/>
      <c r="E41" s="118"/>
      <c r="F41" s="118"/>
      <c r="G41" s="58"/>
      <c r="H41" s="58"/>
      <c r="I41" s="58"/>
      <c r="J41" s="58"/>
      <c r="K41" s="58"/>
      <c r="L41" s="58"/>
      <c r="M41" s="58"/>
      <c r="N41" s="118"/>
      <c r="O41" s="45"/>
      <c r="P41" s="26"/>
    </row>
    <row r="42" spans="1:16" ht="9" customHeight="1">
      <c r="A42" s="109"/>
      <c r="B42" s="78"/>
      <c r="C42" s="351"/>
      <c r="D42" s="17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45"/>
      <c r="P42" s="26"/>
    </row>
    <row r="43" spans="1:16" ht="15.75">
      <c r="A43" s="109"/>
      <c r="B43" s="78"/>
      <c r="C43" s="307" t="s">
        <v>319</v>
      </c>
      <c r="D43" s="61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45"/>
      <c r="P43" s="26"/>
    </row>
    <row r="44" spans="1:16" ht="15.75">
      <c r="A44" s="109"/>
      <c r="B44" s="78"/>
      <c r="C44" s="344" t="s">
        <v>360</v>
      </c>
      <c r="D44" s="61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45"/>
      <c r="P44" s="26"/>
    </row>
    <row r="45" spans="1:17" ht="12" customHeight="1" thickBot="1">
      <c r="A45" s="115"/>
      <c r="B45" s="135"/>
      <c r="C45" s="6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Q45" s="26"/>
    </row>
    <row r="46" ht="15.75" thickTop="1">
      <c r="A46" s="145"/>
    </row>
    <row r="47" spans="1:3" ht="15">
      <c r="A47" s="145"/>
      <c r="C47" s="69" t="s">
        <v>17</v>
      </c>
    </row>
    <row r="48" spans="1:13" ht="15">
      <c r="A48" s="145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ht="15">
      <c r="A49" s="145"/>
    </row>
    <row r="50" ht="15">
      <c r="A50" s="145"/>
    </row>
    <row r="51" ht="15">
      <c r="A51" s="145"/>
    </row>
    <row r="52" ht="15">
      <c r="A52" s="145"/>
    </row>
    <row r="53" ht="15">
      <c r="A53" s="145"/>
    </row>
    <row r="54" ht="15">
      <c r="A54" s="14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T59"/>
  <sheetViews>
    <sheetView showGridLines="0" defaultGridColor="0" zoomScale="75" zoomScaleNormal="75" colorId="22" workbookViewId="0" topLeftCell="B17">
      <selection activeCell="A1" sqref="A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72.777343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4"/>
      <c r="B1" s="119"/>
      <c r="C1" s="347" t="s">
        <v>403</v>
      </c>
      <c r="D1" s="24"/>
      <c r="Q1" s="26"/>
    </row>
    <row r="2" spans="1:16" ht="11.25" customHeight="1" thickBot="1">
      <c r="A2" s="54"/>
      <c r="B2" s="119"/>
      <c r="C2" s="347"/>
      <c r="D2" s="27"/>
      <c r="P2" s="26"/>
    </row>
    <row r="3" spans="1:16" ht="16.5" thickTop="1">
      <c r="A3" s="120"/>
      <c r="B3" s="121"/>
      <c r="C3" s="34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26"/>
    </row>
    <row r="4" spans="1:20" ht="18.75">
      <c r="A4" s="122"/>
      <c r="B4" s="78"/>
      <c r="C4" s="293" t="s">
        <v>298</v>
      </c>
      <c r="D4" s="405" t="s">
        <v>323</v>
      </c>
      <c r="E4" s="406"/>
      <c r="F4" s="406"/>
      <c r="G4" s="407"/>
      <c r="H4" s="406"/>
      <c r="I4" s="408"/>
      <c r="J4" s="406"/>
      <c r="K4" s="406"/>
      <c r="L4" s="406"/>
      <c r="M4" s="409"/>
      <c r="N4" s="187"/>
      <c r="O4" s="33"/>
      <c r="T4" s="26"/>
    </row>
    <row r="5" spans="1:20" ht="15.75">
      <c r="A5" s="122" t="s">
        <v>20</v>
      </c>
      <c r="B5" s="78"/>
      <c r="C5" s="294" t="s">
        <v>299</v>
      </c>
      <c r="D5" s="329">
        <v>1995</v>
      </c>
      <c r="E5" s="329">
        <v>1996</v>
      </c>
      <c r="F5" s="329">
        <v>1997</v>
      </c>
      <c r="G5" s="329">
        <v>1998</v>
      </c>
      <c r="H5" s="329">
        <v>1999</v>
      </c>
      <c r="I5" s="329">
        <v>2000</v>
      </c>
      <c r="J5" s="329">
        <v>2001</v>
      </c>
      <c r="K5" s="329">
        <v>2002</v>
      </c>
      <c r="L5" s="329">
        <v>2003</v>
      </c>
      <c r="M5" s="34">
        <v>2004</v>
      </c>
      <c r="N5" s="123"/>
      <c r="O5" s="33"/>
      <c r="T5" s="26"/>
    </row>
    <row r="6" spans="1:20" ht="15.75">
      <c r="A6" s="122"/>
      <c r="B6" s="78"/>
      <c r="C6" s="295" t="s">
        <v>320</v>
      </c>
      <c r="D6" s="330" t="s">
        <v>324</v>
      </c>
      <c r="E6" s="330" t="s">
        <v>324</v>
      </c>
      <c r="F6" s="330" t="s">
        <v>324</v>
      </c>
      <c r="G6" s="330" t="s">
        <v>324</v>
      </c>
      <c r="H6" s="330" t="s">
        <v>324</v>
      </c>
      <c r="I6" s="330" t="s">
        <v>324</v>
      </c>
      <c r="J6" s="330" t="s">
        <v>324</v>
      </c>
      <c r="K6" s="330" t="s">
        <v>324</v>
      </c>
      <c r="L6" s="330" t="s">
        <v>324</v>
      </c>
      <c r="M6" s="330" t="s">
        <v>324</v>
      </c>
      <c r="N6" s="38"/>
      <c r="O6" s="33"/>
      <c r="T6" s="26"/>
    </row>
    <row r="7" spans="1:20" ht="10.5" customHeight="1" thickBot="1">
      <c r="A7" s="122"/>
      <c r="B7" s="78"/>
      <c r="C7" s="349"/>
      <c r="D7" s="37"/>
      <c r="E7" s="37"/>
      <c r="F7" s="37"/>
      <c r="G7" s="37"/>
      <c r="H7" s="37"/>
      <c r="I7" s="37"/>
      <c r="J7" s="37"/>
      <c r="K7" s="36"/>
      <c r="L7" s="36"/>
      <c r="M7" s="36"/>
      <c r="N7" s="40"/>
      <c r="O7" s="33"/>
      <c r="T7" s="26"/>
    </row>
    <row r="8" spans="1:20" ht="17.25" thickBot="1" thickTop="1">
      <c r="A8" s="122" t="s">
        <v>85</v>
      </c>
      <c r="B8" s="78"/>
      <c r="C8" s="332" t="s">
        <v>404</v>
      </c>
      <c r="D8" s="150"/>
      <c r="E8" s="193">
        <v>22988</v>
      </c>
      <c r="F8" s="193">
        <v>4814</v>
      </c>
      <c r="G8" s="193">
        <v>-8769</v>
      </c>
      <c r="H8" s="193">
        <v>22993</v>
      </c>
      <c r="I8" s="193">
        <v>4970</v>
      </c>
      <c r="J8" s="193">
        <v>1291</v>
      </c>
      <c r="K8" s="201">
        <v>-104968</v>
      </c>
      <c r="L8" s="193">
        <v>-31671</v>
      </c>
      <c r="M8" s="193">
        <v>-16464</v>
      </c>
      <c r="N8" s="179"/>
      <c r="O8" s="41"/>
      <c r="T8" s="26"/>
    </row>
    <row r="9" spans="1:20" ht="16.5" thickTop="1">
      <c r="A9" s="122"/>
      <c r="B9" s="78"/>
      <c r="C9" s="333" t="s">
        <v>326</v>
      </c>
      <c r="D9" s="42"/>
      <c r="E9" s="43"/>
      <c r="F9" s="43"/>
      <c r="G9" s="44"/>
      <c r="H9" s="44"/>
      <c r="I9" s="44"/>
      <c r="J9" s="44"/>
      <c r="K9" s="44"/>
      <c r="L9" s="44"/>
      <c r="M9" s="44"/>
      <c r="N9" s="392"/>
      <c r="O9" s="45"/>
      <c r="T9" s="26"/>
    </row>
    <row r="10" spans="1:20" ht="6" customHeight="1">
      <c r="A10" s="122"/>
      <c r="B10" s="78"/>
      <c r="C10" s="334"/>
      <c r="D10" s="46"/>
      <c r="E10" s="47"/>
      <c r="F10" s="47"/>
      <c r="G10" s="48"/>
      <c r="H10" s="48"/>
      <c r="I10" s="48"/>
      <c r="J10" s="48"/>
      <c r="K10" s="48"/>
      <c r="L10" s="48"/>
      <c r="M10" s="48"/>
      <c r="N10" s="160"/>
      <c r="O10" s="45"/>
      <c r="T10" s="26"/>
    </row>
    <row r="11" spans="1:20" ht="15.75">
      <c r="A11" s="122" t="s">
        <v>86</v>
      </c>
      <c r="B11" s="142"/>
      <c r="C11" s="335" t="s">
        <v>327</v>
      </c>
      <c r="D11" s="151"/>
      <c r="E11" s="194">
        <f aca="true" t="shared" si="0" ref="E11:J11">+E12+E13+E14</f>
        <v>-5007</v>
      </c>
      <c r="F11" s="194">
        <f t="shared" si="0"/>
        <v>-19093</v>
      </c>
      <c r="G11" s="194">
        <f t="shared" si="0"/>
        <v>-12657</v>
      </c>
      <c r="H11" s="194">
        <f t="shared" si="0"/>
        <v>-14538</v>
      </c>
      <c r="I11" s="194">
        <f t="shared" si="0"/>
        <v>-19235</v>
      </c>
      <c r="J11" s="194">
        <f t="shared" si="0"/>
        <v>-913</v>
      </c>
      <c r="K11" s="203">
        <f>+SUM(K12:K14)</f>
        <v>-12803</v>
      </c>
      <c r="L11" s="203">
        <f>+SUM(L12:L14)</f>
        <v>-8658</v>
      </c>
      <c r="M11" s="194">
        <f>+SUM(M12:M14)</f>
        <v>-7754</v>
      </c>
      <c r="N11" s="161"/>
      <c r="O11" s="45"/>
      <c r="T11" s="26"/>
    </row>
    <row r="12" spans="1:20" ht="15.75">
      <c r="A12" s="122" t="s">
        <v>87</v>
      </c>
      <c r="B12" s="78"/>
      <c r="C12" s="338" t="s">
        <v>397</v>
      </c>
      <c r="D12" s="152"/>
      <c r="E12" s="195">
        <v>33231</v>
      </c>
      <c r="F12" s="195">
        <v>35835</v>
      </c>
      <c r="G12" s="195">
        <v>-12362</v>
      </c>
      <c r="H12" s="195">
        <v>-6263</v>
      </c>
      <c r="I12" s="195">
        <v>-5015</v>
      </c>
      <c r="J12" s="195">
        <v>-3188</v>
      </c>
      <c r="K12" s="203">
        <v>-8254</v>
      </c>
      <c r="L12" s="194">
        <v>-7970</v>
      </c>
      <c r="M12" s="194">
        <v>-5101</v>
      </c>
      <c r="N12" s="161"/>
      <c r="O12" s="45"/>
      <c r="T12" s="26"/>
    </row>
    <row r="13" spans="1:20" ht="15.75">
      <c r="A13" s="122" t="s">
        <v>88</v>
      </c>
      <c r="B13" s="78"/>
      <c r="C13" s="338" t="s">
        <v>398</v>
      </c>
      <c r="D13" s="153"/>
      <c r="E13" s="196">
        <v>-20844</v>
      </c>
      <c r="F13" s="196">
        <v>-71207</v>
      </c>
      <c r="G13" s="196">
        <v>2364</v>
      </c>
      <c r="H13" s="196">
        <v>-11680</v>
      </c>
      <c r="I13" s="196">
        <v>-20781</v>
      </c>
      <c r="J13" s="196">
        <v>738</v>
      </c>
      <c r="K13" s="204">
        <v>-5817</v>
      </c>
      <c r="L13" s="194">
        <v>1463</v>
      </c>
      <c r="M13" s="205">
        <v>-3914</v>
      </c>
      <c r="N13" s="161"/>
      <c r="O13" s="45"/>
      <c r="T13" s="26"/>
    </row>
    <row r="14" spans="1:20" ht="15.75">
      <c r="A14" s="122" t="s">
        <v>89</v>
      </c>
      <c r="B14" s="78"/>
      <c r="C14" s="338" t="s">
        <v>399</v>
      </c>
      <c r="D14" s="154"/>
      <c r="E14" s="205">
        <v>-17394</v>
      </c>
      <c r="F14" s="205">
        <v>16279</v>
      </c>
      <c r="G14" s="205">
        <v>-2659</v>
      </c>
      <c r="H14" s="205">
        <v>3405</v>
      </c>
      <c r="I14" s="205">
        <v>6561</v>
      </c>
      <c r="J14" s="205">
        <v>1537</v>
      </c>
      <c r="K14" s="204">
        <v>1268</v>
      </c>
      <c r="L14" s="194">
        <v>-2151</v>
      </c>
      <c r="M14" s="205">
        <v>1261</v>
      </c>
      <c r="N14" s="161"/>
      <c r="O14" s="45"/>
      <c r="T14" s="26"/>
    </row>
    <row r="15" spans="1:20" ht="15.75">
      <c r="A15" s="122" t="s">
        <v>100</v>
      </c>
      <c r="B15" s="78"/>
      <c r="C15" s="337" t="s">
        <v>333</v>
      </c>
      <c r="D15" s="155"/>
      <c r="E15" s="197">
        <v>-17929</v>
      </c>
      <c r="F15" s="197">
        <v>15950</v>
      </c>
      <c r="G15" s="155"/>
      <c r="H15" s="155"/>
      <c r="I15" s="155"/>
      <c r="J15" s="155"/>
      <c r="K15" s="206"/>
      <c r="L15" s="155"/>
      <c r="M15" s="155"/>
      <c r="N15" s="199" t="s">
        <v>279</v>
      </c>
      <c r="O15" s="45"/>
      <c r="T15" s="26"/>
    </row>
    <row r="16" spans="1:20" ht="15.75">
      <c r="A16" s="122" t="s">
        <v>101</v>
      </c>
      <c r="B16" s="78"/>
      <c r="C16" s="337" t="s">
        <v>334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62"/>
      <c r="O16" s="45"/>
      <c r="T16" s="26"/>
    </row>
    <row r="17" spans="1:20" ht="15.75">
      <c r="A17" s="122"/>
      <c r="B17" s="78"/>
      <c r="C17" s="350"/>
      <c r="D17" s="50"/>
      <c r="E17" s="51"/>
      <c r="F17" s="51"/>
      <c r="G17" s="51"/>
      <c r="H17" s="51"/>
      <c r="I17" s="51"/>
      <c r="J17" s="51"/>
      <c r="K17" s="51"/>
      <c r="L17" s="51"/>
      <c r="M17" s="389"/>
      <c r="N17" s="161"/>
      <c r="O17" s="45"/>
      <c r="T17" s="26"/>
    </row>
    <row r="18" spans="1:20" ht="15.75">
      <c r="A18" s="122" t="s">
        <v>90</v>
      </c>
      <c r="B18" s="78"/>
      <c r="C18" s="338" t="s">
        <v>400</v>
      </c>
      <c r="D18" s="152" t="s">
        <v>277</v>
      </c>
      <c r="E18" s="152" t="s">
        <v>277</v>
      </c>
      <c r="F18" s="152" t="s">
        <v>277</v>
      </c>
      <c r="G18" s="152" t="s">
        <v>277</v>
      </c>
      <c r="H18" s="152" t="s">
        <v>277</v>
      </c>
      <c r="I18" s="152" t="s">
        <v>277</v>
      </c>
      <c r="J18" s="152" t="s">
        <v>277</v>
      </c>
      <c r="K18" s="152" t="s">
        <v>277</v>
      </c>
      <c r="L18" s="203" t="s">
        <v>277</v>
      </c>
      <c r="M18" s="194" t="s">
        <v>277</v>
      </c>
      <c r="N18" s="161"/>
      <c r="O18" s="45"/>
      <c r="T18" s="26"/>
    </row>
    <row r="19" spans="1:20" ht="15.75">
      <c r="A19" s="122" t="s">
        <v>102</v>
      </c>
      <c r="B19" s="142"/>
      <c r="C19" s="337" t="s">
        <v>333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62"/>
      <c r="O19" s="45"/>
      <c r="T19" s="26"/>
    </row>
    <row r="20" spans="1:20" ht="15.75">
      <c r="A20" s="122" t="s">
        <v>267</v>
      </c>
      <c r="B20" s="142"/>
      <c r="C20" s="337" t="s">
        <v>334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5"/>
      <c r="N20" s="162"/>
      <c r="O20" s="45"/>
      <c r="T20" s="26"/>
    </row>
    <row r="21" spans="1:20" ht="15.75">
      <c r="A21" s="122"/>
      <c r="B21" s="142"/>
      <c r="C21" s="350"/>
      <c r="D21" s="50"/>
      <c r="E21" s="51"/>
      <c r="F21" s="51"/>
      <c r="G21" s="51"/>
      <c r="H21" s="51"/>
      <c r="I21" s="51"/>
      <c r="J21" s="51"/>
      <c r="K21" s="51"/>
      <c r="L21" s="51"/>
      <c r="M21" s="389"/>
      <c r="N21" s="161"/>
      <c r="O21" s="45"/>
      <c r="T21" s="26"/>
    </row>
    <row r="22" spans="1:20" ht="15.75">
      <c r="A22" s="122" t="s">
        <v>91</v>
      </c>
      <c r="B22" s="142"/>
      <c r="C22" s="339" t="s">
        <v>336</v>
      </c>
      <c r="D22" s="152"/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262</v>
      </c>
      <c r="K22" s="203">
        <v>202</v>
      </c>
      <c r="L22" s="194">
        <v>-461</v>
      </c>
      <c r="M22" s="194">
        <v>463</v>
      </c>
      <c r="N22" s="161"/>
      <c r="O22" s="45"/>
      <c r="T22" s="26"/>
    </row>
    <row r="23" spans="1:20" ht="15.75">
      <c r="A23" s="122"/>
      <c r="B23" s="142"/>
      <c r="C23" s="350"/>
      <c r="D23" s="50"/>
      <c r="E23" s="51"/>
      <c r="F23" s="51"/>
      <c r="G23" s="51"/>
      <c r="H23" s="51"/>
      <c r="I23" s="51"/>
      <c r="J23" s="51"/>
      <c r="K23" s="51"/>
      <c r="L23" s="51"/>
      <c r="M23" s="389"/>
      <c r="N23" s="161"/>
      <c r="O23" s="45"/>
      <c r="T23" s="26"/>
    </row>
    <row r="24" spans="1:20" ht="15.75">
      <c r="A24" s="122" t="s">
        <v>92</v>
      </c>
      <c r="B24" s="142"/>
      <c r="C24" s="339" t="s">
        <v>337</v>
      </c>
      <c r="D24" s="152"/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3">
        <f>+K25+K26</f>
        <v>-420</v>
      </c>
      <c r="L24" s="194">
        <f>+L25+L26</f>
        <v>1858</v>
      </c>
      <c r="M24" s="194">
        <f>+M25+M26</f>
        <v>2651</v>
      </c>
      <c r="N24" s="161"/>
      <c r="O24" s="45"/>
      <c r="T24" s="26"/>
    </row>
    <row r="25" spans="1:20" ht="15.75">
      <c r="A25" s="122" t="s">
        <v>103</v>
      </c>
      <c r="B25" s="142"/>
      <c r="C25" s="337" t="s">
        <v>333</v>
      </c>
      <c r="D25" s="155"/>
      <c r="E25" s="155"/>
      <c r="F25" s="155"/>
      <c r="G25" s="197"/>
      <c r="H25" s="155"/>
      <c r="I25" s="155"/>
      <c r="J25" s="155"/>
      <c r="K25" s="206">
        <v>-420</v>
      </c>
      <c r="L25" s="197">
        <v>1858</v>
      </c>
      <c r="M25" s="197">
        <v>2651</v>
      </c>
      <c r="N25" s="162"/>
      <c r="O25" s="45"/>
      <c r="T25" s="26"/>
    </row>
    <row r="26" spans="1:20" ht="15.75">
      <c r="A26" s="122" t="s">
        <v>268</v>
      </c>
      <c r="B26" s="142"/>
      <c r="C26" s="337" t="s">
        <v>334</v>
      </c>
      <c r="D26" s="157"/>
      <c r="E26" s="157"/>
      <c r="F26" s="157"/>
      <c r="G26" s="157"/>
      <c r="H26" s="157"/>
      <c r="I26" s="157"/>
      <c r="J26" s="157"/>
      <c r="K26" s="206"/>
      <c r="L26" s="197"/>
      <c r="M26" s="197"/>
      <c r="N26" s="162"/>
      <c r="O26" s="45"/>
      <c r="T26" s="26"/>
    </row>
    <row r="27" spans="1:20" ht="15.75">
      <c r="A27" s="122" t="s">
        <v>93</v>
      </c>
      <c r="B27" s="78"/>
      <c r="C27" s="339" t="s">
        <v>338</v>
      </c>
      <c r="D27" s="152"/>
      <c r="E27" s="205">
        <v>-33350</v>
      </c>
      <c r="F27" s="205">
        <v>-20578</v>
      </c>
      <c r="G27" s="205">
        <v>-26091</v>
      </c>
      <c r="H27" s="205">
        <v>-10732</v>
      </c>
      <c r="I27" s="205">
        <v>-26759</v>
      </c>
      <c r="J27" s="205">
        <v>-25546</v>
      </c>
      <c r="K27" s="203">
        <v>-45764</v>
      </c>
      <c r="L27" s="194">
        <v>2810</v>
      </c>
      <c r="M27" s="194">
        <v>-28046</v>
      </c>
      <c r="N27" s="161"/>
      <c r="O27" s="45"/>
      <c r="T27" s="26"/>
    </row>
    <row r="28" spans="1:20" ht="15.75">
      <c r="A28" s="122" t="s">
        <v>104</v>
      </c>
      <c r="B28" s="78"/>
      <c r="C28" s="337" t="s">
        <v>333</v>
      </c>
      <c r="D28" s="155"/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-54</v>
      </c>
      <c r="K28" s="206">
        <v>488</v>
      </c>
      <c r="L28" s="197">
        <v>-4440</v>
      </c>
      <c r="M28" s="197">
        <v>-4468</v>
      </c>
      <c r="N28" s="200" t="s">
        <v>275</v>
      </c>
      <c r="O28" s="45"/>
      <c r="T28" s="26"/>
    </row>
    <row r="29" spans="1:20" ht="15.75">
      <c r="A29" s="122" t="s">
        <v>269</v>
      </c>
      <c r="B29" s="78"/>
      <c r="C29" s="337" t="s">
        <v>334</v>
      </c>
      <c r="D29" s="155"/>
      <c r="E29" s="197">
        <v>-1720</v>
      </c>
      <c r="F29" s="197">
        <v>-237</v>
      </c>
      <c r="G29" s="197">
        <v>1043</v>
      </c>
      <c r="H29" s="197">
        <v>2832</v>
      </c>
      <c r="I29" s="197">
        <v>-10219</v>
      </c>
      <c r="J29" s="197">
        <v>-38961</v>
      </c>
      <c r="K29" s="206">
        <v>-31927</v>
      </c>
      <c r="L29" s="197">
        <v>1175</v>
      </c>
      <c r="M29" s="197">
        <v>-25503</v>
      </c>
      <c r="N29" s="200" t="s">
        <v>276</v>
      </c>
      <c r="O29" s="45"/>
      <c r="T29" s="26"/>
    </row>
    <row r="30" spans="1:20" ht="15.75">
      <c r="A30" s="122"/>
      <c r="B30" s="142"/>
      <c r="C30" s="338"/>
      <c r="D30" s="50"/>
      <c r="E30" s="51"/>
      <c r="F30" s="51"/>
      <c r="G30" s="51"/>
      <c r="H30" s="51"/>
      <c r="I30" s="51"/>
      <c r="J30" s="51"/>
      <c r="K30" s="51"/>
      <c r="L30" s="51"/>
      <c r="M30" s="389"/>
      <c r="N30" s="161"/>
      <c r="O30" s="45"/>
      <c r="T30" s="26"/>
    </row>
    <row r="31" spans="1:20" ht="15.75">
      <c r="A31" s="122" t="s">
        <v>94</v>
      </c>
      <c r="B31" s="78"/>
      <c r="C31" s="339" t="s">
        <v>401</v>
      </c>
      <c r="D31" s="152" t="s">
        <v>277</v>
      </c>
      <c r="E31" s="152" t="s">
        <v>277</v>
      </c>
      <c r="F31" s="152" t="s">
        <v>277</v>
      </c>
      <c r="G31" s="152" t="s">
        <v>277</v>
      </c>
      <c r="H31" s="152" t="s">
        <v>277</v>
      </c>
      <c r="I31" s="152" t="s">
        <v>277</v>
      </c>
      <c r="J31" s="152" t="s">
        <v>277</v>
      </c>
      <c r="K31" s="203" t="s">
        <v>277</v>
      </c>
      <c r="L31" s="194" t="s">
        <v>277</v>
      </c>
      <c r="M31" s="151" t="s">
        <v>277</v>
      </c>
      <c r="N31" s="161"/>
      <c r="O31" s="45"/>
      <c r="T31" s="26"/>
    </row>
    <row r="32" spans="1:20" ht="15.75">
      <c r="A32" s="122" t="s">
        <v>105</v>
      </c>
      <c r="B32" s="142"/>
      <c r="C32" s="337" t="s">
        <v>333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62"/>
      <c r="O32" s="45"/>
      <c r="T32" s="26"/>
    </row>
    <row r="33" spans="1:20" ht="15.75">
      <c r="A33" s="122" t="s">
        <v>270</v>
      </c>
      <c r="B33" s="142"/>
      <c r="C33" s="337" t="s">
        <v>334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62"/>
      <c r="O33" s="45"/>
      <c r="T33" s="26"/>
    </row>
    <row r="34" spans="1:20" ht="15.75">
      <c r="A34" s="122"/>
      <c r="B34" s="143"/>
      <c r="C34" s="338"/>
      <c r="D34" s="50"/>
      <c r="E34" s="51"/>
      <c r="F34" s="51"/>
      <c r="G34" s="51"/>
      <c r="H34" s="51"/>
      <c r="I34" s="51"/>
      <c r="J34" s="51"/>
      <c r="K34" s="51"/>
      <c r="L34" s="51"/>
      <c r="M34" s="389"/>
      <c r="N34" s="161"/>
      <c r="O34" s="45"/>
      <c r="T34" s="26"/>
    </row>
    <row r="35" spans="1:20" ht="15.75">
      <c r="A35" s="122" t="s">
        <v>95</v>
      </c>
      <c r="B35" s="78"/>
      <c r="C35" s="339" t="s">
        <v>343</v>
      </c>
      <c r="D35" s="152"/>
      <c r="E35" s="194">
        <f aca="true" t="shared" si="1" ref="E35:J35">SUM(E36:E38)</f>
        <v>12705</v>
      </c>
      <c r="F35" s="194">
        <f t="shared" si="1"/>
        <v>6153</v>
      </c>
      <c r="G35" s="194">
        <f t="shared" si="1"/>
        <v>4501</v>
      </c>
      <c r="H35" s="194">
        <f t="shared" si="1"/>
        <v>4120</v>
      </c>
      <c r="I35" s="194">
        <f t="shared" si="1"/>
        <v>5852</v>
      </c>
      <c r="J35" s="194">
        <f t="shared" si="1"/>
        <v>42618</v>
      </c>
      <c r="K35" s="203">
        <f>+SUM(K36:K38)</f>
        <v>15944</v>
      </c>
      <c r="L35" s="194">
        <f>+SUM(L36:L38)</f>
        <v>11798</v>
      </c>
      <c r="M35" s="194">
        <f>+SUM(M36:M38)</f>
        <v>4201</v>
      </c>
      <c r="N35" s="161"/>
      <c r="O35" s="45"/>
      <c r="T35" s="26"/>
    </row>
    <row r="36" spans="1:20" ht="15.75">
      <c r="A36" s="122" t="s">
        <v>97</v>
      </c>
      <c r="B36" s="78"/>
      <c r="C36" s="337" t="s">
        <v>333</v>
      </c>
      <c r="D36" s="155"/>
      <c r="E36" s="197"/>
      <c r="F36" s="197"/>
      <c r="G36" s="197"/>
      <c r="H36" s="197"/>
      <c r="I36" s="197"/>
      <c r="J36" s="197">
        <v>4028</v>
      </c>
      <c r="K36" s="206">
        <v>9289</v>
      </c>
      <c r="L36" s="197"/>
      <c r="M36" s="197"/>
      <c r="N36" s="199" t="s">
        <v>278</v>
      </c>
      <c r="O36" s="45"/>
      <c r="T36" s="26"/>
    </row>
    <row r="37" spans="1:20" ht="15.75">
      <c r="A37" s="122" t="s">
        <v>98</v>
      </c>
      <c r="B37" s="78"/>
      <c r="C37" s="337" t="s">
        <v>334</v>
      </c>
      <c r="D37" s="155"/>
      <c r="E37" s="155"/>
      <c r="F37" s="155"/>
      <c r="G37" s="155"/>
      <c r="H37" s="155"/>
      <c r="I37" s="206"/>
      <c r="J37" s="206">
        <v>30266</v>
      </c>
      <c r="K37" s="206"/>
      <c r="L37" s="197">
        <v>7870</v>
      </c>
      <c r="M37" s="155"/>
      <c r="N37" s="199" t="s">
        <v>280</v>
      </c>
      <c r="O37" s="45"/>
      <c r="T37" s="26"/>
    </row>
    <row r="38" spans="1:20" ht="15.75">
      <c r="A38" s="122" t="s">
        <v>99</v>
      </c>
      <c r="B38" s="78"/>
      <c r="C38" s="337" t="s">
        <v>335</v>
      </c>
      <c r="D38" s="155"/>
      <c r="E38" s="197">
        <v>12705</v>
      </c>
      <c r="F38" s="197">
        <v>6153</v>
      </c>
      <c r="G38" s="197">
        <v>4501</v>
      </c>
      <c r="H38" s="197">
        <v>4120</v>
      </c>
      <c r="I38" s="197">
        <v>5852</v>
      </c>
      <c r="J38" s="197">
        <v>8324</v>
      </c>
      <c r="K38" s="206">
        <v>6655</v>
      </c>
      <c r="L38" s="197">
        <v>3928</v>
      </c>
      <c r="M38" s="197">
        <v>4201</v>
      </c>
      <c r="N38" s="199" t="s">
        <v>281</v>
      </c>
      <c r="O38" s="45"/>
      <c r="T38" s="26"/>
    </row>
    <row r="39" spans="1:20" ht="16.5" thickBot="1">
      <c r="A39" s="112"/>
      <c r="B39" s="78"/>
      <c r="C39" s="338"/>
      <c r="D39" s="185"/>
      <c r="E39" s="186"/>
      <c r="F39" s="186"/>
      <c r="G39" s="186"/>
      <c r="H39" s="186"/>
      <c r="I39" s="186"/>
      <c r="J39" s="186"/>
      <c r="K39" s="186"/>
      <c r="L39" s="186"/>
      <c r="M39" s="397"/>
      <c r="N39" s="160"/>
      <c r="O39" s="45"/>
      <c r="T39" s="26"/>
    </row>
    <row r="40" spans="1:20" ht="17.25" thickBot="1" thickTop="1">
      <c r="A40" s="122" t="s">
        <v>96</v>
      </c>
      <c r="B40" s="78"/>
      <c r="C40" s="341" t="s">
        <v>405</v>
      </c>
      <c r="D40" s="150"/>
      <c r="E40" s="193">
        <f aca="true" t="shared" si="2" ref="E40:M40">+E8+E11+E22+E24+E27+E35</f>
        <v>-2664</v>
      </c>
      <c r="F40" s="193">
        <f t="shared" si="2"/>
        <v>-28704</v>
      </c>
      <c r="G40" s="193">
        <f t="shared" si="2"/>
        <v>-43016</v>
      </c>
      <c r="H40" s="193">
        <f t="shared" si="2"/>
        <v>1843</v>
      </c>
      <c r="I40" s="193">
        <f t="shared" si="2"/>
        <v>-35172</v>
      </c>
      <c r="J40" s="193">
        <f t="shared" si="2"/>
        <v>17712</v>
      </c>
      <c r="K40" s="201">
        <f t="shared" si="2"/>
        <v>-147809</v>
      </c>
      <c r="L40" s="193">
        <f t="shared" si="2"/>
        <v>-24324</v>
      </c>
      <c r="M40" s="193">
        <f t="shared" si="2"/>
        <v>-44949</v>
      </c>
      <c r="N40" s="163"/>
      <c r="O40" s="41"/>
      <c r="T40" s="26"/>
    </row>
    <row r="41" spans="1:16" ht="16.5" thickTop="1">
      <c r="A41" s="112"/>
      <c r="B41" s="78"/>
      <c r="C41" s="342" t="s">
        <v>359</v>
      </c>
      <c r="D41" s="89"/>
      <c r="E41" s="118"/>
      <c r="F41" s="118"/>
      <c r="G41" s="58"/>
      <c r="H41" s="58"/>
      <c r="I41" s="58"/>
      <c r="J41" s="58"/>
      <c r="K41" s="58"/>
      <c r="L41" s="58"/>
      <c r="M41" s="58"/>
      <c r="N41" s="118"/>
      <c r="O41" s="45"/>
      <c r="P41" s="26"/>
    </row>
    <row r="42" spans="1:16" ht="9" customHeight="1">
      <c r="A42" s="112"/>
      <c r="B42" s="78"/>
      <c r="C42" s="351"/>
      <c r="D42" s="17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45"/>
      <c r="P42" s="26"/>
    </row>
    <row r="43" spans="1:16" ht="15.75">
      <c r="A43" s="112"/>
      <c r="B43" s="78"/>
      <c r="C43" s="307" t="s">
        <v>319</v>
      </c>
      <c r="D43" s="61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45"/>
      <c r="P43" s="26"/>
    </row>
    <row r="44" spans="1:16" ht="15.75">
      <c r="A44" s="112"/>
      <c r="B44" s="78"/>
      <c r="C44" s="344" t="s">
        <v>360</v>
      </c>
      <c r="D44" s="61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45"/>
      <c r="P44" s="26"/>
    </row>
    <row r="45" spans="1:17" ht="12" customHeight="1" thickBot="1">
      <c r="A45" s="140"/>
      <c r="B45" s="135"/>
      <c r="C45" s="6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Q45" s="26"/>
    </row>
    <row r="46" spans="1:17" ht="16.5" thickTop="1">
      <c r="A46" s="144"/>
      <c r="B46" s="119"/>
      <c r="Q46" s="26"/>
    </row>
    <row r="47" ht="15">
      <c r="A47" s="144"/>
    </row>
    <row r="48" spans="1:13" ht="15.75">
      <c r="A48" s="144"/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ht="15">
      <c r="A49" s="144"/>
    </row>
    <row r="50" ht="15">
      <c r="A50" s="144"/>
    </row>
    <row r="51" ht="15">
      <c r="A51" s="144"/>
    </row>
    <row r="52" ht="15">
      <c r="A52" s="144"/>
    </row>
    <row r="53" ht="15">
      <c r="A53" s="144"/>
    </row>
    <row r="54" ht="15">
      <c r="A54" s="58"/>
    </row>
    <row r="55" ht="15">
      <c r="A55" s="58"/>
    </row>
    <row r="56" ht="15">
      <c r="A56" s="58"/>
    </row>
    <row r="57" ht="15">
      <c r="A57" s="58"/>
    </row>
    <row r="58" ht="15">
      <c r="A58" s="118"/>
    </row>
    <row r="59" ht="15">
      <c r="A59" s="118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T59"/>
  <sheetViews>
    <sheetView showGridLines="0" defaultGridColor="0" zoomScale="75" zoomScaleNormal="75" colorId="22" workbookViewId="0" topLeftCell="B10">
      <selection activeCell="A1" sqref="A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7.445312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72.777343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18">
      <c r="A1" s="54"/>
      <c r="B1" s="119"/>
      <c r="C1" s="347" t="s">
        <v>406</v>
      </c>
      <c r="D1" s="24"/>
      <c r="Q1" s="26"/>
    </row>
    <row r="2" spans="1:16" ht="11.25" customHeight="1" thickBot="1">
      <c r="A2" s="54"/>
      <c r="B2" s="119"/>
      <c r="C2" s="352"/>
      <c r="D2" s="27"/>
      <c r="P2" s="26"/>
    </row>
    <row r="3" spans="1:16" ht="16.5" thickTop="1">
      <c r="A3" s="120"/>
      <c r="B3" s="121"/>
      <c r="C3" s="348"/>
      <c r="D3" s="28"/>
      <c r="E3" s="29"/>
      <c r="F3" s="29"/>
      <c r="G3" s="29"/>
      <c r="H3" s="29"/>
      <c r="I3" s="29"/>
      <c r="J3" s="29"/>
      <c r="K3" s="29"/>
      <c r="L3" s="29"/>
      <c r="M3" s="29"/>
      <c r="N3" s="182"/>
      <c r="O3" s="30"/>
      <c r="P3" s="26"/>
    </row>
    <row r="4" spans="1:20" ht="18.75">
      <c r="A4" s="122"/>
      <c r="B4" s="78"/>
      <c r="C4" s="293" t="s">
        <v>298</v>
      </c>
      <c r="D4" s="405" t="s">
        <v>323</v>
      </c>
      <c r="E4" s="406"/>
      <c r="F4" s="406"/>
      <c r="G4" s="407"/>
      <c r="H4" s="406"/>
      <c r="I4" s="408"/>
      <c r="J4" s="406"/>
      <c r="K4" s="406"/>
      <c r="L4" s="406"/>
      <c r="M4" s="409"/>
      <c r="N4" s="187"/>
      <c r="O4" s="177"/>
      <c r="T4" s="26"/>
    </row>
    <row r="5" spans="1:20" ht="15.75">
      <c r="A5" s="122" t="s">
        <v>20</v>
      </c>
      <c r="B5" s="78"/>
      <c r="C5" s="294" t="s">
        <v>299</v>
      </c>
      <c r="D5" s="329">
        <v>1995</v>
      </c>
      <c r="E5" s="329">
        <v>1996</v>
      </c>
      <c r="F5" s="329">
        <v>1997</v>
      </c>
      <c r="G5" s="329">
        <v>1998</v>
      </c>
      <c r="H5" s="329">
        <v>1999</v>
      </c>
      <c r="I5" s="329">
        <v>2000</v>
      </c>
      <c r="J5" s="329">
        <v>2001</v>
      </c>
      <c r="K5" s="329">
        <v>2002</v>
      </c>
      <c r="L5" s="329">
        <v>2003</v>
      </c>
      <c r="M5" s="34">
        <v>2004</v>
      </c>
      <c r="N5" s="123"/>
      <c r="O5" s="177"/>
      <c r="T5" s="26"/>
    </row>
    <row r="6" spans="1:20" ht="15.75">
      <c r="A6" s="122"/>
      <c r="B6" s="78"/>
      <c r="C6" s="295" t="s">
        <v>320</v>
      </c>
      <c r="D6" s="330" t="s">
        <v>324</v>
      </c>
      <c r="E6" s="330" t="s">
        <v>324</v>
      </c>
      <c r="F6" s="330" t="s">
        <v>324</v>
      </c>
      <c r="G6" s="330" t="s">
        <v>324</v>
      </c>
      <c r="H6" s="330" t="s">
        <v>324</v>
      </c>
      <c r="I6" s="330" t="s">
        <v>324</v>
      </c>
      <c r="J6" s="330" t="s">
        <v>324</v>
      </c>
      <c r="K6" s="330" t="s">
        <v>324</v>
      </c>
      <c r="L6" s="330" t="s">
        <v>324</v>
      </c>
      <c r="M6" s="330" t="s">
        <v>324</v>
      </c>
      <c r="N6" s="123"/>
      <c r="O6" s="177"/>
      <c r="T6" s="26"/>
    </row>
    <row r="7" spans="1:20" ht="10.5" customHeight="1" thickBot="1">
      <c r="A7" s="122"/>
      <c r="B7" s="78"/>
      <c r="C7" s="349"/>
      <c r="D7" s="37"/>
      <c r="E7" s="37"/>
      <c r="F7" s="37"/>
      <c r="G7" s="37"/>
      <c r="H7" s="37"/>
      <c r="I7" s="37"/>
      <c r="J7" s="37"/>
      <c r="K7" s="36"/>
      <c r="L7" s="36"/>
      <c r="M7" s="36"/>
      <c r="N7" s="87"/>
      <c r="O7" s="177"/>
      <c r="T7" s="26"/>
    </row>
    <row r="8" spans="1:20" ht="17.25" thickBot="1" thickTop="1">
      <c r="A8" s="122" t="s">
        <v>106</v>
      </c>
      <c r="B8" s="78"/>
      <c r="C8" s="332" t="s">
        <v>407</v>
      </c>
      <c r="D8" s="150"/>
      <c r="E8" s="193">
        <v>-69663</v>
      </c>
      <c r="F8" s="193">
        <v>-50533</v>
      </c>
      <c r="G8" s="193">
        <v>-90775</v>
      </c>
      <c r="H8" s="193">
        <v>-46567</v>
      </c>
      <c r="I8" s="193">
        <v>-81396.79999999993</v>
      </c>
      <c r="J8" s="193">
        <v>-28811.1</v>
      </c>
      <c r="K8" s="201">
        <v>-100857</v>
      </c>
      <c r="L8" s="193">
        <v>-348968</v>
      </c>
      <c r="M8" s="193">
        <v>-423903</v>
      </c>
      <c r="N8" s="183"/>
      <c r="O8" s="41"/>
      <c r="T8" s="26"/>
    </row>
    <row r="9" spans="1:20" ht="16.5" thickTop="1">
      <c r="A9" s="122"/>
      <c r="B9" s="78"/>
      <c r="C9" s="333" t="s">
        <v>326</v>
      </c>
      <c r="D9" s="42"/>
      <c r="E9" s="43"/>
      <c r="F9" s="43"/>
      <c r="G9" s="43"/>
      <c r="H9" s="43"/>
      <c r="I9" s="43"/>
      <c r="J9" s="43"/>
      <c r="K9" s="43"/>
      <c r="L9" s="43"/>
      <c r="M9" s="44"/>
      <c r="N9" s="392"/>
      <c r="O9" s="45"/>
      <c r="T9" s="26"/>
    </row>
    <row r="10" spans="1:20" ht="6" customHeight="1">
      <c r="A10" s="122"/>
      <c r="B10" s="78"/>
      <c r="C10" s="334"/>
      <c r="D10" s="46"/>
      <c r="E10" s="47"/>
      <c r="F10" s="47"/>
      <c r="G10" s="47"/>
      <c r="H10" s="47"/>
      <c r="I10" s="47"/>
      <c r="J10" s="47"/>
      <c r="K10" s="47"/>
      <c r="L10" s="47"/>
      <c r="M10" s="48"/>
      <c r="N10" s="160"/>
      <c r="O10" s="45"/>
      <c r="T10" s="26"/>
    </row>
    <row r="11" spans="1:20" ht="15.75">
      <c r="A11" s="122" t="s">
        <v>107</v>
      </c>
      <c r="B11" s="142"/>
      <c r="C11" s="335" t="s">
        <v>327</v>
      </c>
      <c r="D11" s="151"/>
      <c r="E11" s="194">
        <f aca="true" t="shared" si="0" ref="E11:J11">+E12+E13+E14</f>
        <v>163</v>
      </c>
      <c r="F11" s="194">
        <f t="shared" si="0"/>
        <v>-10259</v>
      </c>
      <c r="G11" s="194">
        <f t="shared" si="0"/>
        <v>1714</v>
      </c>
      <c r="H11" s="194">
        <f t="shared" si="0"/>
        <v>-63751</v>
      </c>
      <c r="I11" s="194">
        <f t="shared" si="0"/>
        <v>-9638.203</v>
      </c>
      <c r="J11" s="194">
        <f t="shared" si="0"/>
        <v>-308.9</v>
      </c>
      <c r="K11" s="203">
        <f>SUM(K12:K14)</f>
        <v>479</v>
      </c>
      <c r="L11" s="194">
        <f>SUM(L12:L14)</f>
        <v>758</v>
      </c>
      <c r="M11" s="194">
        <f>SUM(M12:M14)</f>
        <v>716</v>
      </c>
      <c r="N11" s="161"/>
      <c r="O11" s="45"/>
      <c r="T11" s="26"/>
    </row>
    <row r="12" spans="1:20" ht="15.75">
      <c r="A12" s="122" t="s">
        <v>108</v>
      </c>
      <c r="B12" s="78"/>
      <c r="C12" s="338" t="s">
        <v>397</v>
      </c>
      <c r="D12" s="156"/>
      <c r="E12" s="195">
        <v>569</v>
      </c>
      <c r="F12" s="195">
        <v>-1131</v>
      </c>
      <c r="G12" s="195">
        <v>4425</v>
      </c>
      <c r="H12" s="195">
        <v>2942</v>
      </c>
      <c r="I12" s="195">
        <v>-9638.203</v>
      </c>
      <c r="J12" s="195">
        <v>-308.9</v>
      </c>
      <c r="K12" s="207">
        <v>479</v>
      </c>
      <c r="L12" s="194">
        <v>779</v>
      </c>
      <c r="M12" s="399">
        <v>740</v>
      </c>
      <c r="N12" s="161"/>
      <c r="O12" s="45"/>
      <c r="T12" s="26"/>
    </row>
    <row r="13" spans="1:20" ht="15.75">
      <c r="A13" s="122" t="s">
        <v>109</v>
      </c>
      <c r="B13" s="78"/>
      <c r="C13" s="338" t="s">
        <v>398</v>
      </c>
      <c r="D13" s="152"/>
      <c r="E13" s="196">
        <v>754</v>
      </c>
      <c r="F13" s="196">
        <v>-8200</v>
      </c>
      <c r="G13" s="196">
        <v>-2711</v>
      </c>
      <c r="H13" s="196">
        <v>-66693</v>
      </c>
      <c r="I13" s="196">
        <v>0</v>
      </c>
      <c r="J13" s="196">
        <v>0</v>
      </c>
      <c r="K13" s="203" t="s">
        <v>277</v>
      </c>
      <c r="L13" s="194">
        <v>-21</v>
      </c>
      <c r="M13" s="194">
        <v>-24</v>
      </c>
      <c r="N13" s="161"/>
      <c r="O13" s="45"/>
      <c r="T13" s="26"/>
    </row>
    <row r="14" spans="1:20" ht="15.75">
      <c r="A14" s="122" t="s">
        <v>110</v>
      </c>
      <c r="B14" s="78"/>
      <c r="C14" s="338" t="s">
        <v>399</v>
      </c>
      <c r="D14" s="152"/>
      <c r="E14" s="205">
        <v>-1160</v>
      </c>
      <c r="F14" s="205">
        <v>-928</v>
      </c>
      <c r="G14" s="205">
        <v>0</v>
      </c>
      <c r="H14" s="205">
        <v>0</v>
      </c>
      <c r="I14" s="205">
        <v>0</v>
      </c>
      <c r="J14" s="205">
        <v>0</v>
      </c>
      <c r="K14" s="203" t="s">
        <v>277</v>
      </c>
      <c r="L14" s="194" t="s">
        <v>277</v>
      </c>
      <c r="M14" s="194" t="s">
        <v>277</v>
      </c>
      <c r="N14" s="161"/>
      <c r="O14" s="45"/>
      <c r="T14" s="26"/>
    </row>
    <row r="15" spans="1:20" ht="15.75">
      <c r="A15" s="122" t="s">
        <v>111</v>
      </c>
      <c r="B15" s="78"/>
      <c r="C15" s="337" t="s">
        <v>333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62"/>
      <c r="O15" s="45"/>
      <c r="T15" s="26"/>
    </row>
    <row r="16" spans="1:20" ht="15.75">
      <c r="A16" s="122" t="s">
        <v>112</v>
      </c>
      <c r="B16" s="78"/>
      <c r="C16" s="337" t="s">
        <v>334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62"/>
      <c r="O16" s="45"/>
      <c r="T16" s="26"/>
    </row>
    <row r="17" spans="1:20" ht="15.75">
      <c r="A17" s="122"/>
      <c r="B17" s="78"/>
      <c r="C17" s="350"/>
      <c r="D17" s="59"/>
      <c r="E17" s="62"/>
      <c r="F17" s="62"/>
      <c r="G17" s="62"/>
      <c r="H17" s="62"/>
      <c r="I17" s="62"/>
      <c r="J17" s="62"/>
      <c r="K17" s="62"/>
      <c r="L17" s="62"/>
      <c r="M17" s="391"/>
      <c r="N17" s="161"/>
      <c r="O17" s="45"/>
      <c r="T17" s="26"/>
    </row>
    <row r="18" spans="1:20" ht="15.75">
      <c r="A18" s="122" t="s">
        <v>113</v>
      </c>
      <c r="B18" s="78"/>
      <c r="C18" s="338" t="s">
        <v>400</v>
      </c>
      <c r="D18" s="152" t="s">
        <v>277</v>
      </c>
      <c r="E18" s="152" t="s">
        <v>277</v>
      </c>
      <c r="F18" s="152" t="s">
        <v>277</v>
      </c>
      <c r="G18" s="152" t="s">
        <v>277</v>
      </c>
      <c r="H18" s="152" t="s">
        <v>277</v>
      </c>
      <c r="I18" s="152" t="s">
        <v>277</v>
      </c>
      <c r="J18" s="152" t="s">
        <v>277</v>
      </c>
      <c r="K18" s="203" t="s">
        <v>277</v>
      </c>
      <c r="L18" s="194" t="s">
        <v>277</v>
      </c>
      <c r="M18" s="194" t="s">
        <v>277</v>
      </c>
      <c r="N18" s="161"/>
      <c r="O18" s="45"/>
      <c r="T18" s="26"/>
    </row>
    <row r="19" spans="1:20" ht="15.75">
      <c r="A19" s="122" t="s">
        <v>114</v>
      </c>
      <c r="B19" s="142"/>
      <c r="C19" s="337" t="s">
        <v>333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62"/>
      <c r="O19" s="45"/>
      <c r="T19" s="26"/>
    </row>
    <row r="20" spans="1:20" ht="15.75">
      <c r="A20" s="122" t="s">
        <v>271</v>
      </c>
      <c r="B20" s="142"/>
      <c r="C20" s="337" t="s">
        <v>334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5"/>
      <c r="N20" s="398"/>
      <c r="O20" s="45"/>
      <c r="T20" s="26"/>
    </row>
    <row r="21" spans="1:20" ht="15.75">
      <c r="A21" s="122"/>
      <c r="B21" s="142"/>
      <c r="C21" s="350"/>
      <c r="D21" s="59"/>
      <c r="E21" s="62"/>
      <c r="F21" s="62"/>
      <c r="G21" s="62"/>
      <c r="H21" s="62"/>
      <c r="I21" s="62"/>
      <c r="J21" s="62"/>
      <c r="K21" s="62"/>
      <c r="L21" s="62"/>
      <c r="M21" s="391"/>
      <c r="N21" s="161"/>
      <c r="O21" s="45"/>
      <c r="T21" s="26"/>
    </row>
    <row r="22" spans="1:20" ht="15.75">
      <c r="A22" s="122" t="s">
        <v>115</v>
      </c>
      <c r="B22" s="142"/>
      <c r="C22" s="339" t="s">
        <v>336</v>
      </c>
      <c r="D22" s="152"/>
      <c r="E22" s="152">
        <v>0</v>
      </c>
      <c r="F22" s="195">
        <v>0</v>
      </c>
      <c r="G22" s="152">
        <v>0</v>
      </c>
      <c r="H22" s="152">
        <v>0</v>
      </c>
      <c r="I22" s="152">
        <v>0</v>
      </c>
      <c r="J22" s="152">
        <v>0</v>
      </c>
      <c r="K22" s="203">
        <v>0</v>
      </c>
      <c r="L22" s="194">
        <v>0</v>
      </c>
      <c r="M22" s="194">
        <v>0</v>
      </c>
      <c r="N22" s="161"/>
      <c r="O22" s="45"/>
      <c r="T22" s="26"/>
    </row>
    <row r="23" spans="1:20" ht="15.75">
      <c r="A23" s="122"/>
      <c r="B23" s="142"/>
      <c r="C23" s="350"/>
      <c r="D23" s="59"/>
      <c r="E23" s="62"/>
      <c r="F23" s="62"/>
      <c r="G23" s="62"/>
      <c r="H23" s="62"/>
      <c r="I23" s="62"/>
      <c r="J23" s="62"/>
      <c r="K23" s="62"/>
      <c r="L23" s="62"/>
      <c r="M23" s="391"/>
      <c r="N23" s="161"/>
      <c r="O23" s="45"/>
      <c r="T23" s="26"/>
    </row>
    <row r="24" spans="1:20" ht="15.75">
      <c r="A24" s="122" t="s">
        <v>116</v>
      </c>
      <c r="B24" s="142"/>
      <c r="C24" s="339" t="s">
        <v>337</v>
      </c>
      <c r="D24" s="152"/>
      <c r="E24" s="205">
        <f aca="true" t="shared" si="1" ref="E24:K24">+E25+E26</f>
        <v>11354</v>
      </c>
      <c r="F24" s="205">
        <f t="shared" si="1"/>
        <v>17989</v>
      </c>
      <c r="G24" s="205">
        <f t="shared" si="1"/>
        <v>15246</v>
      </c>
      <c r="H24" s="205">
        <f t="shared" si="1"/>
        <v>7361</v>
      </c>
      <c r="I24" s="205">
        <f t="shared" si="1"/>
        <v>28140</v>
      </c>
      <c r="J24" s="205">
        <f t="shared" si="1"/>
        <v>21217</v>
      </c>
      <c r="K24" s="203">
        <f t="shared" si="1"/>
        <v>24572</v>
      </c>
      <c r="L24" s="194">
        <f>+L25+L26</f>
        <v>13979</v>
      </c>
      <c r="M24" s="194">
        <f>+M25+M26</f>
        <v>16801</v>
      </c>
      <c r="N24" s="161"/>
      <c r="O24" s="45"/>
      <c r="T24" s="26"/>
    </row>
    <row r="25" spans="1:20" ht="15.75">
      <c r="A25" s="122" t="s">
        <v>117</v>
      </c>
      <c r="B25" s="142"/>
      <c r="C25" s="337" t="s">
        <v>333</v>
      </c>
      <c r="D25" s="155"/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-1</v>
      </c>
      <c r="K25" s="206">
        <v>-13</v>
      </c>
      <c r="L25" s="197">
        <v>-1</v>
      </c>
      <c r="M25" s="197">
        <v>1</v>
      </c>
      <c r="N25" s="199" t="s">
        <v>282</v>
      </c>
      <c r="O25" s="45"/>
      <c r="T25" s="26"/>
    </row>
    <row r="26" spans="1:20" ht="15.75">
      <c r="A26" s="122" t="s">
        <v>272</v>
      </c>
      <c r="B26" s="142"/>
      <c r="C26" s="337" t="s">
        <v>334</v>
      </c>
      <c r="D26" s="157"/>
      <c r="E26" s="208">
        <v>11354</v>
      </c>
      <c r="F26" s="208">
        <v>17989</v>
      </c>
      <c r="G26" s="208">
        <v>15246</v>
      </c>
      <c r="H26" s="208">
        <v>7361</v>
      </c>
      <c r="I26" s="208">
        <v>28140</v>
      </c>
      <c r="J26" s="208">
        <v>21218</v>
      </c>
      <c r="K26" s="206">
        <v>24585</v>
      </c>
      <c r="L26" s="197">
        <v>13980</v>
      </c>
      <c r="M26" s="197">
        <v>16800</v>
      </c>
      <c r="N26" s="199" t="s">
        <v>283</v>
      </c>
      <c r="O26" s="45"/>
      <c r="T26" s="26"/>
    </row>
    <row r="27" spans="1:20" ht="15.75">
      <c r="A27" s="122" t="s">
        <v>118</v>
      </c>
      <c r="B27" s="78"/>
      <c r="C27" s="339" t="s">
        <v>338</v>
      </c>
      <c r="D27" s="152"/>
      <c r="E27" s="205">
        <v>-5205</v>
      </c>
      <c r="F27" s="205">
        <v>-2700</v>
      </c>
      <c r="G27" s="205">
        <v>-17862</v>
      </c>
      <c r="H27" s="205">
        <v>-6097</v>
      </c>
      <c r="I27" s="205">
        <v>5454</v>
      </c>
      <c r="J27" s="205">
        <v>-1721</v>
      </c>
      <c r="K27" s="203">
        <v>-4357</v>
      </c>
      <c r="L27" s="194">
        <v>-7013</v>
      </c>
      <c r="M27" s="194">
        <v>-4254</v>
      </c>
      <c r="N27" s="161"/>
      <c r="O27" s="45"/>
      <c r="T27" s="26"/>
    </row>
    <row r="28" spans="1:20" ht="15.75">
      <c r="A28" s="122" t="s">
        <v>119</v>
      </c>
      <c r="B28" s="78"/>
      <c r="C28" s="337" t="s">
        <v>333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62"/>
      <c r="O28" s="45"/>
      <c r="T28" s="26"/>
    </row>
    <row r="29" spans="1:20" ht="15.75">
      <c r="A29" s="122" t="s">
        <v>273</v>
      </c>
      <c r="B29" s="78"/>
      <c r="C29" s="337" t="s">
        <v>334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62"/>
      <c r="O29" s="45"/>
      <c r="T29" s="26"/>
    </row>
    <row r="30" spans="1:20" ht="15.75">
      <c r="A30" s="122"/>
      <c r="B30" s="142"/>
      <c r="C30" s="338"/>
      <c r="D30" s="50"/>
      <c r="E30" s="51"/>
      <c r="F30" s="51"/>
      <c r="G30" s="51"/>
      <c r="H30" s="51"/>
      <c r="I30" s="51"/>
      <c r="J30" s="51"/>
      <c r="K30" s="51"/>
      <c r="L30" s="51"/>
      <c r="M30" s="389"/>
      <c r="N30" s="161"/>
      <c r="O30" s="45"/>
      <c r="T30" s="26"/>
    </row>
    <row r="31" spans="1:20" ht="15.75">
      <c r="A31" s="122" t="s">
        <v>120</v>
      </c>
      <c r="B31" s="78"/>
      <c r="C31" s="339" t="s">
        <v>401</v>
      </c>
      <c r="D31" s="152" t="s">
        <v>277</v>
      </c>
      <c r="E31" s="152" t="s">
        <v>277</v>
      </c>
      <c r="F31" s="152" t="s">
        <v>277</v>
      </c>
      <c r="G31" s="152" t="s">
        <v>277</v>
      </c>
      <c r="H31" s="152" t="s">
        <v>277</v>
      </c>
      <c r="I31" s="152" t="s">
        <v>277</v>
      </c>
      <c r="J31" s="152" t="s">
        <v>277</v>
      </c>
      <c r="K31" s="203" t="s">
        <v>277</v>
      </c>
      <c r="L31" s="194" t="s">
        <v>277</v>
      </c>
      <c r="M31" s="151" t="s">
        <v>277</v>
      </c>
      <c r="N31" s="161"/>
      <c r="O31" s="45"/>
      <c r="T31" s="26"/>
    </row>
    <row r="32" spans="1:20" ht="15.75">
      <c r="A32" s="122" t="s">
        <v>121</v>
      </c>
      <c r="B32" s="142"/>
      <c r="C32" s="337" t="s">
        <v>333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62"/>
      <c r="O32" s="45"/>
      <c r="T32" s="26"/>
    </row>
    <row r="33" spans="1:20" ht="15.75">
      <c r="A33" s="122" t="s">
        <v>274</v>
      </c>
      <c r="B33" s="142"/>
      <c r="C33" s="337" t="s">
        <v>334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62"/>
      <c r="O33" s="45"/>
      <c r="T33" s="26"/>
    </row>
    <row r="34" spans="1:20" ht="15.75">
      <c r="A34" s="122"/>
      <c r="B34" s="143"/>
      <c r="C34" s="338"/>
      <c r="D34" s="50"/>
      <c r="E34" s="51"/>
      <c r="F34" s="51"/>
      <c r="G34" s="51"/>
      <c r="H34" s="51"/>
      <c r="I34" s="51"/>
      <c r="J34" s="51"/>
      <c r="K34" s="51"/>
      <c r="L34" s="51"/>
      <c r="M34" s="389"/>
      <c r="N34" s="161"/>
      <c r="O34" s="45"/>
      <c r="T34" s="26"/>
    </row>
    <row r="35" spans="1:20" ht="15.75">
      <c r="A35" s="122" t="s">
        <v>122</v>
      </c>
      <c r="B35" s="78"/>
      <c r="C35" s="339" t="s">
        <v>343</v>
      </c>
      <c r="D35" s="152"/>
      <c r="E35" s="194">
        <f aca="true" t="shared" si="2" ref="E35:J35">+E36+E37</f>
        <v>104730</v>
      </c>
      <c r="F35" s="194">
        <f t="shared" si="2"/>
        <v>53616</v>
      </c>
      <c r="G35" s="194">
        <f t="shared" si="2"/>
        <v>54470</v>
      </c>
      <c r="H35" s="194">
        <f t="shared" si="2"/>
        <v>90775</v>
      </c>
      <c r="I35" s="194">
        <f t="shared" si="2"/>
        <v>42905</v>
      </c>
      <c r="J35" s="194">
        <f t="shared" si="2"/>
        <v>80113</v>
      </c>
      <c r="K35" s="203">
        <f>+K36</f>
        <v>28811</v>
      </c>
      <c r="L35" s="194">
        <f>+L36</f>
        <v>99389</v>
      </c>
      <c r="M35" s="194">
        <f>+M36</f>
        <v>348968</v>
      </c>
      <c r="N35" s="161"/>
      <c r="O35" s="45"/>
      <c r="T35" s="26"/>
    </row>
    <row r="36" spans="1:20" ht="15.75">
      <c r="A36" s="122" t="s">
        <v>123</v>
      </c>
      <c r="B36" s="78"/>
      <c r="C36" s="337" t="s">
        <v>333</v>
      </c>
      <c r="D36" s="155"/>
      <c r="E36" s="197">
        <v>104730</v>
      </c>
      <c r="F36" s="197">
        <v>53616</v>
      </c>
      <c r="G36" s="197">
        <v>54470</v>
      </c>
      <c r="H36" s="197">
        <v>90775</v>
      </c>
      <c r="I36" s="197">
        <v>42905</v>
      </c>
      <c r="J36" s="197">
        <v>80113</v>
      </c>
      <c r="K36" s="206">
        <v>28811</v>
      </c>
      <c r="L36" s="197">
        <v>99389</v>
      </c>
      <c r="M36" s="197">
        <v>348968</v>
      </c>
      <c r="N36" s="199" t="s">
        <v>284</v>
      </c>
      <c r="O36" s="45"/>
      <c r="T36" s="26"/>
    </row>
    <row r="37" spans="1:20" ht="15.75">
      <c r="A37" s="122" t="s">
        <v>124</v>
      </c>
      <c r="B37" s="78"/>
      <c r="C37" s="337" t="s">
        <v>334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62"/>
      <c r="O37" s="45"/>
      <c r="T37" s="26"/>
    </row>
    <row r="38" spans="1:20" ht="15.75">
      <c r="A38" s="122" t="s">
        <v>125</v>
      </c>
      <c r="B38" s="78"/>
      <c r="C38" s="337" t="s">
        <v>335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62"/>
      <c r="O38" s="45"/>
      <c r="T38" s="26"/>
    </row>
    <row r="39" spans="1:20" ht="16.5" thickBot="1">
      <c r="A39" s="112"/>
      <c r="B39" s="142"/>
      <c r="C39" s="338"/>
      <c r="D39" s="50"/>
      <c r="E39" s="51"/>
      <c r="F39" s="51"/>
      <c r="G39" s="51"/>
      <c r="H39" s="51"/>
      <c r="I39" s="51"/>
      <c r="J39" s="51"/>
      <c r="K39" s="51"/>
      <c r="L39" s="51"/>
      <c r="M39" s="389"/>
      <c r="N39" s="161"/>
      <c r="O39" s="45"/>
      <c r="T39" s="26"/>
    </row>
    <row r="40" spans="1:20" ht="17.25" thickBot="1" thickTop="1">
      <c r="A40" s="122" t="s">
        <v>126</v>
      </c>
      <c r="B40" s="135"/>
      <c r="C40" s="341" t="s">
        <v>408</v>
      </c>
      <c r="D40" s="150"/>
      <c r="E40" s="193">
        <f aca="true" t="shared" si="3" ref="E40:M40">+E8+E11+E22+E24+E27+E35</f>
        <v>41379</v>
      </c>
      <c r="F40" s="193">
        <f t="shared" si="3"/>
        <v>8113</v>
      </c>
      <c r="G40" s="193">
        <f t="shared" si="3"/>
        <v>-37207</v>
      </c>
      <c r="H40" s="193">
        <f t="shared" si="3"/>
        <v>-18279</v>
      </c>
      <c r="I40" s="193">
        <f t="shared" si="3"/>
        <v>-14536.002999999924</v>
      </c>
      <c r="J40" s="193">
        <f t="shared" si="3"/>
        <v>70489</v>
      </c>
      <c r="K40" s="201">
        <f t="shared" si="3"/>
        <v>-51352</v>
      </c>
      <c r="L40" s="193">
        <f t="shared" si="3"/>
        <v>-241855</v>
      </c>
      <c r="M40" s="193">
        <f t="shared" si="3"/>
        <v>-61672</v>
      </c>
      <c r="N40" s="184"/>
      <c r="O40" s="41"/>
      <c r="T40" s="26"/>
    </row>
    <row r="41" spans="1:16" ht="16.5" thickTop="1">
      <c r="A41" s="112"/>
      <c r="B41" s="78"/>
      <c r="C41" s="342" t="s">
        <v>359</v>
      </c>
      <c r="D41" s="53"/>
      <c r="E41" s="39"/>
      <c r="F41" s="39"/>
      <c r="G41" s="54"/>
      <c r="H41" s="54"/>
      <c r="I41" s="54"/>
      <c r="J41" s="54"/>
      <c r="K41" s="54"/>
      <c r="L41" s="54"/>
      <c r="M41" s="54"/>
      <c r="N41" s="39"/>
      <c r="O41" s="45"/>
      <c r="P41" s="26"/>
    </row>
    <row r="42" spans="1:16" ht="9" customHeight="1">
      <c r="A42" s="112"/>
      <c r="B42" s="78"/>
      <c r="C42" s="351"/>
      <c r="D42" s="55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5"/>
      <c r="P42" s="26"/>
    </row>
    <row r="43" spans="1:16" ht="15.75">
      <c r="A43" s="112"/>
      <c r="B43" s="78"/>
      <c r="C43" s="307" t="s">
        <v>319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5"/>
      <c r="P43" s="26"/>
    </row>
    <row r="44" spans="1:16" ht="15.75">
      <c r="A44" s="112"/>
      <c r="B44" s="78"/>
      <c r="C44" s="344" t="s">
        <v>360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5"/>
      <c r="P44" s="26"/>
    </row>
    <row r="45" spans="1:17" ht="12" customHeight="1" thickBot="1">
      <c r="A45" s="140"/>
      <c r="B45" s="135"/>
      <c r="C45" s="6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Q45" s="26"/>
    </row>
    <row r="46" spans="1:17" ht="16.5" thickTop="1">
      <c r="A46" s="144"/>
      <c r="B46" s="119"/>
      <c r="Q46" s="26"/>
    </row>
    <row r="47" ht="15">
      <c r="A47" s="144"/>
    </row>
    <row r="48" spans="1:13" ht="15">
      <c r="A48" s="144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ht="15">
      <c r="A49" s="144"/>
    </row>
    <row r="50" ht="15">
      <c r="A50" s="144"/>
    </row>
    <row r="51" ht="15">
      <c r="A51" s="144"/>
    </row>
    <row r="52" ht="15">
      <c r="A52" s="144"/>
    </row>
    <row r="53" ht="15">
      <c r="A53" s="144"/>
    </row>
    <row r="54" ht="15">
      <c r="A54" s="58"/>
    </row>
    <row r="55" ht="15">
      <c r="A55" s="58"/>
    </row>
    <row r="56" ht="15">
      <c r="A56" s="58"/>
    </row>
    <row r="57" ht="15">
      <c r="A57" s="58"/>
    </row>
    <row r="58" ht="15">
      <c r="A58" s="118"/>
    </row>
    <row r="59" ht="15">
      <c r="A59" s="118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Q49"/>
  <sheetViews>
    <sheetView showGridLines="0" defaultGridColor="0" zoomScale="75" zoomScaleNormal="75" colorId="22" workbookViewId="0" topLeftCell="B17">
      <selection activeCell="A1" sqref="A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87.55468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1" spans="1:17" ht="9.75" customHeight="1">
      <c r="A1" s="58"/>
      <c r="B1" s="58"/>
      <c r="C1" s="117"/>
      <c r="D1" s="60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26"/>
    </row>
    <row r="2" spans="1:17" ht="9.75" customHeight="1">
      <c r="A2" s="58"/>
      <c r="B2" s="58"/>
      <c r="C2" s="117"/>
      <c r="D2" s="60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Q2" s="26"/>
    </row>
    <row r="3" spans="1:17" ht="18">
      <c r="A3" s="54" t="s">
        <v>17</v>
      </c>
      <c r="B3" s="119" t="s">
        <v>17</v>
      </c>
      <c r="C3" s="353" t="s">
        <v>409</v>
      </c>
      <c r="D3" s="24"/>
      <c r="Q3" s="26"/>
    </row>
    <row r="4" spans="1:17" ht="16.5" thickBot="1">
      <c r="A4" s="54"/>
      <c r="B4" s="119"/>
      <c r="C4" s="354"/>
      <c r="Q4" s="26"/>
    </row>
    <row r="5" spans="1:17" ht="16.5" thickTop="1">
      <c r="A5" s="120"/>
      <c r="B5" s="121"/>
      <c r="C5" s="34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30"/>
      <c r="Q5" s="26"/>
    </row>
    <row r="6" spans="1:15" ht="18.75">
      <c r="A6" s="122"/>
      <c r="B6" s="78"/>
      <c r="C6" s="293" t="s">
        <v>298</v>
      </c>
      <c r="D6" s="405" t="s">
        <v>323</v>
      </c>
      <c r="E6" s="406"/>
      <c r="F6" s="406"/>
      <c r="G6" s="407"/>
      <c r="H6" s="406"/>
      <c r="I6" s="408"/>
      <c r="J6" s="406"/>
      <c r="K6" s="406"/>
      <c r="L6" s="406"/>
      <c r="M6" s="409"/>
      <c r="N6" s="32"/>
      <c r="O6" s="45"/>
    </row>
    <row r="7" spans="1:15" ht="15.75">
      <c r="A7" s="122"/>
      <c r="B7" s="78"/>
      <c r="C7" s="294" t="s">
        <v>299</v>
      </c>
      <c r="D7" s="329">
        <v>1995</v>
      </c>
      <c r="E7" s="329">
        <v>1996</v>
      </c>
      <c r="F7" s="329">
        <v>1997</v>
      </c>
      <c r="G7" s="329">
        <v>1998</v>
      </c>
      <c r="H7" s="329">
        <v>1999</v>
      </c>
      <c r="I7" s="329">
        <v>2000</v>
      </c>
      <c r="J7" s="329">
        <v>2001</v>
      </c>
      <c r="K7" s="329">
        <v>2002</v>
      </c>
      <c r="L7" s="329">
        <v>2003</v>
      </c>
      <c r="M7" s="34">
        <v>2004</v>
      </c>
      <c r="N7" s="35"/>
      <c r="O7" s="45"/>
    </row>
    <row r="8" spans="1:15" ht="15.75">
      <c r="A8" s="122"/>
      <c r="B8" s="78"/>
      <c r="C8" s="295" t="s">
        <v>320</v>
      </c>
      <c r="D8" s="330" t="s">
        <v>324</v>
      </c>
      <c r="E8" s="330" t="s">
        <v>324</v>
      </c>
      <c r="F8" s="330" t="s">
        <v>324</v>
      </c>
      <c r="G8" s="330" t="s">
        <v>324</v>
      </c>
      <c r="H8" s="330" t="s">
        <v>324</v>
      </c>
      <c r="I8" s="330" t="s">
        <v>324</v>
      </c>
      <c r="J8" s="330" t="s">
        <v>324</v>
      </c>
      <c r="K8" s="330" t="s">
        <v>324</v>
      </c>
      <c r="L8" s="330" t="s">
        <v>324</v>
      </c>
      <c r="M8" s="330" t="s">
        <v>324</v>
      </c>
      <c r="N8" s="123"/>
      <c r="O8" s="45"/>
    </row>
    <row r="9" spans="1:15" ht="10.5" customHeight="1" thickBot="1">
      <c r="A9" s="122"/>
      <c r="B9" s="78"/>
      <c r="C9" s="331"/>
      <c r="D9" s="83"/>
      <c r="E9" s="83"/>
      <c r="F9" s="83"/>
      <c r="G9" s="138"/>
      <c r="H9" s="138"/>
      <c r="I9" s="138"/>
      <c r="J9" s="138"/>
      <c r="K9" s="138"/>
      <c r="L9" s="138"/>
      <c r="M9" s="138"/>
      <c r="N9" s="124"/>
      <c r="O9" s="45"/>
    </row>
    <row r="10" spans="1:15" ht="17.25" thickBot="1" thickTop="1">
      <c r="A10" s="112" t="s">
        <v>127</v>
      </c>
      <c r="B10" s="78"/>
      <c r="C10" s="341" t="s">
        <v>410</v>
      </c>
      <c r="D10" s="239">
        <f>-'Table 1'!E10</f>
        <v>0</v>
      </c>
      <c r="E10" s="239">
        <f>-'Table 1'!F10</f>
        <v>324751.905</v>
      </c>
      <c r="F10" s="239">
        <f>-'Table 1'!G10</f>
        <v>533468</v>
      </c>
      <c r="G10" s="239">
        <f>-'Table 1'!H10</f>
        <v>825982.7909090909</v>
      </c>
      <c r="H10" s="239">
        <f>-'Table 1'!I10</f>
        <v>627617</v>
      </c>
      <c r="I10" s="239">
        <f>-'Table 1'!J10</f>
        <v>391338.0029999999</v>
      </c>
      <c r="J10" s="239">
        <f>-'Table 1'!K10</f>
        <v>615322</v>
      </c>
      <c r="K10" s="239">
        <f>-'Table 1'!L10</f>
        <v>1535748</v>
      </c>
      <c r="L10" s="239">
        <f>-'Table 1'!M10</f>
        <v>1360257</v>
      </c>
      <c r="M10" s="260">
        <f>-'Table 1'!N10</f>
        <v>1323658</v>
      </c>
      <c r="N10" s="163"/>
      <c r="O10" s="45"/>
    </row>
    <row r="11" spans="1:15" ht="6" customHeight="1" thickTop="1">
      <c r="A11" s="109"/>
      <c r="B11" s="78"/>
      <c r="C11" s="350"/>
      <c r="D11" s="240"/>
      <c r="E11" s="241"/>
      <c r="F11" s="241"/>
      <c r="G11" s="242"/>
      <c r="H11" s="242"/>
      <c r="I11" s="242"/>
      <c r="J11" s="242"/>
      <c r="K11" s="242"/>
      <c r="L11" s="242"/>
      <c r="M11" s="242"/>
      <c r="N11" s="160"/>
      <c r="O11" s="45"/>
    </row>
    <row r="12" spans="1:15" s="103" customFormat="1" ht="16.5" customHeight="1">
      <c r="A12" s="112" t="s">
        <v>128</v>
      </c>
      <c r="B12" s="125"/>
      <c r="C12" s="355" t="s">
        <v>411</v>
      </c>
      <c r="D12" s="243">
        <f aca="true" t="shared" si="0" ref="D12:K12">D13+D14+D15+D18+D21</f>
        <v>374251</v>
      </c>
      <c r="E12" s="243">
        <f t="shared" si="0"/>
        <v>-105474</v>
      </c>
      <c r="F12" s="243">
        <f t="shared" si="0"/>
        <v>-301960</v>
      </c>
      <c r="G12" s="244">
        <f t="shared" si="0"/>
        <v>-241554</v>
      </c>
      <c r="H12" s="244">
        <f t="shared" si="0"/>
        <v>-55228</v>
      </c>
      <c r="I12" s="244">
        <f t="shared" si="0"/>
        <v>-248475</v>
      </c>
      <c r="J12" s="244">
        <f t="shared" si="0"/>
        <v>447361</v>
      </c>
      <c r="K12" s="244">
        <f t="shared" si="0"/>
        <v>-123027</v>
      </c>
      <c r="L12" s="244">
        <f>L13+L14+L15+L18+L21</f>
        <v>-86361</v>
      </c>
      <c r="M12" s="244">
        <f>M13+M14+M15+M18+M21</f>
        <v>389865</v>
      </c>
      <c r="N12" s="164"/>
      <c r="O12" s="126"/>
    </row>
    <row r="13" spans="1:15" s="103" customFormat="1" ht="16.5" customHeight="1">
      <c r="A13" s="112" t="s">
        <v>129</v>
      </c>
      <c r="B13" s="127"/>
      <c r="C13" s="356" t="s">
        <v>412</v>
      </c>
      <c r="D13" s="245">
        <v>186475</v>
      </c>
      <c r="E13" s="245">
        <v>-163458</v>
      </c>
      <c r="F13" s="245">
        <v>-49228</v>
      </c>
      <c r="G13" s="246">
        <v>-143457</v>
      </c>
      <c r="H13" s="246">
        <v>175993</v>
      </c>
      <c r="I13" s="246">
        <v>-105264</v>
      </c>
      <c r="J13" s="246">
        <v>248436</v>
      </c>
      <c r="K13" s="246">
        <v>-307478</v>
      </c>
      <c r="L13" s="246">
        <v>21834</v>
      </c>
      <c r="M13" s="246">
        <v>225062</v>
      </c>
      <c r="N13" s="164"/>
      <c r="O13" s="126"/>
    </row>
    <row r="14" spans="1:15" s="103" customFormat="1" ht="16.5" customHeight="1">
      <c r="A14" s="112" t="s">
        <v>130</v>
      </c>
      <c r="B14" s="127"/>
      <c r="C14" s="356" t="s">
        <v>413</v>
      </c>
      <c r="D14" s="245">
        <v>-2700</v>
      </c>
      <c r="E14" s="245">
        <v>0</v>
      </c>
      <c r="F14" s="245">
        <v>9275</v>
      </c>
      <c r="G14" s="246">
        <v>7237</v>
      </c>
      <c r="H14" s="246">
        <v>-134003</v>
      </c>
      <c r="I14" s="246">
        <v>-92787</v>
      </c>
      <c r="J14" s="246">
        <v>-47149</v>
      </c>
      <c r="K14" s="246">
        <v>-79351</v>
      </c>
      <c r="L14" s="246">
        <v>977</v>
      </c>
      <c r="M14" s="246">
        <v>-14569</v>
      </c>
      <c r="N14" s="164"/>
      <c r="O14" s="126"/>
    </row>
    <row r="15" spans="1:15" s="103" customFormat="1" ht="16.5" customHeight="1">
      <c r="A15" s="112" t="s">
        <v>131</v>
      </c>
      <c r="B15" s="127"/>
      <c r="C15" s="356" t="s">
        <v>414</v>
      </c>
      <c r="D15" s="246">
        <v>-12813</v>
      </c>
      <c r="E15" s="246">
        <v>-6805</v>
      </c>
      <c r="F15" s="246">
        <v>47256</v>
      </c>
      <c r="G15" s="246">
        <v>-47523</v>
      </c>
      <c r="H15" s="246">
        <v>-6275</v>
      </c>
      <c r="I15" s="246">
        <v>-55780</v>
      </c>
      <c r="J15" s="246">
        <v>-19417</v>
      </c>
      <c r="K15" s="246">
        <v>-208.00000000000108</v>
      </c>
      <c r="L15" s="246">
        <v>-42252</v>
      </c>
      <c r="M15" s="246">
        <v>87070</v>
      </c>
      <c r="N15" s="164"/>
      <c r="O15" s="126"/>
    </row>
    <row r="16" spans="1:15" s="103" customFormat="1" ht="16.5" customHeight="1">
      <c r="A16" s="112" t="s">
        <v>132</v>
      </c>
      <c r="B16" s="127"/>
      <c r="C16" s="357" t="s">
        <v>415</v>
      </c>
      <c r="D16" s="245">
        <v>13249.63</v>
      </c>
      <c r="E16" s="245">
        <v>17234.86</v>
      </c>
      <c r="F16" s="245">
        <v>18877.3</v>
      </c>
      <c r="G16" s="246">
        <v>19985.13</v>
      </c>
      <c r="H16" s="246">
        <v>24186.99</v>
      </c>
      <c r="I16" s="246">
        <v>28084.88</v>
      </c>
      <c r="J16" s="246">
        <v>29937</v>
      </c>
      <c r="K16" s="246">
        <v>40642.324361000006</v>
      </c>
      <c r="L16" s="246">
        <v>36123.71335748001</v>
      </c>
      <c r="M16" s="246">
        <v>111700</v>
      </c>
      <c r="N16" s="164"/>
      <c r="O16" s="126"/>
    </row>
    <row r="17" spans="1:15" s="103" customFormat="1" ht="16.5" customHeight="1">
      <c r="A17" s="112" t="s">
        <v>133</v>
      </c>
      <c r="B17" s="127"/>
      <c r="C17" s="356" t="s">
        <v>416</v>
      </c>
      <c r="D17" s="245">
        <v>-26062.63</v>
      </c>
      <c r="E17" s="245">
        <v>-24039.86</v>
      </c>
      <c r="F17" s="245">
        <v>28378.7</v>
      </c>
      <c r="G17" s="246">
        <v>-67508.13</v>
      </c>
      <c r="H17" s="246">
        <v>-30461.99</v>
      </c>
      <c r="I17" s="246">
        <v>-83864.88</v>
      </c>
      <c r="J17" s="246">
        <v>-49354</v>
      </c>
      <c r="K17" s="246">
        <v>-40850.324361000006</v>
      </c>
      <c r="L17" s="246">
        <v>-78375.71335748001</v>
      </c>
      <c r="M17" s="246">
        <v>-24630</v>
      </c>
      <c r="N17" s="164"/>
      <c r="O17" s="126"/>
    </row>
    <row r="18" spans="1:15" s="103" customFormat="1" ht="16.5" customHeight="1">
      <c r="A18" s="112" t="s">
        <v>134</v>
      </c>
      <c r="B18" s="127"/>
      <c r="C18" s="357" t="s">
        <v>417</v>
      </c>
      <c r="D18" s="246">
        <v>165459</v>
      </c>
      <c r="E18" s="246">
        <v>48046</v>
      </c>
      <c r="F18" s="246">
        <v>-427993</v>
      </c>
      <c r="G18" s="246">
        <v>-85808</v>
      </c>
      <c r="H18" s="246">
        <v>-175674</v>
      </c>
      <c r="I18" s="246">
        <v>-25687</v>
      </c>
      <c r="J18" s="246">
        <v>210014</v>
      </c>
      <c r="K18" s="246">
        <v>163364</v>
      </c>
      <c r="L18" s="246">
        <v>-109586</v>
      </c>
      <c r="M18" s="246">
        <v>-109060</v>
      </c>
      <c r="N18" s="164"/>
      <c r="O18" s="126"/>
    </row>
    <row r="19" spans="1:15" s="103" customFormat="1" ht="16.5" customHeight="1">
      <c r="A19" s="112" t="s">
        <v>135</v>
      </c>
      <c r="B19" s="127"/>
      <c r="C19" s="357" t="s">
        <v>418</v>
      </c>
      <c r="D19" s="245">
        <v>265155</v>
      </c>
      <c r="E19" s="245">
        <v>285748</v>
      </c>
      <c r="F19" s="245">
        <v>16827</v>
      </c>
      <c r="G19" s="246">
        <v>56687</v>
      </c>
      <c r="H19" s="246">
        <v>26679</v>
      </c>
      <c r="I19" s="246">
        <v>83542</v>
      </c>
      <c r="J19" s="246">
        <v>304152</v>
      </c>
      <c r="K19" s="246">
        <v>272954.1089012254</v>
      </c>
      <c r="L19" s="246">
        <v>32054.5017886271</v>
      </c>
      <c r="M19" s="246">
        <v>28029.75079121348</v>
      </c>
      <c r="N19" s="164"/>
      <c r="O19" s="126"/>
    </row>
    <row r="20" spans="1:15" s="103" customFormat="1" ht="16.5" customHeight="1">
      <c r="A20" s="112" t="s">
        <v>136</v>
      </c>
      <c r="B20" s="127"/>
      <c r="C20" s="356" t="s">
        <v>419</v>
      </c>
      <c r="D20" s="245">
        <v>-99696</v>
      </c>
      <c r="E20" s="245">
        <v>-237702</v>
      </c>
      <c r="F20" s="245">
        <v>-444820</v>
      </c>
      <c r="G20" s="246">
        <v>-142495</v>
      </c>
      <c r="H20" s="246">
        <v>-202353</v>
      </c>
      <c r="I20" s="246">
        <v>-109229</v>
      </c>
      <c r="J20" s="246">
        <v>-94138</v>
      </c>
      <c r="K20" s="246">
        <v>-109590.10890122534</v>
      </c>
      <c r="L20" s="246">
        <v>-141640.5017886271</v>
      </c>
      <c r="M20" s="246">
        <v>-137089.7507912135</v>
      </c>
      <c r="N20" s="164"/>
      <c r="O20" s="126"/>
    </row>
    <row r="21" spans="1:15" s="103" customFormat="1" ht="16.5" customHeight="1">
      <c r="A21" s="112" t="s">
        <v>137</v>
      </c>
      <c r="B21" s="127"/>
      <c r="C21" s="356" t="s">
        <v>420</v>
      </c>
      <c r="D21" s="245">
        <v>37830</v>
      </c>
      <c r="E21" s="245">
        <v>16743</v>
      </c>
      <c r="F21" s="245">
        <v>118730</v>
      </c>
      <c r="G21" s="246">
        <v>27997</v>
      </c>
      <c r="H21" s="246">
        <v>84731</v>
      </c>
      <c r="I21" s="246">
        <v>31043</v>
      </c>
      <c r="J21" s="246">
        <v>55477</v>
      </c>
      <c r="K21" s="246">
        <v>100646</v>
      </c>
      <c r="L21" s="246">
        <v>42666</v>
      </c>
      <c r="M21" s="246">
        <v>201362</v>
      </c>
      <c r="N21" s="164"/>
      <c r="O21" s="126"/>
    </row>
    <row r="22" spans="1:15" s="103" customFormat="1" ht="16.5" customHeight="1">
      <c r="A22" s="109"/>
      <c r="B22" s="127"/>
      <c r="C22" s="358"/>
      <c r="D22" s="247"/>
      <c r="E22" s="248"/>
      <c r="F22" s="248"/>
      <c r="G22" s="249"/>
      <c r="H22" s="249"/>
      <c r="I22" s="249"/>
      <c r="J22" s="249"/>
      <c r="K22" s="249"/>
      <c r="L22" s="249"/>
      <c r="M22" s="249"/>
      <c r="N22" s="164"/>
      <c r="O22" s="126"/>
    </row>
    <row r="23" spans="1:15" s="103" customFormat="1" ht="16.5" customHeight="1">
      <c r="A23" s="112" t="s">
        <v>138</v>
      </c>
      <c r="B23" s="127"/>
      <c r="C23" s="355" t="s">
        <v>421</v>
      </c>
      <c r="D23" s="244">
        <f aca="true" t="shared" si="1" ref="D23:K23">SUM(D24:D33)</f>
        <v>82661.99999999985</v>
      </c>
      <c r="E23" s="244">
        <f t="shared" si="1"/>
        <v>-58094.99999999971</v>
      </c>
      <c r="F23" s="244">
        <f t="shared" si="1"/>
        <v>208644.99999999936</v>
      </c>
      <c r="G23" s="244">
        <f t="shared" si="1"/>
        <v>203530.0000000007</v>
      </c>
      <c r="H23" s="244">
        <f t="shared" si="1"/>
        <v>172646.99999999977</v>
      </c>
      <c r="I23" s="244">
        <f t="shared" si="1"/>
        <v>227858.0000000003</v>
      </c>
      <c r="J23" s="244">
        <f t="shared" si="1"/>
        <v>-454303.0000000004</v>
      </c>
      <c r="K23" s="244">
        <f t="shared" si="1"/>
        <v>127536.99999999936</v>
      </c>
      <c r="L23" s="244">
        <f>SUM(L24:L33)</f>
        <v>93881.0000000011</v>
      </c>
      <c r="M23" s="244">
        <f>SUM(M24:M33)</f>
        <v>-431301.99999999936</v>
      </c>
      <c r="N23" s="164"/>
      <c r="O23" s="126"/>
    </row>
    <row r="24" spans="1:15" s="103" customFormat="1" ht="16.5" customHeight="1">
      <c r="A24" s="112" t="s">
        <v>139</v>
      </c>
      <c r="B24" s="127"/>
      <c r="C24" s="359" t="s">
        <v>422</v>
      </c>
      <c r="D24" s="250">
        <v>0</v>
      </c>
      <c r="E24" s="250">
        <v>0</v>
      </c>
      <c r="F24" s="250">
        <v>665</v>
      </c>
      <c r="G24" s="251">
        <v>3315</v>
      </c>
      <c r="H24" s="251">
        <v>136800</v>
      </c>
      <c r="I24" s="251">
        <v>95953</v>
      </c>
      <c r="J24" s="251">
        <v>66427</v>
      </c>
      <c r="K24" s="251">
        <v>51336</v>
      </c>
      <c r="L24" s="251">
        <v>35829</v>
      </c>
      <c r="M24" s="251">
        <v>39289</v>
      </c>
      <c r="N24" s="164"/>
      <c r="O24" s="126"/>
    </row>
    <row r="25" spans="1:15" s="103" customFormat="1" ht="16.5" customHeight="1">
      <c r="A25" s="112" t="s">
        <v>140</v>
      </c>
      <c r="B25" s="127"/>
      <c r="C25" s="359" t="s">
        <v>423</v>
      </c>
      <c r="D25" s="245">
        <v>2816</v>
      </c>
      <c r="E25" s="245">
        <v>-17425</v>
      </c>
      <c r="F25" s="245">
        <v>-33356</v>
      </c>
      <c r="G25" s="246">
        <v>-57103</v>
      </c>
      <c r="H25" s="246">
        <v>-70778</v>
      </c>
      <c r="I25" s="246">
        <v>-15063</v>
      </c>
      <c r="J25" s="246">
        <v>-364805</v>
      </c>
      <c r="K25" s="246">
        <v>145647</v>
      </c>
      <c r="L25" s="246">
        <v>-191789</v>
      </c>
      <c r="M25" s="246">
        <v>-230747</v>
      </c>
      <c r="N25" s="164"/>
      <c r="O25" s="126"/>
    </row>
    <row r="26" spans="1:15" s="103" customFormat="1" ht="16.5" customHeight="1">
      <c r="A26" s="109"/>
      <c r="B26" s="127"/>
      <c r="C26" s="360"/>
      <c r="D26" s="252"/>
      <c r="E26" s="253"/>
      <c r="F26" s="248"/>
      <c r="G26" s="249"/>
      <c r="H26" s="249"/>
      <c r="I26" s="249"/>
      <c r="J26" s="249"/>
      <c r="K26" s="249"/>
      <c r="L26" s="249"/>
      <c r="M26" s="249"/>
      <c r="N26" s="164"/>
      <c r="O26" s="126"/>
    </row>
    <row r="27" spans="1:15" s="103" customFormat="1" ht="16.5" customHeight="1">
      <c r="A27" s="112" t="s">
        <v>141</v>
      </c>
      <c r="B27" s="127"/>
      <c r="C27" s="361" t="s">
        <v>424</v>
      </c>
      <c r="D27" s="245">
        <v>32695.890459734925</v>
      </c>
      <c r="E27" s="245">
        <v>37421.00006439682</v>
      </c>
      <c r="F27" s="245">
        <v>-10459.604967092331</v>
      </c>
      <c r="G27" s="246">
        <v>2865.1185862605644</v>
      </c>
      <c r="H27" s="246">
        <v>-4167.753982390991</v>
      </c>
      <c r="I27" s="246">
        <v>-25073.598291800976</v>
      </c>
      <c r="J27" s="246">
        <v>12616.262094486956</v>
      </c>
      <c r="K27" s="246">
        <v>60005.44197185377</v>
      </c>
      <c r="L27" s="246">
        <v>58253.99870812623</v>
      </c>
      <c r="M27" s="246">
        <v>79381.43085753541</v>
      </c>
      <c r="N27" s="165"/>
      <c r="O27" s="126"/>
    </row>
    <row r="28" spans="1:15" s="103" customFormat="1" ht="16.5" customHeight="1">
      <c r="A28" s="112" t="s">
        <v>142</v>
      </c>
      <c r="B28" s="127"/>
      <c r="C28" s="359" t="s">
        <v>425</v>
      </c>
      <c r="D28" s="254">
        <v>-32717</v>
      </c>
      <c r="E28" s="254">
        <v>-102430</v>
      </c>
      <c r="F28" s="254">
        <v>-12773.89265722224</v>
      </c>
      <c r="G28" s="255">
        <v>-14794.048785347239</v>
      </c>
      <c r="H28" s="255">
        <v>14903.973056523504</v>
      </c>
      <c r="I28" s="255">
        <v>37665.95725414225</v>
      </c>
      <c r="J28" s="255">
        <v>-1824.7929302006899</v>
      </c>
      <c r="K28" s="255">
        <v>-31123.977404172638</v>
      </c>
      <c r="L28" s="255">
        <v>-44766.58929499602</v>
      </c>
      <c r="M28" s="255">
        <v>-118202.45742518641</v>
      </c>
      <c r="N28" s="164"/>
      <c r="O28" s="126"/>
    </row>
    <row r="29" spans="1:15" s="103" customFormat="1" ht="16.5" customHeight="1">
      <c r="A29" s="112" t="s">
        <v>143</v>
      </c>
      <c r="B29" s="127"/>
      <c r="C29" s="362" t="s">
        <v>426</v>
      </c>
      <c r="D29" s="246"/>
      <c r="E29" s="246"/>
      <c r="F29" s="246"/>
      <c r="G29" s="246"/>
      <c r="H29" s="246"/>
      <c r="I29" s="246"/>
      <c r="J29" s="246">
        <v>800</v>
      </c>
      <c r="K29" s="246">
        <v>700</v>
      </c>
      <c r="L29" s="246">
        <v>200</v>
      </c>
      <c r="M29" s="246">
        <v>-3100</v>
      </c>
      <c r="N29" s="164"/>
      <c r="O29" s="126"/>
    </row>
    <row r="30" spans="1:15" s="103" customFormat="1" ht="16.5" customHeight="1">
      <c r="A30" s="109"/>
      <c r="B30" s="127"/>
      <c r="C30" s="360"/>
      <c r="D30" s="252"/>
      <c r="E30" s="253"/>
      <c r="F30" s="253"/>
      <c r="G30" s="256"/>
      <c r="H30" s="256"/>
      <c r="I30" s="256"/>
      <c r="J30" s="256"/>
      <c r="K30" s="256"/>
      <c r="L30" s="256"/>
      <c r="M30" s="256"/>
      <c r="N30" s="164"/>
      <c r="O30" s="126"/>
    </row>
    <row r="31" spans="1:15" s="103" customFormat="1" ht="16.5" customHeight="1">
      <c r="A31" s="112" t="s">
        <v>144</v>
      </c>
      <c r="B31" s="127"/>
      <c r="C31" s="359" t="s">
        <v>427</v>
      </c>
      <c r="D31" s="245">
        <v>79867.10954026494</v>
      </c>
      <c r="E31" s="245">
        <v>24338.999935603468</v>
      </c>
      <c r="F31" s="245">
        <v>264569.4976243139</v>
      </c>
      <c r="G31" s="246">
        <v>269246.93019908736</v>
      </c>
      <c r="H31" s="246">
        <v>95888.78092586726</v>
      </c>
      <c r="I31" s="246">
        <v>134375.64103765902</v>
      </c>
      <c r="J31" s="246">
        <v>-167516.46916428668</v>
      </c>
      <c r="K31" s="246">
        <v>-99027.46456768177</v>
      </c>
      <c r="L31" s="246">
        <v>236153.5905868709</v>
      </c>
      <c r="M31" s="246">
        <v>-197922.97343234834</v>
      </c>
      <c r="N31" s="164"/>
      <c r="O31" s="126"/>
    </row>
    <row r="32" spans="1:15" s="103" customFormat="1" ht="16.5" customHeight="1">
      <c r="A32" s="112" t="s">
        <v>145</v>
      </c>
      <c r="B32" s="127"/>
      <c r="C32" s="359" t="s">
        <v>428</v>
      </c>
      <c r="D32" s="245">
        <v>0</v>
      </c>
      <c r="E32" s="245">
        <v>0</v>
      </c>
      <c r="F32" s="245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164"/>
      <c r="O32" s="126"/>
    </row>
    <row r="33" spans="1:15" s="103" customFormat="1" ht="16.5" customHeight="1">
      <c r="A33" s="112" t="s">
        <v>146</v>
      </c>
      <c r="B33" s="127"/>
      <c r="C33" s="359" t="s">
        <v>429</v>
      </c>
      <c r="D33" s="254"/>
      <c r="E33" s="254"/>
      <c r="F33" s="254"/>
      <c r="G33" s="255"/>
      <c r="H33" s="255"/>
      <c r="I33" s="255"/>
      <c r="J33" s="255"/>
      <c r="K33" s="255"/>
      <c r="L33" s="255"/>
      <c r="M33" s="255"/>
      <c r="N33" s="164"/>
      <c r="O33" s="126"/>
    </row>
    <row r="34" spans="1:15" s="103" customFormat="1" ht="16.5" customHeight="1">
      <c r="A34" s="122"/>
      <c r="B34" s="127"/>
      <c r="C34" s="360"/>
      <c r="D34" s="247"/>
      <c r="E34" s="248"/>
      <c r="F34" s="248"/>
      <c r="G34" s="249"/>
      <c r="H34" s="249"/>
      <c r="I34" s="249"/>
      <c r="J34" s="249"/>
      <c r="K34" s="249"/>
      <c r="L34" s="249"/>
      <c r="M34" s="249"/>
      <c r="N34" s="164"/>
      <c r="O34" s="126"/>
    </row>
    <row r="35" spans="1:15" s="103" customFormat="1" ht="16.5" customHeight="1">
      <c r="A35" s="112" t="s">
        <v>147</v>
      </c>
      <c r="B35" s="127"/>
      <c r="C35" s="363" t="s">
        <v>430</v>
      </c>
      <c r="D35" s="245">
        <f>+D36</f>
        <v>544209.0000000001</v>
      </c>
      <c r="E35" s="245">
        <f aca="true" t="shared" si="2" ref="E35:M35">+E36</f>
        <v>11461.094999999681</v>
      </c>
      <c r="F35" s="245">
        <f t="shared" si="2"/>
        <v>-49619.99999999994</v>
      </c>
      <c r="G35" s="246">
        <f t="shared" si="2"/>
        <v>1437.2090909091057</v>
      </c>
      <c r="H35" s="246">
        <f t="shared" si="2"/>
        <v>-40068.99999999977</v>
      </c>
      <c r="I35" s="246">
        <f t="shared" si="2"/>
        <v>5985.996999999799</v>
      </c>
      <c r="J35" s="246">
        <f t="shared" si="2"/>
        <v>5475.000000000466</v>
      </c>
      <c r="K35" s="246">
        <f t="shared" si="2"/>
        <v>80226.00000000047</v>
      </c>
      <c r="L35" s="246">
        <f t="shared" si="2"/>
        <v>40289.99999999907</v>
      </c>
      <c r="M35" s="246">
        <f t="shared" si="2"/>
        <v>32138.9999999993</v>
      </c>
      <c r="N35" s="164"/>
      <c r="O35" s="126"/>
    </row>
    <row r="36" spans="1:15" s="103" customFormat="1" ht="16.5" customHeight="1">
      <c r="A36" s="112" t="s">
        <v>148</v>
      </c>
      <c r="B36" s="127"/>
      <c r="C36" s="364" t="s">
        <v>431</v>
      </c>
      <c r="D36" s="245">
        <f aca="true" t="shared" si="3" ref="D36:M36">D39-(D10+D12+D24+D25+D27+D28+D29+D31)</f>
        <v>544209.0000000001</v>
      </c>
      <c r="E36" s="245">
        <f t="shared" si="3"/>
        <v>11461.094999999681</v>
      </c>
      <c r="F36" s="245">
        <f t="shared" si="3"/>
        <v>-49619.99999999994</v>
      </c>
      <c r="G36" s="246">
        <f t="shared" si="3"/>
        <v>1437.2090909091057</v>
      </c>
      <c r="H36" s="246">
        <f t="shared" si="3"/>
        <v>-40068.99999999977</v>
      </c>
      <c r="I36" s="246">
        <f t="shared" si="3"/>
        <v>5985.996999999799</v>
      </c>
      <c r="J36" s="246">
        <f t="shared" si="3"/>
        <v>5475.000000000466</v>
      </c>
      <c r="K36" s="246">
        <f t="shared" si="3"/>
        <v>80226.00000000047</v>
      </c>
      <c r="L36" s="246">
        <f>L39-(L10+L12+L24+L25+L27+L28+L29+L31)</f>
        <v>40289.99999999907</v>
      </c>
      <c r="M36" s="246">
        <f t="shared" si="3"/>
        <v>32138.9999999993</v>
      </c>
      <c r="N36" s="164"/>
      <c r="O36" s="126"/>
    </row>
    <row r="37" spans="1:15" s="103" customFormat="1" ht="16.5" customHeight="1">
      <c r="A37" s="112" t="s">
        <v>149</v>
      </c>
      <c r="B37" s="127"/>
      <c r="C37" s="359" t="s">
        <v>432</v>
      </c>
      <c r="D37" s="254"/>
      <c r="E37" s="254"/>
      <c r="F37" s="254"/>
      <c r="G37" s="255"/>
      <c r="H37" s="255"/>
      <c r="I37" s="255"/>
      <c r="J37" s="255"/>
      <c r="K37" s="255"/>
      <c r="L37" s="255"/>
      <c r="M37" s="255"/>
      <c r="N37" s="164"/>
      <c r="O37" s="126"/>
    </row>
    <row r="38" spans="1:15" s="103" customFormat="1" ht="11.25" customHeight="1" thickBot="1">
      <c r="A38" s="122"/>
      <c r="B38" s="127"/>
      <c r="C38" s="358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166"/>
      <c r="O38" s="126"/>
    </row>
    <row r="39" spans="1:15" s="103" customFormat="1" ht="20.25" customHeight="1" thickBot="1" thickTop="1">
      <c r="A39" s="128" t="s">
        <v>150</v>
      </c>
      <c r="B39" s="127"/>
      <c r="C39" s="341" t="s">
        <v>433</v>
      </c>
      <c r="D39" s="239">
        <v>1001122</v>
      </c>
      <c r="E39" s="239">
        <v>172644</v>
      </c>
      <c r="F39" s="239">
        <v>390532.9999999994</v>
      </c>
      <c r="G39" s="260">
        <v>789396.0000000007</v>
      </c>
      <c r="H39" s="260">
        <v>704967</v>
      </c>
      <c r="I39" s="260">
        <v>376707</v>
      </c>
      <c r="J39" s="260">
        <v>613855</v>
      </c>
      <c r="K39" s="260">
        <v>1620484</v>
      </c>
      <c r="L39" s="260">
        <v>1408067</v>
      </c>
      <c r="M39" s="260">
        <v>1314360</v>
      </c>
      <c r="N39" s="167"/>
      <c r="O39" s="126"/>
    </row>
    <row r="40" spans="1:15" s="103" customFormat="1" ht="9" customHeight="1" thickBot="1" thickTop="1">
      <c r="A40" s="122"/>
      <c r="B40" s="127"/>
      <c r="C40" s="365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26"/>
    </row>
    <row r="41" spans="1:17" ht="20.25" thickBot="1" thickTop="1">
      <c r="A41" s="122"/>
      <c r="B41" s="78"/>
      <c r="C41" s="366" t="s">
        <v>434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45"/>
      <c r="Q41" s="26"/>
    </row>
    <row r="42" spans="1:17" ht="8.25" customHeight="1" thickTop="1">
      <c r="A42" s="122"/>
      <c r="B42" s="78"/>
      <c r="C42" s="367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45"/>
      <c r="Q42" s="26"/>
    </row>
    <row r="43" spans="1:17" ht="15.75">
      <c r="A43" s="122"/>
      <c r="B43" s="78"/>
      <c r="C43" s="307" t="s">
        <v>319</v>
      </c>
      <c r="D43" s="26"/>
      <c r="E43" s="39"/>
      <c r="F43" s="39"/>
      <c r="G43" s="26" t="s">
        <v>444</v>
      </c>
      <c r="H43" s="26"/>
      <c r="I43" s="26"/>
      <c r="J43" s="26"/>
      <c r="K43" s="26"/>
      <c r="L43" s="26"/>
      <c r="M43" s="26"/>
      <c r="N43" s="39"/>
      <c r="O43" s="45"/>
      <c r="Q43" s="26"/>
    </row>
    <row r="44" spans="1:17" ht="15.75">
      <c r="A44" s="122"/>
      <c r="B44" s="78"/>
      <c r="C44" s="344" t="s">
        <v>435</v>
      </c>
      <c r="D44" s="26"/>
      <c r="E44" s="39"/>
      <c r="F44" s="39"/>
      <c r="G44" s="26" t="s">
        <v>445</v>
      </c>
      <c r="H44" s="26"/>
      <c r="I44" s="26"/>
      <c r="J44" s="26"/>
      <c r="K44" s="26"/>
      <c r="L44" s="26"/>
      <c r="M44" s="26"/>
      <c r="N44" s="39"/>
      <c r="O44" s="45"/>
      <c r="Q44" s="26"/>
    </row>
    <row r="45" spans="1:17" ht="15.75">
      <c r="A45" s="122"/>
      <c r="B45" s="78"/>
      <c r="C45" s="344" t="s">
        <v>436</v>
      </c>
      <c r="D45" s="26"/>
      <c r="E45" s="39"/>
      <c r="F45" s="39"/>
      <c r="G45" s="188" t="s">
        <v>446</v>
      </c>
      <c r="H45" s="26"/>
      <c r="I45" s="26"/>
      <c r="J45" s="26"/>
      <c r="K45" s="26"/>
      <c r="L45" s="26"/>
      <c r="M45" s="26"/>
      <c r="N45" s="39"/>
      <c r="O45" s="45"/>
      <c r="Q45" s="26"/>
    </row>
    <row r="46" spans="1:17" ht="9.75" customHeight="1" thickBot="1">
      <c r="A46" s="134"/>
      <c r="B46" s="135"/>
      <c r="C46" s="136"/>
      <c r="D46" s="101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Q46" s="26"/>
    </row>
    <row r="47" spans="1:17" ht="16.5" thickTop="1">
      <c r="A47" s="54"/>
      <c r="B47" s="137"/>
      <c r="C47" s="6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9" spans="4:13" ht="15.75"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Q53"/>
  <sheetViews>
    <sheetView showGridLines="0" defaultGridColor="0" zoomScale="75" zoomScaleNormal="75" colorId="22" workbookViewId="0" topLeftCell="D22">
      <selection activeCell="A1" sqref="A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87.55468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4"/>
      <c r="B2" s="119" t="s">
        <v>17</v>
      </c>
      <c r="C2" s="353" t="s">
        <v>437</v>
      </c>
      <c r="D2" s="24"/>
      <c r="Q2" s="26"/>
    </row>
    <row r="3" spans="1:17" ht="18">
      <c r="A3" s="54"/>
      <c r="B3" s="119"/>
      <c r="C3" s="343" t="s">
        <v>438</v>
      </c>
      <c r="D3" s="24"/>
      <c r="Q3" s="26"/>
    </row>
    <row r="4" spans="1:17" ht="16.5" thickBot="1">
      <c r="A4" s="54"/>
      <c r="B4" s="119"/>
      <c r="C4" s="354"/>
      <c r="D4" s="55"/>
      <c r="Q4" s="26"/>
    </row>
    <row r="5" spans="1:17" ht="16.5" thickTop="1">
      <c r="A5" s="120"/>
      <c r="B5" s="121"/>
      <c r="C5" s="34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30"/>
      <c r="Q5" s="26"/>
    </row>
    <row r="6" spans="1:15" ht="18.75">
      <c r="A6" s="122"/>
      <c r="B6" s="78"/>
      <c r="C6" s="293" t="s">
        <v>298</v>
      </c>
      <c r="D6" s="405" t="s">
        <v>323</v>
      </c>
      <c r="E6" s="406"/>
      <c r="F6" s="406"/>
      <c r="G6" s="407"/>
      <c r="H6" s="406"/>
      <c r="I6" s="408"/>
      <c r="J6" s="406"/>
      <c r="K6" s="406"/>
      <c r="L6" s="406"/>
      <c r="M6" s="409"/>
      <c r="N6" s="32"/>
      <c r="O6" s="45"/>
    </row>
    <row r="7" spans="1:15" ht="15.75">
      <c r="A7" s="122"/>
      <c r="B7" s="78"/>
      <c r="C7" s="294" t="s">
        <v>299</v>
      </c>
      <c r="D7" s="329">
        <v>1995</v>
      </c>
      <c r="E7" s="329">
        <v>1996</v>
      </c>
      <c r="F7" s="329">
        <v>1997</v>
      </c>
      <c r="G7" s="329">
        <v>1998</v>
      </c>
      <c r="H7" s="329">
        <v>1999</v>
      </c>
      <c r="I7" s="329">
        <v>2000</v>
      </c>
      <c r="J7" s="329">
        <v>2001</v>
      </c>
      <c r="K7" s="329">
        <v>2002</v>
      </c>
      <c r="L7" s="329">
        <v>2003</v>
      </c>
      <c r="M7" s="34">
        <v>2004</v>
      </c>
      <c r="N7" s="35"/>
      <c r="O7" s="45"/>
    </row>
    <row r="8" spans="1:15" ht="15.75">
      <c r="A8" s="122"/>
      <c r="B8" s="78"/>
      <c r="C8" s="295" t="s">
        <v>320</v>
      </c>
      <c r="D8" s="330" t="s">
        <v>324</v>
      </c>
      <c r="E8" s="330" t="s">
        <v>324</v>
      </c>
      <c r="F8" s="330" t="s">
        <v>324</v>
      </c>
      <c r="G8" s="330" t="s">
        <v>324</v>
      </c>
      <c r="H8" s="330" t="s">
        <v>324</v>
      </c>
      <c r="I8" s="330" t="s">
        <v>324</v>
      </c>
      <c r="J8" s="330" t="s">
        <v>324</v>
      </c>
      <c r="K8" s="330" t="s">
        <v>324</v>
      </c>
      <c r="L8" s="330" t="s">
        <v>324</v>
      </c>
      <c r="M8" s="330" t="s">
        <v>324</v>
      </c>
      <c r="N8" s="123"/>
      <c r="O8" s="45"/>
    </row>
    <row r="9" spans="1:15" ht="10.5" customHeight="1" thickBot="1">
      <c r="A9" s="122"/>
      <c r="B9" s="78"/>
      <c r="C9" s="331"/>
      <c r="D9" s="83"/>
      <c r="E9" s="83"/>
      <c r="F9" s="83"/>
      <c r="G9" s="139"/>
      <c r="H9" s="139"/>
      <c r="I9" s="139"/>
      <c r="J9" s="139"/>
      <c r="K9" s="139"/>
      <c r="L9" s="139"/>
      <c r="M9" s="139"/>
      <c r="N9" s="124"/>
      <c r="O9" s="45"/>
    </row>
    <row r="10" spans="1:15" ht="17.25" thickBot="1" thickTop="1">
      <c r="A10" s="112" t="s">
        <v>151</v>
      </c>
      <c r="B10" s="78"/>
      <c r="C10" s="410" t="s">
        <v>439</v>
      </c>
      <c r="D10" s="239">
        <f>-'Table 1'!E11</f>
        <v>0</v>
      </c>
      <c r="E10" s="239">
        <f>-'Table 1'!F11</f>
        <v>363466.905</v>
      </c>
      <c r="F10" s="239">
        <f>-'Table 1'!G11</f>
        <v>512877</v>
      </c>
      <c r="G10" s="239">
        <f>-'Table 1'!H11</f>
        <v>745759.7909090909</v>
      </c>
      <c r="H10" s="239">
        <f>-'Table 1'!I11</f>
        <v>611181</v>
      </c>
      <c r="I10" s="239">
        <f>-'Table 1'!J11</f>
        <v>341630</v>
      </c>
      <c r="J10" s="239">
        <f>-'Table 1'!K11</f>
        <v>703523</v>
      </c>
      <c r="K10" s="239">
        <f>-'Table 1'!L11</f>
        <v>1336587</v>
      </c>
      <c r="L10" s="239">
        <f>-'Table 1'!M11</f>
        <v>1094078</v>
      </c>
      <c r="M10" s="260">
        <f>-'Table 1'!N11</f>
        <v>1217037</v>
      </c>
      <c r="N10" s="163"/>
      <c r="O10" s="45"/>
    </row>
    <row r="11" spans="1:15" ht="6" customHeight="1" thickTop="1">
      <c r="A11" s="109"/>
      <c r="B11" s="78"/>
      <c r="C11" s="337"/>
      <c r="D11" s="240"/>
      <c r="E11" s="241"/>
      <c r="F11" s="241"/>
      <c r="G11" s="242"/>
      <c r="H11" s="242"/>
      <c r="I11" s="242"/>
      <c r="J11" s="242"/>
      <c r="K11" s="242"/>
      <c r="L11" s="242"/>
      <c r="M11" s="242"/>
      <c r="N11" s="160"/>
      <c r="O11" s="45"/>
    </row>
    <row r="12" spans="1:15" s="103" customFormat="1" ht="16.5" customHeight="1">
      <c r="A12" s="112" t="s">
        <v>152</v>
      </c>
      <c r="B12" s="125"/>
      <c r="C12" s="411" t="s">
        <v>411</v>
      </c>
      <c r="D12" s="243">
        <f aca="true" t="shared" si="0" ref="D12:K12">D13+D14+D15+D18+D21</f>
        <v>407668</v>
      </c>
      <c r="E12" s="243">
        <f t="shared" si="0"/>
        <v>-179152</v>
      </c>
      <c r="F12" s="243">
        <f t="shared" si="0"/>
        <v>-269529</v>
      </c>
      <c r="G12" s="244">
        <f t="shared" si="0"/>
        <v>-226039</v>
      </c>
      <c r="H12" s="244">
        <f t="shared" si="0"/>
        <v>-2308</v>
      </c>
      <c r="I12" s="244">
        <f t="shared" si="0"/>
        <v>-259568</v>
      </c>
      <c r="J12" s="244">
        <f t="shared" si="0"/>
        <v>304168</v>
      </c>
      <c r="K12" s="244">
        <f t="shared" si="0"/>
        <v>-70306</v>
      </c>
      <c r="L12" s="244">
        <f>L13+L14+L15+L18+L21</f>
        <v>145585</v>
      </c>
      <c r="M12" s="244">
        <f>M13+M14+M15+M18+M21</f>
        <v>384800</v>
      </c>
      <c r="N12" s="164"/>
      <c r="O12" s="126"/>
    </row>
    <row r="13" spans="1:15" s="103" customFormat="1" ht="16.5" customHeight="1">
      <c r="A13" s="112" t="s">
        <v>153</v>
      </c>
      <c r="B13" s="127"/>
      <c r="C13" s="357" t="s">
        <v>412</v>
      </c>
      <c r="D13" s="245">
        <v>181693</v>
      </c>
      <c r="E13" s="245">
        <v>-192718</v>
      </c>
      <c r="F13" s="245">
        <v>-81890</v>
      </c>
      <c r="G13" s="246">
        <v>-148113</v>
      </c>
      <c r="H13" s="246">
        <v>173641</v>
      </c>
      <c r="I13" s="246">
        <v>-120411</v>
      </c>
      <c r="J13" s="246">
        <v>194826</v>
      </c>
      <c r="K13" s="246">
        <v>-332950</v>
      </c>
      <c r="L13" s="246">
        <v>32329</v>
      </c>
      <c r="M13" s="246">
        <v>194245</v>
      </c>
      <c r="N13" s="164"/>
      <c r="O13" s="126"/>
    </row>
    <row r="14" spans="1:15" s="103" customFormat="1" ht="16.5" customHeight="1">
      <c r="A14" s="112" t="s">
        <v>154</v>
      </c>
      <c r="B14" s="127"/>
      <c r="C14" s="357" t="s">
        <v>413</v>
      </c>
      <c r="D14" s="245">
        <v>0</v>
      </c>
      <c r="E14" s="245">
        <v>0</v>
      </c>
      <c r="F14" s="245">
        <v>1424</v>
      </c>
      <c r="G14" s="246">
        <v>-2333</v>
      </c>
      <c r="H14" s="246">
        <v>-117252</v>
      </c>
      <c r="I14" s="246">
        <v>-103802</v>
      </c>
      <c r="J14" s="246">
        <v>-52109</v>
      </c>
      <c r="K14" s="246">
        <v>-63673</v>
      </c>
      <c r="L14" s="246">
        <v>1175</v>
      </c>
      <c r="M14" s="246">
        <v>-14578</v>
      </c>
      <c r="N14" s="164"/>
      <c r="O14" s="126"/>
    </row>
    <row r="15" spans="1:15" s="103" customFormat="1" ht="16.5" customHeight="1">
      <c r="A15" s="112" t="s">
        <v>155</v>
      </c>
      <c r="B15" s="127"/>
      <c r="C15" s="357" t="s">
        <v>414</v>
      </c>
      <c r="D15" s="246">
        <v>28757</v>
      </c>
      <c r="E15" s="246">
        <v>-50388</v>
      </c>
      <c r="F15" s="246">
        <v>83549</v>
      </c>
      <c r="G15" s="246">
        <v>-7462</v>
      </c>
      <c r="H15" s="246">
        <v>-48494</v>
      </c>
      <c r="I15" s="246">
        <v>-30427</v>
      </c>
      <c r="J15" s="246">
        <v>-71483</v>
      </c>
      <c r="K15" s="246">
        <v>86771</v>
      </c>
      <c r="L15" s="246">
        <v>192877</v>
      </c>
      <c r="M15" s="246">
        <v>147272</v>
      </c>
      <c r="N15" s="164"/>
      <c r="O15" s="126"/>
    </row>
    <row r="16" spans="1:15" s="103" customFormat="1" ht="16.5" customHeight="1">
      <c r="A16" s="112" t="s">
        <v>156</v>
      </c>
      <c r="B16" s="127"/>
      <c r="C16" s="357" t="s">
        <v>415</v>
      </c>
      <c r="D16" s="245">
        <v>589363</v>
      </c>
      <c r="E16" s="245">
        <v>661986</v>
      </c>
      <c r="F16" s="245">
        <v>912330</v>
      </c>
      <c r="G16" s="246">
        <v>1044513</v>
      </c>
      <c r="H16" s="246">
        <v>1050999</v>
      </c>
      <c r="I16" s="246">
        <v>1211388</v>
      </c>
      <c r="J16" s="246">
        <v>1374588</v>
      </c>
      <c r="K16" s="246">
        <v>1849722.79</v>
      </c>
      <c r="L16" s="246">
        <v>2398953.837</v>
      </c>
      <c r="M16" s="246">
        <v>2799500</v>
      </c>
      <c r="N16" s="164"/>
      <c r="O16" s="126"/>
    </row>
    <row r="17" spans="1:15" s="103" customFormat="1" ht="16.5" customHeight="1">
      <c r="A17" s="112" t="s">
        <v>157</v>
      </c>
      <c r="B17" s="127"/>
      <c r="C17" s="357" t="s">
        <v>416</v>
      </c>
      <c r="D17" s="245">
        <v>-560606</v>
      </c>
      <c r="E17" s="245">
        <v>-712374</v>
      </c>
      <c r="F17" s="245">
        <v>-828781</v>
      </c>
      <c r="G17" s="246">
        <v>-1051975</v>
      </c>
      <c r="H17" s="246">
        <v>-1099493</v>
      </c>
      <c r="I17" s="246">
        <v>-1241815</v>
      </c>
      <c r="J17" s="246">
        <v>-1446071</v>
      </c>
      <c r="K17" s="246">
        <v>-1762951.79</v>
      </c>
      <c r="L17" s="246">
        <v>-2206076.837</v>
      </c>
      <c r="M17" s="246">
        <v>-2652228</v>
      </c>
      <c r="N17" s="164"/>
      <c r="O17" s="126"/>
    </row>
    <row r="18" spans="1:15" s="103" customFormat="1" ht="16.5" customHeight="1">
      <c r="A18" s="112" t="s">
        <v>158</v>
      </c>
      <c r="B18" s="127"/>
      <c r="C18" s="357" t="s">
        <v>417</v>
      </c>
      <c r="D18" s="246">
        <v>170117</v>
      </c>
      <c r="E18" s="246">
        <v>43217</v>
      </c>
      <c r="F18" s="246">
        <v>-363283</v>
      </c>
      <c r="G18" s="246">
        <v>-69309</v>
      </c>
      <c r="H18" s="246">
        <v>-98011</v>
      </c>
      <c r="I18" s="246">
        <v>-3805</v>
      </c>
      <c r="J18" s="246">
        <v>199319</v>
      </c>
      <c r="K18" s="246">
        <v>160394</v>
      </c>
      <c r="L18" s="246">
        <v>-106902</v>
      </c>
      <c r="M18" s="246">
        <v>-108587</v>
      </c>
      <c r="N18" s="164"/>
      <c r="O18" s="126"/>
    </row>
    <row r="19" spans="1:15" s="103" customFormat="1" ht="16.5" customHeight="1">
      <c r="A19" s="112" t="s">
        <v>159</v>
      </c>
      <c r="B19" s="127"/>
      <c r="C19" s="357" t="s">
        <v>418</v>
      </c>
      <c r="D19" s="245">
        <v>248740</v>
      </c>
      <c r="E19" s="245">
        <v>255313</v>
      </c>
      <c r="F19" s="245">
        <v>1500</v>
      </c>
      <c r="G19" s="246">
        <v>49268</v>
      </c>
      <c r="H19" s="246">
        <v>22000</v>
      </c>
      <c r="I19" s="246">
        <v>60646</v>
      </c>
      <c r="J19" s="246">
        <v>281653</v>
      </c>
      <c r="K19" s="246">
        <v>251412.94318130222</v>
      </c>
      <c r="L19" s="246">
        <v>15800</v>
      </c>
      <c r="M19" s="246">
        <v>18500</v>
      </c>
      <c r="N19" s="164"/>
      <c r="O19" s="126"/>
    </row>
    <row r="20" spans="1:15" s="103" customFormat="1" ht="16.5" customHeight="1">
      <c r="A20" s="112" t="s">
        <v>160</v>
      </c>
      <c r="B20" s="127"/>
      <c r="C20" s="357" t="s">
        <v>419</v>
      </c>
      <c r="D20" s="245">
        <v>-78623</v>
      </c>
      <c r="E20" s="245">
        <v>-212096</v>
      </c>
      <c r="F20" s="245">
        <v>-364783</v>
      </c>
      <c r="G20" s="246">
        <v>-118577</v>
      </c>
      <c r="H20" s="246">
        <v>-120011</v>
      </c>
      <c r="I20" s="246">
        <v>-64451</v>
      </c>
      <c r="J20" s="246">
        <v>-82334</v>
      </c>
      <c r="K20" s="246">
        <v>-91018.94318130221</v>
      </c>
      <c r="L20" s="246">
        <v>-122702</v>
      </c>
      <c r="M20" s="246">
        <v>-127087</v>
      </c>
      <c r="N20" s="164"/>
      <c r="O20" s="126"/>
    </row>
    <row r="21" spans="1:15" s="103" customFormat="1" ht="16.5" customHeight="1">
      <c r="A21" s="112" t="s">
        <v>161</v>
      </c>
      <c r="B21" s="127"/>
      <c r="C21" s="357" t="s">
        <v>420</v>
      </c>
      <c r="D21" s="245">
        <v>27101</v>
      </c>
      <c r="E21" s="245">
        <v>20737</v>
      </c>
      <c r="F21" s="245">
        <v>90671</v>
      </c>
      <c r="G21" s="246">
        <v>1178</v>
      </c>
      <c r="H21" s="246">
        <v>87808</v>
      </c>
      <c r="I21" s="246">
        <v>-1123.0000000000055</v>
      </c>
      <c r="J21" s="246">
        <v>33615</v>
      </c>
      <c r="K21" s="246">
        <v>79152</v>
      </c>
      <c r="L21" s="246">
        <v>26106</v>
      </c>
      <c r="M21" s="246">
        <v>166448</v>
      </c>
      <c r="N21" s="164"/>
      <c r="O21" s="126"/>
    </row>
    <row r="22" spans="1:15" s="103" customFormat="1" ht="16.5" customHeight="1">
      <c r="A22" s="109"/>
      <c r="B22" s="127"/>
      <c r="C22" s="371"/>
      <c r="D22" s="247"/>
      <c r="E22" s="248"/>
      <c r="F22" s="248"/>
      <c r="G22" s="249"/>
      <c r="H22" s="249"/>
      <c r="I22" s="249"/>
      <c r="J22" s="249"/>
      <c r="K22" s="249"/>
      <c r="L22" s="249"/>
      <c r="M22" s="249"/>
      <c r="N22" s="164"/>
      <c r="O22" s="126"/>
    </row>
    <row r="23" spans="1:15" s="103" customFormat="1" ht="16.5" customHeight="1">
      <c r="A23" s="112" t="s">
        <v>162</v>
      </c>
      <c r="B23" s="127"/>
      <c r="C23" s="411" t="s">
        <v>421</v>
      </c>
      <c r="D23" s="244">
        <f aca="true" t="shared" si="1" ref="D23:K23">SUM(D24:D33)</f>
        <v>90633.99999999968</v>
      </c>
      <c r="E23" s="244">
        <f t="shared" si="1"/>
        <v>-66558.99999999959</v>
      </c>
      <c r="F23" s="244">
        <f t="shared" si="1"/>
        <v>211636.9999999997</v>
      </c>
      <c r="G23" s="244">
        <f t="shared" si="1"/>
        <v>210693.0000000003</v>
      </c>
      <c r="H23" s="244">
        <f t="shared" si="1"/>
        <v>190991.99999999942</v>
      </c>
      <c r="I23" s="244">
        <f t="shared" si="1"/>
        <v>247917.00000000058</v>
      </c>
      <c r="J23" s="244">
        <f t="shared" si="1"/>
        <v>-421219.99999999994</v>
      </c>
      <c r="K23" s="244">
        <f t="shared" si="1"/>
        <v>148129.00000000081</v>
      </c>
      <c r="L23" s="244">
        <f>SUM(L24:L33)</f>
        <v>102180.99999999869</v>
      </c>
      <c r="M23" s="244">
        <f>SUM(M24:M33)</f>
        <v>-382174.99999999924</v>
      </c>
      <c r="N23" s="164"/>
      <c r="O23" s="126"/>
    </row>
    <row r="24" spans="1:15" s="103" customFormat="1" ht="16.5" customHeight="1">
      <c r="A24" s="112" t="s">
        <v>163</v>
      </c>
      <c r="B24" s="127"/>
      <c r="C24" s="362" t="s">
        <v>422</v>
      </c>
      <c r="D24" s="245">
        <v>0</v>
      </c>
      <c r="E24" s="245">
        <v>0</v>
      </c>
      <c r="F24" s="245">
        <v>665</v>
      </c>
      <c r="G24" s="246">
        <v>3315</v>
      </c>
      <c r="H24" s="246">
        <v>136800</v>
      </c>
      <c r="I24" s="246">
        <v>95953</v>
      </c>
      <c r="J24" s="246">
        <v>66427</v>
      </c>
      <c r="K24" s="246">
        <v>51336</v>
      </c>
      <c r="L24" s="246">
        <v>35829</v>
      </c>
      <c r="M24" s="246">
        <v>39289</v>
      </c>
      <c r="N24" s="164"/>
      <c r="O24" s="126"/>
    </row>
    <row r="25" spans="1:15" s="103" customFormat="1" ht="16.5" customHeight="1">
      <c r="A25" s="112" t="s">
        <v>164</v>
      </c>
      <c r="B25" s="127"/>
      <c r="C25" s="362" t="s">
        <v>423</v>
      </c>
      <c r="D25" s="245">
        <v>10970</v>
      </c>
      <c r="E25" s="245">
        <v>-25467</v>
      </c>
      <c r="F25" s="245">
        <v>-29775</v>
      </c>
      <c r="G25" s="246">
        <v>-46360</v>
      </c>
      <c r="H25" s="246">
        <v>-51015</v>
      </c>
      <c r="I25" s="246">
        <v>4230</v>
      </c>
      <c r="J25" s="246">
        <v>-333257</v>
      </c>
      <c r="K25" s="246">
        <v>162715</v>
      </c>
      <c r="L25" s="246">
        <v>-174590</v>
      </c>
      <c r="M25" s="246">
        <v>-185954</v>
      </c>
      <c r="N25" s="164"/>
      <c r="O25" s="126"/>
    </row>
    <row r="26" spans="1:15" s="103" customFormat="1" ht="16.5" customHeight="1">
      <c r="A26" s="109"/>
      <c r="B26" s="127"/>
      <c r="C26" s="360"/>
      <c r="D26" s="252"/>
      <c r="E26" s="253"/>
      <c r="F26" s="248"/>
      <c r="G26" s="249"/>
      <c r="H26" s="249"/>
      <c r="I26" s="249"/>
      <c r="J26" s="249"/>
      <c r="K26" s="249"/>
      <c r="L26" s="249"/>
      <c r="M26" s="249"/>
      <c r="N26" s="164"/>
      <c r="O26" s="126"/>
    </row>
    <row r="27" spans="1:15" s="103" customFormat="1" ht="16.5" customHeight="1">
      <c r="A27" s="112" t="s">
        <v>165</v>
      </c>
      <c r="B27" s="127"/>
      <c r="C27" s="361" t="s">
        <v>424</v>
      </c>
      <c r="D27" s="245">
        <v>33907.759114314955</v>
      </c>
      <c r="E27" s="245">
        <v>40085.25300246145</v>
      </c>
      <c r="F27" s="245">
        <v>-7918.88659064773</v>
      </c>
      <c r="G27" s="246">
        <v>304.85135617777814</v>
      </c>
      <c r="H27" s="246">
        <v>-4613.503691984306</v>
      </c>
      <c r="I27" s="246">
        <v>-25118.350433007323</v>
      </c>
      <c r="J27" s="246">
        <v>10702.873861866237</v>
      </c>
      <c r="K27" s="246">
        <v>59370.96923433273</v>
      </c>
      <c r="L27" s="246">
        <v>58169.36539774918</v>
      </c>
      <c r="M27" s="246">
        <v>81163.86014559293</v>
      </c>
      <c r="N27" s="165"/>
      <c r="O27" s="126"/>
    </row>
    <row r="28" spans="1:15" s="103" customFormat="1" ht="16.5" customHeight="1">
      <c r="A28" s="112" t="s">
        <v>166</v>
      </c>
      <c r="B28" s="127"/>
      <c r="C28" s="362" t="s">
        <v>425</v>
      </c>
      <c r="D28" s="254">
        <v>-33142</v>
      </c>
      <c r="E28" s="254">
        <v>-103901</v>
      </c>
      <c r="F28" s="254">
        <v>-14384.892657222259</v>
      </c>
      <c r="G28" s="255">
        <v>-12566.048785347173</v>
      </c>
      <c r="H28" s="255">
        <v>13834.973056523431</v>
      </c>
      <c r="I28" s="255">
        <v>39816.9572541423</v>
      </c>
      <c r="J28" s="255">
        <v>-1587.792930200695</v>
      </c>
      <c r="K28" s="255">
        <v>-29690.977404172703</v>
      </c>
      <c r="L28" s="255">
        <v>-45184.58929499597</v>
      </c>
      <c r="M28" s="255">
        <v>-118999.45742518644</v>
      </c>
      <c r="N28" s="164"/>
      <c r="O28" s="126"/>
    </row>
    <row r="29" spans="1:15" s="103" customFormat="1" ht="16.5" customHeight="1">
      <c r="A29" s="112" t="s">
        <v>167</v>
      </c>
      <c r="B29" s="127"/>
      <c r="C29" s="362" t="s">
        <v>426</v>
      </c>
      <c r="D29" s="246"/>
      <c r="E29" s="246"/>
      <c r="F29" s="246"/>
      <c r="G29" s="246"/>
      <c r="H29" s="246"/>
      <c r="I29" s="246"/>
      <c r="J29" s="246">
        <v>800</v>
      </c>
      <c r="K29" s="246">
        <v>700</v>
      </c>
      <c r="L29" s="246">
        <v>200</v>
      </c>
      <c r="M29" s="246">
        <v>-3100</v>
      </c>
      <c r="N29" s="164"/>
      <c r="O29" s="126"/>
    </row>
    <row r="30" spans="1:15" s="103" customFormat="1" ht="16.5" customHeight="1">
      <c r="A30" s="109"/>
      <c r="B30" s="127"/>
      <c r="C30" s="360"/>
      <c r="D30" s="252"/>
      <c r="E30" s="253"/>
      <c r="F30" s="253"/>
      <c r="G30" s="256"/>
      <c r="H30" s="256"/>
      <c r="I30" s="256"/>
      <c r="J30" s="256"/>
      <c r="K30" s="256"/>
      <c r="L30" s="256"/>
      <c r="M30" s="256"/>
      <c r="N30" s="164"/>
      <c r="O30" s="126"/>
    </row>
    <row r="31" spans="1:15" s="103" customFormat="1" ht="16.5" customHeight="1">
      <c r="A31" s="112" t="s">
        <v>168</v>
      </c>
      <c r="B31" s="127"/>
      <c r="C31" s="362" t="s">
        <v>427</v>
      </c>
      <c r="D31" s="245">
        <v>78898.24088568473</v>
      </c>
      <c r="E31" s="245">
        <v>22723.746997538954</v>
      </c>
      <c r="F31" s="245">
        <v>263050.7792478697</v>
      </c>
      <c r="G31" s="246">
        <v>265999.19742916967</v>
      </c>
      <c r="H31" s="246">
        <v>95985.53063546028</v>
      </c>
      <c r="I31" s="246">
        <v>133035.3931788656</v>
      </c>
      <c r="J31" s="246">
        <v>-164305.0809316655</v>
      </c>
      <c r="K31" s="246">
        <v>-96301.99183015921</v>
      </c>
      <c r="L31" s="246">
        <v>227757.22389724548</v>
      </c>
      <c r="M31" s="246">
        <v>-194574.40272040572</v>
      </c>
      <c r="N31" s="164"/>
      <c r="O31" s="126"/>
    </row>
    <row r="32" spans="1:15" s="103" customFormat="1" ht="16.5" customHeight="1">
      <c r="A32" s="112" t="s">
        <v>169</v>
      </c>
      <c r="B32" s="127"/>
      <c r="C32" s="362" t="s">
        <v>428</v>
      </c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164"/>
      <c r="O32" s="126"/>
    </row>
    <row r="33" spans="1:15" s="103" customFormat="1" ht="16.5" customHeight="1">
      <c r="A33" s="112" t="s">
        <v>170</v>
      </c>
      <c r="B33" s="127"/>
      <c r="C33" s="362" t="s">
        <v>429</v>
      </c>
      <c r="D33" s="254"/>
      <c r="E33" s="254"/>
      <c r="F33" s="254"/>
      <c r="G33" s="255"/>
      <c r="H33" s="255"/>
      <c r="I33" s="255"/>
      <c r="J33" s="255"/>
      <c r="K33" s="255"/>
      <c r="L33" s="255"/>
      <c r="M33" s="255"/>
      <c r="N33" s="164"/>
      <c r="O33" s="126"/>
    </row>
    <row r="34" spans="1:15" s="103" customFormat="1" ht="16.5" customHeight="1">
      <c r="A34" s="109"/>
      <c r="B34" s="127"/>
      <c r="C34" s="360"/>
      <c r="D34" s="247"/>
      <c r="E34" s="248"/>
      <c r="F34" s="248"/>
      <c r="G34" s="249"/>
      <c r="H34" s="249"/>
      <c r="I34" s="249"/>
      <c r="J34" s="249"/>
      <c r="K34" s="249"/>
      <c r="L34" s="249"/>
      <c r="M34" s="249"/>
      <c r="N34" s="164"/>
      <c r="O34" s="126"/>
    </row>
    <row r="35" spans="1:15" s="103" customFormat="1" ht="16.5" customHeight="1">
      <c r="A35" s="112" t="s">
        <v>171</v>
      </c>
      <c r="B35" s="127"/>
      <c r="C35" s="363" t="s">
        <v>430</v>
      </c>
      <c r="D35" s="245">
        <f>+D36</f>
        <v>516047.0000000003</v>
      </c>
      <c r="E35" s="245">
        <f aca="true" t="shared" si="2" ref="E35:M35">+E36</f>
        <v>99161.09499999956</v>
      </c>
      <c r="F35" s="245">
        <f t="shared" si="2"/>
        <v>-17070.99999999965</v>
      </c>
      <c r="G35" s="246">
        <f t="shared" si="2"/>
        <v>19378.209090908873</v>
      </c>
      <c r="H35" s="246">
        <f t="shared" si="2"/>
        <v>-81596.00000000012</v>
      </c>
      <c r="I35" s="246">
        <f t="shared" si="2"/>
        <v>25071.999999999418</v>
      </c>
      <c r="J35" s="246">
        <f t="shared" si="2"/>
        <v>8725</v>
      </c>
      <c r="K35" s="246">
        <f t="shared" si="2"/>
        <v>105651.9999999993</v>
      </c>
      <c r="L35" s="246">
        <f t="shared" si="2"/>
        <v>18104.000000001164</v>
      </c>
      <c r="M35" s="246">
        <f t="shared" si="2"/>
        <v>51483.9999999993</v>
      </c>
      <c r="N35" s="164"/>
      <c r="O35" s="126"/>
    </row>
    <row r="36" spans="1:15" s="103" customFormat="1" ht="16.5" customHeight="1">
      <c r="A36" s="112" t="s">
        <v>172</v>
      </c>
      <c r="B36" s="127"/>
      <c r="C36" s="412" t="s">
        <v>431</v>
      </c>
      <c r="D36" s="245">
        <f aca="true" t="shared" si="3" ref="D36:M36">D39-(D10+D12+D24+D25+D27+D28+D29+D31)</f>
        <v>516047.0000000003</v>
      </c>
      <c r="E36" s="245">
        <f t="shared" si="3"/>
        <v>99161.09499999956</v>
      </c>
      <c r="F36" s="245">
        <f t="shared" si="3"/>
        <v>-17070.99999999965</v>
      </c>
      <c r="G36" s="246">
        <f t="shared" si="3"/>
        <v>19378.209090908873</v>
      </c>
      <c r="H36" s="246">
        <f t="shared" si="3"/>
        <v>-81596.00000000012</v>
      </c>
      <c r="I36" s="246">
        <f t="shared" si="3"/>
        <v>25071.999999999418</v>
      </c>
      <c r="J36" s="246">
        <f t="shared" si="3"/>
        <v>8725</v>
      </c>
      <c r="K36" s="246">
        <f t="shared" si="3"/>
        <v>105651.9999999993</v>
      </c>
      <c r="L36" s="246">
        <f t="shared" si="3"/>
        <v>18104.000000001164</v>
      </c>
      <c r="M36" s="246">
        <f t="shared" si="3"/>
        <v>51483.9999999993</v>
      </c>
      <c r="N36" s="164"/>
      <c r="O36" s="126"/>
    </row>
    <row r="37" spans="1:15" s="103" customFormat="1" ht="16.5" customHeight="1">
      <c r="A37" s="112" t="s">
        <v>173</v>
      </c>
      <c r="B37" s="127"/>
      <c r="C37" s="362" t="s">
        <v>432</v>
      </c>
      <c r="D37" s="254"/>
      <c r="E37" s="254"/>
      <c r="F37" s="254"/>
      <c r="G37" s="255"/>
      <c r="H37" s="255"/>
      <c r="I37" s="255"/>
      <c r="J37" s="255"/>
      <c r="K37" s="255"/>
      <c r="L37" s="255"/>
      <c r="M37" s="255"/>
      <c r="N37" s="164"/>
      <c r="O37" s="126"/>
    </row>
    <row r="38" spans="1:15" s="103" customFormat="1" ht="13.5" customHeight="1" thickBot="1">
      <c r="A38" s="109"/>
      <c r="B38" s="127"/>
      <c r="C38" s="371"/>
      <c r="D38" s="415"/>
      <c r="E38" s="259"/>
      <c r="F38" s="259"/>
      <c r="G38" s="259"/>
      <c r="H38" s="259"/>
      <c r="I38" s="259"/>
      <c r="J38" s="259"/>
      <c r="K38" s="259"/>
      <c r="L38" s="259"/>
      <c r="M38" s="259"/>
      <c r="N38" s="169"/>
      <c r="O38" s="126"/>
    </row>
    <row r="39" spans="1:15" s="103" customFormat="1" ht="21.75" customHeight="1" thickBot="1" thickTop="1">
      <c r="A39" s="128" t="s">
        <v>174</v>
      </c>
      <c r="B39" s="127"/>
      <c r="C39" s="410" t="s">
        <v>440</v>
      </c>
      <c r="D39" s="239">
        <v>1014349</v>
      </c>
      <c r="E39" s="239">
        <v>216917</v>
      </c>
      <c r="F39" s="239">
        <v>437914</v>
      </c>
      <c r="G39" s="260">
        <v>749792</v>
      </c>
      <c r="H39" s="260">
        <v>718268.9999999993</v>
      </c>
      <c r="I39" s="260">
        <v>355051</v>
      </c>
      <c r="J39" s="260">
        <v>595196</v>
      </c>
      <c r="K39" s="260">
        <v>1520062</v>
      </c>
      <c r="L39" s="260">
        <v>1359948</v>
      </c>
      <c r="M39" s="260">
        <v>1271146</v>
      </c>
      <c r="N39" s="167"/>
      <c r="O39" s="126"/>
    </row>
    <row r="40" spans="1:15" ht="9" customHeight="1" thickBot="1" thickTop="1">
      <c r="A40" s="109"/>
      <c r="B40" s="78"/>
      <c r="C40" s="365"/>
      <c r="D40" s="416"/>
      <c r="E40" s="261"/>
      <c r="F40" s="261"/>
      <c r="G40" s="261"/>
      <c r="H40" s="261"/>
      <c r="I40" s="261"/>
      <c r="J40" s="261"/>
      <c r="K40" s="261"/>
      <c r="L40" s="261"/>
      <c r="M40" s="403"/>
      <c r="N40" s="170"/>
      <c r="O40" s="45"/>
    </row>
    <row r="41" spans="1:15" ht="9" customHeight="1" thickBot="1" thickTop="1">
      <c r="A41" s="112"/>
      <c r="B41" s="78"/>
      <c r="C41" s="369"/>
      <c r="D41" s="417"/>
      <c r="E41" s="263"/>
      <c r="F41" s="263"/>
      <c r="G41" s="263"/>
      <c r="H41" s="263"/>
      <c r="I41" s="263"/>
      <c r="J41" s="263"/>
      <c r="K41" s="263"/>
      <c r="L41" s="263"/>
      <c r="M41" s="404"/>
      <c r="N41" s="171"/>
      <c r="O41" s="45"/>
    </row>
    <row r="42" spans="1:15" ht="17.25" thickBot="1" thickTop="1">
      <c r="A42" s="112" t="s">
        <v>175</v>
      </c>
      <c r="B42" s="78"/>
      <c r="C42" s="413" t="s">
        <v>441</v>
      </c>
      <c r="D42" s="239">
        <v>4761971</v>
      </c>
      <c r="E42" s="239">
        <v>5014358</v>
      </c>
      <c r="F42" s="239">
        <v>5408547</v>
      </c>
      <c r="G42" s="260">
        <v>6117064</v>
      </c>
      <c r="H42" s="260">
        <v>6874360</v>
      </c>
      <c r="I42" s="260">
        <v>7193101</v>
      </c>
      <c r="J42" s="260">
        <v>7837643</v>
      </c>
      <c r="K42" s="260">
        <v>9255619</v>
      </c>
      <c r="L42" s="260">
        <v>10377719</v>
      </c>
      <c r="M42" s="260">
        <v>11589956</v>
      </c>
      <c r="N42" s="163"/>
      <c r="O42" s="45"/>
    </row>
    <row r="43" spans="1:15" ht="17.25" thickTop="1">
      <c r="A43" s="112" t="s">
        <v>176</v>
      </c>
      <c r="B43" s="78"/>
      <c r="C43" s="357" t="s">
        <v>442</v>
      </c>
      <c r="D43" s="246">
        <v>4868571</v>
      </c>
      <c r="E43" s="246">
        <v>5085488</v>
      </c>
      <c r="F43" s="246">
        <v>5523402</v>
      </c>
      <c r="G43" s="246">
        <v>6273194</v>
      </c>
      <c r="H43" s="246">
        <v>6991463</v>
      </c>
      <c r="I43" s="246">
        <v>7346514</v>
      </c>
      <c r="J43" s="246">
        <v>7941710</v>
      </c>
      <c r="K43" s="246">
        <v>9461772</v>
      </c>
      <c r="L43" s="246">
        <v>10821720</v>
      </c>
      <c r="M43" s="246">
        <v>12092866</v>
      </c>
      <c r="N43" s="161"/>
      <c r="O43" s="45"/>
    </row>
    <row r="44" spans="1:15" ht="16.5">
      <c r="A44" s="112" t="s">
        <v>177</v>
      </c>
      <c r="B44" s="78"/>
      <c r="C44" s="414" t="s">
        <v>443</v>
      </c>
      <c r="D44" s="246">
        <v>106600</v>
      </c>
      <c r="E44" s="246">
        <v>71130</v>
      </c>
      <c r="F44" s="246">
        <v>114855</v>
      </c>
      <c r="G44" s="246">
        <v>156130</v>
      </c>
      <c r="H44" s="246">
        <v>117103</v>
      </c>
      <c r="I44" s="246">
        <v>153413</v>
      </c>
      <c r="J44" s="246">
        <v>104067</v>
      </c>
      <c r="K44" s="246">
        <v>206153</v>
      </c>
      <c r="L44" s="246">
        <v>444001</v>
      </c>
      <c r="M44" s="246">
        <v>502910</v>
      </c>
      <c r="N44" s="172"/>
      <c r="O44" s="45"/>
    </row>
    <row r="45" spans="1:15" ht="9.75" customHeight="1" thickBot="1">
      <c r="A45" s="112"/>
      <c r="B45" s="78"/>
      <c r="C45" s="37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29"/>
      <c r="O45" s="45"/>
    </row>
    <row r="46" spans="1:17" ht="20.25" thickBot="1" thickTop="1">
      <c r="A46" s="112"/>
      <c r="B46" s="78"/>
      <c r="C46" s="366" t="s">
        <v>434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45"/>
      <c r="Q46" s="26"/>
    </row>
    <row r="47" spans="1:17" ht="8.25" customHeight="1" thickTop="1">
      <c r="A47" s="112"/>
      <c r="B47" s="78"/>
      <c r="C47" s="367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45"/>
      <c r="Q47" s="26"/>
    </row>
    <row r="48" spans="1:17" ht="15.75">
      <c r="A48" s="112"/>
      <c r="B48" s="78"/>
      <c r="C48" s="307" t="s">
        <v>319</v>
      </c>
      <c r="D48" s="26"/>
      <c r="E48" s="39"/>
      <c r="F48" s="39"/>
      <c r="G48" s="26" t="s">
        <v>444</v>
      </c>
      <c r="H48" s="26"/>
      <c r="I48" s="26"/>
      <c r="J48" s="26"/>
      <c r="K48" s="26"/>
      <c r="L48" s="26"/>
      <c r="M48" s="26"/>
      <c r="N48" s="39"/>
      <c r="O48" s="45"/>
      <c r="Q48" s="26"/>
    </row>
    <row r="49" spans="1:17" ht="15.75">
      <c r="A49" s="112"/>
      <c r="B49" s="78"/>
      <c r="C49" s="344" t="s">
        <v>435</v>
      </c>
      <c r="D49" s="26"/>
      <c r="E49" s="39"/>
      <c r="F49" s="39"/>
      <c r="G49" s="26" t="s">
        <v>445</v>
      </c>
      <c r="H49" s="26"/>
      <c r="I49" s="26"/>
      <c r="J49" s="26"/>
      <c r="K49" s="26"/>
      <c r="L49" s="26"/>
      <c r="M49" s="26"/>
      <c r="N49" s="39"/>
      <c r="O49" s="45"/>
      <c r="Q49" s="26"/>
    </row>
    <row r="50" spans="1:17" ht="15.75">
      <c r="A50" s="112"/>
      <c r="B50" s="78"/>
      <c r="C50" s="344" t="s">
        <v>436</v>
      </c>
      <c r="D50" s="188"/>
      <c r="E50" s="189"/>
      <c r="F50" s="189"/>
      <c r="G50" s="188" t="s">
        <v>446</v>
      </c>
      <c r="H50" s="188"/>
      <c r="I50" s="188"/>
      <c r="J50" s="188"/>
      <c r="K50" s="188"/>
      <c r="L50" s="188"/>
      <c r="M50" s="188"/>
      <c r="N50" s="189"/>
      <c r="O50" s="45"/>
      <c r="Q50" s="26"/>
    </row>
    <row r="51" spans="1:17" ht="9.75" customHeight="1" thickBot="1">
      <c r="A51" s="140"/>
      <c r="B51" s="135"/>
      <c r="C51" s="136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57"/>
      <c r="Q51" s="26"/>
    </row>
    <row r="52" spans="1:17" ht="16.5" thickTop="1">
      <c r="A52" s="54"/>
      <c r="B52" s="137"/>
      <c r="C52" s="6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26"/>
      <c r="P52" s="26"/>
      <c r="Q52" s="26"/>
    </row>
    <row r="53" spans="4:14" ht="15"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Q53"/>
  <sheetViews>
    <sheetView showGridLines="0" defaultGridColor="0" zoomScale="75" zoomScaleNormal="75" colorId="22" workbookViewId="0" topLeftCell="C16">
      <selection activeCell="A1" sqref="A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9" customWidth="1"/>
    <col min="4" max="4" width="10.99609375" style="25" customWidth="1"/>
    <col min="5" max="6" width="10.77734375" style="25" customWidth="1"/>
    <col min="7" max="13" width="10.6640625" style="25" customWidth="1"/>
    <col min="14" max="14" width="87.5546875" style="25" customWidth="1"/>
    <col min="15" max="15" width="5.3359375" style="25" customWidth="1"/>
    <col min="16" max="16" width="0.9921875" style="25" customWidth="1"/>
    <col min="17" max="17" width="0.55078125" style="25" customWidth="1"/>
    <col min="18" max="18" width="9.77734375" style="25" customWidth="1"/>
    <col min="19" max="19" width="40.77734375" style="25" customWidth="1"/>
    <col min="20" max="16384" width="9.77734375" style="25" customWidth="1"/>
  </cols>
  <sheetData>
    <row r="2" spans="1:17" ht="18">
      <c r="A2" s="54"/>
      <c r="B2" s="119" t="s">
        <v>17</v>
      </c>
      <c r="C2" s="353" t="s">
        <v>447</v>
      </c>
      <c r="D2" s="24"/>
      <c r="Q2" s="26"/>
    </row>
    <row r="3" spans="1:17" ht="18">
      <c r="A3" s="54"/>
      <c r="B3" s="119"/>
      <c r="C3" s="343" t="s">
        <v>448</v>
      </c>
      <c r="D3" s="24"/>
      <c r="Q3" s="26"/>
    </row>
    <row r="4" spans="1:17" ht="16.5" thickBot="1">
      <c r="A4" s="54"/>
      <c r="B4" s="119"/>
      <c r="C4" s="354"/>
      <c r="D4" s="55"/>
      <c r="Q4" s="26"/>
    </row>
    <row r="5" spans="1:17" ht="16.5" thickTop="1">
      <c r="A5" s="120"/>
      <c r="B5" s="121"/>
      <c r="C5" s="34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30"/>
      <c r="Q5" s="26"/>
    </row>
    <row r="6" spans="1:15" ht="18.75">
      <c r="A6" s="122"/>
      <c r="B6" s="78"/>
      <c r="C6" s="293" t="s">
        <v>298</v>
      </c>
      <c r="D6" s="405" t="s">
        <v>323</v>
      </c>
      <c r="E6" s="406"/>
      <c r="F6" s="406"/>
      <c r="G6" s="407"/>
      <c r="H6" s="406"/>
      <c r="I6" s="408"/>
      <c r="J6" s="406"/>
      <c r="K6" s="406"/>
      <c r="L6" s="406"/>
      <c r="M6" s="409"/>
      <c r="N6" s="32"/>
      <c r="O6" s="45"/>
    </row>
    <row r="7" spans="1:15" ht="15.75">
      <c r="A7" s="122"/>
      <c r="B7" s="78"/>
      <c r="C7" s="294" t="s">
        <v>299</v>
      </c>
      <c r="D7" s="329">
        <v>1995</v>
      </c>
      <c r="E7" s="329">
        <v>1996</v>
      </c>
      <c r="F7" s="329">
        <v>1997</v>
      </c>
      <c r="G7" s="329">
        <v>1998</v>
      </c>
      <c r="H7" s="329">
        <v>1999</v>
      </c>
      <c r="I7" s="329">
        <v>2000</v>
      </c>
      <c r="J7" s="329">
        <v>2001</v>
      </c>
      <c r="K7" s="329">
        <v>2002</v>
      </c>
      <c r="L7" s="329">
        <v>2003</v>
      </c>
      <c r="M7" s="34">
        <v>2004</v>
      </c>
      <c r="N7" s="35"/>
      <c r="O7" s="45"/>
    </row>
    <row r="8" spans="1:15" ht="15.75">
      <c r="A8" s="122"/>
      <c r="B8" s="78"/>
      <c r="C8" s="295" t="s">
        <v>320</v>
      </c>
      <c r="D8" s="330" t="s">
        <v>324</v>
      </c>
      <c r="E8" s="330" t="s">
        <v>324</v>
      </c>
      <c r="F8" s="330" t="s">
        <v>324</v>
      </c>
      <c r="G8" s="330" t="s">
        <v>324</v>
      </c>
      <c r="H8" s="330" t="s">
        <v>324</v>
      </c>
      <c r="I8" s="330" t="s">
        <v>324</v>
      </c>
      <c r="J8" s="330" t="s">
        <v>324</v>
      </c>
      <c r="K8" s="330" t="s">
        <v>324</v>
      </c>
      <c r="L8" s="330" t="s">
        <v>324</v>
      </c>
      <c r="M8" s="330" t="s">
        <v>324</v>
      </c>
      <c r="N8" s="123"/>
      <c r="O8" s="45"/>
    </row>
    <row r="9" spans="1:15" ht="10.5" customHeight="1" thickBot="1">
      <c r="A9" s="122"/>
      <c r="B9" s="78"/>
      <c r="C9" s="331"/>
      <c r="D9" s="265"/>
      <c r="E9" s="265"/>
      <c r="F9" s="265"/>
      <c r="G9" s="266"/>
      <c r="H9" s="266"/>
      <c r="I9" s="266"/>
      <c r="J9" s="266"/>
      <c r="K9" s="266"/>
      <c r="L9" s="266"/>
      <c r="M9" s="266"/>
      <c r="N9" s="124"/>
      <c r="O9" s="45"/>
    </row>
    <row r="10" spans="1:15" ht="17.25" thickBot="1" thickTop="1">
      <c r="A10" s="112" t="s">
        <v>178</v>
      </c>
      <c r="B10" s="78"/>
      <c r="C10" s="368" t="s">
        <v>449</v>
      </c>
      <c r="D10" s="264" t="s">
        <v>277</v>
      </c>
      <c r="E10" s="264" t="s">
        <v>277</v>
      </c>
      <c r="F10" s="264" t="s">
        <v>277</v>
      </c>
      <c r="G10" s="264" t="s">
        <v>277</v>
      </c>
      <c r="H10" s="264" t="s">
        <v>277</v>
      </c>
      <c r="I10" s="264" t="s">
        <v>277</v>
      </c>
      <c r="J10" s="264" t="s">
        <v>277</v>
      </c>
      <c r="K10" s="264" t="s">
        <v>277</v>
      </c>
      <c r="L10" s="264" t="s">
        <v>277</v>
      </c>
      <c r="M10" s="400" t="s">
        <v>277</v>
      </c>
      <c r="N10" s="163"/>
      <c r="O10" s="45"/>
    </row>
    <row r="11" spans="1:15" ht="6" customHeight="1" thickTop="1">
      <c r="A11" s="109"/>
      <c r="B11" s="78"/>
      <c r="C11" s="350"/>
      <c r="D11" s="220"/>
      <c r="E11" s="221"/>
      <c r="F11" s="221"/>
      <c r="G11" s="267"/>
      <c r="H11" s="267"/>
      <c r="I11" s="267"/>
      <c r="J11" s="267"/>
      <c r="K11" s="267"/>
      <c r="L11" s="267"/>
      <c r="M11" s="267"/>
      <c r="N11" s="160"/>
      <c r="O11" s="45"/>
    </row>
    <row r="12" spans="1:15" s="103" customFormat="1" ht="16.5" customHeight="1">
      <c r="A12" s="112" t="s">
        <v>179</v>
      </c>
      <c r="B12" s="125"/>
      <c r="C12" s="355" t="s">
        <v>411</v>
      </c>
      <c r="D12" s="268">
        <f aca="true" t="shared" si="0" ref="D12:K12">D13+D14+D15+D18+D21</f>
        <v>0</v>
      </c>
      <c r="E12" s="268">
        <f t="shared" si="0"/>
        <v>0</v>
      </c>
      <c r="F12" s="268">
        <f t="shared" si="0"/>
        <v>0</v>
      </c>
      <c r="G12" s="269">
        <f t="shared" si="0"/>
        <v>0</v>
      </c>
      <c r="H12" s="269">
        <f t="shared" si="0"/>
        <v>0</v>
      </c>
      <c r="I12" s="269">
        <f t="shared" si="0"/>
        <v>0</v>
      </c>
      <c r="J12" s="269">
        <f t="shared" si="0"/>
        <v>0</v>
      </c>
      <c r="K12" s="269">
        <f t="shared" si="0"/>
        <v>0</v>
      </c>
      <c r="L12" s="269">
        <f>L13+L14+L15+L18+L21</f>
        <v>0</v>
      </c>
      <c r="M12" s="269">
        <f>M13+M14+M15+M18+M21</f>
        <v>0</v>
      </c>
      <c r="N12" s="164"/>
      <c r="O12" s="126"/>
    </row>
    <row r="13" spans="1:15" s="103" customFormat="1" ht="16.5" customHeight="1">
      <c r="A13" s="112" t="s">
        <v>180</v>
      </c>
      <c r="B13" s="127"/>
      <c r="C13" s="356" t="s">
        <v>412</v>
      </c>
      <c r="D13" s="270" t="s">
        <v>277</v>
      </c>
      <c r="E13" s="270" t="s">
        <v>277</v>
      </c>
      <c r="F13" s="270" t="s">
        <v>277</v>
      </c>
      <c r="G13" s="270" t="s">
        <v>277</v>
      </c>
      <c r="H13" s="270" t="s">
        <v>277</v>
      </c>
      <c r="I13" s="270" t="s">
        <v>277</v>
      </c>
      <c r="J13" s="270" t="s">
        <v>277</v>
      </c>
      <c r="K13" s="270" t="s">
        <v>277</v>
      </c>
      <c r="L13" s="270" t="s">
        <v>277</v>
      </c>
      <c r="M13" s="213" t="s">
        <v>277</v>
      </c>
      <c r="N13" s="164"/>
      <c r="O13" s="126"/>
    </row>
    <row r="14" spans="1:15" s="103" customFormat="1" ht="16.5" customHeight="1">
      <c r="A14" s="112" t="s">
        <v>181</v>
      </c>
      <c r="B14" s="127"/>
      <c r="C14" s="356" t="s">
        <v>413</v>
      </c>
      <c r="D14" s="270" t="s">
        <v>277</v>
      </c>
      <c r="E14" s="270" t="s">
        <v>277</v>
      </c>
      <c r="F14" s="270" t="s">
        <v>277</v>
      </c>
      <c r="G14" s="270" t="s">
        <v>277</v>
      </c>
      <c r="H14" s="270" t="s">
        <v>277</v>
      </c>
      <c r="I14" s="270" t="s">
        <v>277</v>
      </c>
      <c r="J14" s="270" t="s">
        <v>277</v>
      </c>
      <c r="K14" s="270" t="s">
        <v>277</v>
      </c>
      <c r="L14" s="270" t="s">
        <v>277</v>
      </c>
      <c r="M14" s="213" t="s">
        <v>277</v>
      </c>
      <c r="N14" s="164"/>
      <c r="O14" s="126"/>
    </row>
    <row r="15" spans="1:15" s="103" customFormat="1" ht="16.5" customHeight="1">
      <c r="A15" s="112" t="s">
        <v>182</v>
      </c>
      <c r="B15" s="127"/>
      <c r="C15" s="356" t="s">
        <v>414</v>
      </c>
      <c r="D15" s="270" t="s">
        <v>277</v>
      </c>
      <c r="E15" s="270" t="s">
        <v>277</v>
      </c>
      <c r="F15" s="270" t="s">
        <v>277</v>
      </c>
      <c r="G15" s="270" t="s">
        <v>277</v>
      </c>
      <c r="H15" s="270" t="s">
        <v>277</v>
      </c>
      <c r="I15" s="270" t="s">
        <v>277</v>
      </c>
      <c r="J15" s="270" t="s">
        <v>277</v>
      </c>
      <c r="K15" s="270" t="s">
        <v>277</v>
      </c>
      <c r="L15" s="270" t="s">
        <v>277</v>
      </c>
      <c r="M15" s="213" t="s">
        <v>277</v>
      </c>
      <c r="N15" s="164"/>
      <c r="O15" s="126"/>
    </row>
    <row r="16" spans="1:15" s="103" customFormat="1" ht="16.5" customHeight="1">
      <c r="A16" s="112" t="s">
        <v>183</v>
      </c>
      <c r="B16" s="127"/>
      <c r="C16" s="357" t="s">
        <v>415</v>
      </c>
      <c r="D16" s="270" t="s">
        <v>277</v>
      </c>
      <c r="E16" s="270" t="s">
        <v>277</v>
      </c>
      <c r="F16" s="270" t="s">
        <v>277</v>
      </c>
      <c r="G16" s="270" t="s">
        <v>277</v>
      </c>
      <c r="H16" s="270" t="s">
        <v>277</v>
      </c>
      <c r="I16" s="270" t="s">
        <v>277</v>
      </c>
      <c r="J16" s="270" t="s">
        <v>277</v>
      </c>
      <c r="K16" s="270" t="s">
        <v>277</v>
      </c>
      <c r="L16" s="270" t="s">
        <v>277</v>
      </c>
      <c r="M16" s="213" t="s">
        <v>277</v>
      </c>
      <c r="N16" s="164"/>
      <c r="O16" s="126"/>
    </row>
    <row r="17" spans="1:15" s="103" customFormat="1" ht="16.5" customHeight="1">
      <c r="A17" s="112" t="s">
        <v>184</v>
      </c>
      <c r="B17" s="127"/>
      <c r="C17" s="356" t="s">
        <v>416</v>
      </c>
      <c r="D17" s="270" t="s">
        <v>277</v>
      </c>
      <c r="E17" s="270" t="s">
        <v>277</v>
      </c>
      <c r="F17" s="270" t="s">
        <v>277</v>
      </c>
      <c r="G17" s="270" t="s">
        <v>277</v>
      </c>
      <c r="H17" s="270" t="s">
        <v>277</v>
      </c>
      <c r="I17" s="270" t="s">
        <v>277</v>
      </c>
      <c r="J17" s="270" t="s">
        <v>277</v>
      </c>
      <c r="K17" s="270" t="s">
        <v>277</v>
      </c>
      <c r="L17" s="270" t="s">
        <v>277</v>
      </c>
      <c r="M17" s="213" t="s">
        <v>277</v>
      </c>
      <c r="N17" s="164"/>
      <c r="O17" s="126"/>
    </row>
    <row r="18" spans="1:15" s="103" customFormat="1" ht="16.5" customHeight="1">
      <c r="A18" s="112" t="s">
        <v>185</v>
      </c>
      <c r="B18" s="127"/>
      <c r="C18" s="357" t="s">
        <v>417</v>
      </c>
      <c r="D18" s="270" t="s">
        <v>277</v>
      </c>
      <c r="E18" s="270" t="s">
        <v>277</v>
      </c>
      <c r="F18" s="270" t="s">
        <v>277</v>
      </c>
      <c r="G18" s="270" t="s">
        <v>277</v>
      </c>
      <c r="H18" s="270" t="s">
        <v>277</v>
      </c>
      <c r="I18" s="270" t="s">
        <v>277</v>
      </c>
      <c r="J18" s="270" t="s">
        <v>277</v>
      </c>
      <c r="K18" s="270" t="s">
        <v>277</v>
      </c>
      <c r="L18" s="270" t="s">
        <v>277</v>
      </c>
      <c r="M18" s="213" t="s">
        <v>277</v>
      </c>
      <c r="N18" s="164"/>
      <c r="O18" s="126"/>
    </row>
    <row r="19" spans="1:15" s="103" customFormat="1" ht="16.5" customHeight="1">
      <c r="A19" s="112" t="s">
        <v>186</v>
      </c>
      <c r="B19" s="127"/>
      <c r="C19" s="357" t="s">
        <v>418</v>
      </c>
      <c r="D19" s="270" t="s">
        <v>277</v>
      </c>
      <c r="E19" s="270" t="s">
        <v>277</v>
      </c>
      <c r="F19" s="270" t="s">
        <v>277</v>
      </c>
      <c r="G19" s="270" t="s">
        <v>277</v>
      </c>
      <c r="H19" s="270" t="s">
        <v>277</v>
      </c>
      <c r="I19" s="270" t="s">
        <v>277</v>
      </c>
      <c r="J19" s="270" t="s">
        <v>277</v>
      </c>
      <c r="K19" s="270" t="s">
        <v>277</v>
      </c>
      <c r="L19" s="270" t="s">
        <v>277</v>
      </c>
      <c r="M19" s="213" t="s">
        <v>277</v>
      </c>
      <c r="N19" s="164"/>
      <c r="O19" s="126"/>
    </row>
    <row r="20" spans="1:15" s="103" customFormat="1" ht="16.5" customHeight="1">
      <c r="A20" s="112" t="s">
        <v>187</v>
      </c>
      <c r="B20" s="127"/>
      <c r="C20" s="356" t="s">
        <v>419</v>
      </c>
      <c r="D20" s="270" t="s">
        <v>277</v>
      </c>
      <c r="E20" s="270" t="s">
        <v>277</v>
      </c>
      <c r="F20" s="270" t="s">
        <v>277</v>
      </c>
      <c r="G20" s="270" t="s">
        <v>277</v>
      </c>
      <c r="H20" s="270" t="s">
        <v>277</v>
      </c>
      <c r="I20" s="270" t="s">
        <v>277</v>
      </c>
      <c r="J20" s="270" t="s">
        <v>277</v>
      </c>
      <c r="K20" s="270" t="s">
        <v>277</v>
      </c>
      <c r="L20" s="270" t="s">
        <v>277</v>
      </c>
      <c r="M20" s="213" t="s">
        <v>277</v>
      </c>
      <c r="N20" s="164"/>
      <c r="O20" s="126"/>
    </row>
    <row r="21" spans="1:15" s="103" customFormat="1" ht="16.5" customHeight="1">
      <c r="A21" s="112" t="s">
        <v>188</v>
      </c>
      <c r="B21" s="127"/>
      <c r="C21" s="356" t="s">
        <v>420</v>
      </c>
      <c r="D21" s="270" t="s">
        <v>277</v>
      </c>
      <c r="E21" s="270" t="s">
        <v>277</v>
      </c>
      <c r="F21" s="270" t="s">
        <v>277</v>
      </c>
      <c r="G21" s="270" t="s">
        <v>277</v>
      </c>
      <c r="H21" s="270" t="s">
        <v>277</v>
      </c>
      <c r="I21" s="270" t="s">
        <v>277</v>
      </c>
      <c r="J21" s="270" t="s">
        <v>277</v>
      </c>
      <c r="K21" s="270" t="s">
        <v>277</v>
      </c>
      <c r="L21" s="270" t="s">
        <v>277</v>
      </c>
      <c r="M21" s="213" t="s">
        <v>277</v>
      </c>
      <c r="N21" s="164"/>
      <c r="O21" s="126"/>
    </row>
    <row r="22" spans="1:15" s="103" customFormat="1" ht="16.5" customHeight="1">
      <c r="A22" s="109"/>
      <c r="B22" s="127"/>
      <c r="C22" s="358"/>
      <c r="D22" s="271"/>
      <c r="E22" s="272"/>
      <c r="F22" s="272"/>
      <c r="G22" s="273"/>
      <c r="H22" s="273"/>
      <c r="I22" s="273"/>
      <c r="J22" s="273"/>
      <c r="K22" s="273"/>
      <c r="L22" s="273"/>
      <c r="M22" s="273"/>
      <c r="N22" s="164"/>
      <c r="O22" s="126"/>
    </row>
    <row r="23" spans="1:15" s="103" customFormat="1" ht="16.5" customHeight="1">
      <c r="A23" s="112" t="s">
        <v>189</v>
      </c>
      <c r="B23" s="127"/>
      <c r="C23" s="355" t="s">
        <v>421</v>
      </c>
      <c r="D23" s="269">
        <f aca="true" t="shared" si="1" ref="D23:K23">SUM(D24:D33)</f>
        <v>0</v>
      </c>
      <c r="E23" s="269">
        <f t="shared" si="1"/>
        <v>0</v>
      </c>
      <c r="F23" s="269">
        <f t="shared" si="1"/>
        <v>0</v>
      </c>
      <c r="G23" s="269">
        <f t="shared" si="1"/>
        <v>0</v>
      </c>
      <c r="H23" s="269">
        <f t="shared" si="1"/>
        <v>0</v>
      </c>
      <c r="I23" s="269">
        <f t="shared" si="1"/>
        <v>0</v>
      </c>
      <c r="J23" s="269">
        <f t="shared" si="1"/>
        <v>0</v>
      </c>
      <c r="K23" s="269">
        <f t="shared" si="1"/>
        <v>0</v>
      </c>
      <c r="L23" s="269">
        <f>SUM(L24:L33)</f>
        <v>0</v>
      </c>
      <c r="M23" s="269">
        <f>SUM(M24:M33)</f>
        <v>0</v>
      </c>
      <c r="N23" s="164"/>
      <c r="O23" s="126"/>
    </row>
    <row r="24" spans="1:15" s="103" customFormat="1" ht="16.5" customHeight="1">
      <c r="A24" s="112" t="s">
        <v>190</v>
      </c>
      <c r="B24" s="127"/>
      <c r="C24" s="359" t="s">
        <v>422</v>
      </c>
      <c r="D24" s="270" t="s">
        <v>277</v>
      </c>
      <c r="E24" s="270" t="s">
        <v>277</v>
      </c>
      <c r="F24" s="270" t="s">
        <v>277</v>
      </c>
      <c r="G24" s="270" t="s">
        <v>277</v>
      </c>
      <c r="H24" s="270" t="s">
        <v>277</v>
      </c>
      <c r="I24" s="270" t="s">
        <v>277</v>
      </c>
      <c r="J24" s="270" t="s">
        <v>277</v>
      </c>
      <c r="K24" s="270" t="s">
        <v>277</v>
      </c>
      <c r="L24" s="270" t="s">
        <v>277</v>
      </c>
      <c r="M24" s="213" t="s">
        <v>277</v>
      </c>
      <c r="N24" s="164"/>
      <c r="O24" s="126"/>
    </row>
    <row r="25" spans="1:15" s="103" customFormat="1" ht="16.5" customHeight="1">
      <c r="A25" s="112" t="s">
        <v>191</v>
      </c>
      <c r="B25" s="127"/>
      <c r="C25" s="359" t="s">
        <v>423</v>
      </c>
      <c r="D25" s="270" t="s">
        <v>277</v>
      </c>
      <c r="E25" s="270" t="s">
        <v>277</v>
      </c>
      <c r="F25" s="270" t="s">
        <v>277</v>
      </c>
      <c r="G25" s="270" t="s">
        <v>277</v>
      </c>
      <c r="H25" s="270" t="s">
        <v>277</v>
      </c>
      <c r="I25" s="270" t="s">
        <v>277</v>
      </c>
      <c r="J25" s="270" t="s">
        <v>277</v>
      </c>
      <c r="K25" s="270" t="s">
        <v>277</v>
      </c>
      <c r="L25" s="270" t="s">
        <v>277</v>
      </c>
      <c r="M25" s="213" t="s">
        <v>277</v>
      </c>
      <c r="N25" s="164"/>
      <c r="O25" s="126"/>
    </row>
    <row r="26" spans="1:15" s="103" customFormat="1" ht="16.5" customHeight="1">
      <c r="A26" s="109"/>
      <c r="B26" s="127"/>
      <c r="C26" s="360"/>
      <c r="D26" s="216"/>
      <c r="E26" s="274"/>
      <c r="F26" s="272"/>
      <c r="G26" s="273"/>
      <c r="H26" s="273"/>
      <c r="I26" s="273"/>
      <c r="J26" s="273"/>
      <c r="K26" s="273"/>
      <c r="L26" s="273"/>
      <c r="M26" s="273"/>
      <c r="N26" s="164"/>
      <c r="O26" s="126"/>
    </row>
    <row r="27" spans="1:15" s="103" customFormat="1" ht="16.5" customHeight="1">
      <c r="A27" s="112" t="s">
        <v>192</v>
      </c>
      <c r="B27" s="127"/>
      <c r="C27" s="361" t="s">
        <v>424</v>
      </c>
      <c r="D27" s="270" t="s">
        <v>277</v>
      </c>
      <c r="E27" s="270" t="s">
        <v>277</v>
      </c>
      <c r="F27" s="270" t="s">
        <v>277</v>
      </c>
      <c r="G27" s="270" t="s">
        <v>277</v>
      </c>
      <c r="H27" s="270" t="s">
        <v>277</v>
      </c>
      <c r="I27" s="270" t="s">
        <v>277</v>
      </c>
      <c r="J27" s="270" t="s">
        <v>277</v>
      </c>
      <c r="K27" s="270" t="s">
        <v>277</v>
      </c>
      <c r="L27" s="270" t="s">
        <v>277</v>
      </c>
      <c r="M27" s="213" t="s">
        <v>277</v>
      </c>
      <c r="N27" s="165"/>
      <c r="O27" s="126"/>
    </row>
    <row r="28" spans="1:15" s="103" customFormat="1" ht="16.5" customHeight="1">
      <c r="A28" s="112" t="s">
        <v>193</v>
      </c>
      <c r="B28" s="127"/>
      <c r="C28" s="359" t="s">
        <v>425</v>
      </c>
      <c r="D28" s="270" t="s">
        <v>277</v>
      </c>
      <c r="E28" s="270" t="s">
        <v>277</v>
      </c>
      <c r="F28" s="270" t="s">
        <v>277</v>
      </c>
      <c r="G28" s="270" t="s">
        <v>277</v>
      </c>
      <c r="H28" s="270" t="s">
        <v>277</v>
      </c>
      <c r="I28" s="270" t="s">
        <v>277</v>
      </c>
      <c r="J28" s="270" t="s">
        <v>277</v>
      </c>
      <c r="K28" s="270" t="s">
        <v>277</v>
      </c>
      <c r="L28" s="270" t="s">
        <v>277</v>
      </c>
      <c r="M28" s="213" t="s">
        <v>277</v>
      </c>
      <c r="N28" s="164"/>
      <c r="O28" s="126"/>
    </row>
    <row r="29" spans="1:15" s="103" customFormat="1" ht="16.5" customHeight="1">
      <c r="A29" s="112" t="s">
        <v>194</v>
      </c>
      <c r="B29" s="127"/>
      <c r="C29" s="362" t="s">
        <v>426</v>
      </c>
      <c r="D29" s="270" t="s">
        <v>277</v>
      </c>
      <c r="E29" s="270" t="s">
        <v>277</v>
      </c>
      <c r="F29" s="270" t="s">
        <v>277</v>
      </c>
      <c r="G29" s="270" t="s">
        <v>277</v>
      </c>
      <c r="H29" s="270" t="s">
        <v>277</v>
      </c>
      <c r="I29" s="270" t="s">
        <v>277</v>
      </c>
      <c r="J29" s="270" t="s">
        <v>277</v>
      </c>
      <c r="K29" s="270" t="s">
        <v>277</v>
      </c>
      <c r="L29" s="270" t="s">
        <v>277</v>
      </c>
      <c r="M29" s="213" t="s">
        <v>277</v>
      </c>
      <c r="N29" s="164"/>
      <c r="O29" s="126"/>
    </row>
    <row r="30" spans="1:15" s="103" customFormat="1" ht="16.5" customHeight="1">
      <c r="A30" s="109"/>
      <c r="B30" s="127"/>
      <c r="C30" s="360"/>
      <c r="D30" s="216"/>
      <c r="E30" s="274"/>
      <c r="F30" s="274"/>
      <c r="G30" s="275"/>
      <c r="H30" s="275"/>
      <c r="I30" s="275"/>
      <c r="J30" s="275"/>
      <c r="K30" s="275"/>
      <c r="L30" s="275"/>
      <c r="M30" s="275"/>
      <c r="N30" s="164"/>
      <c r="O30" s="126"/>
    </row>
    <row r="31" spans="1:15" s="103" customFormat="1" ht="16.5" customHeight="1">
      <c r="A31" s="112" t="s">
        <v>195</v>
      </c>
      <c r="B31" s="127"/>
      <c r="C31" s="359" t="s">
        <v>427</v>
      </c>
      <c r="D31" s="270" t="s">
        <v>277</v>
      </c>
      <c r="E31" s="270" t="s">
        <v>277</v>
      </c>
      <c r="F31" s="270" t="s">
        <v>277</v>
      </c>
      <c r="G31" s="270" t="s">
        <v>277</v>
      </c>
      <c r="H31" s="270" t="s">
        <v>277</v>
      </c>
      <c r="I31" s="270" t="s">
        <v>277</v>
      </c>
      <c r="J31" s="270" t="s">
        <v>277</v>
      </c>
      <c r="K31" s="270" t="s">
        <v>277</v>
      </c>
      <c r="L31" s="270" t="s">
        <v>277</v>
      </c>
      <c r="M31" s="213" t="s">
        <v>277</v>
      </c>
      <c r="N31" s="164"/>
      <c r="O31" s="126"/>
    </row>
    <row r="32" spans="1:15" s="103" customFormat="1" ht="16.5" customHeight="1">
      <c r="A32" s="112" t="s">
        <v>196</v>
      </c>
      <c r="B32" s="127"/>
      <c r="C32" s="359" t="s">
        <v>428</v>
      </c>
      <c r="D32" s="270" t="s">
        <v>277</v>
      </c>
      <c r="E32" s="270" t="s">
        <v>277</v>
      </c>
      <c r="F32" s="270" t="s">
        <v>277</v>
      </c>
      <c r="G32" s="270" t="s">
        <v>277</v>
      </c>
      <c r="H32" s="270" t="s">
        <v>277</v>
      </c>
      <c r="I32" s="270" t="s">
        <v>277</v>
      </c>
      <c r="J32" s="270" t="s">
        <v>277</v>
      </c>
      <c r="K32" s="270" t="s">
        <v>277</v>
      </c>
      <c r="L32" s="270" t="s">
        <v>277</v>
      </c>
      <c r="M32" s="213" t="s">
        <v>277</v>
      </c>
      <c r="N32" s="164"/>
      <c r="O32" s="126"/>
    </row>
    <row r="33" spans="1:15" s="103" customFormat="1" ht="16.5" customHeight="1">
      <c r="A33" s="112" t="s">
        <v>197</v>
      </c>
      <c r="B33" s="127"/>
      <c r="C33" s="359" t="s">
        <v>429</v>
      </c>
      <c r="D33" s="270" t="s">
        <v>277</v>
      </c>
      <c r="E33" s="270" t="s">
        <v>277</v>
      </c>
      <c r="F33" s="270" t="s">
        <v>277</v>
      </c>
      <c r="G33" s="270" t="s">
        <v>277</v>
      </c>
      <c r="H33" s="270" t="s">
        <v>277</v>
      </c>
      <c r="I33" s="270" t="s">
        <v>277</v>
      </c>
      <c r="J33" s="270" t="s">
        <v>277</v>
      </c>
      <c r="K33" s="270" t="s">
        <v>277</v>
      </c>
      <c r="L33" s="270" t="s">
        <v>277</v>
      </c>
      <c r="M33" s="213" t="s">
        <v>277</v>
      </c>
      <c r="N33" s="164"/>
      <c r="O33" s="126"/>
    </row>
    <row r="34" spans="1:15" s="103" customFormat="1" ht="16.5" customHeight="1">
      <c r="A34" s="109"/>
      <c r="B34" s="127"/>
      <c r="C34" s="360"/>
      <c r="D34" s="271"/>
      <c r="E34" s="272"/>
      <c r="F34" s="272"/>
      <c r="G34" s="273"/>
      <c r="H34" s="273"/>
      <c r="I34" s="273"/>
      <c r="J34" s="273"/>
      <c r="K34" s="273"/>
      <c r="L34" s="273"/>
      <c r="M34" s="273"/>
      <c r="N34" s="164"/>
      <c r="O34" s="126"/>
    </row>
    <row r="35" spans="1:15" s="103" customFormat="1" ht="16.5" customHeight="1">
      <c r="A35" s="112" t="s">
        <v>198</v>
      </c>
      <c r="B35" s="127"/>
      <c r="C35" s="363" t="s">
        <v>430</v>
      </c>
      <c r="D35" s="213" t="s">
        <v>277</v>
      </c>
      <c r="E35" s="213" t="s">
        <v>277</v>
      </c>
      <c r="F35" s="213" t="s">
        <v>277</v>
      </c>
      <c r="G35" s="213" t="s">
        <v>277</v>
      </c>
      <c r="H35" s="213" t="s">
        <v>277</v>
      </c>
      <c r="I35" s="213" t="s">
        <v>277</v>
      </c>
      <c r="J35" s="213" t="s">
        <v>277</v>
      </c>
      <c r="K35" s="213" t="s">
        <v>277</v>
      </c>
      <c r="L35" s="213" t="s">
        <v>277</v>
      </c>
      <c r="M35" s="213" t="s">
        <v>277</v>
      </c>
      <c r="N35" s="164"/>
      <c r="O35" s="126"/>
    </row>
    <row r="36" spans="1:15" s="103" customFormat="1" ht="16.5" customHeight="1">
      <c r="A36" s="112" t="s">
        <v>199</v>
      </c>
      <c r="B36" s="127"/>
      <c r="C36" s="364" t="s">
        <v>431</v>
      </c>
      <c r="D36" s="213" t="s">
        <v>277</v>
      </c>
      <c r="E36" s="213" t="s">
        <v>277</v>
      </c>
      <c r="F36" s="213" t="s">
        <v>277</v>
      </c>
      <c r="G36" s="213" t="s">
        <v>277</v>
      </c>
      <c r="H36" s="213" t="s">
        <v>277</v>
      </c>
      <c r="I36" s="213" t="s">
        <v>277</v>
      </c>
      <c r="J36" s="213" t="s">
        <v>277</v>
      </c>
      <c r="K36" s="213" t="s">
        <v>277</v>
      </c>
      <c r="L36" s="213" t="s">
        <v>277</v>
      </c>
      <c r="M36" s="213" t="s">
        <v>277</v>
      </c>
      <c r="N36" s="164"/>
      <c r="O36" s="126"/>
    </row>
    <row r="37" spans="1:15" s="103" customFormat="1" ht="16.5" customHeight="1">
      <c r="A37" s="112" t="s">
        <v>200</v>
      </c>
      <c r="B37" s="127"/>
      <c r="C37" s="359" t="s">
        <v>432</v>
      </c>
      <c r="D37" s="213" t="s">
        <v>277</v>
      </c>
      <c r="E37" s="213" t="s">
        <v>277</v>
      </c>
      <c r="F37" s="213" t="s">
        <v>277</v>
      </c>
      <c r="G37" s="213" t="s">
        <v>277</v>
      </c>
      <c r="H37" s="213" t="s">
        <v>277</v>
      </c>
      <c r="I37" s="213" t="s">
        <v>277</v>
      </c>
      <c r="J37" s="213" t="s">
        <v>277</v>
      </c>
      <c r="K37" s="213" t="s">
        <v>277</v>
      </c>
      <c r="L37" s="213" t="s">
        <v>277</v>
      </c>
      <c r="M37" s="213" t="s">
        <v>277</v>
      </c>
      <c r="N37" s="164"/>
      <c r="O37" s="126"/>
    </row>
    <row r="38" spans="1:15" s="103" customFormat="1" ht="13.5" customHeight="1" thickBot="1">
      <c r="A38" s="109"/>
      <c r="B38" s="127"/>
      <c r="C38" s="358"/>
      <c r="D38" s="230"/>
      <c r="E38" s="231"/>
      <c r="F38" s="231"/>
      <c r="G38" s="276"/>
      <c r="H38" s="276"/>
      <c r="I38" s="276"/>
      <c r="J38" s="276"/>
      <c r="K38" s="276"/>
      <c r="L38" s="276"/>
      <c r="M38" s="276"/>
      <c r="N38" s="168"/>
      <c r="O38" s="126"/>
    </row>
    <row r="39" spans="1:15" s="103" customFormat="1" ht="19.5" customHeight="1" thickBot="1" thickTop="1">
      <c r="A39" s="128" t="s">
        <v>201</v>
      </c>
      <c r="B39" s="127"/>
      <c r="C39" s="368" t="s">
        <v>450</v>
      </c>
      <c r="D39" s="264" t="s">
        <v>277</v>
      </c>
      <c r="E39" s="264" t="s">
        <v>277</v>
      </c>
      <c r="F39" s="264" t="s">
        <v>277</v>
      </c>
      <c r="G39" s="264" t="s">
        <v>277</v>
      </c>
      <c r="H39" s="264" t="s">
        <v>277</v>
      </c>
      <c r="I39" s="264" t="s">
        <v>277</v>
      </c>
      <c r="J39" s="264" t="s">
        <v>277</v>
      </c>
      <c r="K39" s="264" t="s">
        <v>277</v>
      </c>
      <c r="L39" s="264" t="s">
        <v>277</v>
      </c>
      <c r="M39" s="400" t="s">
        <v>277</v>
      </c>
      <c r="N39" s="167"/>
      <c r="O39" s="126"/>
    </row>
    <row r="40" spans="1:15" ht="9" customHeight="1" thickBot="1" thickTop="1">
      <c r="A40" s="109"/>
      <c r="B40" s="78"/>
      <c r="C40" s="365"/>
      <c r="D40" s="277"/>
      <c r="E40" s="277"/>
      <c r="F40" s="277"/>
      <c r="G40" s="277"/>
      <c r="H40" s="277"/>
      <c r="I40" s="277"/>
      <c r="J40" s="277"/>
      <c r="K40" s="277"/>
      <c r="L40" s="277"/>
      <c r="M40" s="401"/>
      <c r="N40" s="170"/>
      <c r="O40" s="45"/>
    </row>
    <row r="41" spans="1:15" ht="9" customHeight="1" thickBot="1" thickTop="1">
      <c r="A41" s="122"/>
      <c r="B41" s="78"/>
      <c r="C41" s="369"/>
      <c r="D41" s="278"/>
      <c r="E41" s="279"/>
      <c r="F41" s="279"/>
      <c r="G41" s="279"/>
      <c r="H41" s="279"/>
      <c r="I41" s="279"/>
      <c r="J41" s="279"/>
      <c r="K41" s="279"/>
      <c r="L41" s="279"/>
      <c r="M41" s="402"/>
      <c r="N41" s="171"/>
      <c r="O41" s="45"/>
    </row>
    <row r="42" spans="1:15" ht="17.25" thickBot="1" thickTop="1">
      <c r="A42" s="128" t="s">
        <v>202</v>
      </c>
      <c r="B42" s="78"/>
      <c r="C42" s="341" t="s">
        <v>451</v>
      </c>
      <c r="D42" s="264" t="s">
        <v>277</v>
      </c>
      <c r="E42" s="264" t="s">
        <v>277</v>
      </c>
      <c r="F42" s="264" t="s">
        <v>277</v>
      </c>
      <c r="G42" s="264" t="s">
        <v>277</v>
      </c>
      <c r="H42" s="264" t="s">
        <v>277</v>
      </c>
      <c r="I42" s="264" t="s">
        <v>277</v>
      </c>
      <c r="J42" s="264" t="s">
        <v>277</v>
      </c>
      <c r="K42" s="264" t="s">
        <v>277</v>
      </c>
      <c r="L42" s="264" t="s">
        <v>277</v>
      </c>
      <c r="M42" s="400" t="s">
        <v>277</v>
      </c>
      <c r="N42" s="163"/>
      <c r="O42" s="45"/>
    </row>
    <row r="43" spans="1:15" ht="17.25" thickTop="1">
      <c r="A43" s="112" t="s">
        <v>203</v>
      </c>
      <c r="B43" s="78"/>
      <c r="C43" s="356" t="s">
        <v>452</v>
      </c>
      <c r="D43" s="213" t="s">
        <v>277</v>
      </c>
      <c r="E43" s="213" t="s">
        <v>277</v>
      </c>
      <c r="F43" s="213" t="s">
        <v>277</v>
      </c>
      <c r="G43" s="213" t="s">
        <v>277</v>
      </c>
      <c r="H43" s="213" t="s">
        <v>277</v>
      </c>
      <c r="I43" s="213" t="s">
        <v>277</v>
      </c>
      <c r="J43" s="213" t="s">
        <v>277</v>
      </c>
      <c r="K43" s="213" t="s">
        <v>277</v>
      </c>
      <c r="L43" s="213" t="s">
        <v>277</v>
      </c>
      <c r="M43" s="213" t="s">
        <v>277</v>
      </c>
      <c r="N43" s="161"/>
      <c r="O43" s="45"/>
    </row>
    <row r="44" spans="1:15" ht="30.75">
      <c r="A44" s="112" t="s">
        <v>204</v>
      </c>
      <c r="B44" s="78"/>
      <c r="C44" s="370" t="s">
        <v>453</v>
      </c>
      <c r="D44" s="213" t="s">
        <v>277</v>
      </c>
      <c r="E44" s="213" t="s">
        <v>277</v>
      </c>
      <c r="F44" s="213" t="s">
        <v>277</v>
      </c>
      <c r="G44" s="213" t="s">
        <v>277</v>
      </c>
      <c r="H44" s="213" t="s">
        <v>277</v>
      </c>
      <c r="I44" s="213" t="s">
        <v>277</v>
      </c>
      <c r="J44" s="213" t="s">
        <v>277</v>
      </c>
      <c r="K44" s="213" t="s">
        <v>277</v>
      </c>
      <c r="L44" s="213" t="s">
        <v>277</v>
      </c>
      <c r="M44" s="213" t="s">
        <v>277</v>
      </c>
      <c r="N44" s="172"/>
      <c r="O44" s="45"/>
    </row>
    <row r="45" spans="1:15" ht="9.75" customHeight="1" thickBot="1">
      <c r="A45" s="122"/>
      <c r="B45" s="78"/>
      <c r="C45" s="37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73"/>
      <c r="O45" s="45"/>
    </row>
    <row r="46" spans="1:17" ht="20.25" thickBot="1" thickTop="1">
      <c r="A46" s="122"/>
      <c r="B46" s="78"/>
      <c r="C46" s="366" t="s">
        <v>434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45"/>
      <c r="Q46" s="26"/>
    </row>
    <row r="47" spans="1:17" ht="8.25" customHeight="1" thickTop="1">
      <c r="A47" s="122"/>
      <c r="B47" s="78"/>
      <c r="C47" s="367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45"/>
      <c r="Q47" s="26"/>
    </row>
    <row r="48" spans="1:17" ht="15.75">
      <c r="A48" s="122"/>
      <c r="B48" s="78"/>
      <c r="C48" s="307" t="s">
        <v>319</v>
      </c>
      <c r="D48" s="26"/>
      <c r="E48" s="39"/>
      <c r="F48" s="39"/>
      <c r="G48" s="26" t="s">
        <v>444</v>
      </c>
      <c r="H48" s="26"/>
      <c r="I48" s="26"/>
      <c r="J48" s="26"/>
      <c r="K48" s="26"/>
      <c r="L48" s="26"/>
      <c r="M48" s="26"/>
      <c r="N48" s="39"/>
      <c r="O48" s="45"/>
      <c r="Q48" s="26"/>
    </row>
    <row r="49" spans="1:17" ht="15.75">
      <c r="A49" s="122"/>
      <c r="B49" s="78"/>
      <c r="C49" s="344" t="s">
        <v>435</v>
      </c>
      <c r="D49" s="26"/>
      <c r="E49" s="39"/>
      <c r="F49" s="39"/>
      <c r="G49" s="26" t="s">
        <v>445</v>
      </c>
      <c r="H49" s="26"/>
      <c r="I49" s="26"/>
      <c r="J49" s="26"/>
      <c r="K49" s="26"/>
      <c r="L49" s="26"/>
      <c r="M49" s="26"/>
      <c r="N49" s="39"/>
      <c r="O49" s="45"/>
      <c r="Q49" s="26"/>
    </row>
    <row r="50" spans="1:17" ht="15.75">
      <c r="A50" s="122"/>
      <c r="B50" s="78"/>
      <c r="C50" s="344" t="s">
        <v>436</v>
      </c>
      <c r="D50" s="188"/>
      <c r="E50" s="189"/>
      <c r="F50" s="189"/>
      <c r="G50" s="188" t="s">
        <v>446</v>
      </c>
      <c r="H50" s="188"/>
      <c r="I50" s="188"/>
      <c r="J50" s="188"/>
      <c r="K50" s="188"/>
      <c r="L50" s="188"/>
      <c r="M50" s="188"/>
      <c r="N50" s="189"/>
      <c r="O50" s="45"/>
      <c r="Q50" s="26"/>
    </row>
    <row r="51" spans="1:17" ht="9.75" customHeight="1" thickBot="1">
      <c r="A51" s="134"/>
      <c r="B51" s="135"/>
      <c r="C51" s="136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57"/>
      <c r="Q51" s="26"/>
    </row>
    <row r="52" spans="1:17" ht="16.5" thickTop="1">
      <c r="A52" s="54"/>
      <c r="B52" s="137"/>
      <c r="C52" s="6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26"/>
      <c r="P52" s="26"/>
      <c r="Q52" s="26"/>
    </row>
    <row r="53" spans="4:14" ht="15"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2009-04-20T09:09:26Z</cp:lastPrinted>
  <dcterms:created xsi:type="dcterms:W3CDTF">1997-11-05T15:09:39Z</dcterms:created>
  <dcterms:modified xsi:type="dcterms:W3CDTF">2009-04-21T08:18:35Z</dcterms:modified>
  <cp:category/>
  <cp:version/>
  <cp:contentType/>
  <cp:contentStatus/>
</cp:coreProperties>
</file>