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worksheets/sheet51.xml" ContentType="application/vnd.openxmlformats-officedocument.spreadsheetml.worksheet+xml"/>
  <Override PartName="/xl/comments51.xml" ContentType="application/vnd.openxmlformats-officedocument.spreadsheetml.comments+xml"/>
  <Override PartName="/xl/worksheets/sheet52.xml" ContentType="application/vnd.openxmlformats-officedocument.spreadsheetml.worksheet+xml"/>
  <Override PartName="/xl/comments52.xml" ContentType="application/vnd.openxmlformats-officedocument.spreadsheetml.comments+xml"/>
  <Override PartName="/xl/worksheets/sheet53.xml" ContentType="application/vnd.openxmlformats-officedocument.spreadsheetml.worksheet+xml"/>
  <Override PartName="/xl/comments53.xml" ContentType="application/vnd.openxmlformats-officedocument.spreadsheetml.comments+xml"/>
  <Override PartName="/xl/worksheets/sheet54.xml" ContentType="application/vnd.openxmlformats-officedocument.spreadsheetml.worksheet+xml"/>
  <Override PartName="/xl/comments54.xml" ContentType="application/vnd.openxmlformats-officedocument.spreadsheetml.comments+xml"/>
  <Override PartName="/xl/worksheets/sheet55.xml" ContentType="application/vnd.openxmlformats-officedocument.spreadsheetml.worksheet+xml"/>
  <Override PartName="/xl/comments55.xml" ContentType="application/vnd.openxmlformats-officedocument.spreadsheetml.comments+xml"/>
  <Override PartName="/xl/worksheets/sheet56.xml" ContentType="application/vnd.openxmlformats-officedocument.spreadsheetml.worksheet+xml"/>
  <Override PartName="/xl/comments56.xml" ContentType="application/vnd.openxmlformats-officedocument.spreadsheetml.comments+xml"/>
  <Override PartName="/xl/worksheets/sheet57.xml" ContentType="application/vnd.openxmlformats-officedocument.spreadsheetml.worksheet+xml"/>
  <Override PartName="/xl/comments5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60" windowHeight="11895" activeTab="0"/>
  </bookViews>
  <sheets>
    <sheet name="Tartalom" sheetId="1" r:id="rId1"/>
    <sheet name="1.1." sheetId="2" r:id="rId2"/>
    <sheet name="1.2." sheetId="3" r:id="rId3"/>
    <sheet name="1.3." sheetId="4" r:id="rId4"/>
    <sheet name="1.4." sheetId="5" r:id="rId5"/>
    <sheet name="1.5." sheetId="6" r:id="rId6"/>
    <sheet name="1.6." sheetId="7" r:id="rId7"/>
    <sheet name="1.7." sheetId="8" r:id="rId8"/>
    <sheet name="1.8." sheetId="9" r:id="rId9"/>
    <sheet name="1.9." sheetId="10" r:id="rId10"/>
    <sheet name="2.1." sheetId="11" r:id="rId11"/>
    <sheet name="2.2." sheetId="12" r:id="rId12"/>
    <sheet name="2.3." sheetId="13" r:id="rId13"/>
    <sheet name="2.4." sheetId="14" r:id="rId14"/>
    <sheet name="2.5." sheetId="15" r:id="rId15"/>
    <sheet name="2.6." sheetId="16" r:id="rId16"/>
    <sheet name="2.7." sheetId="17" r:id="rId17"/>
    <sheet name="2.8." sheetId="18" r:id="rId18"/>
    <sheet name="2.9." sheetId="19" r:id="rId19"/>
    <sheet name="3." sheetId="20" r:id="rId20"/>
    <sheet name="4." sheetId="21" r:id="rId21"/>
    <sheet name="5." sheetId="22" r:id="rId22"/>
    <sheet name="6." sheetId="23" r:id="rId23"/>
    <sheet name="7." sheetId="24" r:id="rId24"/>
    <sheet name="8." sheetId="25" r:id="rId25"/>
    <sheet name="9." sheetId="26" r:id="rId26"/>
    <sheet name="10." sheetId="27" r:id="rId27"/>
    <sheet name="11." sheetId="28" r:id="rId28"/>
    <sheet name="12." sheetId="29" r:id="rId29"/>
    <sheet name="13." sheetId="30" r:id="rId30"/>
    <sheet name="14." sheetId="31" r:id="rId31"/>
    <sheet name="15." sheetId="32" r:id="rId32"/>
    <sheet name="16." sheetId="33" r:id="rId33"/>
    <sheet name="17." sheetId="34" r:id="rId34"/>
    <sheet name="18." sheetId="35" r:id="rId35"/>
    <sheet name="19.1." sheetId="36" r:id="rId36"/>
    <sheet name="19.2." sheetId="37" r:id="rId37"/>
    <sheet name="19.3." sheetId="38" r:id="rId38"/>
    <sheet name="20." sheetId="39" r:id="rId39"/>
    <sheet name="21." sheetId="40" r:id="rId40"/>
    <sheet name="22." sheetId="41" r:id="rId41"/>
    <sheet name="23." sheetId="42" r:id="rId42"/>
    <sheet name="24." sheetId="43" r:id="rId43"/>
    <sheet name="25." sheetId="44" r:id="rId44"/>
    <sheet name="26." sheetId="45" r:id="rId45"/>
    <sheet name="27." sheetId="46" r:id="rId46"/>
    <sheet name="28." sheetId="47" r:id="rId47"/>
    <sheet name="29." sheetId="48" r:id="rId48"/>
    <sheet name="30." sheetId="49" r:id="rId49"/>
    <sheet name="31." sheetId="50" r:id="rId50"/>
    <sheet name="32." sheetId="51" r:id="rId51"/>
    <sheet name="33.1." sheetId="52" r:id="rId52"/>
    <sheet name="33.2." sheetId="53" r:id="rId53"/>
    <sheet name="33.3." sheetId="54" r:id="rId54"/>
    <sheet name="33.4." sheetId="55" r:id="rId55"/>
    <sheet name="33.5." sheetId="56" r:id="rId56"/>
    <sheet name="33.6." sheetId="57" r:id="rId57"/>
  </sheets>
  <definedNames>
    <definedName name="_Toc137623375" localSheetId="21">'5.'!$A$14</definedName>
    <definedName name="_Toc137623376" localSheetId="24">'8.'!$A$6</definedName>
    <definedName name="Print_Area_MI">#REF!</definedName>
    <definedName name="TableName">"Dummy"</definedName>
  </definedNames>
  <calcPr fullCalcOnLoad="1"/>
</workbook>
</file>

<file path=xl/comments10.xml><?xml version="1.0" encoding="utf-8"?>
<comments xmlns="http://schemas.openxmlformats.org/spreadsheetml/2006/main">
  <authors>
    <author>Szepesi Istv?nn?</author>
    <author>lt04388</author>
  </authors>
  <commentList>
    <comment ref="B2" authorId="0">
      <text>
        <r>
          <rPr>
            <sz val="8"/>
            <rFont val="Tahoma"/>
            <family val="2"/>
          </rPr>
          <t>Adatforrás: Nemzetgazdasági Minisztérium.</t>
        </r>
      </text>
    </comment>
    <comment ref="C3" authorId="0">
      <text>
        <r>
          <rPr>
            <sz val="8"/>
            <rFont val="Tahoma"/>
            <family val="2"/>
          </rPr>
          <t>A tárgyhó végéig.</t>
        </r>
      </text>
    </comment>
    <comment ref="D2" authorId="0">
      <text>
        <r>
          <rPr>
            <sz val="8"/>
            <rFont val="Tahoma"/>
            <family val="2"/>
          </rPr>
          <t>Adatforrás: Nemzetgazdasági Minisztérium.</t>
        </r>
      </text>
    </comment>
    <comment ref="E3" authorId="0">
      <text>
        <r>
          <rPr>
            <sz val="8"/>
            <rFont val="Tahoma"/>
            <family val="2"/>
          </rPr>
          <t>A tárgyhó végéig.</t>
        </r>
      </text>
    </comment>
    <comment ref="A17" authorId="1">
      <text>
        <r>
          <rPr>
            <sz val="8"/>
            <rFont val="Tahoma"/>
            <family val="2"/>
          </rPr>
          <t>Helyi önkormányzatokkal együtt.</t>
        </r>
      </text>
    </comment>
    <comment ref="A31" authorId="1">
      <text>
        <r>
          <rPr>
            <sz val="8"/>
            <rFont val="Tahoma"/>
            <family val="2"/>
          </rPr>
          <t>Helyi önkormányzatokkal együtt.</t>
        </r>
      </text>
    </comment>
    <comment ref="A45" authorId="1">
      <text>
        <r>
          <rPr>
            <sz val="8"/>
            <rFont val="Tahoma"/>
            <family val="2"/>
          </rPr>
          <t>Helyi önkormányzatokkal együtt.</t>
        </r>
      </text>
    </comment>
  </commentList>
</comments>
</file>

<file path=xl/comments11.xml><?xml version="1.0" encoding="utf-8"?>
<comments xmlns="http://schemas.openxmlformats.org/spreadsheetml/2006/main">
  <authors>
    <author>Szepesi Istv?nn?</author>
  </authors>
  <commentList>
    <comment ref="B3" authorId="0">
      <text>
        <r>
          <rPr>
            <sz val="8"/>
            <rFont val="Tahoma"/>
            <family val="2"/>
          </rPr>
          <t>Szezonálisan és naptárhatással kiigazított indexek 2005. évi áron. A teljes idősor minden publikációval változhat.</t>
        </r>
      </text>
    </comment>
    <comment ref="D3" authorId="0">
      <text>
        <r>
          <rPr>
            <sz val="8"/>
            <rFont val="Tahoma"/>
            <family val="2"/>
          </rPr>
          <t xml:space="preserve"> A tárgynegyedév végéig, az előző év azonos időszaka = 100,0.</t>
        </r>
      </text>
    </comment>
    <comment ref="E3" authorId="0">
      <text>
        <r>
          <rPr>
            <sz val="8"/>
            <rFont val="Tahoma"/>
            <family val="2"/>
          </rPr>
          <t>Szezonálisan és naptárhatással kiigazított indexek 2005. évi áron. A teljes idősor minden publikációval változhat.</t>
        </r>
      </text>
    </comment>
    <comment ref="G3" authorId="0">
      <text>
        <r>
          <rPr>
            <sz val="8"/>
            <rFont val="Tahoma"/>
            <family val="2"/>
          </rPr>
          <t xml:space="preserve"> A tárgynegyedév végéig, az előző év azonos időszaka = 100,0.</t>
        </r>
      </text>
    </comment>
  </commentList>
</comments>
</file>

<file path=xl/comments12.xml><?xml version="1.0" encoding="utf-8"?>
<comments xmlns="http://schemas.openxmlformats.org/spreadsheetml/2006/main">
  <authors>
    <author>Szepesi Istv?nn?</author>
  </authors>
  <commentList>
    <comment ref="B3" authorId="0">
      <text>
        <r>
          <rPr>
            <sz val="8"/>
            <rFont val="Tahoma"/>
            <family val="2"/>
          </rPr>
          <t xml:space="preserve"> Szezonális hatásoktól megtisztított és munkanaptényezővel korrigált index. A teljes idősor minden publikációval változhat.</t>
        </r>
      </text>
    </comment>
    <comment ref="D3" authorId="0">
      <text>
        <r>
          <rPr>
            <sz val="8"/>
            <rFont val="Tahoma"/>
            <family val="2"/>
          </rPr>
          <t>A tárgynegyedév végéig, az előző év azonos időszaka = 100,0.
Az adatok évközi adatgyűjtésből származnak, és eltérhetnek az éves adatoktól. A 2012. évi  adatok szerint a  beruházások volumene az előző évhez képest 5,0%-kal csökkent. A 2013. évi előzetes adatok szerint a volumen 7,2%-kal emelkedett.</t>
        </r>
      </text>
    </comment>
    <comment ref="F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</commentList>
</comments>
</file>

<file path=xl/comments13.xml><?xml version="1.0" encoding="utf-8"?>
<comments xmlns="http://schemas.openxmlformats.org/spreadsheetml/2006/main">
  <authors>
    <author>Szepesi Istv?nn?</author>
    <author>lt4179</author>
  </authors>
  <commentList>
    <comment ref="B3" authorId="0">
      <text>
        <r>
          <rPr>
            <sz val="8"/>
            <rFont val="Tahoma"/>
            <family val="2"/>
          </rPr>
          <t>Szezonális hatásoktól megtisztított és munkanaptényezővel korrigált index. A teljes idősor minden publikációval módosulhat.</t>
        </r>
      </text>
    </comment>
    <comment ref="D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  <comment ref="G3" authorId="0">
      <text>
        <r>
          <rPr>
            <sz val="8"/>
            <rFont val="Tahoma"/>
            <family val="2"/>
          </rPr>
          <t xml:space="preserve">A tárgynegyedév végéig, az előző év azonos időszaka = 100,0. 
Az adatok az évközi adatgyűjtésből származnak, és eltérhetnek az éves adatoktól. </t>
        </r>
      </text>
    </comment>
    <comment ref="E3" authorId="0">
      <text>
        <r>
          <rPr>
            <sz val="8"/>
            <rFont val="Tahoma"/>
            <family val="2"/>
          </rPr>
          <t>Szezonális hatásoktól megtisztított és munkanaptényezővel korrigált index. A teljes idősor minden publikációval módosulhat.</t>
        </r>
      </text>
    </comment>
    <comment ref="B2" authorId="1">
      <text>
        <r>
          <rPr>
            <sz val="8"/>
            <rFont val="Tahoma"/>
            <family val="2"/>
          </rPr>
          <t xml:space="preserve">Víz- és hulladékgazdálkodás nélkül.
</t>
        </r>
      </text>
    </comment>
  </commentList>
</comments>
</file>

<file path=xl/comments14.xml><?xml version="1.0" encoding="utf-8"?>
<comments xmlns="http://schemas.openxmlformats.org/spreadsheetml/2006/main">
  <authors>
    <author>Szepesi Istv?nn?</author>
  </authors>
  <commentList>
    <comment ref="B3" authorId="0">
      <text>
        <r>
          <rPr>
            <sz val="8"/>
            <rFont val="Tahoma"/>
            <family val="2"/>
          </rPr>
          <t>Szezonális hatásoktól megtisztított index. A teljes idősor minden publikációval módosulhat.</t>
        </r>
      </text>
    </comment>
    <comment ref="G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  <comment ref="E3" authorId="0">
      <text>
        <r>
          <rPr>
            <sz val="8"/>
            <rFont val="Tahoma"/>
            <family val="2"/>
          </rPr>
          <t>Szezonális hatásoktól megtisztított index. A teljes idősor minden publikációval módosulhat.</t>
        </r>
      </text>
    </comment>
    <comment ref="D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</commentList>
</comments>
</file>

<file path=xl/comments15.xml><?xml version="1.0" encoding="utf-8"?>
<comments xmlns="http://schemas.openxmlformats.org/spreadsheetml/2006/main">
  <authors>
    <author>Szepesi Istv?nn?</author>
  </authors>
  <commentList>
    <comment ref="B2" authorId="0">
      <text>
        <r>
          <rPr>
            <sz val="8"/>
            <rFont val="Tahoma"/>
            <family val="0"/>
          </rPr>
          <t>A munkaerő-felmérés adatai alapján –  a 2011. évi népszámláláson alapuló súlyszámokkal számolva –, a 15–64 éves népességen belül.</t>
        </r>
      </text>
    </comment>
    <comment ref="D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  <comment ref="E2" authorId="0">
      <text>
        <r>
          <rPr>
            <sz val="8"/>
            <rFont val="Tahoma"/>
            <family val="0"/>
          </rPr>
          <t>A munkaerő-felmérés adatai alapján –  a 2011. évi népszámláláson alapuló súlyszámokkal számolva –, a 15–64 éves népességen belül.</t>
        </r>
      </text>
    </comment>
  </commentList>
</comments>
</file>

<file path=xl/comments16.xml><?xml version="1.0" encoding="utf-8"?>
<comments xmlns="http://schemas.openxmlformats.org/spreadsheetml/2006/main">
  <authors>
    <author>g838</author>
  </authors>
  <commentList>
    <comment ref="B2" authorId="0">
      <text>
        <r>
          <rPr>
            <sz val="8"/>
            <rFont val="Tahoma"/>
            <family val="0"/>
          </rPr>
          <t xml:space="preserve">A  legalább 5 főt foglalkoztató vállalkozások, az összes költségvetési és társadalombiztosítási intézmény, valamint a kijelölt nonprofit szervezetek adatai.
</t>
        </r>
      </text>
    </comment>
    <comment ref="C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  <comment ref="F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</commentList>
</comments>
</file>

<file path=xl/comments17.xml><?xml version="1.0" encoding="utf-8"?>
<comments xmlns="http://schemas.openxmlformats.org/spreadsheetml/2006/main">
  <authors>
    <author>Szepesi Istv?nn?</author>
  </authors>
  <commentList>
    <comment ref="B2" authorId="0">
      <text>
        <r>
          <rPr>
            <sz val="8"/>
            <rFont val="Tahoma"/>
            <family val="2"/>
          </rPr>
          <t>Adatforrás: MNB. Az adatok visszamenőlegesen folyamatosan változhatnak. A speciális célú – külföldön tevékenységet végző, passzív pénzközvetítői funkciót betöltő – vállalatok adatai nélkül.</t>
        </r>
      </text>
    </comment>
    <comment ref="C3" authorId="0">
      <text>
        <r>
          <rPr>
            <sz val="8"/>
            <rFont val="Tahoma"/>
            <family val="2"/>
          </rPr>
          <t>A tárgynegyedév végéig.</t>
        </r>
      </text>
    </comment>
    <comment ref="D2" authorId="0">
      <text>
        <r>
          <rPr>
            <sz val="8"/>
            <rFont val="Tahoma"/>
            <family val="2"/>
          </rPr>
          <t>Adatforrás: MNB. Az adatok visszamenőlegesen folyamatosan változhatnak. A speciális célú – külföldön tevékenységet végző, passzív pénzközvetítői funkciót betöltő – vállalatok adatai nélkül.</t>
        </r>
      </text>
    </comment>
    <comment ref="E3" authorId="0">
      <text>
        <r>
          <rPr>
            <sz val="8"/>
            <rFont val="Tahoma"/>
            <family val="2"/>
          </rPr>
          <t>A tárgynegyedév végéig.</t>
        </r>
      </text>
    </comment>
  </commentList>
</comments>
</file>

<file path=xl/comments18.xml><?xml version="1.0" encoding="utf-8"?>
<comments xmlns="http://schemas.openxmlformats.org/spreadsheetml/2006/main">
  <authors>
    <author>Szepesi Istv?nn?</author>
  </authors>
  <commentList>
    <comment ref="C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  <comment ref="E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  <comment ref="G3" authorId="0">
      <text>
        <r>
          <rPr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tárgynegyedév végéig, az előző év azonos időszaka = 100,0.</t>
        </r>
      </text>
    </comment>
  </commentList>
</comments>
</file>

<file path=xl/comments2.xml><?xml version="1.0" encoding="utf-8"?>
<comments xmlns="http://schemas.openxmlformats.org/spreadsheetml/2006/main">
  <authors>
    <author>Szepesi Istv?nn?</author>
    <author>lt4179</author>
  </authors>
  <commentList>
    <comment ref="B3" authorId="0">
      <text>
        <r>
          <rPr>
            <sz val="8"/>
            <rFont val="Tahoma"/>
            <family val="2"/>
          </rPr>
          <t>Szezonális hatásoktól megtisztított és munkanaptényezővel korrigált index. A teljes idősor minden publikációval módosulhat.</t>
        </r>
      </text>
    </comment>
    <comment ref="D3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  <comment ref="E3" authorId="0">
      <text>
        <r>
          <rPr>
            <sz val="8"/>
            <rFont val="Tahoma"/>
            <family val="2"/>
          </rPr>
          <t>Szezonális hatásoktól megtisztított és munkanaptényezővel korrigált index. A teljes idősor minden publikációval módosulhat.</t>
        </r>
      </text>
    </comment>
    <comment ref="G3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  <comment ref="B2" authorId="1">
      <text>
        <r>
          <rPr>
            <sz val="8"/>
            <rFont val="Tahoma"/>
            <family val="2"/>
          </rPr>
          <t xml:space="preserve">Víz- és hulladékgazdálkodás nélkül.
</t>
        </r>
      </text>
    </comment>
  </commentList>
</comments>
</file>

<file path=xl/comments20.xml><?xml version="1.0" encoding="utf-8"?>
<comments xmlns="http://schemas.openxmlformats.org/spreadsheetml/2006/main">
  <authors>
    <author>Szepesi Istv?nn?</author>
    <author>KSH</author>
  </authors>
  <commentList>
    <comment ref="A1" authorId="0">
      <text>
        <r>
          <rPr>
            <sz val="8"/>
            <rFont val="Tahoma"/>
            <family val="2"/>
          </rPr>
          <t xml:space="preserve">Negyedéves adatok alapján. A GDP 2013-ben folyó áron 29 billió 846 milliárd Ft volt.
</t>
        </r>
      </text>
    </comment>
    <comment ref="A4" authorId="1">
      <text>
        <r>
          <rPr>
            <sz val="8"/>
            <rFont val="Tahoma"/>
            <family val="2"/>
          </rPr>
          <t>Az adatok 2011 szeptemberétől  TEÁOR 2008 szerinti bontásban vannak közölve.</t>
        </r>
      </text>
    </comment>
    <comment ref="B4" authorId="0">
      <text>
        <r>
          <rPr>
            <sz val="8"/>
            <rFont val="Tahoma"/>
            <family val="2"/>
          </rPr>
          <t>A termelés esetében ágazatok összesen, alapáron = 100,0; a felhasználás esetében GDP összesen = 100,0.</t>
        </r>
      </text>
    </comment>
  </commentList>
</comments>
</file>

<file path=xl/comments21.xml><?xml version="1.0" encoding="utf-8"?>
<comments xmlns="http://schemas.openxmlformats.org/spreadsheetml/2006/main">
  <authors>
    <author>lt4179</author>
  </authors>
  <commentList>
    <comment ref="A1" authorId="0">
      <text>
        <r>
          <rPr>
            <sz val="8"/>
            <rFont val="Tahoma"/>
            <family val="2"/>
          </rPr>
          <t xml:space="preserve">
Az adatok évközi adatgyűjtésből származnak.</t>
        </r>
      </text>
    </comment>
  </commentList>
</comments>
</file>

<file path=xl/comments23.xml><?xml version="1.0" encoding="utf-8"?>
<comments xmlns="http://schemas.openxmlformats.org/spreadsheetml/2006/main">
  <authors>
    <author>lt3434</author>
  </authors>
  <commentList>
    <comment ref="A12" authorId="0">
      <text>
        <r>
          <rPr>
            <sz val="8"/>
            <rFont val="Tahoma"/>
            <family val="0"/>
          </rPr>
          <t xml:space="preserve">Étkezési szőlővel együtt.
</t>
        </r>
      </text>
    </comment>
  </commentList>
</comments>
</file>

<file path=xl/comments24.xml><?xml version="1.0" encoding="utf-8"?>
<comments xmlns="http://schemas.openxmlformats.org/spreadsheetml/2006/main">
  <authors>
    <author>lt3434</author>
    <author>Szepesi Istv?nn?</author>
  </authors>
  <commentList>
    <comment ref="I4" authorId="0">
      <text>
        <r>
          <rPr>
            <sz val="8"/>
            <rFont val="Tahoma"/>
            <family val="2"/>
          </rPr>
          <t xml:space="preserve">Előző év azonos időpontja = 100,0.
</t>
        </r>
      </text>
    </comment>
    <comment ref="A12" authorId="1">
      <text>
        <r>
          <rPr>
            <sz val="8"/>
            <rFont val="Tahoma"/>
            <family val="2"/>
          </rPr>
          <t>Gyöngyös nélkül.</t>
        </r>
      </text>
    </comment>
  </commentList>
</comments>
</file>

<file path=xl/comments25.xml><?xml version="1.0" encoding="utf-8"?>
<comments xmlns="http://schemas.openxmlformats.org/spreadsheetml/2006/main">
  <authors>
    <author>Szepesi Istv?nn?</author>
    <author>lt4179</author>
  </authors>
  <commentList>
    <comment ref="B2" authorId="0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Folyó áron, a legalább 5 főt foglalkoztató gazdálkodói kör = 100,0.</t>
        </r>
      </text>
    </comment>
    <comment ref="A5" authorId="0">
      <text>
        <r>
          <rPr>
            <sz val="8"/>
            <rFont val="Tahoma"/>
            <family val="2"/>
          </rPr>
          <t>Az ipar összesen adatok teljes körűek, az ágazati adatok a legalább 5 főt foglalkoztató ipari vállalkozásokra vonatkoznak.</t>
        </r>
      </text>
    </comment>
    <comment ref="A23" authorId="0">
      <text>
        <r>
          <rPr>
            <sz val="8"/>
            <rFont val="Tahoma"/>
            <family val="2"/>
          </rPr>
          <t>Az adatok a legalább 5 főt foglalkoztató ipari vállalkozásokra vonatkoznak.</t>
        </r>
      </text>
    </comment>
    <comment ref="A22" authorId="0">
      <text>
        <r>
          <rPr>
            <sz val="8"/>
            <rFont val="Tahoma"/>
            <family val="2"/>
          </rPr>
          <t>Az ipar összesen adatok teljes körűek, az ágazati adatok a legalább 5 főt foglalkoztató ipari vállalkozásokra vonatkoznak.</t>
        </r>
      </text>
    </comment>
    <comment ref="A24" authorId="0">
      <text>
        <r>
          <rPr>
            <sz val="8"/>
            <rFont val="Tahoma"/>
            <family val="2"/>
          </rPr>
          <t>Az adatok a legalább 5 főt foglalkoztató ipari vállalkozásokra vonatkoznak.</t>
        </r>
      </text>
    </comment>
    <comment ref="A1" authorId="1">
      <text>
        <r>
          <rPr>
            <sz val="8"/>
            <rFont val="Tahoma"/>
            <family val="2"/>
          </rPr>
          <t>Víz- és hulladékgazdálkodás nélkül.</t>
        </r>
      </text>
    </comment>
  </commentList>
</comments>
</file>

<file path=xl/comments26.xml><?xml version="1.0" encoding="utf-8"?>
<comments xmlns="http://schemas.openxmlformats.org/spreadsheetml/2006/main">
  <authors>
    <author>Szepesi Istv?nn?</author>
    <author>lt4179</author>
  </authors>
  <commentList>
    <comment ref="B2" authorId="0">
      <text>
        <r>
          <rPr>
            <sz val="8"/>
            <rFont val="Tahoma"/>
            <family val="2"/>
          </rPr>
          <t>Folyó áron. Az adatok a legalább 5 főt foglalkoztató ipari vállalkozásokra vonatkoznak.</t>
        </r>
      </text>
    </comment>
    <comment ref="F2" authorId="0">
      <text>
        <r>
          <rPr>
            <sz val="8"/>
            <rFont val="Tahoma"/>
            <family val="2"/>
          </rPr>
          <t xml:space="preserve"> Folyó áron. Az adatok a legalább 5 főt foglalkoztató ipari vállalkozásokra vonatkoznak.
A belföldi értékesítés aránya az ágazat összes értékesítésében.</t>
        </r>
      </text>
    </comment>
    <comment ref="A5" authorId="0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 Az ipar összesen adatok teljes körűek, az ágazati adatok a legalább 5 főt foglalkoztató ipari vállalkozásokra vonatkoznak.</t>
        </r>
      </text>
    </comment>
    <comment ref="A1" authorId="1">
      <text>
        <r>
          <rPr>
            <sz val="8"/>
            <rFont val="Tahoma"/>
            <family val="2"/>
          </rPr>
          <t xml:space="preserve">Víz- és hulladékgazdálkodás nélkül.
</t>
        </r>
      </text>
    </comment>
  </commentList>
</comments>
</file>

<file path=xl/comments27.xml><?xml version="1.0" encoding="utf-8"?>
<comments xmlns="http://schemas.openxmlformats.org/spreadsheetml/2006/main">
  <authors>
    <author>Szepesi Istv?nn?</author>
    <author>lt4179</author>
  </authors>
  <commentList>
    <comment ref="A5" authorId="0">
      <text>
        <r>
          <rPr>
            <sz val="8"/>
            <rFont val="Tahoma"/>
            <family val="2"/>
          </rPr>
          <t xml:space="preserve"> Az ipar összesen adatok teljes körűek, az ágazati adatok a legalább 5 főt foglalkoztató ipari vállalkozásokra  vonatkoznak.</t>
        </r>
      </text>
    </comment>
    <comment ref="B2" authorId="0">
      <text>
        <r>
          <rPr>
            <sz val="8"/>
            <rFont val="Tahoma"/>
            <family val="2"/>
          </rPr>
          <t>Folyó áron. Az adatok a legalább 5 főt foglalkoztató ipari vállalkozásokra vonatkoznak.</t>
        </r>
      </text>
    </comment>
    <comment ref="F2" authorId="0">
      <text>
        <r>
          <rPr>
            <sz val="8"/>
            <rFont val="Tahoma"/>
            <family val="2"/>
          </rPr>
          <t>Folyó áron. Az adatok a legalább 5 főt foglalkoztató ipari vállalkozásokra vonatkoznak.
Az exportértékesítés aránya az ágazat összes értékesítésében.</t>
        </r>
      </text>
    </comment>
    <comment ref="A1" authorId="1">
      <text>
        <r>
          <rPr>
            <sz val="8"/>
            <rFont val="Tahoma"/>
            <family val="2"/>
          </rPr>
          <t xml:space="preserve">Víz- és hulladékgazdálkodás nélkül.
</t>
        </r>
      </text>
    </comment>
  </commentList>
</comments>
</file>

<file path=xl/comments3.xml><?xml version="1.0" encoding="utf-8"?>
<comments xmlns="http://schemas.openxmlformats.org/spreadsheetml/2006/main">
  <authors>
    <author>Szepesi Istv?nn?</author>
  </authors>
  <commentList>
    <comment ref="B2" authorId="0">
      <text>
        <r>
          <rPr>
            <sz val="8"/>
            <rFont val="Tahoma"/>
            <family val="0"/>
          </rPr>
          <t>Adatforrás: Magyar Energetikai és Közműszabályozási Hivatal.</t>
        </r>
      </text>
    </comment>
    <comment ref="D3" authorId="0">
      <text>
        <r>
          <rPr>
            <sz val="8"/>
            <rFont val="Tahoma"/>
            <family val="0"/>
          </rPr>
          <t>A tárgyhó végéig, az előző év azonos időszaka = 100,0.</t>
        </r>
      </text>
    </comment>
    <comment ref="G3" authorId="0">
      <text>
        <r>
          <rPr>
            <sz val="8"/>
            <rFont val="Tahoma"/>
            <family val="0"/>
          </rPr>
          <t>A tárgyhó végéig, az előző év azonos időszaka = 100,0.</t>
        </r>
      </text>
    </comment>
  </commentList>
</comments>
</file>

<file path=xl/comments30.xml><?xml version="1.0" encoding="utf-8"?>
<comments xmlns="http://schemas.openxmlformats.org/spreadsheetml/2006/main">
  <authors>
    <author>Szepesi Istv?nn?</author>
  </authors>
  <commentList>
    <comment ref="A4" authorId="0">
      <text>
        <r>
          <rPr>
            <sz val="8"/>
            <rFont val="Tahoma"/>
            <family val="2"/>
          </rPr>
          <t>Első becslés.</t>
        </r>
      </text>
    </comment>
    <comment ref="A8" authorId="0">
      <text>
        <r>
          <rPr>
            <sz val="8"/>
            <rFont val="Tahoma"/>
            <family val="2"/>
          </rPr>
          <t>Előzetes adatok.</t>
        </r>
      </text>
    </comment>
  </commentList>
</comments>
</file>

<file path=xl/comments34.xml><?xml version="1.0" encoding="utf-8"?>
<comments xmlns="http://schemas.openxmlformats.org/spreadsheetml/2006/main">
  <authors>
    <author>KSH</author>
    <author>Szepesi Istv?nn?</author>
  </authors>
  <commentList>
    <comment ref="A25" authorId="0">
      <text>
        <r>
          <rPr>
            <sz val="8"/>
            <rFont val="Tahoma"/>
            <family val="2"/>
          </rPr>
          <t>Koszovó nélkül.</t>
        </r>
        <r>
          <rPr>
            <sz val="8"/>
            <rFont val="Tahoma"/>
            <family val="2"/>
          </rPr>
          <t xml:space="preserve">
</t>
        </r>
      </text>
    </comment>
    <comment ref="A30" authorId="1">
      <text>
        <r>
          <rPr>
            <sz val="8"/>
            <rFont val="Tahoma"/>
            <family val="2"/>
          </rPr>
          <t>Tajvan és Hongkong nélkül.</t>
        </r>
      </text>
    </comment>
  </commentList>
</comments>
</file>

<file path=xl/comments36.xml><?xml version="1.0" encoding="utf-8"?>
<comments xmlns="http://schemas.openxmlformats.org/spreadsheetml/2006/main">
  <authors>
    <author>Szepesi Istv?nn?</author>
    <author>Nagy Anik?</author>
    <author>adf04211</author>
  </authors>
  <commentList>
    <comment ref="A4" authorId="0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A 2005. évi értékesítés súlyarányaival számolva.</t>
        </r>
      </text>
    </comment>
    <comment ref="A12" authorId="1">
      <text>
        <r>
          <rPr>
            <sz val="8"/>
            <rFont val="Tahoma"/>
            <family val="2"/>
          </rPr>
          <t xml:space="preserve">Az építőipar termelőiár-indexére negyedévente állnak rendelkezésre az adatok.
</t>
        </r>
      </text>
    </comment>
    <comment ref="D12" authorId="2">
      <text>
        <r>
          <rPr>
            <b/>
            <sz val="8"/>
            <rFont val="Tahoma"/>
            <family val="0"/>
          </rPr>
          <t>adf04211:</t>
        </r>
        <r>
          <rPr>
            <sz val="8"/>
            <rFont val="Tahoma"/>
            <family val="0"/>
          </rPr>
          <t xml:space="preserve">
január-szeptember</t>
        </r>
      </text>
    </comment>
    <comment ref="F12" authorId="2">
      <text>
        <r>
          <rPr>
            <b/>
            <sz val="8"/>
            <rFont val="Tahoma"/>
            <family val="0"/>
          </rPr>
          <t>adf04211:</t>
        </r>
        <r>
          <rPr>
            <sz val="8"/>
            <rFont val="Tahoma"/>
            <family val="0"/>
          </rPr>
          <t xml:space="preserve">
január-szeptember</t>
        </r>
      </text>
    </comment>
  </commentList>
</comments>
</file>

<file path=xl/comments39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0"/>
          </rPr>
          <t xml:space="preserve">A legalább 5 főt foglalkoztató vállalkozások, az összes költségvetési és társadalombiztosítási intézmény, valamint a kijelölt nonprofit szervezetek adatai.
</t>
        </r>
      </text>
    </comment>
  </commentList>
</comments>
</file>

<file path=xl/comments4.xml><?xml version="1.0" encoding="utf-8"?>
<comments xmlns="http://schemas.openxmlformats.org/spreadsheetml/2006/main">
  <authors>
    <author>lt3434</author>
  </authors>
  <commentList>
    <comment ref="E3" authorId="0">
      <text>
        <r>
          <rPr>
            <sz val="8"/>
            <rFont val="Tahoma"/>
            <family val="2"/>
          </rPr>
          <t xml:space="preserve">A tárgyhó végéig, az előző év azonos időszaka = 100,0
</t>
        </r>
      </text>
    </comment>
  </commentList>
</comments>
</file>

<file path=xl/comments40.xml><?xml version="1.0" encoding="utf-8"?>
<comments xmlns="http://schemas.openxmlformats.org/spreadsheetml/2006/main">
  <authors>
    <author>Szepesi Istv?nn?</author>
    <author>Kelemen N?ra</author>
  </authors>
  <commentList>
    <comment ref="A1" authorId="0">
      <text>
        <r>
          <rPr>
            <sz val="8"/>
            <rFont val="Tahoma"/>
            <family val="2"/>
          </rPr>
          <t>A Nemzeti Foglalkoztatási Szolgálatnak az időszak utolsó hónapjának 20-ára vonatkozó adatai.</t>
        </r>
      </text>
    </comment>
    <comment ref="A4" authorId="1">
      <text>
        <r>
          <rPr>
            <sz val="8"/>
            <rFont val="Tahoma"/>
            <family val="2"/>
          </rPr>
          <t>A foglalkoztatás elősegítéséről és a munkanélküliek ellátásáról szóló 1991. évi IV. törvény 2005. nov. 1-jei változásaival összhangban.</t>
        </r>
      </text>
    </comment>
  </commentList>
</comments>
</file>

<file path=xl/comments41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>A munkaerő-felmérés adatai alapján –  a 2011. évi népszámláláson alapuló súlyszámokkal számolva –, a 15–64 éves népességen belül.</t>
        </r>
      </text>
    </comment>
  </commentList>
</comments>
</file>

<file path=xl/comments42.xml><?xml version="1.0" encoding="utf-8"?>
<comments xmlns="http://schemas.openxmlformats.org/spreadsheetml/2006/main">
  <authors>
    <author>Szepesi Istv?nn?</author>
    <author>KSH</author>
  </authors>
  <commentList>
    <comment ref="A1" authorId="0">
      <text>
        <r>
          <rPr>
            <sz val="8"/>
            <rFont val="Tahoma"/>
            <family val="2"/>
          </rPr>
          <t>Az adatok a teljes munkaidőben alkalmazásban állókra vonatkoznak.</t>
        </r>
      </text>
    </comment>
    <comment ref="C2" authorId="1">
      <text>
        <r>
          <rPr>
            <sz val="8"/>
            <rFont val="Tahoma"/>
            <family val="0"/>
          </rPr>
          <t>A korábbi évek módszertanának megfelelően családi kedvezmény nélkül számított.</t>
        </r>
      </text>
    </comment>
    <comment ref="E2" authorId="1">
      <text>
        <r>
          <rPr>
            <sz val="8"/>
            <rFont val="Tahoma"/>
            <family val="0"/>
          </rPr>
          <t>A korábbi évek módszertanának megfelelően családi kedvezmény nélkül számított.</t>
        </r>
      </text>
    </comment>
  </commentList>
</comments>
</file>

<file path=xl/comments43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>Adatforrás: Magyar Nemzeti Bank.</t>
        </r>
      </text>
    </comment>
  </commentList>
</comments>
</file>

<file path=xl/comments44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 xml:space="preserve">Adatforrás: Nemzetgazdasági Minisztérium. </t>
        </r>
      </text>
    </comment>
    <comment ref="A4" authorId="0">
      <text>
        <r>
          <rPr>
            <sz val="8"/>
            <rFont val="Tahoma"/>
            <family val="2"/>
          </rPr>
          <t>Helyi önkormányzatok nélkül.</t>
        </r>
      </text>
    </comment>
  </commentList>
</comments>
</file>

<file path=xl/comments45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>Adatforrás: Magyar Nemzeti Bank. Az adatok meghatározott időrend szerint revideáltak. A speciális célú – külföldön tevékenységet végző, passzív pénzközvetítői funkciót betöltő –  vállalatok adatai nélkül.</t>
        </r>
      </text>
    </comment>
  </commentList>
</comments>
</file>

<file path=xl/comments46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>Adatforrás: Magyar Nemzeti Bank. A speciális célú – külföldön tevékenységet végző, passzív pénzközvetítői funkciót betöltő – vállalatok adatai nélkül, és a közvetlen tőkebefektetéseken belüli egyéb tőke nélkül.</t>
        </r>
      </text>
    </comment>
  </commentList>
</comments>
</file>

<file path=xl/comments47.xml><?xml version="1.0" encoding="utf-8"?>
<comments xmlns="http://schemas.openxmlformats.org/spreadsheetml/2006/main">
  <authors>
    <author>Szepesi Istv?nn?</author>
    <author>vg3948</author>
  </authors>
  <commentList>
    <comment ref="A1" authorId="0">
      <text>
        <r>
          <rPr>
            <sz val="8"/>
            <rFont val="Tahoma"/>
            <family val="2"/>
          </rPr>
          <t>Adatforrás: Budapesti Értéktőzsde.</t>
        </r>
      </text>
    </comment>
    <comment ref="A7" authorId="1">
      <text>
        <r>
          <rPr>
            <sz val="8"/>
            <rFont val="Tahoma"/>
            <family val="2"/>
          </rPr>
          <t>A certifikátok olyan értékpapírosított, bank által kibocsátott származékos termékek, amelyek árfolyama előre meghatározott módon követi a mögöttes termék (értékpapír, index, származékos ügylet, deviza- vagy árupiaci termék) árfolyamát.</t>
        </r>
      </text>
    </comment>
  </commentList>
</comments>
</file>

<file path=xl/comments48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 xml:space="preserve">Adatforrás: Budapesti Értéktőzsde.
</t>
        </r>
      </text>
    </comment>
  </commentList>
</comments>
</file>

<file path=xl/comments49.xml><?xml version="1.0" encoding="utf-8"?>
<comments xmlns="http://schemas.openxmlformats.org/spreadsheetml/2006/main">
  <authors>
    <author>Szepesi Istv?nn?</author>
    <author>KSH</author>
  </authors>
  <commentList>
    <comment ref="B2" authorId="0">
      <text>
        <r>
          <rPr>
            <sz val="8"/>
            <rFont val="Tahoma"/>
            <family val="2"/>
          </rPr>
          <t>2014. január 1-jei népességgel számolva.</t>
        </r>
      </text>
    </comment>
    <comment ref="E2" authorId="0">
      <text>
        <r>
          <rPr>
            <sz val="8"/>
            <rFont val="Tahoma"/>
            <family val="2"/>
          </rPr>
          <t>Víz- és hulladékgazdálkodás nélkül. A legalább 5 főt foglalkoztató vállalkozások adatai, az összesen azonban teljes körre vonatkozik.</t>
        </r>
      </text>
    </comment>
    <comment ref="F2" authorId="0">
      <text>
        <r>
          <rPr>
            <sz val="8"/>
            <rFont val="Tahoma"/>
            <family val="2"/>
          </rPr>
          <t>Székhely szerinti adatok.
A legalább 5 főt foglalkoztató vállalkozások adatai, az összesen azonban teljes körre vonatkozik.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Székhely szerinti adatok.</t>
        </r>
        <r>
          <rPr>
            <sz val="8"/>
            <rFont val="Tahoma"/>
            <family val="2"/>
          </rPr>
          <t xml:space="preserve">
</t>
        </r>
      </text>
    </comment>
    <comment ref="K3" authorId="1">
      <text>
        <r>
          <rPr>
            <sz val="8"/>
            <rFont val="Tahoma"/>
            <family val="2"/>
          </rPr>
          <t xml:space="preserve">2014. január 1–jei népességgel számolva.
</t>
        </r>
      </text>
    </comment>
    <comment ref="C2" authorId="0">
      <text>
        <r>
          <rPr>
            <sz val="8"/>
            <rFont val="Tahoma"/>
            <family val="2"/>
          </rPr>
          <t>Székhely szerinti adatok.</t>
        </r>
      </text>
    </comment>
  </commentList>
</comments>
</file>

<file path=xl/comments5.xml><?xml version="1.0" encoding="utf-8"?>
<comments xmlns="http://schemas.openxmlformats.org/spreadsheetml/2006/main">
  <authors>
    <author>Szepesi Istv?nn?</author>
  </authors>
  <commentList>
    <comment ref="D3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  <comment ref="G3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</commentList>
</comments>
</file>

<file path=xl/comments50.xml><?xml version="1.0" encoding="utf-8"?>
<comments xmlns="http://schemas.openxmlformats.org/spreadsheetml/2006/main">
  <authors>
    <author>T?thn? Perlaky M?ria</author>
  </authors>
  <commentList>
    <comment ref="A1" authorId="0">
      <text>
        <r>
          <rPr>
            <sz val="8"/>
            <rFont val="Tahoma"/>
            <family val="2"/>
          </rPr>
          <t>Születéskor várható élettartam, 2013: férfi: 72,0 év,  nő: 78,7 év, együtt: 75,5 év.
Nettó  (tisztított) reprodukciós együttható 2013-ban 0,640. (A 2013. évi halandósági tábla alapján számítva.)</t>
        </r>
      </text>
    </comment>
  </commentList>
</comments>
</file>

<file path=xl/comments51.xml><?xml version="1.0" encoding="utf-8"?>
<comments xmlns="http://schemas.openxmlformats.org/spreadsheetml/2006/main">
  <authors>
    <author>Szepesi Istv?nn?</author>
    <author>Kelemen N?ra</author>
  </authors>
  <commentList>
    <comment ref="A1" authorId="0">
      <text>
        <r>
          <rPr>
            <sz val="8"/>
            <rFont val="Tahoma"/>
            <family val="0"/>
          </rPr>
          <t xml:space="preserve">Adatforrás: www.crimestat.b-m.hu, Kriminálstatisztikai Értesítő, ENYÜBS. 
A 2013. július 1-től hatályba lépő, a Büntető Törvénykönyvről szóló 2012. évi C. törvény szerint gyűjtött adatokat is tartalmazza.
Az új Btk. szerinti adatok az ENyÜBS 2014.09.04-i állapota szerinti adatok.      
</t>
        </r>
      </text>
    </comment>
    <comment ref="A8" authorId="1">
      <text>
        <r>
          <rPr>
            <b/>
            <sz val="9"/>
            <rFont val="Segoe UI"/>
            <family val="0"/>
          </rPr>
          <t>Kelemen Nóra:</t>
        </r>
        <r>
          <rPr>
            <sz val="9"/>
            <rFont val="Segoe UI"/>
            <family val="0"/>
          </rPr>
          <t xml:space="preserve">
Évközepi népességgel számolva.</t>
        </r>
      </text>
    </comment>
  </commentList>
</comments>
</file>

<file path=xl/comments52.xml><?xml version="1.0" encoding="utf-8"?>
<comments xmlns="http://schemas.openxmlformats.org/spreadsheetml/2006/main">
  <authors>
    <author>Szepesi Istv?nn?</author>
    <author>lt3284</author>
  </authors>
  <commentList>
    <comment ref="A1" authorId="0">
      <text>
        <r>
          <rPr>
            <sz val="8"/>
            <rFont val="Tahoma"/>
            <family val="2"/>
          </rPr>
          <t>* Adatforrás: EUROSTAT, OECD.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 bruttó hazai termék  adatok az  ESA 2010 módszertan szerint szerepelnek. </t>
        </r>
        <r>
          <rPr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negyedéves volumenindexek szezonálisan és munkanaptényezővel kiigazítottak.
Szlovákia és Japán esetében a negyedéves volumenindexek szezonálisan kiigazítottak.</t>
        </r>
      </text>
    </comment>
    <comment ref="C3" authorId="0">
      <text>
        <r>
          <rPr>
            <sz val="8"/>
            <rFont val="Tahoma"/>
            <family val="2"/>
          </rPr>
          <t xml:space="preserve">Vásárlóerő-egység. </t>
        </r>
      </text>
    </comment>
    <comment ref="C19" authorId="1">
      <text>
        <r>
          <rPr>
            <sz val="8"/>
            <rFont val="Tahoma"/>
            <family val="2"/>
          </rPr>
          <t xml:space="preserve">2011.
</t>
        </r>
      </text>
    </comment>
    <comment ref="D15" authorId="1">
      <text>
        <r>
          <rPr>
            <sz val="8"/>
            <rFont val="Tahoma"/>
            <family val="2"/>
          </rPr>
          <t>Becsült adat.</t>
        </r>
      </text>
    </comment>
    <comment ref="A19" authorId="1">
      <text>
        <r>
          <rPr>
            <sz val="8"/>
            <rFont val="Tahoma"/>
            <family val="0"/>
          </rPr>
          <t xml:space="preserve">Japán bruttó hazai termék adatai az SNA 1993 módszertan szerint szerepelnek.
</t>
        </r>
      </text>
    </comment>
    <comment ref="B15" authorId="1">
      <text>
        <r>
          <rPr>
            <sz val="8"/>
            <rFont val="Tahoma"/>
            <family val="2"/>
          </rPr>
          <t xml:space="preserve">Becsült adat.
</t>
        </r>
      </text>
    </comment>
    <comment ref="C10" authorId="1">
      <text>
        <r>
          <rPr>
            <sz val="8"/>
            <rFont val="Tahoma"/>
            <family val="0"/>
          </rPr>
          <t xml:space="preserve">Becsült adat.
</t>
        </r>
      </text>
    </comment>
    <comment ref="C15" authorId="1">
      <text>
        <r>
          <rPr>
            <sz val="8"/>
            <rFont val="Tahoma"/>
            <family val="2"/>
          </rPr>
          <t>Becsült adat.</t>
        </r>
        <r>
          <rPr>
            <sz val="8"/>
            <rFont val="Tahoma"/>
            <family val="0"/>
          </rPr>
          <t xml:space="preserve">
</t>
        </r>
      </text>
    </comment>
    <comment ref="A9" authorId="1">
      <text>
        <r>
          <rPr>
            <sz val="8"/>
            <rFont val="Tahoma"/>
            <family val="2"/>
          </rPr>
          <t xml:space="preserve">Előzetes adat.
</t>
        </r>
      </text>
    </comment>
  </commentList>
</comments>
</file>

<file path=xl/comments53.xml><?xml version="1.0" encoding="utf-8"?>
<comments xmlns="http://schemas.openxmlformats.org/spreadsheetml/2006/main">
  <authors>
    <author>Szepesi Istv?nn?</author>
  </authors>
  <commentList>
    <comment ref="C3" authorId="0">
      <text>
        <r>
          <rPr>
            <sz val="8"/>
            <rFont val="Tahoma"/>
            <family val="2"/>
          </rPr>
          <t xml:space="preserve"> Folyó euróárak alapján.</t>
        </r>
        <r>
          <rPr>
            <sz val="8"/>
            <rFont val="Tahoma"/>
            <family val="2"/>
          </rPr>
          <t xml:space="preserve">
</t>
        </r>
      </text>
    </comment>
    <comment ref="E3" authorId="0">
      <text>
        <r>
          <rPr>
            <sz val="8"/>
            <rFont val="Tahoma"/>
            <family val="2"/>
          </rPr>
          <t xml:space="preserve"> Folyó euróárak alapján.</t>
        </r>
        <r>
          <rPr>
            <sz val="8"/>
            <rFont val="Tahoma"/>
            <family val="2"/>
          </rPr>
          <t xml:space="preserve">
</t>
        </r>
      </text>
    </comment>
    <comment ref="A1" authorId="0">
      <text>
        <r>
          <rPr>
            <sz val="8"/>
            <rFont val="Tahoma"/>
            <family val="2"/>
          </rPr>
          <t xml:space="preserve">* Adatforrás: EUROSTAT. </t>
        </r>
      </text>
    </comment>
  </commentList>
</comments>
</file>

<file path=xl/comments54.xml><?xml version="1.0" encoding="utf-8"?>
<comments xmlns="http://schemas.openxmlformats.org/spreadsheetml/2006/main">
  <authors>
    <author>Szepesi Istv?nn?</author>
    <author>lt3284</author>
  </authors>
  <commentList>
    <comment ref="A1" authorId="0">
      <text>
        <r>
          <rPr>
            <sz val="8"/>
            <rFont val="Tahoma"/>
            <family val="2"/>
          </rPr>
          <t>* Víz- és hulladékgazdálkodás nélkül. A havi és a negyedéves adatok munkanaptényezővel kiigazítottak.
Adatforrás: EUROSTAT, OECD.</t>
        </r>
      </text>
    </comment>
    <comment ref="G6" authorId="1">
      <text>
        <r>
          <rPr>
            <sz val="8"/>
            <rFont val="Tahoma"/>
            <family val="2"/>
          </rPr>
          <t xml:space="preserve">Előzetes adat.
</t>
        </r>
      </text>
    </comment>
    <comment ref="G4" authorId="1">
      <text>
        <r>
          <rPr>
            <sz val="8"/>
            <rFont val="Tahoma"/>
            <family val="2"/>
          </rPr>
          <t xml:space="preserve">Eurostat becslés.
</t>
        </r>
      </text>
    </comment>
    <comment ref="G16" authorId="1">
      <text>
        <r>
          <rPr>
            <sz val="8"/>
            <rFont val="Tahoma"/>
            <family val="2"/>
          </rPr>
          <t>Előzetes adat.</t>
        </r>
      </text>
    </comment>
    <comment ref="A18" authorId="1">
      <text>
        <r>
          <rPr>
            <sz val="8"/>
            <rFont val="Tahoma"/>
            <family val="2"/>
          </rPr>
          <t xml:space="preserve">Előzetes adat.
</t>
        </r>
      </text>
    </comment>
    <comment ref="A9" authorId="1">
      <text>
        <r>
          <rPr>
            <sz val="8"/>
            <rFont val="Tahoma"/>
            <family val="0"/>
          </rPr>
          <t xml:space="preserve">Előzetes adat.
</t>
        </r>
      </text>
    </comment>
    <comment ref="D5" authorId="1">
      <text>
        <r>
          <rPr>
            <sz val="8"/>
            <rFont val="Tahoma"/>
            <family val="0"/>
          </rPr>
          <t xml:space="preserve">Előzetes adat.
</t>
        </r>
      </text>
    </comment>
    <comment ref="F5" authorId="1">
      <text>
        <r>
          <rPr>
            <sz val="8"/>
            <rFont val="Tahoma"/>
            <family val="0"/>
          </rPr>
          <t xml:space="preserve">Előzetes adat.
</t>
        </r>
      </text>
    </comment>
  </commentList>
</comments>
</file>

<file path=xl/comments55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 xml:space="preserve">* Harmonizált fogyasztóiár-indexek (HICP) az Európai Unióra és tagállamaira.
Adatforrás: EUROSTAT, OECD. </t>
        </r>
      </text>
    </comment>
  </commentList>
</comments>
</file>

<file path=xl/comments56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>* Szezonálisan kiigazított, harmonizált ráták.
Adatforrás: EUROSTAT.</t>
        </r>
      </text>
    </comment>
  </commentList>
</comments>
</file>

<file path=xl/comments57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 xml:space="preserve">* Nemzeti valuta/USD-középárfolyam, az időszak végén.
Adatforrás: EUROSTAT. </t>
        </r>
      </text>
    </comment>
  </commentList>
</comments>
</file>

<file path=xl/comments6.xml><?xml version="1.0" encoding="utf-8"?>
<comments xmlns="http://schemas.openxmlformats.org/spreadsheetml/2006/main">
  <authors>
    <author>Szepesi Istv?nn?</author>
  </authors>
  <commentList>
    <comment ref="B2" authorId="0">
      <text>
        <r>
          <rPr>
            <sz val="8"/>
            <rFont val="Tahoma"/>
            <family val="2"/>
          </rPr>
          <t>A  legalább 5 főt foglalkoztató vállalkozások, az összes költségvetési és társadalombiztosítási intézmény, valamint a kijelölt nonprofit szervezetek adatai.</t>
        </r>
      </text>
    </comment>
    <comment ref="C3" authorId="0">
      <text>
        <r>
          <rPr>
            <sz val="8"/>
            <rFont val="Tahoma"/>
            <family val="0"/>
          </rPr>
          <t>A tárgyhó végéig, az előző év azonos időszaka = 100,0.</t>
        </r>
      </text>
    </comment>
    <comment ref="D2" authorId="0">
      <text>
        <r>
          <rPr>
            <sz val="8"/>
            <rFont val="Tahoma"/>
            <family val="2"/>
          </rPr>
          <t>A  legalább 5 főt foglalkoztató vállalkozások, az összes költségvetési és társadalombiztosítási intézmény, valamint a kijelölt nonprofit szervezetek adatai.</t>
        </r>
      </text>
    </comment>
    <comment ref="E3" authorId="0">
      <text>
        <r>
          <rPr>
            <sz val="8"/>
            <rFont val="Tahoma"/>
            <family val="0"/>
          </rPr>
          <t>A tárgyhó végéig, az előző év azonos időszaka = 100,0.</t>
        </r>
      </text>
    </comment>
  </commentList>
</comments>
</file>

<file path=xl/comments7.xml><?xml version="1.0" encoding="utf-8"?>
<comments xmlns="http://schemas.openxmlformats.org/spreadsheetml/2006/main">
  <authors>
    <author>Szepesi Istv?nn?</author>
    <author>Nagyn? Pakula Urszula</author>
  </authors>
  <commentList>
    <comment ref="E3" authorId="0">
      <text>
        <r>
          <rPr>
            <sz val="8"/>
            <rFont val="Tahoma"/>
            <family val="2"/>
          </rPr>
          <t>A tárgyhó végéig.</t>
        </r>
      </text>
    </comment>
    <comment ref="G3" authorId="0">
      <text>
        <r>
          <rPr>
            <sz val="8"/>
            <rFont val="Tahoma"/>
            <family val="2"/>
          </rPr>
          <t>A tárgyhó végéig.</t>
        </r>
      </text>
    </comment>
    <comment ref="C3" authorId="0">
      <text>
        <r>
          <rPr>
            <sz val="8"/>
            <rFont val="Tahoma"/>
            <family val="2"/>
          </rPr>
          <t>A tárgyhó végéig.</t>
        </r>
      </text>
    </comment>
    <comment ref="A40" authorId="1">
      <text>
        <r>
          <rPr>
            <sz val="8"/>
            <rFont val="Tahoma"/>
            <family val="2"/>
          </rPr>
          <t xml:space="preserve">Első becslés.
</t>
        </r>
      </text>
    </comment>
  </commentList>
</comments>
</file>

<file path=xl/comments8.xml><?xml version="1.0" encoding="utf-8"?>
<comments xmlns="http://schemas.openxmlformats.org/spreadsheetml/2006/main">
  <authors>
    <author>Szepesi Istv?nn?</author>
  </authors>
  <commentList>
    <comment ref="C3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  <comment ref="E3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  <comment ref="B2" authorId="0">
      <text>
        <r>
          <rPr>
            <sz val="8"/>
            <rFont val="Tahoma"/>
            <family val="2"/>
          </rPr>
          <t>Az árindexek a forintárszint változását jelzik.</t>
        </r>
      </text>
    </comment>
    <comment ref="D2" authorId="0">
      <text>
        <r>
          <rPr>
            <sz val="8"/>
            <rFont val="Tahoma"/>
            <family val="2"/>
          </rPr>
          <t>Az árindexek a forintárszint változását jelzik.</t>
        </r>
      </text>
    </comment>
    <comment ref="F2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</commentList>
</comments>
</file>

<file path=xl/comments9.xml><?xml version="1.0" encoding="utf-8"?>
<comments xmlns="http://schemas.openxmlformats.org/spreadsheetml/2006/main">
  <authors>
    <author>Szepesi Istv?nn?</author>
  </authors>
  <commentList>
    <comment ref="B2" authorId="0">
      <text>
        <r>
          <rPr>
            <sz val="8"/>
            <rFont val="Tahoma"/>
            <family val="2"/>
          </rPr>
          <t xml:space="preserve">Gépjármű-kiskereskedelem nélkül, a korábbi közléstől eltérően üzemanyag-forgalommal együtt.
</t>
        </r>
      </text>
    </comment>
    <comment ref="B3" authorId="0">
      <text>
        <r>
          <rPr>
            <sz val="8"/>
            <rFont val="Tahoma"/>
            <family val="2"/>
          </rPr>
          <t>A teljes idősor minden publikációval módosulhat.</t>
        </r>
      </text>
    </comment>
    <comment ref="D3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  <comment ref="F3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</commentList>
</comments>
</file>

<file path=xl/sharedStrings.xml><?xml version="1.0" encoding="utf-8"?>
<sst xmlns="http://schemas.openxmlformats.org/spreadsheetml/2006/main" count="1643" uniqueCount="575">
  <si>
    <t>1.1. Ipari, építőipari termelés</t>
  </si>
  <si>
    <t>Időszak</t>
  </si>
  <si>
    <t>Ipari termelés</t>
  </si>
  <si>
    <t>Építőipari termelés</t>
  </si>
  <si>
    <t>előző hó = 100,0</t>
  </si>
  <si>
    <t>előző év azonos hó = 100,0</t>
  </si>
  <si>
    <t>évkezdettől</t>
  </si>
  <si>
    <t>2012.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</si>
  <si>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</si>
  <si>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</si>
  <si>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</si>
  <si>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</si>
  <si>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</si>
  <si>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</si>
  <si>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</si>
  <si>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</si>
  <si>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</si>
  <si>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</si>
  <si>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</si>
  <si>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</si>
  <si>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2013.</t>
  </si>
  <si>
    <t>2014.</t>
  </si>
  <si>
    <t>1.2. Energiafelhasználás, fogyasztóiár-index</t>
  </si>
  <si>
    <t>Energiafelhasználás</t>
  </si>
  <si>
    <t>Fogyasztóiár-index</t>
  </si>
  <si>
    <t>petajoule</t>
  </si>
  <si>
    <t>1.3. A mezőgazdaság termelőiár-indexe</t>
  </si>
  <si>
    <t>Növényi termékek</t>
  </si>
  <si>
    <t xml:space="preserve">Élő állatok és állati termékek </t>
  </si>
  <si>
    <t>Összesen</t>
  </si>
  <si>
    <t>1.4. Az ipar termelőiár- és belföldi értékesítésiár-indexe</t>
  </si>
  <si>
    <t>Az ipar termelőiár-indexe</t>
  </si>
  <si>
    <t>Az ipar belföldi értékesítésiár-indexe</t>
  </si>
  <si>
    <r>
      <t>évkezdettől</t>
    </r>
  </si>
  <si>
    <t>1.5. Kereset</t>
  </si>
  <si>
    <t>Alkalmazásban állók bruttó nominális keresete</t>
  </si>
  <si>
    <t>Alkalmazásban állók nettó nominális keresete</t>
  </si>
  <si>
    <t xml:space="preserve">előző év azonos hó = 100,0 </t>
  </si>
  <si>
    <t>1.6. Külkereskedelmi termékforgalom [millió euró]</t>
  </si>
  <si>
    <t>Behozatal</t>
  </si>
  <si>
    <t>Kivitel</t>
  </si>
  <si>
    <t>Egyenleg</t>
  </si>
  <si>
    <t>tárgyhóban</t>
  </si>
  <si>
    <t>1.7. A külkereskedelmi termékforgalom ár- és volumenindexei</t>
  </si>
  <si>
    <t>Behozatali árindex</t>
  </si>
  <si>
    <t>Kiviteli árindex</t>
  </si>
  <si>
    <t>Volumenindex évkezdettől</t>
  </si>
  <si>
    <t>behozatal</t>
  </si>
  <si>
    <t>kivitel</t>
  </si>
  <si>
    <t>1.8. Kiskereskedelmi forgalom</t>
  </si>
  <si>
    <t>A kiskereskedelmi forgalom volumenindexe</t>
  </si>
  <si>
    <t>előző hó = 100,0 (szezonális és naptárhatástól megtisztítva)</t>
  </si>
  <si>
    <t>naptárhatástól megtisztítva</t>
  </si>
  <si>
    <t>kiigazítás nélkül</t>
  </si>
  <si>
    <t>1.9. Az államháztartás központi alrendszerének egyenlege [milliárd forint]</t>
  </si>
  <si>
    <t>Az államháztartás egyenlege</t>
  </si>
  <si>
    <t>Ebből: a központi költségvetés egyenlege</t>
  </si>
  <si>
    <t>..</t>
  </si>
  <si>
    <t>–</t>
  </si>
  <si>
    <t>2.1. Bruttó hazai termék és a háztartások fogyasztása</t>
  </si>
  <si>
    <t>Bruttó hazai termék (GDP)</t>
  </si>
  <si>
    <t>Háztartások tényleges fogyasztása (makroadat)</t>
  </si>
  <si>
    <t>előző negyedév = 100,0</t>
  </si>
  <si>
    <t>előző év azonos negyedév = 100,0</t>
  </si>
  <si>
    <t xml:space="preserve">   I. n.év</t>
  </si>
  <si>
    <t xml:space="preserve">  II. n.év</t>
  </si>
  <si>
    <t xml:space="preserve"> III. n.év</t>
  </si>
  <si>
    <t xml:space="preserve"> IV. n.év</t>
  </si>
  <si>
    <t xml:space="preserve"> </t>
  </si>
  <si>
    <t>2.2. Beruházás és a mezőgazdasági termékek felvásárlása</t>
  </si>
  <si>
    <t>Beruházás</t>
  </si>
  <si>
    <t>Mezőgazdasági termékek felvásárlása</t>
  </si>
  <si>
    <t>2.3. Ipari és építőipari termelés</t>
  </si>
  <si>
    <t>2.4. Külkereskedelmi termékforgalom</t>
  </si>
  <si>
    <t>Behozatal volumene</t>
  </si>
  <si>
    <t>Kivitel volumene</t>
  </si>
  <si>
    <r>
      <t xml:space="preserve">   I. n.év</t>
    </r>
    <r>
      <rPr>
        <vertAlign val="superscript"/>
        <sz val="8"/>
        <rFont val="Arial"/>
        <family val="2"/>
      </rPr>
      <t xml:space="preserve"> </t>
    </r>
  </si>
  <si>
    <r>
      <t xml:space="preserve"> III. n.év</t>
    </r>
    <r>
      <rPr>
        <vertAlign val="superscript"/>
        <sz val="8"/>
        <rFont val="Arial"/>
        <family val="2"/>
      </rPr>
      <t xml:space="preserve"> </t>
    </r>
  </si>
  <si>
    <r>
      <t xml:space="preserve"> IV. n.év</t>
    </r>
    <r>
      <rPr>
        <vertAlign val="superscript"/>
        <sz val="8"/>
        <rFont val="Arial"/>
        <family val="2"/>
      </rPr>
      <t xml:space="preserve"> </t>
    </r>
  </si>
  <si>
    <t>2.5. Foglalkoztatottak száma és a munkanélküliség</t>
  </si>
  <si>
    <t>Foglalkoztatottak száma</t>
  </si>
  <si>
    <t>Munkanélküliség</t>
  </si>
  <si>
    <t>ezer fő</t>
  </si>
  <si>
    <t>rátája (%)</t>
  </si>
  <si>
    <t>2.6. Alkalmazásban állók nettó nominális keresete és fogyasztóiár-index</t>
  </si>
  <si>
    <t>2.7. A folyó fizetési mérleg és a tőkemérleg egyenlege [millió euró]</t>
  </si>
  <si>
    <t>Folyó fizetési mérleg egyenlege</t>
  </si>
  <si>
    <t>Tőkemérleg egyenlege</t>
  </si>
  <si>
    <t>tárgynegyed- évben</t>
  </si>
  <si>
    <t>2.8. Szállítás</t>
  </si>
  <si>
    <t>Áruszállítás, árutonna-kilométer alapján</t>
  </si>
  <si>
    <t>Helyközi személyszállítás, utaskilométer alapján</t>
  </si>
  <si>
    <t>Helyi személyszállítás, utaskilométer alapján</t>
  </si>
  <si>
    <t>2.9. Telefon- és internet-előfizetések száma</t>
  </si>
  <si>
    <t>Vezetékestelefon-</t>
  </si>
  <si>
    <t>Mobiltelefon-</t>
  </si>
  <si>
    <t>Internet-előfizetések az időszak végén (ezer)</t>
  </si>
  <si>
    <t>fővonalak száma az időszak végén (ezer)</t>
  </si>
  <si>
    <t>előfizetések száma az időszak végén (ezer)</t>
  </si>
  <si>
    <t xml:space="preserve">hívások időtartama 
(millió perc) </t>
  </si>
  <si>
    <r>
      <t>hívások időtartama</t>
    </r>
    <r>
      <rPr>
        <i/>
        <vertAlign val="superscript"/>
        <sz val="7"/>
        <rFont val="Arial"/>
        <family val="2"/>
      </rPr>
      <t xml:space="preserve"> 
</t>
    </r>
    <r>
      <rPr>
        <sz val="8"/>
        <rFont val="Arial"/>
        <family val="2"/>
      </rPr>
      <t xml:space="preserve">(millió perc) </t>
    </r>
  </si>
  <si>
    <t>3. A bruttó hazai termék (GDP) alakulása</t>
  </si>
  <si>
    <t>Megnevezés</t>
  </si>
  <si>
    <t>Megoszlás, 2013 (%)</t>
  </si>
  <si>
    <t>2014. III. n.év</t>
  </si>
  <si>
    <t>2014. I-III. n.év</t>
  </si>
  <si>
    <t>az előző év azonos időszaka = 100,0</t>
  </si>
  <si>
    <t>GDP összesen</t>
  </si>
  <si>
    <t>$A GDP termelése</t>
  </si>
  <si>
    <t>Mezőgazdaság, vad- és erdőgazdálkodás, halászat</t>
  </si>
  <si>
    <t>Ipar</t>
  </si>
  <si>
    <t>Építőipar</t>
  </si>
  <si>
    <t>Kereskedelem, javítás, szálláshely-szolgáltatás és vendéglátás</t>
  </si>
  <si>
    <t>Szállítás, raktározás</t>
  </si>
  <si>
    <t>Információ, kommunikáció</t>
  </si>
  <si>
    <t>Pénzügyi, biztosítási tevékenység</t>
  </si>
  <si>
    <t>Ingatlanügyletek</t>
  </si>
  <si>
    <t>Szakmai, tudományos, műszaki tevékenység, adminisztratív és szolgáltatást támogató tevékenység</t>
  </si>
  <si>
    <t>Közigazgatás, védelem; kötelező társadalombiztosítás, oktatás, humán-egészségügyi, szociális ellátás</t>
  </si>
  <si>
    <t>Művészet, szórakozás, szabadidő, egyéb szolgáltatás</t>
  </si>
  <si>
    <t>$A GDP felhasználása</t>
  </si>
  <si>
    <t>Belföldi felhasználás</t>
  </si>
  <si>
    <t>Ebből:</t>
  </si>
  <si>
    <t>végső fogyasztás összesen</t>
  </si>
  <si>
    <t>– háztartások tényleges fogyasztása</t>
  </si>
  <si>
    <t>háztartások fogyasztási kiadása</t>
  </si>
  <si>
    <t>természetbeni társadalmi juttatás a kormányzattól</t>
  </si>
  <si>
    <t>természetbeni társadalmi juttatás a háztartásokat segítő nonprofit intézményektől</t>
  </si>
  <si>
    <t>– közösségi fogyasztás</t>
  </si>
  <si>
    <t>bruttó felhalmozás</t>
  </si>
  <si>
    <t>– bruttó állóeszköz-felhalmozás</t>
  </si>
  <si>
    <t>Termékek és szolgáltatások</t>
  </si>
  <si>
    <t>export</t>
  </si>
  <si>
    <t>import</t>
  </si>
  <si>
    <t>kiviteli (+), illetve behozatali (-) többlet</t>
  </si>
  <si>
    <t>x</t>
  </si>
  <si>
    <t>4. A nemzetgazdaság beruházásai</t>
  </si>
  <si>
    <t>Ág</t>
  </si>
  <si>
    <t>2013 (milliárd forint)</t>
  </si>
  <si>
    <t>Mezőgazdaság, erdőgazdálkodás, halászat</t>
  </si>
  <si>
    <t>Bányászat, kőfejtés</t>
  </si>
  <si>
    <t>Feldolgozóipar</t>
  </si>
  <si>
    <t>Villamosenergia-, gáz-, gőzellátás, légkondicionálás</t>
  </si>
  <si>
    <t>Vízellátás, szennyvíz gyűjtése, kezelése, hulladékgazdálkodás, szennyeződésmentesítés</t>
  </si>
  <si>
    <t>Kereskedelem, gépjárműjavítás</t>
  </si>
  <si>
    <t xml:space="preserve">Szállítás, raktározás </t>
  </si>
  <si>
    <t>Szálláshely-szolgáltatás, vendéglátás</t>
  </si>
  <si>
    <t>Szakmai, tudományos, műszaki tevékenység</t>
  </si>
  <si>
    <t>Adminisztratív és szolgáltatást támogató tevékenység</t>
  </si>
  <si>
    <t>Közigazgatás, védelem; kötelező társadalombiztosítás</t>
  </si>
  <si>
    <t>Oktatás</t>
  </si>
  <si>
    <t>Humán-egészségügyi, szociális ellátás</t>
  </si>
  <si>
    <t>Művészet, szórakoztatás, szabadidő</t>
  </si>
  <si>
    <t>Egyéb szolgáltatás</t>
  </si>
  <si>
    <t>5. A mezőgazdasági termékek felvásárlása</t>
  </si>
  <si>
    <t>Megoszlás, 2014. jan–okt. (%)</t>
  </si>
  <si>
    <t>év</t>
  </si>
  <si>
    <t>jan–okt.</t>
  </si>
  <si>
    <t>okt.</t>
  </si>
  <si>
    <t>Növénytermesztési és kertészeti termékek</t>
  </si>
  <si>
    <t xml:space="preserve">Ebből: </t>
  </si>
  <si>
    <t>gabonafélék</t>
  </si>
  <si>
    <t>zöldségfélék</t>
  </si>
  <si>
    <t>gyümölcsök</t>
  </si>
  <si>
    <t>Élő állatok és állati termékek</t>
  </si>
  <si>
    <t>élő állatok</t>
  </si>
  <si>
    <t>állati termékek</t>
  </si>
  <si>
    <t>6. A fontosabb növények összes termésmennyisége</t>
  </si>
  <si>
    <t>2008–2012. évek átlaga</t>
  </si>
  <si>
    <t>termésmennyiség, ezer tonna</t>
  </si>
  <si>
    <t>Búza</t>
  </si>
  <si>
    <t>Kukorica</t>
  </si>
  <si>
    <t>Árpa</t>
  </si>
  <si>
    <t>Cukorrépa</t>
  </si>
  <si>
    <t>Napraforgó</t>
  </si>
  <si>
    <t>Repce</t>
  </si>
  <si>
    <t>Burgonya</t>
  </si>
  <si>
    <t>Zöldség</t>
  </si>
  <si>
    <t>Gyümölcs</t>
  </si>
  <si>
    <t>Szőlő</t>
  </si>
  <si>
    <r>
      <t>2013</t>
    </r>
    <r>
      <rPr>
        <vertAlign val="superscript"/>
        <sz val="8"/>
        <rFont val="Arial"/>
        <family val="2"/>
      </rPr>
      <t>+</t>
    </r>
  </si>
  <si>
    <t>7. Állatállomány</t>
  </si>
  <si>
    <t>2011.</t>
  </si>
  <si>
    <t>jún. 1.</t>
  </si>
  <si>
    <t>dec. 1.</t>
  </si>
  <si>
    <t>jún.1.</t>
  </si>
  <si>
    <t>dec.1.</t>
  </si>
  <si>
    <t>index</t>
  </si>
  <si>
    <t>Szarvasmarha</t>
  </si>
  <si>
    <t>tehén</t>
  </si>
  <si>
    <t>Sertés</t>
  </si>
  <si>
    <t>anyakoca</t>
  </si>
  <si>
    <t>Juh</t>
  </si>
  <si>
    <t>Baromfi</t>
  </si>
  <si>
    <t>tyúk</t>
  </si>
  <si>
    <r>
      <t>jún. 1.</t>
    </r>
    <r>
      <rPr>
        <vertAlign val="superscript"/>
        <sz val="8"/>
        <rFont val="Arial"/>
        <family val="2"/>
      </rPr>
      <t>+</t>
    </r>
  </si>
  <si>
    <t>8. Az ipar főbb adatai</t>
  </si>
  <si>
    <t>Az előző év azonos időszaka = 100,0</t>
  </si>
  <si>
    <t xml:space="preserve">2014. </t>
  </si>
  <si>
    <t>Élelmiszer, ital, dohánytermék gyártása</t>
  </si>
  <si>
    <t>Textília, ruházat, bőr és bőrtermék gyártása</t>
  </si>
  <si>
    <t>Fafeldolgozás, papírtermék gyártása, nyomdai tevékenység</t>
  </si>
  <si>
    <t>Kokszgyártás, kőolaj-feldolgozás</t>
  </si>
  <si>
    <t>Vegyi anyag, termék gyártása</t>
  </si>
  <si>
    <t>Gyógyszergyártás</t>
  </si>
  <si>
    <t>Gumi-, műanyag és nemfém ásványi termék gyártása</t>
  </si>
  <si>
    <t>Fémalapanyag, fémfeldolgozási termék gyártása</t>
  </si>
  <si>
    <t>Számítógép, elektronikai, optikai termék gyártása</t>
  </si>
  <si>
    <t>Villamos berendezés gyártása</t>
  </si>
  <si>
    <t>Gép, gépi berendezés gyártása</t>
  </si>
  <si>
    <t>Járműgyártás</t>
  </si>
  <si>
    <t>Egyéb feldolgozóipar; ipari gép, berendezés üzembehelyezése, javítása</t>
  </si>
  <si>
    <t>Ipari értékesítés</t>
  </si>
  <si>
    <t>Alkalmazásban állók száma</t>
  </si>
  <si>
    <t>A termelékenység indexe</t>
  </si>
  <si>
    <t>9. Az ipar belföldi értékesítése</t>
  </si>
  <si>
    <t>Arány     2014. jan–okt.
 (%)</t>
  </si>
  <si>
    <t>2013. jan–okt.</t>
  </si>
  <si>
    <t>Belföldi értékesítés összesen</t>
  </si>
  <si>
    <t xml:space="preserve">10. Az ipar exportértékesítése </t>
  </si>
  <si>
    <t>Arány,    2014. jan–okt.
 (%)</t>
  </si>
  <si>
    <t>Exportértékesítés összesen</t>
  </si>
  <si>
    <t>11. Építőipar</t>
  </si>
  <si>
    <t>Épületeken végzett munka</t>
  </si>
  <si>
    <t>Egyéb építményeken végzett munka</t>
  </si>
  <si>
    <t>Építőipar összesen (építőipari termelés)</t>
  </si>
  <si>
    <t xml:space="preserve">épületek építése </t>
  </si>
  <si>
    <t>egyéb építmények építése</t>
  </si>
  <si>
    <t>speciális szaképítés</t>
  </si>
  <si>
    <t>12. Kiskereskedelmi forgalom</t>
  </si>
  <si>
    <t>2014. jan–szept., 
folyó áron
(milliárd forint)</t>
  </si>
  <si>
    <t>jan–szept.</t>
  </si>
  <si>
    <t>szept.</t>
  </si>
  <si>
    <t>Élelmiszer- és élelmiszer jellegű vegyes kiskereskedelem</t>
  </si>
  <si>
    <t>élelmiszer jellegű vegyes kiskereskedelem</t>
  </si>
  <si>
    <t>élelmiszer-, ital-, dohányáru- kiskereskedelem</t>
  </si>
  <si>
    <t>Nem élelmiszertermék</t>
  </si>
  <si>
    <t>iparcikk jellegű vegyes kiskereskedelem</t>
  </si>
  <si>
    <t>textil-, ruházati és lábbeli-kiskereskedelem</t>
  </si>
  <si>
    <t>bútor-, műszakicikk-kiskereskedelem</t>
  </si>
  <si>
    <t>könyv-, számítástechnika-, és egyébiparcikk-kiskereskedelem</t>
  </si>
  <si>
    <t>gyógyszer-, gyógyászatitermék-, illatszer-kiskereskedelem</t>
  </si>
  <si>
    <t>Üzemanyag-kiskereskedelem</t>
  </si>
  <si>
    <t>Kiskereskedelem összesen</t>
  </si>
  <si>
    <t>Gépjármű- és járműalkatrész-kiskereskedelem</t>
  </si>
  <si>
    <t>13. Külkereskedelmi termékforgalom [folyó áron]</t>
  </si>
  <si>
    <t>Devizanem</t>
  </si>
  <si>
    <t>Az egyenleg értéke</t>
  </si>
  <si>
    <t>érték</t>
  </si>
  <si>
    <t>a tárgyidő-szakban</t>
  </si>
  <si>
    <t>az előző év azonos időszakában</t>
  </si>
  <si>
    <t>$2014. október</t>
  </si>
  <si>
    <t>Millió euró</t>
  </si>
  <si>
    <t>Millió dollár</t>
  </si>
  <si>
    <t>Milliárd forint</t>
  </si>
  <si>
    <t>$2014. január–október</t>
  </si>
  <si>
    <t>14. Külkereskedelmi termékforgalom országcsoportok szerint, 2014. január–szeptember [folyó áron, millió euró]</t>
  </si>
  <si>
    <t>Országcsoport</t>
  </si>
  <si>
    <t>a tárgyidőszakban</t>
  </si>
  <si>
    <t>Európai Unió (EU-28)</t>
  </si>
  <si>
    <t>EU-15</t>
  </si>
  <si>
    <t xml:space="preserve">új tagállamok </t>
  </si>
  <si>
    <t>EU-n kívüli országok</t>
  </si>
  <si>
    <t>európai országok</t>
  </si>
  <si>
    <t>ázsiai országok</t>
  </si>
  <si>
    <t>többi ország</t>
  </si>
  <si>
    <t>15. A külkereskedelmi termékforgalom árufőcsoportok és országcsoportok szerint,  2014. január–szeptember [millió euró]</t>
  </si>
  <si>
    <t>Árufőcsoport</t>
  </si>
  <si>
    <t>Európai Unió 
(EU-28)</t>
  </si>
  <si>
    <t>Ebből</t>
  </si>
  <si>
    <t>új tagállamok</t>
  </si>
  <si>
    <t>$Behozatal</t>
  </si>
  <si>
    <t>Élelmiszerek, italok, dohány</t>
  </si>
  <si>
    <t>Nyersanyagok</t>
  </si>
  <si>
    <t>Energiahordozók</t>
  </si>
  <si>
    <t>Feldolgozott termékek</t>
  </si>
  <si>
    <t>Gépek és szállítóeszközök</t>
  </si>
  <si>
    <t>$Kivitel</t>
  </si>
  <si>
    <t>16. A külkereskedelmi termékforgalom volumenindexei árufőcsoportok és országcsoportok szerint,  2014. január–szeptember [az előző év azonos időszaka = 100,0]</t>
  </si>
  <si>
    <t>17. A külkereskedelmi termékforgalom fontosabb országok szerint, 2014. január–szeptember [folyó áron]</t>
  </si>
  <si>
    <t>Ország</t>
  </si>
  <si>
    <t>millió euró</t>
  </si>
  <si>
    <t>Összes forgalom</t>
  </si>
  <si>
    <t>Ausztria</t>
  </si>
  <si>
    <t>Belgium</t>
  </si>
  <si>
    <t>Csehország</t>
  </si>
  <si>
    <t>Dánia</t>
  </si>
  <si>
    <t>Egyesült Királyság</t>
  </si>
  <si>
    <t>Finnország</t>
  </si>
  <si>
    <t>Franciaország</t>
  </si>
  <si>
    <t>Görögország</t>
  </si>
  <si>
    <t>Hollandia</t>
  </si>
  <si>
    <t>Horvátország</t>
  </si>
  <si>
    <t>Lengyelország</t>
  </si>
  <si>
    <t>Németország</t>
  </si>
  <si>
    <t>Olaszország</t>
  </si>
  <si>
    <t>Oroszország</t>
  </si>
  <si>
    <t>Portugália</t>
  </si>
  <si>
    <t>Románia</t>
  </si>
  <si>
    <t>Spanyolország</t>
  </si>
  <si>
    <t>Svájc</t>
  </si>
  <si>
    <t>Svédország</t>
  </si>
  <si>
    <t>Szerbia</t>
  </si>
  <si>
    <t>Szlovákia</t>
  </si>
  <si>
    <t>Szlovénia</t>
  </si>
  <si>
    <t>Ukrajna</t>
  </si>
  <si>
    <t>Japán</t>
  </si>
  <si>
    <t>Kína</t>
  </si>
  <si>
    <t>Koreai Köztársaság</t>
  </si>
  <si>
    <t>Malajzia</t>
  </si>
  <si>
    <t>Szingapúr</t>
  </si>
  <si>
    <t>Tajvan</t>
  </si>
  <si>
    <t>Egyesült Államok</t>
  </si>
  <si>
    <t>18. Turizmus, vendéglátás</t>
  </si>
  <si>
    <t>2014. 
jan–okt.</t>
  </si>
  <si>
    <t>2013.
év</t>
  </si>
  <si>
    <t>Kereskedelmi szálláshelyek</t>
  </si>
  <si>
    <t>vendégeinek száma, ezer fő</t>
  </si>
  <si>
    <t>vendégéjszakáinak száma, ezer</t>
  </si>
  <si>
    <t>külföldi vendégek száma, ezer fő</t>
  </si>
  <si>
    <t xml:space="preserve">külföldiek vendégéjszakáinak száma, ezer </t>
  </si>
  <si>
    <t>belföldi vendégek száma, ezer fő</t>
  </si>
  <si>
    <t xml:space="preserve">belföldiek vendégéjszakáinak száma, ezer </t>
  </si>
  <si>
    <t>Vendéglátóhelyek forgalma, milliárd Ft</t>
  </si>
  <si>
    <t>19.1. Termelőiár-indexek [az előző év azonos időszaka = 100,0]</t>
  </si>
  <si>
    <t>Mezőgazdasági termékek termelőiár-indexe</t>
  </si>
  <si>
    <t>Ezen belül:</t>
  </si>
  <si>
    <t>növénytermesztési és kertészeti termékek</t>
  </si>
  <si>
    <t>élő állatok és állati termékek</t>
  </si>
  <si>
    <t>belföldi értékesítés árindexe</t>
  </si>
  <si>
    <t>exportértékesítésiár-index</t>
  </si>
  <si>
    <t>Az építőipar termelőiár-indexe</t>
  </si>
  <si>
    <t>19.2. Külkereskedelmi árindexek [az előző év azonos időszaka = 100,0]</t>
  </si>
  <si>
    <t>19.3. Fogyasztóiár-indexek [az előző év azonos időszaka = 100,0]</t>
  </si>
  <si>
    <t>jan–nov.</t>
  </si>
  <si>
    <t>nov.</t>
  </si>
  <si>
    <t>Élelmiszerek</t>
  </si>
  <si>
    <t>Szeszes italok, dohányáruk</t>
  </si>
  <si>
    <t>Ruházkodási cikkek</t>
  </si>
  <si>
    <t>Tartós fogyasztási cikkek</t>
  </si>
  <si>
    <t>Háztartási energia</t>
  </si>
  <si>
    <t>Egyéb cikkek, üzemanyagok</t>
  </si>
  <si>
    <t>Szolgáltatások</t>
  </si>
  <si>
    <t>20. Az alkalmazásban állók száma</t>
  </si>
  <si>
    <t>Ágazat</t>
  </si>
  <si>
    <t>Átlagos létszám (ezer fő)</t>
  </si>
  <si>
    <t>2014. jan–szept.</t>
  </si>
  <si>
    <t>feldolgozóipar</t>
  </si>
  <si>
    <t>villamosenergia-, gáz-, gőzellátás, légkondicionálás</t>
  </si>
  <si>
    <t>Információ és kommunikáció</t>
  </si>
  <si>
    <t xml:space="preserve">Pénzügyi, biztosítási tevékenység </t>
  </si>
  <si>
    <t>Közigazgatás, védelem, kötelező társadalombiztosítása</t>
  </si>
  <si>
    <t>Nemzetgazdaság összesen</t>
  </si>
  <si>
    <t xml:space="preserve">   versenyszféra</t>
  </si>
  <si>
    <t xml:space="preserve">   költségvetés (közfoglalkoztatottak együtt)</t>
  </si>
  <si>
    <t xml:space="preserve">   költségvetés (közfoglalkoztatottak nélkül)</t>
  </si>
  <si>
    <t>21. Nyilvántartott álláskeresők</t>
  </si>
  <si>
    <t>Létszám (ezer fő)</t>
  </si>
  <si>
    <t>2014. III. n .év</t>
  </si>
  <si>
    <t>2014. III. n. év</t>
  </si>
  <si>
    <t xml:space="preserve">Nyilvántartott álláskeresők (regisztrált munkanélküliek) száma </t>
  </si>
  <si>
    <t xml:space="preserve">    pályakezdő</t>
  </si>
  <si>
    <t xml:space="preserve">    legmagasabb iskolai végzettsége: legfeljebb 8 általános iskola vagy gimnázium</t>
  </si>
  <si>
    <t xml:space="preserve">    diplomás</t>
  </si>
  <si>
    <t xml:space="preserve">    nyilvántartásba belépők</t>
  </si>
  <si>
    <t>22. Regionális munkaügyi adatok, 2014. III. negyedév</t>
  </si>
  <si>
    <t>Területi egység</t>
  </si>
  <si>
    <t xml:space="preserve">Foglalkoztatottak </t>
  </si>
  <si>
    <t>Munkanélküliek</t>
  </si>
  <si>
    <t xml:space="preserve">Foglalkoztatási </t>
  </si>
  <si>
    <t>Munkanélküliségi</t>
  </si>
  <si>
    <t>száma (ezer fő)</t>
  </si>
  <si>
    <t>ráta (%)</t>
  </si>
  <si>
    <t>Közép-Magyarország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</si>
  <si>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</si>
  <si>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</si>
  <si>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</si>
  <si>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</si>
  <si>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</si>
  <si>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</si>
  <si>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>23. Az alkalmazásban állók havi nominális átlagkeresete, 2014. január–szeptember</t>
  </si>
  <si>
    <t>Bruttó</t>
  </si>
  <si>
    <t>Nettó</t>
  </si>
  <si>
    <t>havi átlagkereset (forint)</t>
  </si>
  <si>
    <t>kereset indexe (az előző év azonos időszaka = 100,0)</t>
  </si>
  <si>
    <t>Közigazgatás, védelem, kötelező társadalombiztosítás</t>
  </si>
  <si>
    <t>24. A háztartások pénzügyi vagyona [folyó áron, milliárd forint]</t>
  </si>
  <si>
    <t>2013. szept. 30.</t>
  </si>
  <si>
    <t>2013. dec. 31.</t>
  </si>
  <si>
    <t>2014. szept. 30.</t>
  </si>
  <si>
    <t>Készpénz és betétek</t>
  </si>
  <si>
    <t>készpénz, forint</t>
  </si>
  <si>
    <t>betét, forint</t>
  </si>
  <si>
    <t>Hitelviszonyt megtestesítő értékpapírok</t>
  </si>
  <si>
    <t>Hitelek</t>
  </si>
  <si>
    <t>Részvények és részesedések</t>
  </si>
  <si>
    <t>részvények, egyéb tulajdonosi részesedések</t>
  </si>
  <si>
    <t>befektetési jegyek</t>
  </si>
  <si>
    <t>Biztosítástechnikai tartalékok</t>
  </si>
  <si>
    <t>életbiztosítási díjtartalékok</t>
  </si>
  <si>
    <t>nyugdíjpénztári díjtartalékok</t>
  </si>
  <si>
    <t>Háztartások pénzügyi eszközei</t>
  </si>
  <si>
    <t>hitelintézetek ingatlanhitele</t>
  </si>
  <si>
    <t>hitelintézetek fogyasztási és egyéb hitele</t>
  </si>
  <si>
    <t>hitel nem hitelintézettől</t>
  </si>
  <si>
    <t>Háztartások kötelezettségei</t>
  </si>
  <si>
    <t>Háztartások nettó pénzügyi vagyona</t>
  </si>
  <si>
    <t>25. Az államháztartás központi alrendszere, 2014. január–október [folyó áron]</t>
  </si>
  <si>
    <t>Bevételek, kiadások</t>
  </si>
  <si>
    <t>Az éves előirányzat</t>
  </si>
  <si>
    <t>százalékában</t>
  </si>
  <si>
    <t>Központi költségvetés</t>
  </si>
  <si>
    <t>Bevételek</t>
  </si>
  <si>
    <t>gazdálkodó szervezetek befizetései</t>
  </si>
  <si>
    <t>fogyasztáshoz kapcsolt adók</t>
  </si>
  <si>
    <t>lakosság befizetései</t>
  </si>
  <si>
    <t xml:space="preserve">költségvetési szervek bevételei </t>
  </si>
  <si>
    <t>fejezeti kezelésű előirányzatok EU támogatása</t>
  </si>
  <si>
    <t>állami vagyonnal kapcsolatos bevételek</t>
  </si>
  <si>
    <t>Kiadások</t>
  </si>
  <si>
    <t>egyedi és normatív támogatás</t>
  </si>
  <si>
    <t>szociálpolitikai menetdíj támogatás</t>
  </si>
  <si>
    <t>lakásépítési támogatások</t>
  </si>
  <si>
    <t>Nemzeti Család- és Szociálpolitikai Alap</t>
  </si>
  <si>
    <t>költségvetési szervek kiadásai</t>
  </si>
  <si>
    <t>szakmai fejezeti kezelésű előirányzatok kiadásai</t>
  </si>
  <si>
    <t>szakmai fejezeti kezelésű előirányzatok uniós kiadásai</t>
  </si>
  <si>
    <t>garancia és hozzájárulás a társadalombiztosítási ellátásokhoz</t>
  </si>
  <si>
    <t>helyi önkormányzatok támogatása</t>
  </si>
  <si>
    <t>kamatkiadások</t>
  </si>
  <si>
    <t>hozzájárulás az EU költségvetéséhez</t>
  </si>
  <si>
    <t>Egyenleg (privatizációs bevétel nélkül)</t>
  </si>
  <si>
    <t>26. Folyó fizetési mérleg [millió euró]</t>
  </si>
  <si>
    <t>2013. I–II. n. év</t>
  </si>
  <si>
    <t>2014. I–II. n. év</t>
  </si>
  <si>
    <t>Áruk és szolgáltatások, egyenleg</t>
  </si>
  <si>
    <t>Áruk</t>
  </si>
  <si>
    <t>egyenleg</t>
  </si>
  <si>
    <t>ebből:</t>
  </si>
  <si>
    <t>utazás</t>
  </si>
  <si>
    <t>Elsődleges jövedelmek</t>
  </si>
  <si>
    <t>bevétel</t>
  </si>
  <si>
    <t>kiadás</t>
  </si>
  <si>
    <t>munkavállalók jövedelmei</t>
  </si>
  <si>
    <t>befektetések jövedelmei</t>
  </si>
  <si>
    <t>Másodlagos jövedelmek, egyenleg</t>
  </si>
  <si>
    <t>A folyó fizetési mérleg egyenlege</t>
  </si>
  <si>
    <t>Nem adóssággeneráló finanszírozás, egyenleg</t>
  </si>
  <si>
    <t>Közvetlentőke-befektetésekhez kapcsolódóan</t>
  </si>
  <si>
    <t>Részesedésekkel kapcsolatos követelések</t>
  </si>
  <si>
    <t>Részesedésekkel kapcsolatos tartozások</t>
  </si>
  <si>
    <t>Portfólióbefektetésekhez kapcsolódóan</t>
  </si>
  <si>
    <t>27. Külföldi adósságállomány [millió euró]</t>
  </si>
  <si>
    <t>2013. jún. 30.</t>
  </si>
  <si>
    <t>2014. jún 30.</t>
  </si>
  <si>
    <t>államháztartás és MNB</t>
  </si>
  <si>
    <t>28. A Budapesti Értéktőzsde összefoglaló adatai [milliárd forint]</t>
  </si>
  <si>
    <t>Értékpapír</t>
  </si>
  <si>
    <t>Piaci tőkeérték (az időszak végén)</t>
  </si>
  <si>
    <t>Az azonnali piac forgalma</t>
  </si>
  <si>
    <t>2013. nov.</t>
  </si>
  <si>
    <t>2014. nov.</t>
  </si>
  <si>
    <t>2014. jan–nov.</t>
  </si>
  <si>
    <t>részvények</t>
  </si>
  <si>
    <t>certifikátok</t>
  </si>
  <si>
    <t>vállalati kötvények</t>
  </si>
  <si>
    <t>jelzáloglevelek</t>
  </si>
  <si>
    <t>29. A Budapesti Értéktőzsde részvényindexe (BUX) [1991. január 2. = 1000,00]</t>
  </si>
  <si>
    <t>Maximum</t>
  </si>
  <si>
    <t>Minimum</t>
  </si>
  <si>
    <t>Záró érték (az időszak végén)</t>
  </si>
  <si>
    <t>30. Területi adatok</t>
  </si>
  <si>
    <t>A népesség megoszlása (%)</t>
  </si>
  <si>
    <t>Gazdasági szervezetek beruházásainak  teljesítményértéke,
2014. I–III. negyedév</t>
  </si>
  <si>
    <t xml:space="preserve">Ipari termelés,
2014. jan–okt. </t>
  </si>
  <si>
    <t>Építőipari termelés,
2014. jan–okt.</t>
  </si>
  <si>
    <t>Nettó nominális kereset,                               2014. I–III. negyedév</t>
  </si>
  <si>
    <t>Lakásépítés,
2014. I-III. negyedév</t>
  </si>
  <si>
    <t>milliárd forint</t>
  </si>
  <si>
    <t>egy lakosra jut (ezer forint)</t>
  </si>
  <si>
    <t>forint</t>
  </si>
  <si>
    <t>használatba vett lakások száma</t>
  </si>
  <si>
    <t>tízezer lakosra jutó</t>
  </si>
  <si>
    <t>Budapest</t>
  </si>
  <si>
    <t>Pest</t>
  </si>
  <si>
    <t>Fejér</t>
  </si>
  <si>
    <t>Komárom-Esztergom</t>
  </si>
  <si>
    <t>Veszprém</t>
  </si>
  <si>
    <t>Győr-Moson-Sopron</t>
  </si>
  <si>
    <t>Vas</t>
  </si>
  <si>
    <t>Zala</t>
  </si>
  <si>
    <t xml:space="preserve"> Nyugat-Dunántúl</t>
  </si>
  <si>
    <t>Baranya</t>
  </si>
  <si>
    <t>Somogy</t>
  </si>
  <si>
    <t>Tolna</t>
  </si>
  <si>
    <t xml:space="preserve"> Dél-Dunántúl</t>
  </si>
  <si>
    <t>Borsod-Abaúj-Zemplén</t>
  </si>
  <si>
    <t>Heves</t>
  </si>
  <si>
    <t>Nógrád</t>
  </si>
  <si>
    <t xml:space="preserve"> Észak-Magyarország</t>
  </si>
  <si>
    <t>Hajdú-Bihar</t>
  </si>
  <si>
    <t>Jász-Nagykun-Szolnok</t>
  </si>
  <si>
    <t>Szabolcs-Szatmár-Bereg</t>
  </si>
  <si>
    <t xml:space="preserve"> Észak-Alföld</t>
  </si>
  <si>
    <t>Bács-Kiskun</t>
  </si>
  <si>
    <t>Békés</t>
  </si>
  <si>
    <t>Csongrád</t>
  </si>
  <si>
    <t xml:space="preserve"> Dél-Alföld</t>
  </si>
  <si>
    <t>31. A népmozgalom összefoglaló adatai</t>
  </si>
  <si>
    <t>Év, hónap</t>
  </si>
  <si>
    <t>Élveszületések</t>
  </si>
  <si>
    <t>Halálozások</t>
  </si>
  <si>
    <t>Természetes szaporodás, fogyás (–)</t>
  </si>
  <si>
    <t>Ezer élve-szülöttre jutó egy éven aluli meghalt</t>
  </si>
  <si>
    <t>száma</t>
  </si>
  <si>
    <t>ezer lakosra</t>
  </si>
  <si>
    <t>2014.+</t>
  </si>
  <si>
    <t>jan–szep.</t>
  </si>
  <si>
    <t>2014. jan–szep.
2013. jan–szep. százalékában</t>
  </si>
  <si>
    <t>32. Regisztrált bűncselekmények</t>
  </si>
  <si>
    <t>2014. jan–júl.</t>
  </si>
  <si>
    <t>ezen belül: Budapesten</t>
  </si>
  <si>
    <t>Bűncselekmények száma, ezer</t>
  </si>
  <si>
    <t>bűntett</t>
  </si>
  <si>
    <t>vétség</t>
  </si>
  <si>
    <t>Százezer lakosra jutó bűncselekmény</t>
  </si>
  <si>
    <t>Sértett természetes személyek száma, ezer</t>
  </si>
  <si>
    <t>gyermekkorú sértett, ezer fő</t>
  </si>
  <si>
    <t>Bűnelkövetők száma, ezer</t>
  </si>
  <si>
    <t>fiatalkorú, ezer fő</t>
  </si>
  <si>
    <t>külföldi állampolgár, ezer fő</t>
  </si>
  <si>
    <t>33.1. Bruttó hazai termék (GDP)</t>
  </si>
  <si>
    <t>Ország, országcsoport</t>
  </si>
  <si>
    <t>2013. év</t>
  </si>
  <si>
    <t>2014. I. n. év</t>
  </si>
  <si>
    <t>2014. II. n. év</t>
  </si>
  <si>
    <t>összesen (milliárd euró)</t>
  </si>
  <si>
    <t>egy főre jutó (PPS)</t>
  </si>
  <si>
    <t>volumenindex, 
előző év azonos időszaka = 100,0</t>
  </si>
  <si>
    <t>EU-28</t>
  </si>
  <si>
    <t>Bulgária</t>
  </si>
  <si>
    <t>Észtország</t>
  </si>
  <si>
    <t>Litvánia</t>
  </si>
  <si>
    <t>Magyarország</t>
  </si>
  <si>
    <t>33.2. Külkereskedelmi termékforgalom, 2014. január–szeptember</t>
  </si>
  <si>
    <t>Egyenleg, milliárd euró</t>
  </si>
  <si>
    <t>milliárd euró</t>
  </si>
  <si>
    <t>előző év azonos időszaka = 100,0</t>
  </si>
  <si>
    <t>EU–28</t>
  </si>
  <si>
    <t>33.3. Ipari termelés volumenindexe [előző év azonos időszaka = 100,0]</t>
  </si>
  <si>
    <t>2013.                    év</t>
  </si>
  <si>
    <t>II. n.év</t>
  </si>
  <si>
    <t>III. n.év</t>
  </si>
  <si>
    <t>aug.</t>
  </si>
  <si>
    <t>szep.</t>
  </si>
  <si>
    <t>33.4. Fogyasztóiár-index [előző év azonos időszaka = 100,0]</t>
  </si>
  <si>
    <t>2013.               év</t>
  </si>
  <si>
    <t>II. n.év.</t>
  </si>
  <si>
    <t>III. n.év.</t>
  </si>
  <si>
    <t>.</t>
  </si>
  <si>
    <t>33.5. Munkanélküliségi ráta [%]</t>
  </si>
  <si>
    <t>33.6. Devizaárfolyamok</t>
  </si>
  <si>
    <t>II. n. év</t>
  </si>
  <si>
    <t>Eurózóna, euró</t>
  </si>
  <si>
    <t>Bulgária, leva</t>
  </si>
  <si>
    <t>Csehország, korona</t>
  </si>
  <si>
    <t>Dánia, korona</t>
  </si>
  <si>
    <t>Egyesült Királyság, font</t>
  </si>
  <si>
    <t>Horvátország, kuna</t>
  </si>
  <si>
    <t>Lengyelország, zloty</t>
  </si>
  <si>
    <t>Litvánia, litas</t>
  </si>
  <si>
    <t>Magyarország, forint</t>
  </si>
  <si>
    <t>Románia, lej</t>
  </si>
  <si>
    <t>Svédország, korona</t>
  </si>
  <si>
    <t>Japán, jen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</si>
</sst>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72" formatCode="0.0"/>
    <numFmt numFmtId="173" formatCode="#,##0.0"/>
    <numFmt numFmtId="174" formatCode="##,#00.0;\-##,#00.0"/>
    <numFmt numFmtId="195" formatCode="#,##0.000"/>
    <numFmt numFmtId="198" formatCode="##,##0.0;\-##,##0.0"/>
    <numFmt numFmtId="208" formatCode="#,##0.0______"/>
    <numFmt numFmtId="213" formatCode="_-* #,##0.00\ [$€-1]_-;\-* #,##0.00\ [$€-1]_-;_-* &quot;-&quot;??\ [$€-1]_-"/>
    <numFmt numFmtId="215" formatCode="_-* #,##0.0\ _F_t_-;\-* #,##0.0\ _F_t_-;_-* &quot;-&quot;??\ _F_t_-;_-@_-"/>
    <numFmt numFmtId="216" formatCode="_-* #,##0\ _F_t_-;\-* #,##0\ _F_t_-;_-* &quot;-&quot;??\ _F_t_-;_-@_-"/>
    <numFmt numFmtId="234" formatCode="#,##0.0____"/>
    <numFmt numFmtId="249" formatCode="#,##0.0,,,"/>
    <numFmt numFmtId="253" formatCode="#,##0.0________"/>
    <numFmt numFmtId="257" formatCode="#\ ###\ ###__;"/>
    <numFmt numFmtId="260" formatCode="&quot;H-&quot;000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10"/>
      <name val="Times New Roman CE"/>
      <family val="0"/>
    </font>
    <font>
      <i/>
      <vertAlign val="superscript"/>
      <sz val="7"/>
      <name val="Arial"/>
      <family val="2"/>
    </font>
    <font>
      <sz val="8"/>
      <name val="Arial CE"/>
      <family val="0"/>
    </font>
    <font>
      <sz val="8"/>
      <color indexed="17"/>
      <name val="Arial CE"/>
      <family val="0"/>
    </font>
    <font>
      <sz val="10"/>
      <color indexed="57"/>
      <name val="Arial"/>
      <family val="2"/>
    </font>
    <font>
      <b/>
      <sz val="14"/>
      <color indexed="10"/>
      <name val="Arial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58"/>
      <name val="Arial"/>
      <family val="2"/>
    </font>
    <font>
      <u val="single"/>
      <sz val="10"/>
      <color indexed="12"/>
      <name val="Arial CE"/>
      <family val="0"/>
    </font>
    <font>
      <sz val="10"/>
      <color indexed="32"/>
      <name val="Arial"/>
      <family val="2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10"/>
      <color indexed="58"/>
      <name val="Arial"/>
      <family val="2"/>
    </font>
    <font>
      <sz val="11"/>
      <color indexed="32"/>
      <name val="Arial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  <font>
      <b/>
      <sz val="8"/>
      <name val="Arial CE"/>
      <family val="0"/>
    </font>
    <font>
      <sz val="10"/>
      <name val="MS Sans Serif"/>
      <family val="2"/>
    </font>
    <font>
      <sz val="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 CE"/>
      <family val="0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9"/>
      <name val="Segoe UI"/>
      <family val="0"/>
    </font>
    <font>
      <sz val="9"/>
      <name val="Segoe UI"/>
      <family val="0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8"/>
      </diagonal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21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21" borderId="0">
      <alignment horizontal="center"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2" borderId="7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21" borderId="8" applyNumberFormat="0" applyAlignment="0" applyProtection="0"/>
    <xf numFmtId="0" fontId="46" fillId="6" borderId="9">
      <alignment horizontal="right" vertical="center" wrapText="1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6" fillId="0" borderId="10" applyNumberFormat="0" applyFill="0" applyAlignment="0" applyProtection="0"/>
    <xf numFmtId="0" fontId="49" fillId="23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3" borderId="11">
      <alignment horizontal="right" vertical="center" wrapText="1"/>
      <protection locked="0"/>
    </xf>
    <xf numFmtId="0" fontId="17" fillId="5" borderId="0" applyNumberFormat="0" applyBorder="0" applyAlignment="0" applyProtection="0"/>
    <xf numFmtId="0" fontId="18" fillId="24" borderId="0" applyNumberFormat="0" applyBorder="0" applyAlignment="0" applyProtection="0"/>
    <xf numFmtId="0" fontId="19" fillId="21" borderId="1" applyNumberFormat="0" applyAlignment="0" applyProtection="0"/>
    <xf numFmtId="0" fontId="50" fillId="6" borderId="11">
      <alignment horizontal="right" vertical="center"/>
      <protection/>
    </xf>
    <xf numFmtId="9" fontId="0" fillId="0" borderId="0" applyFont="0" applyFill="0" applyBorder="0" applyAlignment="0" applyProtection="0"/>
    <xf numFmtId="0" fontId="51" fillId="21" borderId="0" applyBorder="0">
      <alignment horizontal="left" vertical="top" wrapText="1"/>
      <protection/>
    </xf>
    <xf numFmtId="0" fontId="51" fillId="21" borderId="12">
      <alignment horizontal="center" vertical="center" wrapText="1"/>
      <protection/>
    </xf>
    <xf numFmtId="0" fontId="51" fillId="21" borderId="12">
      <alignment horizontal="center" vertical="center" textRotation="90" wrapText="1"/>
      <protection/>
    </xf>
    <xf numFmtId="0" fontId="52" fillId="13" borderId="13" applyAlignment="0">
      <protection/>
    </xf>
    <xf numFmtId="0" fontId="46" fillId="22" borderId="14">
      <alignment horizontal="left" vertical="center"/>
      <protection locked="0"/>
    </xf>
  </cellStyleXfs>
  <cellXfs count="497">
    <xf numFmtId="0" fontId="0" fillId="0" borderId="0" xfId="0" applyAlignment="1">
      <alignment/>
    </xf>
    <xf numFmtId="0" fontId="21" fillId="0" borderId="15" xfId="0" applyFont="1" applyBorder="1" applyAlignment="1">
      <alignment horizontal="left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top" wrapText="1"/>
    </xf>
    <xf numFmtId="173" fontId="20" fillId="0" borderId="0" xfId="0" applyNumberFormat="1" applyFont="1" applyAlignment="1">
      <alignment horizontal="right"/>
    </xf>
    <xf numFmtId="174" fontId="20" fillId="0" borderId="0" xfId="0" applyNumberFormat="1" applyFont="1" applyAlignment="1">
      <alignment horizontal="right"/>
    </xf>
    <xf numFmtId="174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/>
    </xf>
    <xf numFmtId="173" fontId="20" fillId="0" borderId="0" xfId="0" applyNumberFormat="1" applyFont="1" applyAlignment="1">
      <alignment/>
    </xf>
    <xf numFmtId="0" fontId="21" fillId="0" borderId="15" xfId="0" applyFont="1" applyBorder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0" borderId="0" xfId="0" applyFont="1" applyFill="1" applyBorder="1" applyAlignment="1">
      <alignment vertical="top" wrapText="1"/>
    </xf>
    <xf numFmtId="172" fontId="20" fillId="0" borderId="0" xfId="0" applyNumberFormat="1" applyFont="1" applyAlignment="1">
      <alignment horizontal="right" vertical="top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 vertical="top" wrapText="1"/>
    </xf>
    <xf numFmtId="0" fontId="20" fillId="0" borderId="0" xfId="0" applyFont="1" applyAlignment="1">
      <alignment vertical="center"/>
    </xf>
    <xf numFmtId="172" fontId="20" fillId="0" borderId="0" xfId="0" applyNumberFormat="1" applyFont="1" applyAlignment="1">
      <alignment vertical="center"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172" fontId="20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0" fontId="21" fillId="0" borderId="15" xfId="0" applyFont="1" applyBorder="1" applyAlignment="1">
      <alignment wrapText="1"/>
    </xf>
    <xf numFmtId="0" fontId="20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1" fillId="0" borderId="0" xfId="0" applyFont="1" applyBorder="1" applyAlignment="1">
      <alignment/>
    </xf>
    <xf numFmtId="0" fontId="30" fillId="0" borderId="0" xfId="0" applyFont="1" applyBorder="1" applyAlignment="1">
      <alignment vertical="center" wrapText="1"/>
    </xf>
    <xf numFmtId="0" fontId="20" fillId="0" borderId="20" xfId="0" applyFont="1" applyBorder="1" applyAlignment="1">
      <alignment horizontal="center" wrapText="1"/>
    </xf>
    <xf numFmtId="0" fontId="20" fillId="0" borderId="0" xfId="0" applyFont="1" applyBorder="1" applyAlignment="1">
      <alignment vertical="center" wrapText="1"/>
    </xf>
    <xf numFmtId="0" fontId="22" fillId="0" borderId="22" xfId="0" applyFont="1" applyBorder="1" applyAlignment="1">
      <alignment vertical="top" wrapText="1"/>
    </xf>
    <xf numFmtId="173" fontId="22" fillId="0" borderId="22" xfId="0" applyNumberFormat="1" applyFont="1" applyBorder="1" applyAlignment="1">
      <alignment horizontal="center" vertical="top" wrapText="1"/>
    </xf>
    <xf numFmtId="173" fontId="22" fillId="0" borderId="0" xfId="0" applyNumberFormat="1" applyFont="1" applyBorder="1" applyAlignment="1">
      <alignment horizontal="center" vertical="top" wrapText="1"/>
    </xf>
    <xf numFmtId="172" fontId="20" fillId="0" borderId="0" xfId="0" applyNumberFormat="1" applyFont="1" applyAlignment="1">
      <alignment horizontal="right" vertical="top" wrapText="1"/>
    </xf>
    <xf numFmtId="172" fontId="20" fillId="0" borderId="0" xfId="0" applyNumberFormat="1" applyFont="1" applyBorder="1" applyAlignment="1">
      <alignment horizontal="right" vertical="top" wrapText="1"/>
    </xf>
    <xf numFmtId="173" fontId="20" fillId="0" borderId="0" xfId="0" applyNumberFormat="1" applyFont="1" applyAlignment="1">
      <alignment horizontal="right" vertical="top" wrapText="1"/>
    </xf>
    <xf numFmtId="0" fontId="22" fillId="0" borderId="0" xfId="0" applyFont="1" applyBorder="1" applyAlignment="1">
      <alignment vertical="top" wrapText="1"/>
    </xf>
    <xf numFmtId="173" fontId="0" fillId="0" borderId="0" xfId="0" applyNumberFormat="1" applyBorder="1" applyAlignment="1">
      <alignment horizontal="center" vertical="top" wrapText="1"/>
    </xf>
    <xf numFmtId="173" fontId="0" fillId="0" borderId="0" xfId="0" applyNumberFormat="1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wrapText="1"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Fill="1" applyAlignment="1">
      <alignment/>
    </xf>
    <xf numFmtId="3" fontId="31" fillId="0" borderId="0" xfId="0" applyNumberFormat="1" applyFont="1" applyAlignment="1">
      <alignment/>
    </xf>
    <xf numFmtId="0" fontId="20" fillId="0" borderId="20" xfId="0" applyFont="1" applyBorder="1" applyAlignment="1">
      <alignment vertical="center" wrapText="1"/>
    </xf>
    <xf numFmtId="0" fontId="20" fillId="0" borderId="23" xfId="0" applyFont="1" applyBorder="1" applyAlignment="1">
      <alignment horizontal="center" vertical="center" wrapText="1"/>
    </xf>
    <xf numFmtId="173" fontId="20" fillId="0" borderId="0" xfId="0" applyNumberFormat="1" applyFont="1" applyFill="1" applyAlignment="1">
      <alignment horizontal="right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172" fontId="32" fillId="0" borderId="0" xfId="0" applyNumberFormat="1" applyFont="1" applyFill="1" applyAlignment="1">
      <alignment horizontal="right" vertical="center"/>
    </xf>
    <xf numFmtId="172" fontId="33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172" fontId="20" fillId="0" borderId="0" xfId="0" applyNumberFormat="1" applyFont="1" applyBorder="1" applyAlignment="1">
      <alignment/>
    </xf>
    <xf numFmtId="172" fontId="0" fillId="0" borderId="0" xfId="0" applyNumberFormat="1" applyFont="1" applyFill="1" applyAlignment="1">
      <alignment horizontal="right" vertical="center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Alignment="1">
      <alignment horizontal="right" vertical="center"/>
    </xf>
    <xf numFmtId="172" fontId="20" fillId="0" borderId="0" xfId="0" applyNumberFormat="1" applyFont="1" applyAlignment="1">
      <alignment/>
    </xf>
    <xf numFmtId="172" fontId="20" fillId="0" borderId="0" xfId="0" applyNumberFormat="1" applyFont="1" applyAlignment="1">
      <alignment horizontal="right" vertical="center"/>
    </xf>
    <xf numFmtId="172" fontId="32" fillId="0" borderId="0" xfId="0" applyNumberFormat="1" applyFont="1" applyAlignment="1">
      <alignment horizontal="right" vertical="center"/>
    </xf>
    <xf numFmtId="172" fontId="20" fillId="0" borderId="0" xfId="0" applyNumberFormat="1" applyFont="1" applyAlignment="1">
      <alignment vertical="center" wrapText="1"/>
    </xf>
    <xf numFmtId="172" fontId="32" fillId="0" borderId="0" xfId="0" applyNumberFormat="1" applyFont="1" applyAlignment="1">
      <alignment vertical="center" wrapText="1"/>
    </xf>
    <xf numFmtId="172" fontId="20" fillId="0" borderId="0" xfId="0" applyNumberFormat="1" applyFont="1" applyAlignment="1">
      <alignment vertical="center"/>
    </xf>
    <xf numFmtId="172" fontId="32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72" fontId="32" fillId="0" borderId="27" xfId="0" applyNumberFormat="1" applyFont="1" applyFill="1" applyBorder="1" applyAlignment="1">
      <alignment horizontal="right" vertical="center"/>
    </xf>
    <xf numFmtId="172" fontId="32" fillId="0" borderId="0" xfId="0" applyNumberFormat="1" applyFont="1" applyFill="1" applyBorder="1" applyAlignment="1">
      <alignment horizontal="right" vertical="center"/>
    </xf>
    <xf numFmtId="0" fontId="20" fillId="0" borderId="20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173" fontId="0" fillId="0" borderId="0" xfId="0" applyNumberFormat="1" applyAlignment="1">
      <alignment/>
    </xf>
    <xf numFmtId="0" fontId="34" fillId="0" borderId="0" xfId="0" applyFont="1" applyAlignment="1">
      <alignment horizontal="left"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 horizontal="right"/>
    </xf>
    <xf numFmtId="172" fontId="20" fillId="0" borderId="0" xfId="0" applyNumberFormat="1" applyFont="1" applyFill="1" applyAlignment="1">
      <alignment horizontal="right" vertical="top" wrapText="1"/>
    </xf>
    <xf numFmtId="0" fontId="22" fillId="0" borderId="0" xfId="0" applyFont="1" applyFill="1" applyBorder="1" applyAlignment="1">
      <alignment horizontal="left" vertical="top" wrapText="1"/>
    </xf>
    <xf numFmtId="172" fontId="32" fillId="0" borderId="0" xfId="0" applyNumberFormat="1" applyFont="1" applyFill="1" applyBorder="1" applyAlignment="1">
      <alignment horizontal="right" vertical="top" wrapText="1"/>
    </xf>
    <xf numFmtId="172" fontId="32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22" fillId="0" borderId="15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172" fontId="20" fillId="0" borderId="0" xfId="0" applyNumberFormat="1" applyFont="1" applyFill="1" applyAlignment="1">
      <alignment/>
    </xf>
    <xf numFmtId="0" fontId="20" fillId="0" borderId="21" xfId="0" applyFont="1" applyBorder="1" applyAlignment="1">
      <alignment horizontal="center" wrapText="1"/>
    </xf>
    <xf numFmtId="0" fontId="0" fillId="0" borderId="0" xfId="0" applyFill="1" applyAlignment="1">
      <alignment/>
    </xf>
    <xf numFmtId="173" fontId="3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72" fontId="35" fillId="0" borderId="0" xfId="67" applyNumberFormat="1">
      <alignment/>
      <protection/>
    </xf>
    <xf numFmtId="173" fontId="20" fillId="0" borderId="0" xfId="0" applyNumberFormat="1" applyFont="1" applyBorder="1" applyAlignment="1">
      <alignment horizontal="right" vertical="top" wrapText="1"/>
    </xf>
    <xf numFmtId="0" fontId="2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173" fontId="2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/>
    </xf>
    <xf numFmtId="0" fontId="20" fillId="0" borderId="28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top" wrapText="1"/>
    </xf>
    <xf numFmtId="3" fontId="20" fillId="0" borderId="0" xfId="0" applyNumberFormat="1" applyFont="1" applyAlignment="1">
      <alignment horizontal="right" vertical="top" wrapText="1"/>
    </xf>
    <xf numFmtId="3" fontId="0" fillId="0" borderId="0" xfId="0" applyNumberFormat="1" applyAlignment="1">
      <alignment/>
    </xf>
    <xf numFmtId="3" fontId="20" fillId="0" borderId="0" xfId="0" applyNumberFormat="1" applyFont="1" applyBorder="1" applyAlignment="1">
      <alignment horizontal="right" vertical="top" wrapText="1"/>
    </xf>
    <xf numFmtId="3" fontId="2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/>
    </xf>
    <xf numFmtId="3" fontId="20" fillId="0" borderId="0" xfId="0" applyNumberFormat="1" applyFont="1" applyFill="1" applyBorder="1" applyAlignment="1">
      <alignment horizontal="right" vertical="top" wrapText="1"/>
    </xf>
    <xf numFmtId="0" fontId="0" fillId="0" borderId="20" xfId="0" applyBorder="1" applyAlignment="1">
      <alignment/>
    </xf>
    <xf numFmtId="173" fontId="0" fillId="0" borderId="0" xfId="0" applyNumberFormat="1" applyAlignment="1">
      <alignment/>
    </xf>
    <xf numFmtId="173" fontId="20" fillId="0" borderId="0" xfId="0" applyNumberFormat="1" applyFont="1" applyFill="1" applyBorder="1" applyAlignment="1">
      <alignment horizontal="right" vertical="top" wrapText="1"/>
    </xf>
    <xf numFmtId="173" fontId="31" fillId="0" borderId="0" xfId="0" applyNumberFormat="1" applyFont="1" applyFill="1" applyBorder="1" applyAlignment="1">
      <alignment horizontal="right" vertical="top" wrapText="1"/>
    </xf>
    <xf numFmtId="0" fontId="20" fillId="0" borderId="2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/>
    </xf>
    <xf numFmtId="3" fontId="37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3" fontId="38" fillId="0" borderId="0" xfId="0" applyNumberFormat="1" applyFont="1" applyFill="1" applyAlignment="1">
      <alignment/>
    </xf>
    <xf numFmtId="3" fontId="31" fillId="0" borderId="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20" fillId="0" borderId="23" xfId="0" applyFont="1" applyBorder="1" applyAlignment="1">
      <alignment horizontal="center" vertical="center" wrapText="1"/>
    </xf>
    <xf numFmtId="172" fontId="22" fillId="0" borderId="0" xfId="0" applyNumberFormat="1" applyFont="1" applyAlignment="1">
      <alignment horizontal="right" vertical="top" wrapText="1"/>
    </xf>
    <xf numFmtId="172" fontId="22" fillId="0" borderId="0" xfId="0" applyNumberFormat="1" applyFont="1" applyAlignment="1">
      <alignment horizontal="right" vertical="top"/>
    </xf>
    <xf numFmtId="172" fontId="22" fillId="0" borderId="0" xfId="0" applyNumberFormat="1" applyFont="1" applyAlignment="1">
      <alignment horizontal="left" vertical="top"/>
    </xf>
    <xf numFmtId="172" fontId="20" fillId="0" borderId="0" xfId="0" applyNumberFormat="1" applyFont="1" applyAlignment="1">
      <alignment horizontal="right" wrapText="1"/>
    </xf>
    <xf numFmtId="172" fontId="0" fillId="0" borderId="0" xfId="0" applyNumberFormat="1" applyFont="1" applyAlignment="1">
      <alignment/>
    </xf>
    <xf numFmtId="172" fontId="20" fillId="0" borderId="0" xfId="0" applyNumberFormat="1" applyFont="1" applyAlignment="1">
      <alignment horizontal="right" vertical="top"/>
    </xf>
    <xf numFmtId="172" fontId="20" fillId="0" borderId="0" xfId="0" applyNumberFormat="1" applyFont="1" applyAlignment="1">
      <alignment vertical="top"/>
    </xf>
    <xf numFmtId="0" fontId="20" fillId="0" borderId="0" xfId="0" applyFont="1" applyAlignment="1">
      <alignment horizontal="left" vertical="top" wrapText="1" indent="1"/>
    </xf>
    <xf numFmtId="0" fontId="20" fillId="0" borderId="0" xfId="0" applyFont="1" applyAlignment="1">
      <alignment horizontal="left" vertical="top" wrapText="1" indent="2"/>
    </xf>
    <xf numFmtId="0" fontId="20" fillId="0" borderId="0" xfId="0" applyFont="1" applyAlignment="1">
      <alignment horizontal="left" vertical="top" wrapText="1" indent="3"/>
    </xf>
    <xf numFmtId="0" fontId="21" fillId="0" borderId="0" xfId="0" applyFont="1" applyAlignment="1">
      <alignment horizontal="left"/>
    </xf>
    <xf numFmtId="0" fontId="20" fillId="0" borderId="26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28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173" fontId="20" fillId="0" borderId="0" xfId="0" applyNumberFormat="1" applyFont="1" applyAlignment="1">
      <alignment horizontal="right" wrapText="1"/>
    </xf>
    <xf numFmtId="173" fontId="20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/>
    </xf>
    <xf numFmtId="0" fontId="20" fillId="0" borderId="24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172" fontId="22" fillId="0" borderId="0" xfId="0" applyNumberFormat="1" applyFont="1" applyAlignment="1">
      <alignment/>
    </xf>
    <xf numFmtId="0" fontId="20" fillId="0" borderId="0" xfId="0" applyFont="1" applyAlignment="1">
      <alignment horizontal="left" vertical="justify" wrapText="1" indent="1"/>
    </xf>
    <xf numFmtId="0" fontId="21" fillId="0" borderId="0" xfId="0" applyFont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49" fontId="20" fillId="0" borderId="20" xfId="0" applyNumberFormat="1" applyFont="1" applyBorder="1" applyAlignment="1">
      <alignment horizontal="center" wrapText="1"/>
    </xf>
    <xf numFmtId="49" fontId="20" fillId="0" borderId="21" xfId="0" applyNumberFormat="1" applyFont="1" applyBorder="1" applyAlignment="1">
      <alignment horizontal="center" wrapText="1"/>
    </xf>
    <xf numFmtId="49" fontId="20" fillId="0" borderId="15" xfId="0" applyNumberFormat="1" applyFont="1" applyBorder="1" applyAlignment="1">
      <alignment horizontal="center" wrapText="1"/>
    </xf>
    <xf numFmtId="49" fontId="20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3" fontId="32" fillId="0" borderId="0" xfId="0" applyNumberFormat="1" applyFont="1" applyAlignment="1">
      <alignment horizontal="right" vertical="top" wrapText="1"/>
    </xf>
    <xf numFmtId="3" fontId="32" fillId="0" borderId="0" xfId="0" applyNumberFormat="1" applyFont="1" applyAlignment="1">
      <alignment horizontal="right" vertical="top"/>
    </xf>
    <xf numFmtId="173" fontId="32" fillId="0" borderId="0" xfId="0" applyNumberFormat="1" applyFont="1" applyAlignment="1">
      <alignment horizontal="right" vertical="top" wrapText="1"/>
    </xf>
    <xf numFmtId="3" fontId="31" fillId="0" borderId="0" xfId="0" applyNumberFormat="1" applyFont="1" applyAlignment="1">
      <alignment horizontal="right" vertical="top" wrapText="1"/>
    </xf>
    <xf numFmtId="0" fontId="21" fillId="0" borderId="0" xfId="0" applyFont="1" applyBorder="1" applyAlignment="1">
      <alignment horizontal="left"/>
    </xf>
    <xf numFmtId="0" fontId="20" fillId="0" borderId="21" xfId="0" applyFont="1" applyBorder="1" applyAlignment="1">
      <alignment horizontal="center" wrapText="1"/>
    </xf>
    <xf numFmtId="172" fontId="22" fillId="0" borderId="0" xfId="0" applyNumberFormat="1" applyFont="1" applyBorder="1" applyAlignment="1">
      <alignment horizontal="right" wrapText="1"/>
    </xf>
    <xf numFmtId="172" fontId="22" fillId="0" borderId="0" xfId="0" applyNumberFormat="1" applyFont="1" applyAlignment="1">
      <alignment/>
    </xf>
    <xf numFmtId="172" fontId="22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0" xfId="0" applyFont="1" applyBorder="1" applyAlignment="1">
      <alignment horizontal="left" vertical="top" wrapText="1" indent="1"/>
    </xf>
    <xf numFmtId="0" fontId="22" fillId="0" borderId="0" xfId="0" applyFont="1" applyBorder="1" applyAlignment="1">
      <alignment wrapText="1"/>
    </xf>
    <xf numFmtId="172" fontId="22" fillId="0" borderId="0" xfId="0" applyNumberFormat="1" applyFont="1" applyBorder="1" applyAlignment="1">
      <alignment wrapText="1"/>
    </xf>
    <xf numFmtId="0" fontId="20" fillId="0" borderId="0" xfId="0" applyFont="1" applyBorder="1" applyAlignment="1">
      <alignment horizontal="left" vertical="top" wrapText="1" indent="2"/>
    </xf>
    <xf numFmtId="172" fontId="20" fillId="0" borderId="0" xfId="0" applyNumberFormat="1" applyFont="1" applyBorder="1" applyAlignment="1">
      <alignment horizontal="right" wrapText="1"/>
    </xf>
    <xf numFmtId="172" fontId="20" fillId="0" borderId="0" xfId="0" applyNumberFormat="1" applyFont="1" applyAlignment="1">
      <alignment wrapText="1"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 wrapText="1"/>
    </xf>
    <xf numFmtId="172" fontId="20" fillId="0" borderId="0" xfId="0" applyNumberFormat="1" applyFont="1" applyBorder="1" applyAlignment="1">
      <alignment horizontal="right"/>
    </xf>
    <xf numFmtId="0" fontId="22" fillId="0" borderId="0" xfId="0" applyFont="1" applyAlignment="1">
      <alignment wrapText="1"/>
    </xf>
    <xf numFmtId="173" fontId="22" fillId="0" borderId="0" xfId="0" applyNumberFormat="1" applyFont="1" applyBorder="1" applyAlignment="1">
      <alignment horizontal="right" wrapText="1"/>
    </xf>
    <xf numFmtId="174" fontId="22" fillId="0" borderId="0" xfId="0" applyNumberFormat="1" applyFont="1" applyAlignment="1">
      <alignment/>
    </xf>
    <xf numFmtId="173" fontId="20" fillId="0" borderId="0" xfId="0" applyNumberFormat="1" applyFont="1" applyBorder="1" applyAlignment="1">
      <alignment horizontal="right" wrapText="1"/>
    </xf>
    <xf numFmtId="174" fontId="20" fillId="0" borderId="0" xfId="0" applyNumberFormat="1" applyFont="1" applyFill="1" applyAlignment="1">
      <alignment/>
    </xf>
    <xf numFmtId="172" fontId="20" fillId="0" borderId="0" xfId="0" applyNumberFormat="1" applyFont="1" applyFill="1" applyAlignment="1">
      <alignment/>
    </xf>
    <xf numFmtId="0" fontId="20" fillId="0" borderId="2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20" fillId="0" borderId="3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173" fontId="22" fillId="0" borderId="0" xfId="0" applyNumberFormat="1" applyFont="1" applyAlignment="1">
      <alignment horizontal="right" wrapText="1"/>
    </xf>
    <xf numFmtId="172" fontId="22" fillId="0" borderId="0" xfId="0" applyNumberFormat="1" applyFont="1" applyFill="1" applyAlignment="1">
      <alignment/>
    </xf>
    <xf numFmtId="172" fontId="22" fillId="0" borderId="0" xfId="0" applyNumberFormat="1" applyFont="1" applyAlignment="1">
      <alignment horizontal="right" wrapText="1"/>
    </xf>
    <xf numFmtId="173" fontId="22" fillId="0" borderId="0" xfId="0" applyNumberFormat="1" applyFont="1" applyAlignment="1">
      <alignment wrapText="1"/>
    </xf>
    <xf numFmtId="173" fontId="20" fillId="0" borderId="0" xfId="0" applyNumberFormat="1" applyFont="1" applyAlignment="1">
      <alignment wrapText="1"/>
    </xf>
    <xf numFmtId="198" fontId="20" fillId="0" borderId="0" xfId="0" applyNumberFormat="1" applyFont="1" applyFill="1" applyAlignment="1">
      <alignment/>
    </xf>
    <xf numFmtId="198" fontId="20" fillId="0" borderId="0" xfId="0" applyNumberFormat="1" applyFont="1" applyAlignment="1">
      <alignment/>
    </xf>
    <xf numFmtId="0" fontId="34" fillId="0" borderId="0" xfId="0" applyFont="1" applyAlignment="1">
      <alignment horizontal="left" vertical="top" wrapText="1" indent="2"/>
    </xf>
    <xf numFmtId="172" fontId="34" fillId="0" borderId="0" xfId="0" applyNumberFormat="1" applyFont="1" applyAlignment="1">
      <alignment horizontal="right" wrapText="1"/>
    </xf>
    <xf numFmtId="198" fontId="34" fillId="0" borderId="0" xfId="0" applyNumberFormat="1" applyFont="1" applyFill="1" applyAlignment="1">
      <alignment/>
    </xf>
    <xf numFmtId="198" fontId="34" fillId="0" borderId="0" xfId="0" applyNumberFormat="1" applyFont="1" applyAlignment="1">
      <alignment/>
    </xf>
    <xf numFmtId="0" fontId="22" fillId="0" borderId="0" xfId="0" applyFont="1" applyAlignment="1">
      <alignment horizontal="left" vertical="top" wrapText="1" indent="1"/>
    </xf>
    <xf numFmtId="198" fontId="22" fillId="0" borderId="0" xfId="0" applyNumberFormat="1" applyFont="1" applyFill="1" applyAlignment="1">
      <alignment/>
    </xf>
    <xf numFmtId="198" fontId="22" fillId="0" borderId="0" xfId="0" applyNumberFormat="1" applyFont="1" applyAlignment="1">
      <alignment/>
    </xf>
    <xf numFmtId="0" fontId="22" fillId="0" borderId="0" xfId="0" applyFont="1" applyAlignment="1">
      <alignment horizontal="right" wrapText="1"/>
    </xf>
    <xf numFmtId="174" fontId="20" fillId="0" borderId="0" xfId="0" applyNumberFormat="1" applyFont="1" applyBorder="1" applyAlignment="1">
      <alignment vertical="center" wrapText="1"/>
    </xf>
    <xf numFmtId="172" fontId="34" fillId="0" borderId="0" xfId="0" applyNumberFormat="1" applyFont="1" applyAlignment="1">
      <alignment/>
    </xf>
    <xf numFmtId="174" fontId="34" fillId="0" borderId="0" xfId="0" applyNumberFormat="1" applyFont="1" applyBorder="1" applyAlignment="1">
      <alignment vertical="center" wrapText="1"/>
    </xf>
    <xf numFmtId="174" fontId="22" fillId="0" borderId="0" xfId="0" applyNumberFormat="1" applyFont="1" applyBorder="1" applyAlignment="1">
      <alignment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172" fontId="20" fillId="0" borderId="0" xfId="0" applyNumberFormat="1" applyFont="1" applyAlignment="1">
      <alignment horizontal="right" vertical="center" wrapText="1"/>
    </xf>
    <xf numFmtId="173" fontId="20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172" fontId="22" fillId="0" borderId="0" xfId="0" applyNumberFormat="1" applyFont="1" applyAlignment="1">
      <alignment horizontal="right" vertical="center" wrapText="1"/>
    </xf>
    <xf numFmtId="173" fontId="22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 indent="1"/>
    </xf>
    <xf numFmtId="0" fontId="23" fillId="0" borderId="0" xfId="0" applyFont="1" applyAlignment="1">
      <alignment/>
    </xf>
    <xf numFmtId="0" fontId="22" fillId="0" borderId="0" xfId="0" applyFont="1" applyAlignment="1">
      <alignment horizontal="left" vertical="center" wrapText="1"/>
    </xf>
    <xf numFmtId="173" fontId="43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173" fontId="0" fillId="0" borderId="0" xfId="0" applyNumberFormat="1" applyFont="1" applyAlignment="1">
      <alignment horizontal="right" vertical="center" wrapText="1"/>
    </xf>
    <xf numFmtId="173" fontId="33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/>
    </xf>
    <xf numFmtId="173" fontId="32" fillId="0" borderId="0" xfId="0" applyNumberFormat="1" applyFont="1" applyAlignment="1">
      <alignment horizontal="right" vertical="center" wrapText="1"/>
    </xf>
    <xf numFmtId="0" fontId="33" fillId="0" borderId="0" xfId="0" applyFont="1" applyAlignment="1">
      <alignment vertical="center"/>
    </xf>
    <xf numFmtId="1" fontId="22" fillId="0" borderId="0" xfId="0" applyNumberFormat="1" applyFont="1" applyAlignment="1">
      <alignment horizontal="right" vertical="center" wrapText="1"/>
    </xf>
    <xf numFmtId="49" fontId="22" fillId="0" borderId="22" xfId="0" applyNumberFormat="1" applyFont="1" applyBorder="1" applyAlignment="1">
      <alignment vertical="top" wrapText="1"/>
    </xf>
    <xf numFmtId="173" fontId="20" fillId="0" borderId="22" xfId="0" applyNumberFormat="1" applyFont="1" applyBorder="1" applyAlignment="1">
      <alignment horizontal="right" vertical="top" wrapText="1"/>
    </xf>
    <xf numFmtId="173" fontId="0" fillId="0" borderId="0" xfId="0" applyNumberFormat="1" applyAlignment="1">
      <alignment horizontal="right"/>
    </xf>
    <xf numFmtId="49" fontId="22" fillId="0" borderId="0" xfId="0" applyNumberFormat="1" applyFont="1" applyBorder="1" applyAlignment="1">
      <alignment vertical="top" wrapText="1"/>
    </xf>
    <xf numFmtId="0" fontId="21" fillId="0" borderId="15" xfId="0" applyFont="1" applyFill="1" applyBorder="1" applyAlignment="1">
      <alignment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wrapText="1"/>
    </xf>
    <xf numFmtId="173" fontId="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left" vertical="justify" wrapText="1" indent="1"/>
    </xf>
    <xf numFmtId="0" fontId="20" fillId="0" borderId="0" xfId="0" applyFont="1" applyFill="1" applyBorder="1" applyAlignment="1">
      <alignment horizontal="left" vertical="top" wrapText="1" indent="1"/>
    </xf>
    <xf numFmtId="0" fontId="22" fillId="0" borderId="0" xfId="0" applyFont="1" applyFill="1" applyBorder="1" applyAlignment="1">
      <alignment horizontal="left" vertical="center" wrapText="1"/>
    </xf>
    <xf numFmtId="173" fontId="22" fillId="0" borderId="0" xfId="0" applyNumberFormat="1" applyFont="1" applyFill="1" applyBorder="1" applyAlignment="1">
      <alignment horizontal="right" vertical="center" wrapText="1"/>
    </xf>
    <xf numFmtId="49" fontId="21" fillId="0" borderId="15" xfId="0" applyNumberFormat="1" applyFont="1" applyFill="1" applyBorder="1" applyAlignment="1">
      <alignment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wrapText="1"/>
    </xf>
    <xf numFmtId="0" fontId="20" fillId="0" borderId="28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73" fontId="0" fillId="0" borderId="0" xfId="0" applyNumberFormat="1" applyFill="1" applyAlignment="1">
      <alignment horizontal="right"/>
    </xf>
    <xf numFmtId="0" fontId="2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49" fontId="21" fillId="0" borderId="15" xfId="0" applyNumberFormat="1" applyFont="1" applyBorder="1" applyAlignment="1">
      <alignment wrapText="1"/>
    </xf>
    <xf numFmtId="0" fontId="20" fillId="0" borderId="0" xfId="0" applyFont="1" applyBorder="1" applyAlignment="1">
      <alignment vertical="center"/>
    </xf>
    <xf numFmtId="173" fontId="20" fillId="0" borderId="0" xfId="0" applyNumberFormat="1" applyFont="1" applyBorder="1" applyAlignment="1">
      <alignment horizontal="right" vertical="center"/>
    </xf>
    <xf numFmtId="173" fontId="20" fillId="0" borderId="0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173" fontId="2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173" fontId="0" fillId="0" borderId="0" xfId="0" applyNumberFormat="1" applyFont="1" applyAlignment="1">
      <alignment horizontal="right"/>
    </xf>
    <xf numFmtId="0" fontId="21" fillId="0" borderId="15" xfId="0" applyFont="1" applyBorder="1" applyAlignment="1">
      <alignment wrapText="1"/>
    </xf>
    <xf numFmtId="173" fontId="43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 indent="1"/>
    </xf>
    <xf numFmtId="173" fontId="32" fillId="0" borderId="0" xfId="0" applyNumberFormat="1" applyFont="1" applyFill="1" applyBorder="1" applyAlignment="1">
      <alignment horizontal="right" vertical="center" wrapText="1"/>
    </xf>
    <xf numFmtId="2" fontId="20" fillId="0" borderId="2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22" xfId="0" applyFont="1" applyBorder="1" applyAlignment="1">
      <alignment vertical="center" wrapText="1"/>
    </xf>
    <xf numFmtId="0" fontId="20" fillId="0" borderId="22" xfId="0" applyFont="1" applyBorder="1" applyAlignment="1">
      <alignment horizontal="right" vertical="center" wrapText="1"/>
    </xf>
    <xf numFmtId="216" fontId="20" fillId="0" borderId="0" xfId="47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vertical="center" wrapText="1"/>
    </xf>
    <xf numFmtId="215" fontId="22" fillId="0" borderId="0" xfId="49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15" fontId="53" fillId="0" borderId="0" xfId="47" applyNumberFormat="1" applyFont="1" applyFill="1" applyBorder="1" applyAlignment="1">
      <alignment horizontal="right" vertical="center" wrapText="1"/>
    </xf>
    <xf numFmtId="173" fontId="54" fillId="0" borderId="0" xfId="0" applyNumberFormat="1" applyFont="1" applyBorder="1" applyAlignment="1">
      <alignment horizontal="right" vertical="center" wrapText="1"/>
    </xf>
    <xf numFmtId="173" fontId="53" fillId="0" borderId="0" xfId="0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horizontal="right" vertical="center" wrapText="1"/>
    </xf>
    <xf numFmtId="172" fontId="20" fillId="0" borderId="0" xfId="0" applyNumberFormat="1" applyFont="1" applyBorder="1" applyAlignment="1">
      <alignment horizontal="right" vertical="center" wrapText="1"/>
    </xf>
    <xf numFmtId="3" fontId="55" fillId="0" borderId="0" xfId="0" applyNumberFormat="1" applyFont="1" applyBorder="1" applyAlignment="1">
      <alignment horizontal="right" vertical="center" wrapText="1"/>
    </xf>
    <xf numFmtId="173" fontId="55" fillId="0" borderId="0" xfId="0" applyNumberFormat="1" applyFont="1" applyBorder="1" applyAlignment="1">
      <alignment horizontal="right" vertical="center" wrapText="1"/>
    </xf>
    <xf numFmtId="0" fontId="20" fillId="0" borderId="17" xfId="0" applyNumberFormat="1" applyFont="1" applyBorder="1" applyAlignment="1">
      <alignment horizontal="center"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23" xfId="0" applyNumberFormat="1" applyFont="1" applyBorder="1" applyAlignment="1">
      <alignment horizontal="center" vertical="center" wrapText="1"/>
    </xf>
    <xf numFmtId="0" fontId="20" fillId="0" borderId="28" xfId="0" applyNumberFormat="1" applyFont="1" applyBorder="1" applyAlignment="1">
      <alignment horizontal="center" vertical="center" wrapText="1"/>
    </xf>
    <xf numFmtId="0" fontId="20" fillId="0" borderId="17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172" fontId="22" fillId="0" borderId="0" xfId="0" applyNumberFormat="1" applyFont="1" applyFill="1" applyBorder="1" applyAlignment="1">
      <alignment horizontal="right" wrapText="1"/>
    </xf>
    <xf numFmtId="0" fontId="20" fillId="0" borderId="0" xfId="0" applyFont="1" applyBorder="1" applyAlignment="1">
      <alignment horizontal="left" vertical="center" wrapText="1"/>
    </xf>
    <xf numFmtId="172" fontId="22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 indent="1"/>
    </xf>
    <xf numFmtId="172" fontId="20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0" fillId="0" borderId="22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vertical="center"/>
    </xf>
    <xf numFmtId="0" fontId="20" fillId="0" borderId="25" xfId="0" applyFont="1" applyBorder="1" applyAlignment="1">
      <alignment horizontal="center" vertical="center" wrapText="1"/>
    </xf>
    <xf numFmtId="172" fontId="20" fillId="0" borderId="21" xfId="0" applyNumberFormat="1" applyFont="1" applyBorder="1" applyAlignment="1">
      <alignment horizontal="center" vertical="center"/>
    </xf>
    <xf numFmtId="172" fontId="20" fillId="0" borderId="17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wrapText="1"/>
    </xf>
    <xf numFmtId="172" fontId="20" fillId="0" borderId="38" xfId="0" applyNumberFormat="1" applyFont="1" applyFill="1" applyBorder="1" applyAlignment="1">
      <alignment horizontal="right" vertical="center" indent="2"/>
    </xf>
    <xf numFmtId="172" fontId="20" fillId="0" borderId="0" xfId="0" applyNumberFormat="1" applyFont="1" applyFill="1" applyBorder="1" applyAlignment="1" quotePrefix="1">
      <alignment horizontal="right" vertical="center" indent="2"/>
    </xf>
    <xf numFmtId="172" fontId="20" fillId="0" borderId="0" xfId="0" applyNumberFormat="1" applyFont="1" applyFill="1" applyBorder="1" applyAlignment="1">
      <alignment horizontal="right" vertical="center" indent="2"/>
    </xf>
    <xf numFmtId="172" fontId="22" fillId="0" borderId="0" xfId="0" applyNumberFormat="1" applyFont="1" applyFill="1" applyBorder="1" applyAlignment="1" quotePrefix="1">
      <alignment horizontal="right" vertical="center" indent="2"/>
    </xf>
    <xf numFmtId="172" fontId="20" fillId="0" borderId="0" xfId="0" applyNumberFormat="1" applyFont="1" applyFill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173" fontId="20" fillId="0" borderId="0" xfId="0" applyNumberFormat="1" applyFont="1" applyBorder="1" applyAlignment="1">
      <alignment horizontal="right" vertical="center" wrapText="1"/>
    </xf>
    <xf numFmtId="0" fontId="22" fillId="0" borderId="0" xfId="0" applyFont="1" applyAlignment="1">
      <alignment/>
    </xf>
    <xf numFmtId="173" fontId="22" fillId="0" borderId="0" xfId="0" applyNumberFormat="1" applyFont="1" applyAlignment="1">
      <alignment/>
    </xf>
    <xf numFmtId="173" fontId="20" fillId="0" borderId="0" xfId="0" applyNumberFormat="1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vertical="center" wrapText="1"/>
    </xf>
    <xf numFmtId="234" fontId="20" fillId="0" borderId="0" xfId="70" applyNumberFormat="1" applyFont="1" applyAlignment="1">
      <alignment horizontal="right" vertical="center" wrapText="1"/>
      <protection/>
    </xf>
    <xf numFmtId="208" fontId="20" fillId="0" borderId="0" xfId="70" applyNumberFormat="1" applyFont="1" applyAlignment="1">
      <alignment horizontal="right" vertical="center" wrapText="1"/>
      <protection/>
    </xf>
    <xf numFmtId="172" fontId="32" fillId="0" borderId="0" xfId="0" applyNumberFormat="1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 indent="1"/>
    </xf>
    <xf numFmtId="234" fontId="22" fillId="0" borderId="0" xfId="70" applyNumberFormat="1" applyFont="1" applyAlignment="1">
      <alignment horizontal="right" vertical="center" wrapText="1"/>
      <protection/>
    </xf>
    <xf numFmtId="208" fontId="22" fillId="0" borderId="0" xfId="70" applyNumberFormat="1" applyFont="1" applyAlignment="1">
      <alignment horizontal="right" vertical="center" wrapText="1"/>
      <protection/>
    </xf>
    <xf numFmtId="172" fontId="43" fillId="0" borderId="0" xfId="0" applyNumberFormat="1" applyFont="1" applyBorder="1" applyAlignment="1">
      <alignment vertical="center" wrapText="1"/>
    </xf>
    <xf numFmtId="3" fontId="20" fillId="0" borderId="0" xfId="0" applyNumberFormat="1" applyFont="1" applyBorder="1" applyAlignment="1">
      <alignment/>
    </xf>
    <xf numFmtId="172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32" fillId="0" borderId="0" xfId="0" applyNumberFormat="1" applyFont="1" applyBorder="1" applyAlignment="1">
      <alignment horizontal="right" vertical="center" wrapText="1"/>
    </xf>
    <xf numFmtId="173" fontId="32" fillId="0" borderId="0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195" fontId="20" fillId="0" borderId="0" xfId="0" applyNumberFormat="1" applyFont="1" applyAlignment="1">
      <alignment/>
    </xf>
    <xf numFmtId="3" fontId="32" fillId="0" borderId="0" xfId="0" applyNumberFormat="1" applyFont="1" applyBorder="1" applyAlignment="1">
      <alignment horizontal="right" vertical="center" wrapText="1"/>
    </xf>
    <xf numFmtId="173" fontId="32" fillId="0" borderId="0" xfId="0" applyNumberFormat="1" applyFont="1" applyBorder="1" applyAlignment="1">
      <alignment horizontal="right" vertical="center" wrapText="1"/>
    </xf>
    <xf numFmtId="1" fontId="22" fillId="0" borderId="0" xfId="0" applyNumberFormat="1" applyFont="1" applyAlignment="1">
      <alignment/>
    </xf>
    <xf numFmtId="0" fontId="21" fillId="0" borderId="15" xfId="0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173" fontId="32" fillId="0" borderId="21" xfId="0" applyNumberFormat="1" applyFont="1" applyFill="1" applyBorder="1" applyAlignment="1">
      <alignment horizontal="center" vertical="center" wrapText="1"/>
    </xf>
    <xf numFmtId="173" fontId="32" fillId="0" borderId="17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justify" vertical="top" wrapText="1"/>
    </xf>
    <xf numFmtId="173" fontId="20" fillId="0" borderId="0" xfId="71" applyNumberFormat="1" applyFont="1" applyFill="1" applyBorder="1" applyAlignment="1">
      <alignment horizontal="right" vertical="center"/>
      <protection/>
    </xf>
    <xf numFmtId="0" fontId="2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justify" vertical="top" wrapText="1"/>
    </xf>
    <xf numFmtId="173" fontId="22" fillId="0" borderId="0" xfId="71" applyNumberFormat="1" applyFont="1" applyFill="1" applyBorder="1" applyAlignment="1">
      <alignment horizontal="right" vertical="center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173" fontId="22" fillId="0" borderId="0" xfId="0" applyNumberFormat="1" applyFont="1" applyFill="1" applyAlignment="1">
      <alignment horizontal="right" vertical="top" wrapText="1"/>
    </xf>
    <xf numFmtId="173" fontId="22" fillId="0" borderId="22" xfId="0" applyNumberFormat="1" applyFont="1" applyFill="1" applyBorder="1" applyAlignment="1">
      <alignment horizontal="right" vertical="top" wrapText="1"/>
    </xf>
    <xf numFmtId="0" fontId="20" fillId="0" borderId="0" xfId="0" applyFont="1" applyFill="1" applyAlignment="1">
      <alignment vertical="top" wrapText="1"/>
    </xf>
    <xf numFmtId="173" fontId="20" fillId="0" borderId="0" xfId="0" applyNumberFormat="1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173" fontId="22" fillId="0" borderId="0" xfId="0" applyNumberFormat="1" applyFont="1" applyFill="1" applyAlignment="1">
      <alignment vertical="top" wrapText="1"/>
    </xf>
    <xf numFmtId="173" fontId="20" fillId="0" borderId="0" xfId="0" applyNumberFormat="1" applyFont="1" applyFill="1" applyAlignment="1">
      <alignment horizontal="right"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 indent="1"/>
    </xf>
    <xf numFmtId="173" fontId="20" fillId="0" borderId="0" xfId="0" applyNumberFormat="1" applyFont="1" applyFill="1" applyAlignment="1">
      <alignment wrapText="1"/>
    </xf>
    <xf numFmtId="0" fontId="20" fillId="0" borderId="0" xfId="0" applyFont="1" applyFill="1" applyAlignment="1">
      <alignment horizontal="left" vertical="justify" wrapText="1" indent="1"/>
    </xf>
    <xf numFmtId="0" fontId="34" fillId="0" borderId="0" xfId="0" applyFont="1" applyFill="1" applyAlignment="1">
      <alignment vertical="top" wrapText="1"/>
    </xf>
    <xf numFmtId="173" fontId="34" fillId="0" borderId="0" xfId="0" applyNumberFormat="1" applyFont="1" applyFill="1" applyAlignment="1">
      <alignment horizontal="right" vertical="top" wrapText="1"/>
    </xf>
    <xf numFmtId="173" fontId="0" fillId="0" borderId="0" xfId="0" applyNumberFormat="1" applyFill="1" applyAlignment="1">
      <alignment/>
    </xf>
    <xf numFmtId="0" fontId="20" fillId="0" borderId="0" xfId="0" applyFont="1" applyAlignment="1">
      <alignment horizontal="left" vertical="top" wrapText="1" indent="4"/>
    </xf>
    <xf numFmtId="3" fontId="20" fillId="0" borderId="0" xfId="0" applyNumberFormat="1" applyFont="1" applyFill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3" fontId="22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left" wrapText="1" indent="2"/>
    </xf>
    <xf numFmtId="3" fontId="20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left" wrapText="1" indent="3"/>
    </xf>
    <xf numFmtId="3" fontId="20" fillId="0" borderId="22" xfId="0" applyNumberFormat="1" applyFont="1" applyBorder="1" applyAlignment="1">
      <alignment horizontal="right" vertical="top" wrapText="1"/>
    </xf>
    <xf numFmtId="1" fontId="20" fillId="0" borderId="0" xfId="0" applyNumberFormat="1" applyFont="1" applyAlignment="1">
      <alignment horizontal="left" vertical="top" wrapText="1"/>
    </xf>
    <xf numFmtId="0" fontId="20" fillId="0" borderId="18" xfId="0" applyFont="1" applyBorder="1" applyAlignment="1">
      <alignment horizontal="center" wrapText="1"/>
    </xf>
    <xf numFmtId="173" fontId="22" fillId="0" borderId="0" xfId="0" applyNumberFormat="1" applyFont="1" applyAlignment="1">
      <alignment horizontal="right" vertical="top" wrapText="1"/>
    </xf>
    <xf numFmtId="249" fontId="57" fillId="0" borderId="0" xfId="0" applyNumberFormat="1" applyFont="1" applyFill="1" applyAlignment="1">
      <alignment horizontal="center"/>
    </xf>
    <xf numFmtId="0" fontId="20" fillId="0" borderId="16" xfId="0" applyFont="1" applyBorder="1" applyAlignment="1">
      <alignment horizontal="center" wrapText="1"/>
    </xf>
    <xf numFmtId="0" fontId="20" fillId="0" borderId="22" xfId="0" applyFont="1" applyBorder="1" applyAlignment="1">
      <alignment vertical="top" wrapText="1"/>
    </xf>
    <xf numFmtId="4" fontId="20" fillId="0" borderId="0" xfId="0" applyNumberFormat="1" applyFont="1" applyFill="1" applyAlignment="1">
      <alignment horizontal="right" vertical="top" wrapText="1"/>
    </xf>
    <xf numFmtId="4" fontId="20" fillId="0" borderId="0" xfId="0" applyNumberFormat="1" applyFont="1" applyFill="1" applyBorder="1" applyAlignment="1">
      <alignment horizontal="right" vertical="top" wrapText="1"/>
    </xf>
    <xf numFmtId="4" fontId="20" fillId="0" borderId="22" xfId="0" applyNumberFormat="1" applyFont="1" applyFill="1" applyBorder="1" applyAlignment="1">
      <alignment horizontal="right" vertical="top" wrapText="1"/>
    </xf>
    <xf numFmtId="4" fontId="0" fillId="0" borderId="0" xfId="68" applyNumberFormat="1" applyFont="1" applyBorder="1">
      <alignment/>
      <protection/>
    </xf>
    <xf numFmtId="4" fontId="0" fillId="0" borderId="0" xfId="0" applyNumberFormat="1" applyFont="1" applyAlignment="1">
      <alignment/>
    </xf>
    <xf numFmtId="4" fontId="0" fillId="0" borderId="0" xfId="68" applyNumberFormat="1" applyFont="1" applyFill="1" applyBorder="1">
      <alignment/>
      <protection/>
    </xf>
    <xf numFmtId="173" fontId="20" fillId="0" borderId="0" xfId="0" applyNumberFormat="1" applyFont="1" applyFill="1" applyAlignment="1">
      <alignment horizontal="right" wrapText="1"/>
    </xf>
    <xf numFmtId="173" fontId="20" fillId="0" borderId="22" xfId="0" applyNumberFormat="1" applyFont="1" applyBorder="1" applyAlignment="1">
      <alignment horizontal="right" wrapText="1"/>
    </xf>
    <xf numFmtId="173" fontId="32" fillId="0" borderId="0" xfId="0" applyNumberFormat="1" applyFont="1" applyAlignment="1">
      <alignment horizontal="right" wrapText="1"/>
    </xf>
    <xf numFmtId="253" fontId="20" fillId="0" borderId="0" xfId="0" applyNumberFormat="1" applyFont="1" applyAlignment="1">
      <alignment horizontal="right" wrapText="1"/>
    </xf>
    <xf numFmtId="3" fontId="20" fillId="0" borderId="0" xfId="0" applyNumberFormat="1" applyFont="1" applyBorder="1" applyAlignment="1">
      <alignment/>
    </xf>
    <xf numFmtId="208" fontId="2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4" fillId="0" borderId="0" xfId="0" applyFont="1" applyAlignment="1">
      <alignment horizontal="left" wrapText="1" indent="1"/>
    </xf>
    <xf numFmtId="173" fontId="34" fillId="0" borderId="0" xfId="0" applyNumberFormat="1" applyFont="1" applyFill="1" applyAlignment="1">
      <alignment horizontal="right" wrapText="1"/>
    </xf>
    <xf numFmtId="173" fontId="34" fillId="0" borderId="0" xfId="0" applyNumberFormat="1" applyFont="1" applyAlignment="1">
      <alignment horizontal="right" wrapText="1"/>
    </xf>
    <xf numFmtId="173" fontId="65" fillId="0" borderId="0" xfId="0" applyNumberFormat="1" applyFont="1" applyAlignment="1">
      <alignment horizontal="right" wrapText="1"/>
    </xf>
    <xf numFmtId="172" fontId="34" fillId="0" borderId="0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3" fontId="34" fillId="0" borderId="0" xfId="0" applyNumberFormat="1" applyFont="1" applyAlignment="1">
      <alignment/>
    </xf>
    <xf numFmtId="208" fontId="34" fillId="0" borderId="0" xfId="0" applyNumberFormat="1" applyFont="1" applyAlignment="1">
      <alignment/>
    </xf>
    <xf numFmtId="172" fontId="34" fillId="0" borderId="0" xfId="0" applyNumberFormat="1" applyFont="1" applyAlignment="1">
      <alignment/>
    </xf>
    <xf numFmtId="0" fontId="66" fillId="0" borderId="0" xfId="0" applyFont="1" applyAlignment="1">
      <alignment/>
    </xf>
    <xf numFmtId="253" fontId="34" fillId="0" borderId="0" xfId="0" applyNumberFormat="1" applyFont="1" applyAlignment="1">
      <alignment horizontal="right" wrapText="1"/>
    </xf>
    <xf numFmtId="0" fontId="32" fillId="0" borderId="0" xfId="0" applyFont="1" applyAlignment="1">
      <alignment horizontal="right" wrapText="1"/>
    </xf>
    <xf numFmtId="172" fontId="32" fillId="0" borderId="0" xfId="0" applyNumberFormat="1" applyFont="1" applyAlignment="1">
      <alignment horizontal="right" wrapText="1"/>
    </xf>
    <xf numFmtId="0" fontId="65" fillId="0" borderId="0" xfId="0" applyFont="1" applyAlignment="1">
      <alignment horizontal="right" wrapText="1"/>
    </xf>
    <xf numFmtId="172" fontId="65" fillId="0" borderId="0" xfId="0" applyNumberFormat="1" applyFont="1" applyAlignment="1">
      <alignment horizontal="right" wrapText="1"/>
    </xf>
    <xf numFmtId="253" fontId="32" fillId="0" borderId="0" xfId="0" applyNumberFormat="1" applyFont="1" applyAlignment="1">
      <alignment horizontal="right" wrapText="1"/>
    </xf>
    <xf numFmtId="173" fontId="43" fillId="0" borderId="0" xfId="0" applyNumberFormat="1" applyFont="1" applyAlignment="1">
      <alignment horizontal="right" wrapText="1"/>
    </xf>
    <xf numFmtId="172" fontId="43" fillId="0" borderId="0" xfId="0" applyNumberFormat="1" applyFont="1" applyAlignment="1">
      <alignment horizontal="right" wrapText="1"/>
    </xf>
    <xf numFmtId="172" fontId="22" fillId="0" borderId="0" xfId="0" applyNumberFormat="1" applyFont="1" applyBorder="1" applyAlignment="1">
      <alignment/>
    </xf>
    <xf numFmtId="208" fontId="22" fillId="0" borderId="0" xfId="0" applyNumberFormat="1" applyFont="1" applyAlignment="1">
      <alignment/>
    </xf>
    <xf numFmtId="3" fontId="32" fillId="0" borderId="0" xfId="0" applyNumberFormat="1" applyFont="1" applyAlignment="1">
      <alignment horizontal="right" wrapText="1"/>
    </xf>
    <xf numFmtId="0" fontId="67" fillId="0" borderId="0" xfId="0" applyFont="1" applyAlignment="1">
      <alignment/>
    </xf>
    <xf numFmtId="3" fontId="20" fillId="0" borderId="0" xfId="0" applyNumberFormat="1" applyFont="1" applyFill="1" applyAlignment="1">
      <alignment horizontal="right" wrapText="1"/>
    </xf>
    <xf numFmtId="173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257" fontId="20" fillId="0" borderId="0" xfId="0" applyNumberFormat="1" applyFont="1" applyFill="1" applyAlignment="1">
      <alignment horizontal="right" wrapText="1"/>
    </xf>
    <xf numFmtId="3" fontId="31" fillId="0" borderId="0" xfId="0" applyNumberFormat="1" applyFont="1" applyFill="1" applyAlignment="1">
      <alignment horizontal="right" vertical="center"/>
    </xf>
    <xf numFmtId="257" fontId="31" fillId="0" borderId="0" xfId="0" applyNumberFormat="1" applyFont="1" applyFill="1" applyAlignment="1">
      <alignment horizontal="right" wrapText="1"/>
    </xf>
    <xf numFmtId="173" fontId="32" fillId="0" borderId="0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left" vertical="top" wrapText="1"/>
    </xf>
    <xf numFmtId="173" fontId="20" fillId="0" borderId="0" xfId="0" applyNumberFormat="1" applyFont="1" applyFill="1" applyAlignment="1">
      <alignment horizontal="right" vertical="center" wrapText="1"/>
    </xf>
    <xf numFmtId="173" fontId="20" fillId="0" borderId="22" xfId="0" applyNumberFormat="1" applyFont="1" applyBorder="1" applyAlignment="1">
      <alignment vertical="top" wrapText="1"/>
    </xf>
    <xf numFmtId="3" fontId="20" fillId="0" borderId="0" xfId="0" applyNumberFormat="1" applyFont="1" applyAlignment="1">
      <alignment vertical="top" wrapText="1"/>
    </xf>
    <xf numFmtId="173" fontId="20" fillId="0" borderId="0" xfId="0" applyNumberFormat="1" applyFont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173" fontId="20" fillId="0" borderId="0" xfId="0" applyNumberFormat="1" applyFont="1" applyBorder="1" applyAlignment="1" quotePrefix="1">
      <alignment horizontal="right" vertical="top" wrapText="1"/>
    </xf>
    <xf numFmtId="260" fontId="0" fillId="0" borderId="0" xfId="0" applyNumberFormat="1" applyAlignment="1">
      <alignment/>
    </xf>
    <xf numFmtId="0" fontId="20" fillId="0" borderId="25" xfId="0" applyNumberFormat="1" applyFont="1" applyBorder="1" applyAlignment="1">
      <alignment horizontal="center" vertical="center" wrapText="1"/>
    </xf>
    <xf numFmtId="0" fontId="20" fillId="0" borderId="17" xfId="0" applyNumberFormat="1" applyFont="1" applyBorder="1" applyAlignment="1">
      <alignment horizontal="center"/>
    </xf>
    <xf numFmtId="0" fontId="20" fillId="0" borderId="18" xfId="0" applyNumberFormat="1" applyFont="1" applyBorder="1" applyAlignment="1">
      <alignment horizontal="center"/>
    </xf>
    <xf numFmtId="0" fontId="20" fillId="0" borderId="23" xfId="0" applyNumberFormat="1" applyFont="1" applyBorder="1" applyAlignment="1">
      <alignment horizontal="center" vertical="center" wrapText="1"/>
    </xf>
    <xf numFmtId="173" fontId="32" fillId="0" borderId="0" xfId="0" applyNumberFormat="1" applyFont="1" applyFill="1" applyAlignment="1">
      <alignment horizontal="right" vertical="top" wrapText="1"/>
    </xf>
    <xf numFmtId="173" fontId="32" fillId="0" borderId="0" xfId="0" applyNumberFormat="1" applyFont="1" applyAlignment="1">
      <alignment horizontal="right" vertical="top" wrapText="1"/>
    </xf>
    <xf numFmtId="0" fontId="0" fillId="0" borderId="15" xfId="0" applyBorder="1" applyAlignment="1">
      <alignment/>
    </xf>
    <xf numFmtId="49" fontId="20" fillId="0" borderId="17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20" fillId="0" borderId="26" xfId="0" applyFont="1" applyBorder="1" applyAlignment="1">
      <alignment horizontal="center"/>
    </xf>
    <xf numFmtId="49" fontId="20" fillId="0" borderId="28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right" vertical="top" wrapText="1"/>
    </xf>
    <xf numFmtId="4" fontId="20" fillId="0" borderId="0" xfId="0" applyNumberFormat="1" applyFont="1" applyBorder="1" applyAlignment="1">
      <alignment horizontal="right" vertical="top" wrapText="1"/>
    </xf>
    <xf numFmtId="0" fontId="10" fillId="0" borderId="0" xfId="52" applyAlignment="1">
      <alignment/>
    </xf>
  </cellXfs>
  <cellStyles count="7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uro" xfId="46"/>
    <cellStyle name="Comma" xfId="47"/>
    <cellStyle name="Comma [0]" xfId="48"/>
    <cellStyle name="Ezres 2" xfId="49"/>
    <cellStyle name="felirat_index_c" xfId="50"/>
    <cellStyle name="Figyelmeztetés" xfId="51"/>
    <cellStyle name="Hyperlink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letiltott_szám" xfId="63"/>
    <cellStyle name="Magyarázó szöveg" xfId="64"/>
    <cellStyle name="Followed Hyperlink" xfId="65"/>
    <cellStyle name="Normál 2" xfId="66"/>
    <cellStyle name="Normál_2.4." xfId="67"/>
    <cellStyle name="Normál_BUX" xfId="68"/>
    <cellStyle name="Normal_M_T_98N4" xfId="69"/>
    <cellStyle name="Normál_mef1103" xfId="70"/>
    <cellStyle name="Normal_pszisalnk_hu" xfId="71"/>
    <cellStyle name="Összesen" xfId="72"/>
    <cellStyle name="papír" xfId="73"/>
    <cellStyle name="Currency" xfId="74"/>
    <cellStyle name="Currency [0]" xfId="75"/>
    <cellStyle name="pozitív_egész" xfId="76"/>
    <cellStyle name="Rossz" xfId="77"/>
    <cellStyle name="Semleges" xfId="78"/>
    <cellStyle name="Számítás" xfId="79"/>
    <cellStyle name="számított" xfId="80"/>
    <cellStyle name="Percent" xfId="81"/>
    <cellStyle name="táblacím" xfId="82"/>
    <cellStyle name="táblafejH_c" xfId="83"/>
    <cellStyle name="táblafejV" xfId="84"/>
    <cellStyle name="táblázat" xfId="85"/>
    <cellStyle name="választó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37.vml" /><Relationship Id="rId3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38.vml" /><Relationship Id="rId3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39.vml" /><Relationship Id="rId3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comments" Target="../comments51.xml" /><Relationship Id="rId2" Type="http://schemas.openxmlformats.org/officeDocument/2006/relationships/vmlDrawing" Target="../drawings/vmlDrawing40.vml" /><Relationship Id="rId3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comments" Target="../comments52.xml" /><Relationship Id="rId2" Type="http://schemas.openxmlformats.org/officeDocument/2006/relationships/vmlDrawing" Target="../drawings/vmlDrawing41.vml" /><Relationship Id="rId3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comments" Target="../comments53.xml" /><Relationship Id="rId2" Type="http://schemas.openxmlformats.org/officeDocument/2006/relationships/vmlDrawing" Target="../drawings/vmlDrawing42.vml" /><Relationship Id="rId3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comments" Target="../comments54.xml" /><Relationship Id="rId2" Type="http://schemas.openxmlformats.org/officeDocument/2006/relationships/vmlDrawing" Target="../drawings/vmlDrawing43.vml" /><Relationship Id="rId3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comments" Target="../comments55.xml" /><Relationship Id="rId2" Type="http://schemas.openxmlformats.org/officeDocument/2006/relationships/vmlDrawing" Target="../drawings/vmlDrawing44.vml" /><Relationship Id="rId3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45.vml" /><Relationship Id="rId3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comments" Target="../comments57.xml" /><Relationship Id="rId2" Type="http://schemas.openxmlformats.org/officeDocument/2006/relationships/vmlDrawing" Target="../drawings/vmlDrawing46.vml" /><Relationship Id="rId3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1.00390625" style="0" bestFit="1" customWidth="1"/>
  </cols>
  <sheetData>
    <row r="1" ht="12.75">
      <c r="A1" s="496" t="s">
        <v>0</v>
      </c>
    </row>
    <row r="2" ht="12.75">
      <c r="A2" s="496" t="s">
        <v>22</v>
      </c>
    </row>
    <row r="3" ht="12.75">
      <c r="A3" s="496" t="s">
        <v>26</v>
      </c>
    </row>
    <row r="4" ht="12.75">
      <c r="A4" s="496" t="s">
        <v>30</v>
      </c>
    </row>
    <row r="5" ht="12.75">
      <c r="A5" s="496" t="s">
        <v>34</v>
      </c>
    </row>
    <row r="6" ht="12.75">
      <c r="A6" s="496" t="s">
        <v>38</v>
      </c>
    </row>
    <row r="7" ht="12.75">
      <c r="A7" s="496" t="s">
        <v>43</v>
      </c>
    </row>
    <row r="8" ht="12.75">
      <c r="A8" s="496" t="s">
        <v>49</v>
      </c>
    </row>
    <row r="9" ht="12.75">
      <c r="A9" s="496" t="s">
        <v>54</v>
      </c>
    </row>
    <row r="10" ht="12.75">
      <c r="A10" s="496" t="s">
        <v>59</v>
      </c>
    </row>
    <row r="11" ht="12.75">
      <c r="A11" s="496" t="s">
        <v>69</v>
      </c>
    </row>
    <row r="12" ht="12.75">
      <c r="A12" s="496" t="s">
        <v>72</v>
      </c>
    </row>
    <row r="13" ht="12.75">
      <c r="A13" s="496" t="s">
        <v>73</v>
      </c>
    </row>
    <row r="14" ht="12.75">
      <c r="A14" s="496" t="s">
        <v>79</v>
      </c>
    </row>
    <row r="15" ht="12.75">
      <c r="A15" s="496" t="s">
        <v>84</v>
      </c>
    </row>
    <row r="16" ht="12.75">
      <c r="A16" s="496" t="s">
        <v>85</v>
      </c>
    </row>
    <row r="17" ht="12.75">
      <c r="A17" s="496" t="s">
        <v>89</v>
      </c>
    </row>
    <row r="18" ht="12.75">
      <c r="A18" s="496" t="s">
        <v>93</v>
      </c>
    </row>
    <row r="19" ht="12.75">
      <c r="A19" s="496" t="s">
        <v>101</v>
      </c>
    </row>
    <row r="20" ht="12.75">
      <c r="A20" s="496" t="s">
        <v>136</v>
      </c>
    </row>
    <row r="21" ht="12.75">
      <c r="A21" s="496" t="s">
        <v>154</v>
      </c>
    </row>
    <row r="22" ht="12.75">
      <c r="A22" s="496" t="s">
        <v>167</v>
      </c>
    </row>
    <row r="23" ht="12.75">
      <c r="A23" s="496" t="s">
        <v>181</v>
      </c>
    </row>
    <row r="24" ht="12.75">
      <c r="A24" s="496" t="s">
        <v>196</v>
      </c>
    </row>
    <row r="25" ht="12.75">
      <c r="A25" s="496" t="s">
        <v>215</v>
      </c>
    </row>
    <row r="26" ht="12.75">
      <c r="A26" s="496" t="s">
        <v>219</v>
      </c>
    </row>
    <row r="27" ht="12.75">
      <c r="A27" s="496" t="s">
        <v>222</v>
      </c>
    </row>
    <row r="28" ht="12.75">
      <c r="A28" s="496" t="s">
        <v>229</v>
      </c>
    </row>
    <row r="29" ht="12.75">
      <c r="A29" s="496" t="s">
        <v>245</v>
      </c>
    </row>
    <row r="30" ht="12.75">
      <c r="A30" s="496" t="s">
        <v>256</v>
      </c>
    </row>
    <row r="31" ht="12.75">
      <c r="A31" s="496" t="s">
        <v>266</v>
      </c>
    </row>
    <row r="32" ht="12.75">
      <c r="A32" s="496" t="s">
        <v>278</v>
      </c>
    </row>
    <row r="33" ht="12.75">
      <c r="A33" s="496" t="s">
        <v>279</v>
      </c>
    </row>
    <row r="34" ht="12.75">
      <c r="A34" s="496" t="s">
        <v>313</v>
      </c>
    </row>
    <row r="35" ht="12.75">
      <c r="A35" s="496" t="s">
        <v>324</v>
      </c>
    </row>
    <row r="36" ht="12.75">
      <c r="A36" s="496" t="s">
        <v>332</v>
      </c>
    </row>
    <row r="37" ht="12.75">
      <c r="A37" s="496" t="s">
        <v>333</v>
      </c>
    </row>
    <row r="38" ht="12.75">
      <c r="A38" s="496" t="s">
        <v>343</v>
      </c>
    </row>
    <row r="39" ht="12.75">
      <c r="A39" s="496" t="s">
        <v>356</v>
      </c>
    </row>
    <row r="40" ht="12.75">
      <c r="A40" s="496" t="s">
        <v>365</v>
      </c>
    </row>
    <row r="41" ht="12.75">
      <c r="A41" s="496" t="s">
        <v>380</v>
      </c>
    </row>
    <row r="42" ht="12.75">
      <c r="A42" s="496" t="s">
        <v>386</v>
      </c>
    </row>
    <row r="43" ht="12.75">
      <c r="A43" s="496" t="s">
        <v>407</v>
      </c>
    </row>
    <row r="44" ht="12.75">
      <c r="A44" s="496" t="s">
        <v>432</v>
      </c>
    </row>
    <row r="45" ht="12.75">
      <c r="A45" s="496" t="s">
        <v>452</v>
      </c>
    </row>
    <row r="46" ht="12.75">
      <c r="A46" s="496" t="s">
        <v>456</v>
      </c>
    </row>
    <row r="47" ht="12.75">
      <c r="A47" s="496" t="s">
        <v>467</v>
      </c>
    </row>
    <row r="48" ht="12.75">
      <c r="A48" s="496" t="s">
        <v>471</v>
      </c>
    </row>
    <row r="49" ht="12.75">
      <c r="A49" s="496" t="s">
        <v>508</v>
      </c>
    </row>
    <row r="50" ht="12.75">
      <c r="A50" s="496" t="s">
        <v>519</v>
      </c>
    </row>
    <row r="51" ht="12.75">
      <c r="A51" s="496" t="s">
        <v>531</v>
      </c>
    </row>
    <row r="52" ht="12.75">
      <c r="A52" s="496" t="s">
        <v>544</v>
      </c>
    </row>
    <row r="53" ht="12.75">
      <c r="A53" s="496" t="s">
        <v>549</v>
      </c>
    </row>
    <row r="54" ht="12.75">
      <c r="A54" s="496" t="s">
        <v>555</v>
      </c>
    </row>
    <row r="55" ht="12.75">
      <c r="A55" s="496" t="s">
        <v>560</v>
      </c>
    </row>
    <row r="56" ht="12.75">
      <c r="A56" s="496" t="s">
        <v>561</v>
      </c>
    </row>
  </sheetData>
  <hyperlinks>
    <hyperlink ref="A1" location="1.1.!A1" display="1.1.!A1"/>
    <hyperlink ref="A2" location="1.2.!A1" display="1.2.!A1"/>
    <hyperlink ref="A3" location="1.3.!A1" display="1.3.!A1"/>
    <hyperlink ref="A4" location="1.4.!A1" display="1.4.!A1"/>
    <hyperlink ref="A5" location="1.5.!A1" display="1.5.!A1"/>
    <hyperlink ref="A6" location="1.6.!A1" display="1.6.!A1"/>
    <hyperlink ref="A7" location="1.7.!A1" display="1.7.!A1"/>
    <hyperlink ref="A8" location="1.8.!A1" display="1.8.!A1"/>
    <hyperlink ref="A9" location="1.9.!A1" display="1.9.!A1"/>
    <hyperlink ref="A10" location="2.1.!A1" display="2.1.!A1"/>
    <hyperlink ref="A11" location="2.2.!A1" display="2.2.!A1"/>
    <hyperlink ref="A12" location="2.3.!A1" display="2.3.!A1"/>
    <hyperlink ref="A13" location="2.4.!A1" display="2.4.!A1"/>
    <hyperlink ref="A14" location="2.5.!A1" display="2.5.!A1"/>
    <hyperlink ref="A15" location="2.6.!A1" display="2.6.!A1"/>
    <hyperlink ref="A16" location="2.7.!A1" display="2.7.!A1"/>
    <hyperlink ref="A17" location="2.8.!A1" display="2.8.!A1"/>
    <hyperlink ref="A18" location="2.9.!A1" display="2.9.!A1"/>
    <hyperlink ref="A19" location="3.!A1" display="3.!A1"/>
    <hyperlink ref="A20" location="4.!A1" display="4.!A1"/>
    <hyperlink ref="A21" location="5.!A1" display="5.!A1"/>
    <hyperlink ref="A22" location="6.!A1" display="6.!A1"/>
    <hyperlink ref="A23" location="7.!A1" display="7.!A1"/>
    <hyperlink ref="A24" location="8.!A1" display="8.!A1"/>
    <hyperlink ref="A25" location="9.!A1" display="9.!A1"/>
    <hyperlink ref="A26" location="10.!A1" display="10.!A1"/>
    <hyperlink ref="A27" location="11.!A1" display="11.!A1"/>
    <hyperlink ref="A28" location="12.!A1" display="12.!A1"/>
    <hyperlink ref="A29" location="13.!A1" display="13.!A1"/>
    <hyperlink ref="A30" location="14.!A1" display="14.!A1"/>
    <hyperlink ref="A31" location="15.!A1" display="15.!A1"/>
    <hyperlink ref="A32" location="16.!A1" display="16.!A1"/>
    <hyperlink ref="A33" location="17.!A1" display="17.!A1"/>
    <hyperlink ref="A34" location="18.!A1" display="18.!A1"/>
    <hyperlink ref="A35" location="19.1.!A1" display="19.1.!A1"/>
    <hyperlink ref="A36" location="19.2.!A1" display="19.2.!A1"/>
    <hyperlink ref="A37" location="19.3.!A1" display="19.3.!A1"/>
    <hyperlink ref="A38" location="20.!A1" display="20.!A1"/>
    <hyperlink ref="A39" location="21.!A1" display="21.!A1"/>
    <hyperlink ref="A40" location="22.!A1" display="22.!A1"/>
    <hyperlink ref="A41" location="23.!A1" display="23.!A1"/>
    <hyperlink ref="A42" location="24.!A1" display="24.!A1"/>
    <hyperlink ref="A43" location="25.!A1" display="25.!A1"/>
    <hyperlink ref="A44" location="26.!A1" display="26.!A1"/>
    <hyperlink ref="A45" location="27.!A1" display="27.!A1"/>
    <hyperlink ref="A46" location="28.!A1" display="28.!A1"/>
    <hyperlink ref="A47" location="29.!A1" display="29.!A1"/>
    <hyperlink ref="A48" location="30.!A1" display="30.!A1"/>
    <hyperlink ref="A49" location="31.!A1" display="31.!A1"/>
    <hyperlink ref="A50" location="32.!A1" display="32.!A1"/>
    <hyperlink ref="A51" location="33.1.!A1" display="33.1.!A1"/>
    <hyperlink ref="A52" location="33.2.!A1" display="33.2.!A1"/>
    <hyperlink ref="A53" location="33.3.!A1" display="33.3.!A1"/>
    <hyperlink ref="A54" location="33.4.!A1" display="33.4.!A1"/>
    <hyperlink ref="A55" location="33.5.!A1" display="33.5.!A1"/>
    <hyperlink ref="A56" location="33.6.!A1" display="33.6.!A1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showZeros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2.00390625" style="0" customWidth="1"/>
    <col min="3" max="3" width="11.8515625" style="0" customWidth="1"/>
    <col min="4" max="4" width="10.7109375" style="0" customWidth="1"/>
    <col min="5" max="5" width="11.28125" style="0" customWidth="1"/>
  </cols>
  <sheetData>
    <row r="1" spans="1:5" ht="13.5" thickBot="1">
      <c r="A1" s="18" t="s">
        <v>54</v>
      </c>
      <c r="B1" s="18"/>
      <c r="C1" s="18"/>
      <c r="D1" s="18"/>
      <c r="E1" s="18"/>
    </row>
    <row r="2" spans="1:5" ht="22.5" customHeight="1" thickBot="1">
      <c r="A2" s="2" t="s">
        <v>1</v>
      </c>
      <c r="B2" s="19" t="s">
        <v>55</v>
      </c>
      <c r="C2" s="21"/>
      <c r="D2" s="19" t="s">
        <v>56</v>
      </c>
      <c r="E2" s="20"/>
    </row>
    <row r="3" spans="1:5" ht="13.5" thickBot="1">
      <c r="A3" s="6"/>
      <c r="B3" s="91" t="s">
        <v>42</v>
      </c>
      <c r="C3" s="91" t="s">
        <v>6</v>
      </c>
      <c r="D3" s="91" t="s">
        <v>42</v>
      </c>
      <c r="E3" s="92" t="s">
        <v>6</v>
      </c>
    </row>
    <row r="4" ht="12.75">
      <c r="A4" s="40" t="s">
        <v>7</v>
      </c>
    </row>
    <row r="5" spans="1:5" ht="12.75">
      <c r="A5" s="93" t="s">
        <v>8</v>
      </c>
      <c r="B5" s="50">
        <v>107.3</v>
      </c>
      <c r="C5" s="50">
        <v>107.3</v>
      </c>
      <c r="D5" s="50">
        <v>85.3</v>
      </c>
      <c r="E5" s="50">
        <v>85.3</v>
      </c>
    </row>
    <row r="6" spans="1:6" ht="12.75">
      <c r="A6" s="93" t="s">
        <v>9</v>
      </c>
      <c r="B6" s="50">
        <v>-393.9</v>
      </c>
      <c r="C6" s="50">
        <v>-286.6</v>
      </c>
      <c r="D6" s="50">
        <v>-404.5</v>
      </c>
      <c r="E6" s="50">
        <v>-319.3</v>
      </c>
      <c r="F6" s="94"/>
    </row>
    <row r="7" spans="1:5" ht="12.75">
      <c r="A7" s="93" t="s">
        <v>10</v>
      </c>
      <c r="B7" s="17">
        <v>-230.9</v>
      </c>
      <c r="C7" s="50">
        <v>-517.6</v>
      </c>
      <c r="D7" s="50">
        <v>-235.6</v>
      </c>
      <c r="E7" s="50">
        <v>-554.8</v>
      </c>
    </row>
    <row r="8" spans="1:5" ht="12.75">
      <c r="A8" s="93" t="s">
        <v>11</v>
      </c>
      <c r="B8" s="50">
        <v>289.3</v>
      </c>
      <c r="C8" s="50">
        <v>-228.2</v>
      </c>
      <c r="D8" s="50">
        <v>283.8</v>
      </c>
      <c r="E8" s="50">
        <v>-271</v>
      </c>
    </row>
    <row r="9" spans="1:5" ht="12.75">
      <c r="A9" s="93" t="s">
        <v>12</v>
      </c>
      <c r="B9" s="50">
        <v>-115.9</v>
      </c>
      <c r="C9" s="50">
        <v>-344.1</v>
      </c>
      <c r="D9" s="50">
        <v>-132.6</v>
      </c>
      <c r="E9" s="50">
        <v>-403.6</v>
      </c>
    </row>
    <row r="10" spans="1:5" ht="12.75">
      <c r="A10" s="93" t="s">
        <v>13</v>
      </c>
      <c r="B10" s="50">
        <v>-173.6</v>
      </c>
      <c r="C10" s="50">
        <v>-517.7</v>
      </c>
      <c r="D10" s="50">
        <v>-188.6</v>
      </c>
      <c r="E10" s="50">
        <v>-592.3</v>
      </c>
    </row>
    <row r="11" spans="1:5" ht="12.75">
      <c r="A11" s="93" t="s">
        <v>14</v>
      </c>
      <c r="B11" s="50">
        <v>80.2</v>
      </c>
      <c r="C11" s="50">
        <v>-437.5</v>
      </c>
      <c r="D11" s="50">
        <v>49.7</v>
      </c>
      <c r="E11" s="50">
        <v>-542.5</v>
      </c>
    </row>
    <row r="12" spans="1:5" ht="12.75">
      <c r="A12" s="93" t="s">
        <v>15</v>
      </c>
      <c r="B12" s="50">
        <v>-122</v>
      </c>
      <c r="C12" s="50">
        <v>-559.5</v>
      </c>
      <c r="D12" s="50">
        <v>-106</v>
      </c>
      <c r="E12" s="50">
        <v>-648.5</v>
      </c>
    </row>
    <row r="13" spans="1:5" ht="12.75">
      <c r="A13" s="93" t="s">
        <v>16</v>
      </c>
      <c r="B13" s="50">
        <v>13.7</v>
      </c>
      <c r="C13" s="50">
        <v>-545.8</v>
      </c>
      <c r="D13" s="50">
        <v>19.7</v>
      </c>
      <c r="E13" s="50">
        <v>-628.9</v>
      </c>
    </row>
    <row r="14" spans="1:5" ht="12.75">
      <c r="A14" s="93" t="s">
        <v>17</v>
      </c>
      <c r="B14" s="50">
        <v>-112.3</v>
      </c>
      <c r="C14" s="50">
        <v>-658.1</v>
      </c>
      <c r="D14" s="50">
        <v>-100.6</v>
      </c>
      <c r="E14" s="50">
        <v>-729.4</v>
      </c>
    </row>
    <row r="15" spans="1:5" ht="12.75">
      <c r="A15" s="93" t="s">
        <v>18</v>
      </c>
      <c r="B15" s="50">
        <v>-33.6</v>
      </c>
      <c r="C15" s="50">
        <v>-691.7</v>
      </c>
      <c r="D15" s="50">
        <v>-10.1</v>
      </c>
      <c r="E15" s="50">
        <v>-739.5</v>
      </c>
    </row>
    <row r="16" spans="1:6" ht="12.75">
      <c r="A16" s="93" t="s">
        <v>19</v>
      </c>
      <c r="B16" s="50">
        <v>93.1</v>
      </c>
      <c r="C16" s="50">
        <v>-598.6</v>
      </c>
      <c r="D16" s="50">
        <v>128.3</v>
      </c>
      <c r="E16" s="50">
        <v>-611.2</v>
      </c>
      <c r="F16" s="94"/>
    </row>
    <row r="17" spans="1:5" ht="12.75">
      <c r="A17" s="95" t="s">
        <v>19</v>
      </c>
      <c r="B17" s="50" t="s">
        <v>57</v>
      </c>
      <c r="C17" s="50">
        <v>-508.3</v>
      </c>
      <c r="D17" s="50" t="s">
        <v>58</v>
      </c>
      <c r="E17" s="50" t="s">
        <v>58</v>
      </c>
    </row>
    <row r="18" ht="12.75">
      <c r="A18" s="40" t="s">
        <v>20</v>
      </c>
    </row>
    <row r="19" spans="1:5" ht="12.75">
      <c r="A19" s="93" t="s">
        <v>8</v>
      </c>
      <c r="B19" s="48">
        <v>-2.5</v>
      </c>
      <c r="C19" s="48">
        <v>-2.5</v>
      </c>
      <c r="D19" s="48">
        <v>-90.7</v>
      </c>
      <c r="E19" s="48">
        <v>-90.7</v>
      </c>
    </row>
    <row r="20" spans="1:5" ht="12.75">
      <c r="A20" s="93" t="s">
        <v>9</v>
      </c>
      <c r="B20" s="48">
        <v>-337</v>
      </c>
      <c r="C20" s="48">
        <v>-339.5</v>
      </c>
      <c r="D20" s="48">
        <v>-360.4</v>
      </c>
      <c r="E20" s="48">
        <v>-451.1</v>
      </c>
    </row>
    <row r="21" spans="1:6" ht="12.75">
      <c r="A21" s="93" t="s">
        <v>10</v>
      </c>
      <c r="B21" s="48">
        <v>-154.1</v>
      </c>
      <c r="C21" s="48">
        <v>-493.6</v>
      </c>
      <c r="D21" s="48">
        <v>-137.6</v>
      </c>
      <c r="E21" s="48">
        <v>-588.7</v>
      </c>
      <c r="F21" s="96"/>
    </row>
    <row r="22" spans="1:5" ht="12.75">
      <c r="A22" s="93" t="s">
        <v>11</v>
      </c>
      <c r="B22" s="48">
        <v>-35</v>
      </c>
      <c r="C22" s="48">
        <v>-528.6</v>
      </c>
      <c r="D22" s="48">
        <v>-79.4</v>
      </c>
      <c r="E22" s="48">
        <v>-668.1</v>
      </c>
    </row>
    <row r="23" spans="1:5" ht="12.75">
      <c r="A23" s="93" t="s">
        <v>12</v>
      </c>
      <c r="B23" s="48">
        <v>-30.8</v>
      </c>
      <c r="C23" s="48">
        <v>-559.4</v>
      </c>
      <c r="D23" s="48">
        <v>-59.8</v>
      </c>
      <c r="E23" s="48">
        <v>-727.9</v>
      </c>
    </row>
    <row r="24" spans="1:5" ht="12.75">
      <c r="A24" s="93" t="s">
        <v>13</v>
      </c>
      <c r="B24" s="48">
        <v>-162.3</v>
      </c>
      <c r="C24" s="48">
        <v>-721.7</v>
      </c>
      <c r="D24" s="48">
        <v>-186.4</v>
      </c>
      <c r="E24" s="48">
        <v>-914.3</v>
      </c>
    </row>
    <row r="25" spans="1:5" ht="12.75">
      <c r="A25" s="93" t="s">
        <v>14</v>
      </c>
      <c r="B25" s="48">
        <v>-129.5</v>
      </c>
      <c r="C25" s="48">
        <v>-851.2</v>
      </c>
      <c r="D25" s="48">
        <v>-179.1</v>
      </c>
      <c r="E25" s="50">
        <v>-1093.3</v>
      </c>
    </row>
    <row r="26" spans="1:5" ht="12.75">
      <c r="A26" s="93" t="s">
        <v>15</v>
      </c>
      <c r="B26" s="48">
        <v>-110</v>
      </c>
      <c r="C26" s="48">
        <v>-961.2</v>
      </c>
      <c r="D26" s="48">
        <v>-137.4</v>
      </c>
      <c r="E26" s="50">
        <v>-1230.8</v>
      </c>
    </row>
    <row r="27" spans="1:5" ht="12.75">
      <c r="A27" s="93" t="s">
        <v>16</v>
      </c>
      <c r="B27" s="48">
        <v>12.1</v>
      </c>
      <c r="C27" s="48">
        <v>-949</v>
      </c>
      <c r="D27" s="48">
        <v>13.9</v>
      </c>
      <c r="E27" s="50">
        <v>-1216.9</v>
      </c>
    </row>
    <row r="28" spans="1:5" ht="12.75">
      <c r="A28" s="93" t="s">
        <v>17</v>
      </c>
      <c r="B28" s="48">
        <v>61.4</v>
      </c>
      <c r="C28" s="48">
        <v>-887.7</v>
      </c>
      <c r="D28" s="48">
        <v>24.5</v>
      </c>
      <c r="E28" s="50">
        <v>-1192.4</v>
      </c>
    </row>
    <row r="29" spans="1:5" ht="12.75">
      <c r="A29" s="93" t="s">
        <v>18</v>
      </c>
      <c r="B29" s="48">
        <v>11.3</v>
      </c>
      <c r="C29" s="48">
        <v>-876.3</v>
      </c>
      <c r="D29" s="48">
        <v>195.5</v>
      </c>
      <c r="E29" s="48">
        <v>-996.8</v>
      </c>
    </row>
    <row r="30" spans="1:6" ht="12.75">
      <c r="A30" s="93" t="s">
        <v>19</v>
      </c>
      <c r="B30" s="48">
        <v>-56.5</v>
      </c>
      <c r="C30" s="48">
        <v>-932.8</v>
      </c>
      <c r="D30" s="48">
        <v>11.5</v>
      </c>
      <c r="E30" s="48">
        <v>-985.3</v>
      </c>
      <c r="F30" s="96"/>
    </row>
    <row r="31" spans="1:5" ht="12.75">
      <c r="A31" s="95" t="s">
        <v>19</v>
      </c>
      <c r="B31" s="97" t="s">
        <v>57</v>
      </c>
      <c r="C31" s="48">
        <v>-820</v>
      </c>
      <c r="D31" s="50" t="s">
        <v>58</v>
      </c>
      <c r="E31" s="50" t="s">
        <v>58</v>
      </c>
    </row>
    <row r="32" ht="12.75">
      <c r="A32" s="40" t="s">
        <v>21</v>
      </c>
    </row>
    <row r="33" spans="1:5" ht="12.75">
      <c r="A33" s="93" t="s">
        <v>8</v>
      </c>
      <c r="B33" s="48">
        <v>-75.4</v>
      </c>
      <c r="C33" s="48">
        <v>-75.4</v>
      </c>
      <c r="D33" s="48">
        <v>-166.6</v>
      </c>
      <c r="E33" s="48">
        <v>-166.6</v>
      </c>
    </row>
    <row r="34" spans="1:5" ht="12.75">
      <c r="A34" s="93" t="s">
        <v>9</v>
      </c>
      <c r="B34" s="48">
        <v>-407.9</v>
      </c>
      <c r="C34" s="48">
        <v>-483.3</v>
      </c>
      <c r="D34" s="48">
        <v>-415.4</v>
      </c>
      <c r="E34" s="48">
        <v>-582</v>
      </c>
    </row>
    <row r="35" spans="1:5" ht="12.75">
      <c r="A35" s="93" t="s">
        <v>10</v>
      </c>
      <c r="B35" s="48">
        <v>-217.9</v>
      </c>
      <c r="C35" s="48">
        <v>-701.2</v>
      </c>
      <c r="D35" s="48">
        <v>-214.1</v>
      </c>
      <c r="E35" s="48">
        <v>-796.1</v>
      </c>
    </row>
    <row r="36" spans="1:5" ht="12.75">
      <c r="A36" s="93" t="s">
        <v>11</v>
      </c>
      <c r="B36" s="98">
        <v>-249.9</v>
      </c>
      <c r="C36" s="48">
        <v>-951.1</v>
      </c>
      <c r="D36" s="98">
        <v>-235.4</v>
      </c>
      <c r="E36" s="50">
        <v>-1031.5</v>
      </c>
    </row>
    <row r="37" spans="1:5" ht="12.75">
      <c r="A37" s="93" t="s">
        <v>12</v>
      </c>
      <c r="B37" s="98">
        <v>269.4</v>
      </c>
      <c r="C37" s="48">
        <v>-681.7</v>
      </c>
      <c r="D37" s="98">
        <v>214.2</v>
      </c>
      <c r="E37" s="50">
        <v>-817.3</v>
      </c>
    </row>
    <row r="38" spans="1:5" ht="12.75">
      <c r="A38" s="93" t="s">
        <v>13</v>
      </c>
      <c r="B38" s="98">
        <v>-132</v>
      </c>
      <c r="C38" s="48">
        <v>-813.7</v>
      </c>
      <c r="D38" s="98">
        <v>-148.6</v>
      </c>
      <c r="E38" s="50">
        <v>-965.9</v>
      </c>
    </row>
    <row r="39" spans="1:6" ht="12.75">
      <c r="A39" s="93" t="s">
        <v>14</v>
      </c>
      <c r="B39" s="98">
        <v>-37.7</v>
      </c>
      <c r="C39" s="48">
        <v>-851.4</v>
      </c>
      <c r="D39" s="98">
        <v>-65.2</v>
      </c>
      <c r="E39" s="50">
        <v>-1031.1</v>
      </c>
      <c r="F39" s="96"/>
    </row>
    <row r="40" spans="1:5" ht="12.75">
      <c r="A40" s="93" t="s">
        <v>15</v>
      </c>
      <c r="B40" s="98">
        <v>-7.4</v>
      </c>
      <c r="C40" s="48">
        <v>-858.8</v>
      </c>
      <c r="D40" s="98">
        <v>-22</v>
      </c>
      <c r="E40" s="50">
        <v>-1053.1</v>
      </c>
    </row>
    <row r="41" spans="1:5" ht="12.75">
      <c r="A41" s="93" t="s">
        <v>16</v>
      </c>
      <c r="B41" s="98">
        <v>14.2</v>
      </c>
      <c r="C41" s="48">
        <v>-844.6</v>
      </c>
      <c r="D41" s="98">
        <v>16.299999999999955</v>
      </c>
      <c r="E41" s="50">
        <v>-1036.8</v>
      </c>
    </row>
    <row r="42" spans="1:6" ht="12.75">
      <c r="A42" s="93" t="s">
        <v>17</v>
      </c>
      <c r="B42" s="98">
        <v>35</v>
      </c>
      <c r="C42" s="48">
        <v>-809.6</v>
      </c>
      <c r="D42" s="98">
        <v>9.5</v>
      </c>
      <c r="E42" s="50">
        <v>-1027.3</v>
      </c>
      <c r="F42" s="94"/>
    </row>
    <row r="43" spans="1:5" ht="12.75">
      <c r="A43" s="93" t="s">
        <v>18</v>
      </c>
      <c r="B43" s="98">
        <v>95.9</v>
      </c>
      <c r="C43" s="48">
        <v>-713.7</v>
      </c>
      <c r="D43" s="98">
        <v>89</v>
      </c>
      <c r="E43" s="50">
        <v>-938.2</v>
      </c>
    </row>
    <row r="44" spans="1:5" ht="12.75">
      <c r="A44" s="93" t="s">
        <v>19</v>
      </c>
      <c r="C44" s="96"/>
      <c r="E44" s="96"/>
    </row>
    <row r="45" ht="12.75">
      <c r="A45" s="95" t="s">
        <v>19</v>
      </c>
    </row>
  </sheetData>
  <sheetProtection/>
  <mergeCells count="3">
    <mergeCell ref="A2:A3"/>
    <mergeCell ref="D2:E2"/>
    <mergeCell ref="B2:C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Zeros="0" workbookViewId="0" topLeftCell="A1">
      <selection activeCell="A1" sqref="A1"/>
    </sheetView>
  </sheetViews>
  <sheetFormatPr defaultColWidth="9.140625" defaultRowHeight="12.75"/>
  <cols>
    <col min="1" max="1" width="13.8515625" style="33" customWidth="1"/>
    <col min="2" max="7" width="10.8515625" style="0" customWidth="1"/>
  </cols>
  <sheetData>
    <row r="1" spans="1:7" ht="13.5" thickBot="1">
      <c r="A1" s="18" t="s">
        <v>59</v>
      </c>
      <c r="B1" s="18"/>
      <c r="C1" s="18"/>
      <c r="D1" s="18"/>
      <c r="E1" s="18"/>
      <c r="F1" s="18"/>
      <c r="G1" s="18"/>
    </row>
    <row r="2" spans="1:7" ht="13.5" thickBot="1">
      <c r="A2" s="2" t="s">
        <v>1</v>
      </c>
      <c r="B2" s="19" t="s">
        <v>60</v>
      </c>
      <c r="C2" s="20"/>
      <c r="D2" s="21"/>
      <c r="E2" s="3" t="s">
        <v>61</v>
      </c>
      <c r="F2" s="4"/>
      <c r="G2" s="4"/>
    </row>
    <row r="3" spans="1:7" ht="45.75" thickBot="1">
      <c r="A3" s="6"/>
      <c r="B3" s="7" t="s">
        <v>62</v>
      </c>
      <c r="C3" s="7" t="s">
        <v>63</v>
      </c>
      <c r="D3" s="7" t="s">
        <v>6</v>
      </c>
      <c r="E3" s="7" t="s">
        <v>62</v>
      </c>
      <c r="F3" s="7" t="s">
        <v>63</v>
      </c>
      <c r="G3" s="8" t="s">
        <v>6</v>
      </c>
    </row>
    <row r="4" spans="1:7" ht="12.75">
      <c r="A4" s="99" t="s">
        <v>7</v>
      </c>
      <c r="C4" s="10"/>
      <c r="D4" s="10"/>
      <c r="E4" s="10"/>
      <c r="F4" s="10"/>
      <c r="G4" s="10"/>
    </row>
    <row r="5" spans="1:8" ht="12.75">
      <c r="A5" s="28" t="s">
        <v>64</v>
      </c>
      <c r="B5" s="100">
        <v>98.7</v>
      </c>
      <c r="C5" s="100">
        <v>99.6</v>
      </c>
      <c r="D5" s="100">
        <v>99.6</v>
      </c>
      <c r="E5" s="101">
        <v>99.7</v>
      </c>
      <c r="F5" s="100">
        <v>99.2</v>
      </c>
      <c r="G5" s="100">
        <v>99.2</v>
      </c>
      <c r="H5" s="102"/>
    </row>
    <row r="6" spans="1:8" ht="12.75">
      <c r="A6" s="28" t="s">
        <v>65</v>
      </c>
      <c r="B6" s="100">
        <v>99.3</v>
      </c>
      <c r="C6" s="100">
        <v>98.6</v>
      </c>
      <c r="D6" s="100">
        <v>99.1</v>
      </c>
      <c r="E6" s="100">
        <v>98.9</v>
      </c>
      <c r="F6" s="100">
        <v>97.7</v>
      </c>
      <c r="G6" s="100">
        <v>98.4</v>
      </c>
      <c r="H6" s="102"/>
    </row>
    <row r="7" spans="1:8" ht="12.75">
      <c r="A7" s="28" t="s">
        <v>66</v>
      </c>
      <c r="B7" s="100">
        <v>100</v>
      </c>
      <c r="C7" s="100">
        <v>98.5</v>
      </c>
      <c r="D7" s="100">
        <v>98.9</v>
      </c>
      <c r="E7" s="100">
        <v>99.6</v>
      </c>
      <c r="F7" s="100">
        <v>95.1</v>
      </c>
      <c r="G7" s="100">
        <v>97.3</v>
      </c>
      <c r="H7" s="102"/>
    </row>
    <row r="8" spans="1:9" ht="12.75">
      <c r="A8" s="28" t="s">
        <v>67</v>
      </c>
      <c r="B8" s="100">
        <v>99.6</v>
      </c>
      <c r="C8" s="100">
        <v>97.5</v>
      </c>
      <c r="D8" s="100">
        <v>98.5</v>
      </c>
      <c r="E8" s="100">
        <v>101.1</v>
      </c>
      <c r="F8" s="100">
        <v>100</v>
      </c>
      <c r="G8" s="100">
        <v>98</v>
      </c>
      <c r="H8" s="102"/>
      <c r="I8" s="10"/>
    </row>
    <row r="9" spans="1:9" ht="12.75">
      <c r="A9" s="99" t="s">
        <v>20</v>
      </c>
      <c r="B9" s="103"/>
      <c r="C9" s="103"/>
      <c r="D9" s="103"/>
      <c r="E9" s="103"/>
      <c r="F9" s="103"/>
      <c r="G9" s="103"/>
      <c r="H9" s="102"/>
      <c r="I9" s="10"/>
    </row>
    <row r="10" spans="1:9" ht="12.75">
      <c r="A10" s="28" t="s">
        <v>64</v>
      </c>
      <c r="B10" s="100">
        <v>100.9</v>
      </c>
      <c r="C10" s="100">
        <v>99.3</v>
      </c>
      <c r="D10" s="100">
        <v>99.3</v>
      </c>
      <c r="E10" s="100">
        <v>99.7</v>
      </c>
      <c r="F10" s="100">
        <v>99.4</v>
      </c>
      <c r="G10" s="100">
        <v>99.4</v>
      </c>
      <c r="H10" s="102"/>
      <c r="I10" s="10"/>
    </row>
    <row r="11" spans="1:9" ht="12.75">
      <c r="A11" s="28" t="s">
        <v>65</v>
      </c>
      <c r="B11" s="100">
        <v>100.7</v>
      </c>
      <c r="C11" s="100">
        <v>101.2</v>
      </c>
      <c r="D11" s="100">
        <v>100.2</v>
      </c>
      <c r="E11" s="100">
        <v>100.1</v>
      </c>
      <c r="F11" s="100">
        <v>100.9</v>
      </c>
      <c r="G11" s="100">
        <v>100.2</v>
      </c>
      <c r="H11" s="102"/>
      <c r="I11" s="10"/>
    </row>
    <row r="12" spans="1:9" ht="12.75">
      <c r="A12" s="28" t="s">
        <v>66</v>
      </c>
      <c r="B12" s="100">
        <v>101</v>
      </c>
      <c r="C12" s="100">
        <v>102.2</v>
      </c>
      <c r="D12" s="100">
        <v>100.9</v>
      </c>
      <c r="E12" s="100">
        <v>99.8</v>
      </c>
      <c r="F12" s="100">
        <v>99.8</v>
      </c>
      <c r="G12" s="100">
        <v>100</v>
      </c>
      <c r="H12" s="102"/>
      <c r="I12" s="10"/>
    </row>
    <row r="13" spans="1:9" ht="12.75">
      <c r="A13" s="28" t="s">
        <v>67</v>
      </c>
      <c r="B13" s="100">
        <v>100.9</v>
      </c>
      <c r="C13" s="100">
        <v>103.2</v>
      </c>
      <c r="D13" s="100">
        <v>101.5</v>
      </c>
      <c r="E13" s="100">
        <v>100.9</v>
      </c>
      <c r="F13" s="100">
        <v>100.5</v>
      </c>
      <c r="G13" s="100">
        <v>100.2</v>
      </c>
      <c r="H13" s="102"/>
      <c r="I13" s="10"/>
    </row>
    <row r="14" spans="1:9" ht="13.5" customHeight="1">
      <c r="A14" s="99" t="s">
        <v>21</v>
      </c>
      <c r="B14" s="103"/>
      <c r="C14" s="103"/>
      <c r="D14" s="100"/>
      <c r="E14" s="103" t="s">
        <v>68</v>
      </c>
      <c r="F14" s="103"/>
      <c r="G14" s="103"/>
      <c r="H14" s="102"/>
      <c r="I14" s="10"/>
    </row>
    <row r="15" spans="1:8" s="10" customFormat="1" ht="12.75">
      <c r="A15" s="28" t="s">
        <v>64</v>
      </c>
      <c r="B15" s="100">
        <v>100.9</v>
      </c>
      <c r="C15" s="100">
        <v>103.7</v>
      </c>
      <c r="D15" s="100">
        <v>103.7</v>
      </c>
      <c r="E15" s="100">
        <v>100.2</v>
      </c>
      <c r="F15" s="100">
        <v>100.9</v>
      </c>
      <c r="G15" s="100">
        <v>100.9</v>
      </c>
      <c r="H15" s="102"/>
    </row>
    <row r="16" spans="1:8" s="10" customFormat="1" ht="12.75">
      <c r="A16" s="28" t="s">
        <v>65</v>
      </c>
      <c r="B16" s="100">
        <v>100.8</v>
      </c>
      <c r="C16" s="100">
        <v>103.9</v>
      </c>
      <c r="D16" s="100">
        <v>103.8</v>
      </c>
      <c r="E16" s="100">
        <v>100.8</v>
      </c>
      <c r="F16" s="100">
        <v>102.1</v>
      </c>
      <c r="G16" s="100">
        <v>101.5</v>
      </c>
      <c r="H16" s="102"/>
    </row>
    <row r="17" spans="1:9" ht="12.75">
      <c r="A17" s="28" t="s">
        <v>66</v>
      </c>
      <c r="B17" s="100">
        <v>100.5</v>
      </c>
      <c r="C17" s="100">
        <v>103.2</v>
      </c>
      <c r="D17" s="100">
        <v>103.6</v>
      </c>
      <c r="E17" s="100">
        <v>99.5</v>
      </c>
      <c r="F17" s="100">
        <v>101.1</v>
      </c>
      <c r="G17" s="100">
        <v>101.4</v>
      </c>
      <c r="H17" s="102"/>
      <c r="I17" s="10"/>
    </row>
    <row r="18" spans="1:9" ht="12.75">
      <c r="A18" s="28" t="s">
        <v>67</v>
      </c>
      <c r="B18" s="100"/>
      <c r="C18" s="100"/>
      <c r="D18" s="100"/>
      <c r="E18" s="100"/>
      <c r="F18" s="100"/>
      <c r="G18" s="100"/>
      <c r="H18" s="102"/>
      <c r="I18" s="10"/>
    </row>
    <row r="19" spans="5:9" ht="12.75">
      <c r="E19" s="10"/>
      <c r="F19" s="10"/>
      <c r="G19" s="10"/>
      <c r="H19" s="10"/>
      <c r="I19" s="10"/>
    </row>
  </sheetData>
  <sheetProtection/>
  <mergeCells count="3">
    <mergeCell ref="A2:A3"/>
    <mergeCell ref="B2:D2"/>
    <mergeCell ref="E2:G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A1" sqref="A1"/>
    </sheetView>
  </sheetViews>
  <sheetFormatPr defaultColWidth="9.140625" defaultRowHeight="12.75"/>
  <cols>
    <col min="1" max="1" width="13.421875" style="108" customWidth="1"/>
    <col min="2" max="2" width="14.57421875" style="105" customWidth="1"/>
    <col min="3" max="3" width="12.8515625" style="105" customWidth="1"/>
    <col min="4" max="4" width="11.28125" style="105" customWidth="1"/>
    <col min="5" max="5" width="14.7109375" style="105" customWidth="1"/>
    <col min="6" max="16384" width="9.140625" style="105" customWidth="1"/>
  </cols>
  <sheetData>
    <row r="1" spans="1:6" ht="13.5" thickBot="1">
      <c r="A1" s="18" t="s">
        <v>69</v>
      </c>
      <c r="B1" s="104"/>
      <c r="C1" s="104"/>
      <c r="D1" s="104"/>
      <c r="E1" s="104"/>
      <c r="F1" s="104"/>
    </row>
    <row r="2" spans="1:6" ht="26.25" customHeight="1" thickBot="1">
      <c r="A2" s="2" t="s">
        <v>1</v>
      </c>
      <c r="B2" s="19" t="s">
        <v>70</v>
      </c>
      <c r="C2" s="20"/>
      <c r="D2" s="21"/>
      <c r="E2" s="19" t="s">
        <v>71</v>
      </c>
      <c r="F2" s="20"/>
    </row>
    <row r="3" spans="1:6" ht="38.25" customHeight="1" thickBot="1">
      <c r="A3" s="6"/>
      <c r="B3" s="60" t="s">
        <v>62</v>
      </c>
      <c r="C3" s="7" t="s">
        <v>63</v>
      </c>
      <c r="D3" s="60" t="s">
        <v>6</v>
      </c>
      <c r="E3" s="22" t="s">
        <v>63</v>
      </c>
      <c r="F3" s="39" t="s">
        <v>6</v>
      </c>
    </row>
    <row r="4" ht="11.25">
      <c r="A4" s="51" t="s">
        <v>7</v>
      </c>
    </row>
    <row r="5" spans="1:6" ht="11.25">
      <c r="A5" s="28" t="s">
        <v>64</v>
      </c>
      <c r="B5" s="80">
        <v>98.8</v>
      </c>
      <c r="C5" s="105">
        <v>93.5</v>
      </c>
      <c r="D5" s="105">
        <v>93.5</v>
      </c>
      <c r="E5" s="105">
        <v>114.2</v>
      </c>
      <c r="F5" s="105">
        <v>114.2</v>
      </c>
    </row>
    <row r="6" spans="1:6" ht="11.25">
      <c r="A6" s="28" t="s">
        <v>65</v>
      </c>
      <c r="B6" s="80">
        <v>97.3</v>
      </c>
      <c r="C6" s="80">
        <v>96</v>
      </c>
      <c r="D6" s="106">
        <v>94.9</v>
      </c>
      <c r="E6" s="105">
        <v>101.1</v>
      </c>
      <c r="F6" s="105">
        <v>112.8</v>
      </c>
    </row>
    <row r="7" spans="1:6" ht="11.25">
      <c r="A7" s="28" t="s">
        <v>66</v>
      </c>
      <c r="B7" s="80">
        <v>99.9</v>
      </c>
      <c r="C7" s="105">
        <v>98.5</v>
      </c>
      <c r="D7" s="106">
        <v>96.3</v>
      </c>
      <c r="E7" s="105">
        <v>98.4</v>
      </c>
      <c r="F7" s="105">
        <v>111.1</v>
      </c>
    </row>
    <row r="8" spans="1:6" ht="11.25">
      <c r="A8" s="28" t="s">
        <v>67</v>
      </c>
      <c r="B8" s="80">
        <v>98.6</v>
      </c>
      <c r="C8" s="105">
        <v>92.1</v>
      </c>
      <c r="D8" s="105">
        <v>94.8</v>
      </c>
      <c r="E8" s="105">
        <v>85.8</v>
      </c>
      <c r="F8" s="105">
        <v>102.3</v>
      </c>
    </row>
    <row r="9" ht="11.25">
      <c r="A9" s="107" t="s">
        <v>20</v>
      </c>
    </row>
    <row r="10" spans="1:6" ht="11.25">
      <c r="A10" s="28" t="s">
        <v>64</v>
      </c>
      <c r="B10" s="80">
        <v>101.1</v>
      </c>
      <c r="C10" s="105">
        <v>91.3</v>
      </c>
      <c r="D10" s="105">
        <v>91.3</v>
      </c>
      <c r="E10" s="105">
        <v>94.7</v>
      </c>
      <c r="F10" s="105">
        <v>94.7</v>
      </c>
    </row>
    <row r="11" spans="1:6" ht="11.25">
      <c r="A11" s="28" t="s">
        <v>65</v>
      </c>
      <c r="B11" s="80">
        <v>101.6</v>
      </c>
      <c r="C11" s="105">
        <v>104.6</v>
      </c>
      <c r="D11" s="105">
        <v>98.8</v>
      </c>
      <c r="E11" s="80">
        <v>93</v>
      </c>
      <c r="F11" s="105">
        <v>93.8</v>
      </c>
    </row>
    <row r="12" spans="1:6" ht="11.25">
      <c r="A12" s="28" t="s">
        <v>66</v>
      </c>
      <c r="B12" s="80">
        <v>110.01</v>
      </c>
      <c r="C12" s="105">
        <v>107.1</v>
      </c>
      <c r="D12" s="80">
        <v>102</v>
      </c>
      <c r="E12" s="105">
        <v>102.9</v>
      </c>
      <c r="F12" s="105">
        <v>98.2</v>
      </c>
    </row>
    <row r="13" spans="1:6" ht="11.25">
      <c r="A13" s="28" t="s">
        <v>67</v>
      </c>
      <c r="B13" s="80">
        <v>100.7</v>
      </c>
      <c r="C13" s="105">
        <v>114.9</v>
      </c>
      <c r="D13" s="105">
        <v>106.6</v>
      </c>
      <c r="E13" s="105">
        <v>128.3</v>
      </c>
      <c r="F13" s="105">
        <v>106.9</v>
      </c>
    </row>
    <row r="14" ht="11.25">
      <c r="A14" s="107" t="s">
        <v>21</v>
      </c>
    </row>
    <row r="15" spans="1:6" ht="11.25">
      <c r="A15" s="28" t="s">
        <v>64</v>
      </c>
      <c r="B15" s="80">
        <v>111.4</v>
      </c>
      <c r="C15" s="80">
        <v>122.6</v>
      </c>
      <c r="D15" s="80">
        <v>122.6</v>
      </c>
      <c r="E15" s="105">
        <v>115.9</v>
      </c>
      <c r="F15" s="105">
        <v>115.9</v>
      </c>
    </row>
    <row r="16" spans="1:6" ht="11.25">
      <c r="A16" s="28" t="s">
        <v>65</v>
      </c>
      <c r="B16" s="105">
        <v>99.9</v>
      </c>
      <c r="C16" s="105">
        <v>121.2</v>
      </c>
      <c r="D16" s="105">
        <v>121.7</v>
      </c>
      <c r="E16" s="105">
        <v>111.3</v>
      </c>
      <c r="F16" s="105">
        <v>113.5</v>
      </c>
    </row>
    <row r="17" spans="1:6" ht="11.25">
      <c r="A17" s="28" t="s">
        <v>66</v>
      </c>
      <c r="B17" s="105">
        <v>100.8</v>
      </c>
      <c r="C17" s="105">
        <v>116.3</v>
      </c>
      <c r="D17" s="105">
        <v>119.5</v>
      </c>
      <c r="E17" s="105">
        <v>110.2</v>
      </c>
      <c r="F17" s="105">
        <v>111.8</v>
      </c>
    </row>
    <row r="18" ht="11.25">
      <c r="A18" s="28" t="s">
        <v>67</v>
      </c>
    </row>
  </sheetData>
  <sheetProtection/>
  <mergeCells count="3">
    <mergeCell ref="A2:A3"/>
    <mergeCell ref="E2:F2"/>
    <mergeCell ref="B2:D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"/>
  <sheetViews>
    <sheetView showZeros="0" workbookViewId="0" topLeftCell="A1">
      <selection activeCell="A1" sqref="A1"/>
    </sheetView>
  </sheetViews>
  <sheetFormatPr defaultColWidth="9.140625" defaultRowHeight="12.75"/>
  <cols>
    <col min="1" max="1" width="11.57421875" style="33" customWidth="1"/>
    <col min="2" max="2" width="11.57421875" style="0" customWidth="1"/>
    <col min="3" max="3" width="11.00390625" style="0" customWidth="1"/>
    <col min="4" max="4" width="11.140625" style="0" customWidth="1"/>
    <col min="5" max="5" width="10.7109375" style="0" customWidth="1"/>
    <col min="6" max="6" width="10.421875" style="0" customWidth="1"/>
    <col min="7" max="7" width="10.57421875" style="0" customWidth="1"/>
  </cols>
  <sheetData>
    <row r="1" spans="1:7" ht="15" customHeight="1" thickBot="1">
      <c r="A1" s="1" t="s">
        <v>72</v>
      </c>
      <c r="B1" s="1"/>
      <c r="C1" s="1"/>
      <c r="D1" s="1"/>
      <c r="E1" s="1"/>
      <c r="F1" s="1"/>
      <c r="G1" s="1"/>
    </row>
    <row r="2" spans="1:7" ht="13.5" thickBot="1">
      <c r="A2" s="2" t="s">
        <v>1</v>
      </c>
      <c r="B2" s="19" t="s">
        <v>2</v>
      </c>
      <c r="C2" s="20"/>
      <c r="D2" s="21"/>
      <c r="E2" s="19" t="s">
        <v>3</v>
      </c>
      <c r="F2" s="20"/>
      <c r="G2" s="20"/>
    </row>
    <row r="3" spans="1:7" ht="44.25" customHeight="1" thickBot="1">
      <c r="A3" s="6"/>
      <c r="B3" s="22" t="s">
        <v>62</v>
      </c>
      <c r="C3" s="22" t="s">
        <v>63</v>
      </c>
      <c r="D3" s="22" t="s">
        <v>6</v>
      </c>
      <c r="E3" s="22" t="s">
        <v>62</v>
      </c>
      <c r="F3" s="22" t="s">
        <v>63</v>
      </c>
      <c r="G3" s="39" t="s">
        <v>6</v>
      </c>
    </row>
    <row r="4" spans="1:7" ht="12.75">
      <c r="A4" s="40" t="s">
        <v>7</v>
      </c>
      <c r="B4" s="10"/>
      <c r="C4" s="10"/>
      <c r="D4" s="10"/>
      <c r="E4" s="10"/>
      <c r="F4" s="10"/>
      <c r="G4" s="10"/>
    </row>
    <row r="5" spans="1:7" ht="12.75">
      <c r="A5" s="12" t="s">
        <v>64</v>
      </c>
      <c r="B5" s="80">
        <v>98.3</v>
      </c>
      <c r="C5" s="80">
        <v>100.4</v>
      </c>
      <c r="D5" s="80">
        <v>100.4</v>
      </c>
      <c r="E5" s="109">
        <v>92.9</v>
      </c>
      <c r="F5" s="80">
        <v>88.8</v>
      </c>
      <c r="G5" s="80">
        <v>88.8</v>
      </c>
    </row>
    <row r="6" spans="1:7" ht="12.75">
      <c r="A6" s="12" t="s">
        <v>65</v>
      </c>
      <c r="B6" s="80">
        <v>98.8</v>
      </c>
      <c r="C6" s="80">
        <v>99.2</v>
      </c>
      <c r="D6" s="105">
        <v>99.8</v>
      </c>
      <c r="E6" s="109">
        <v>96.5</v>
      </c>
      <c r="F6" s="80">
        <v>89.6</v>
      </c>
      <c r="G6" s="80">
        <v>89.3</v>
      </c>
    </row>
    <row r="7" spans="1:7" ht="12.75">
      <c r="A7" s="12" t="s">
        <v>66</v>
      </c>
      <c r="B7" s="80">
        <v>100.9</v>
      </c>
      <c r="C7" s="80">
        <v>98.9</v>
      </c>
      <c r="D7" s="105">
        <v>99.5</v>
      </c>
      <c r="E7" s="109">
        <v>105.3</v>
      </c>
      <c r="F7" s="80">
        <v>99.5</v>
      </c>
      <c r="G7" s="80">
        <v>93.3</v>
      </c>
    </row>
    <row r="8" spans="1:7" ht="12.75">
      <c r="A8" s="12" t="s">
        <v>67</v>
      </c>
      <c r="B8" s="80">
        <v>97.5</v>
      </c>
      <c r="C8" s="80">
        <v>94.6</v>
      </c>
      <c r="D8" s="80">
        <v>98.2</v>
      </c>
      <c r="E8" s="109">
        <v>99.6</v>
      </c>
      <c r="F8" s="80">
        <v>93.6</v>
      </c>
      <c r="G8" s="80">
        <v>93.4</v>
      </c>
    </row>
    <row r="9" spans="1:7" ht="12.75">
      <c r="A9" s="40" t="s">
        <v>20</v>
      </c>
      <c r="B9" s="10"/>
      <c r="C9" s="10"/>
      <c r="D9" s="10"/>
      <c r="E9" s="75"/>
      <c r="F9" s="10"/>
      <c r="G9" s="10"/>
    </row>
    <row r="10" spans="1:7" ht="12.75">
      <c r="A10" s="12" t="s">
        <v>64</v>
      </c>
      <c r="B10" s="80">
        <v>101.2</v>
      </c>
      <c r="C10" s="109">
        <v>96.1</v>
      </c>
      <c r="D10" s="109">
        <v>96.1</v>
      </c>
      <c r="E10" s="109">
        <v>100</v>
      </c>
      <c r="F10" s="109">
        <v>101.3</v>
      </c>
      <c r="G10" s="109">
        <v>101.3</v>
      </c>
    </row>
    <row r="11" spans="1:7" ht="12.75">
      <c r="A11" s="12" t="s">
        <v>65</v>
      </c>
      <c r="B11" s="80">
        <v>100.6</v>
      </c>
      <c r="C11" s="109">
        <v>100.3</v>
      </c>
      <c r="D11" s="109">
        <v>98.2</v>
      </c>
      <c r="E11" s="109">
        <v>104.9</v>
      </c>
      <c r="F11" s="109">
        <v>109.2</v>
      </c>
      <c r="G11" s="109">
        <v>106.1</v>
      </c>
    </row>
    <row r="12" spans="1:7" ht="12.75">
      <c r="A12" s="12" t="s">
        <v>66</v>
      </c>
      <c r="B12" s="80">
        <v>102.5</v>
      </c>
      <c r="C12" s="109">
        <v>102.8</v>
      </c>
      <c r="D12" s="109">
        <v>99.7</v>
      </c>
      <c r="E12" s="109">
        <v>104.9</v>
      </c>
      <c r="F12" s="109">
        <v>108</v>
      </c>
      <c r="G12" s="109">
        <v>106.9</v>
      </c>
    </row>
    <row r="13" spans="1:7" ht="12.75">
      <c r="A13" s="12" t="s">
        <v>67</v>
      </c>
      <c r="B13" s="80">
        <v>101.2</v>
      </c>
      <c r="C13" s="109">
        <v>105.2</v>
      </c>
      <c r="D13" s="109">
        <v>101.1</v>
      </c>
      <c r="E13" s="109">
        <v>102.7</v>
      </c>
      <c r="F13" s="109">
        <v>111.8</v>
      </c>
      <c r="G13" s="109">
        <v>108.5</v>
      </c>
    </row>
    <row r="14" spans="1:7" ht="12.75">
      <c r="A14" s="40" t="s">
        <v>21</v>
      </c>
      <c r="C14" s="75"/>
      <c r="D14" s="75"/>
      <c r="E14" s="75"/>
      <c r="F14" s="75"/>
      <c r="G14" s="75"/>
    </row>
    <row r="15" spans="1:7" ht="12.75">
      <c r="A15" s="12" t="s">
        <v>64</v>
      </c>
      <c r="B15" s="80">
        <v>103.1</v>
      </c>
      <c r="C15" s="109">
        <v>108.4</v>
      </c>
      <c r="D15" s="109">
        <v>108.4</v>
      </c>
      <c r="E15" s="109">
        <v>108.5</v>
      </c>
      <c r="F15" s="109">
        <v>126</v>
      </c>
      <c r="G15" s="109">
        <v>126</v>
      </c>
    </row>
    <row r="16" spans="1:7" ht="12.75">
      <c r="A16" s="12" t="s">
        <v>65</v>
      </c>
      <c r="B16" s="80">
        <v>103.1</v>
      </c>
      <c r="C16" s="80">
        <v>110.5</v>
      </c>
      <c r="D16" s="80">
        <v>109.4</v>
      </c>
      <c r="E16" s="109">
        <v>103.4</v>
      </c>
      <c r="F16" s="80">
        <v>120.5</v>
      </c>
      <c r="G16" s="80">
        <v>122.6</v>
      </c>
    </row>
    <row r="17" spans="1:7" ht="12.75">
      <c r="A17" s="12" t="s">
        <v>66</v>
      </c>
      <c r="B17" s="80">
        <v>99.1</v>
      </c>
      <c r="C17" s="109">
        <v>107</v>
      </c>
      <c r="D17" s="80">
        <v>108.6</v>
      </c>
      <c r="E17" s="109">
        <v>97.2</v>
      </c>
      <c r="F17" s="80">
        <v>112</v>
      </c>
      <c r="G17" s="80">
        <v>118.1</v>
      </c>
    </row>
    <row r="18" ht="12.75">
      <c r="A18" s="12" t="s">
        <v>67</v>
      </c>
    </row>
  </sheetData>
  <sheetProtection/>
  <mergeCells count="3">
    <mergeCell ref="A2:A3"/>
    <mergeCell ref="E2:G2"/>
    <mergeCell ref="B2:D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showZeros="0" workbookViewId="0" topLeftCell="A1">
      <selection activeCell="A1" sqref="A1"/>
    </sheetView>
  </sheetViews>
  <sheetFormatPr defaultColWidth="9.140625" defaultRowHeight="12.75"/>
  <cols>
    <col min="1" max="1" width="12.140625" style="113" customWidth="1"/>
    <col min="2" max="3" width="12.8515625" style="10" customWidth="1"/>
    <col min="4" max="4" width="11.8515625" style="10" customWidth="1"/>
    <col min="5" max="6" width="12.8515625" style="10" customWidth="1"/>
    <col min="7" max="7" width="11.421875" style="10" customWidth="1"/>
    <col min="8" max="16384" width="9.140625" style="10" customWidth="1"/>
  </cols>
  <sheetData>
    <row r="1" spans="1:7" ht="13.5" thickBot="1">
      <c r="A1" s="18" t="s">
        <v>73</v>
      </c>
      <c r="B1" s="18"/>
      <c r="C1" s="18"/>
      <c r="D1" s="18"/>
      <c r="E1" s="18"/>
      <c r="F1" s="18"/>
      <c r="G1" s="18"/>
    </row>
    <row r="2" spans="1:7" ht="18" customHeight="1" thickBot="1">
      <c r="A2" s="2" t="s">
        <v>1</v>
      </c>
      <c r="B2" s="3" t="s">
        <v>74</v>
      </c>
      <c r="C2" s="4"/>
      <c r="D2" s="5"/>
      <c r="E2" s="3" t="s">
        <v>75</v>
      </c>
      <c r="F2" s="4"/>
      <c r="G2" s="4"/>
    </row>
    <row r="3" spans="1:7" ht="32.25" customHeight="1" thickBot="1">
      <c r="A3" s="6"/>
      <c r="B3" s="22" t="s">
        <v>62</v>
      </c>
      <c r="C3" s="110" t="s">
        <v>63</v>
      </c>
      <c r="D3" s="22" t="s">
        <v>6</v>
      </c>
      <c r="E3" s="22" t="s">
        <v>62</v>
      </c>
      <c r="F3" s="110" t="s">
        <v>63</v>
      </c>
      <c r="G3" s="39" t="s">
        <v>6</v>
      </c>
    </row>
    <row r="4" spans="1:7" ht="12.75">
      <c r="A4" s="25" t="s">
        <v>7</v>
      </c>
      <c r="B4" s="16"/>
      <c r="C4" s="111"/>
      <c r="D4" s="111"/>
      <c r="E4" s="111"/>
      <c r="F4" s="111"/>
      <c r="G4" s="111"/>
    </row>
    <row r="5" spans="1:9" ht="12.75">
      <c r="A5" s="78" t="s">
        <v>76</v>
      </c>
      <c r="B5" s="16">
        <v>99.1</v>
      </c>
      <c r="C5" s="16">
        <v>101.2</v>
      </c>
      <c r="D5" s="16">
        <v>101.2</v>
      </c>
      <c r="E5" s="16">
        <v>99.8</v>
      </c>
      <c r="F5" s="16">
        <v>101.1</v>
      </c>
      <c r="G5" s="16">
        <v>101.1</v>
      </c>
      <c r="H5" s="16"/>
      <c r="I5" s="16"/>
    </row>
    <row r="6" spans="1:9" ht="12.75">
      <c r="A6" s="78" t="s">
        <v>65</v>
      </c>
      <c r="B6" s="16">
        <v>99.3</v>
      </c>
      <c r="C6" s="16">
        <v>101.2</v>
      </c>
      <c r="D6" s="16">
        <v>101.2</v>
      </c>
      <c r="E6" s="16">
        <v>100.6</v>
      </c>
      <c r="F6" s="16">
        <v>104.4</v>
      </c>
      <c r="G6" s="16">
        <v>102.8</v>
      </c>
      <c r="H6" s="16"/>
      <c r="I6" s="16"/>
    </row>
    <row r="7" spans="1:9" ht="12.75">
      <c r="A7" s="78" t="s">
        <v>77</v>
      </c>
      <c r="B7" s="16">
        <v>101.6</v>
      </c>
      <c r="C7" s="16">
        <v>99.5</v>
      </c>
      <c r="D7" s="16">
        <v>100.7</v>
      </c>
      <c r="E7" s="16">
        <v>99.7</v>
      </c>
      <c r="F7" s="16">
        <v>100.5</v>
      </c>
      <c r="G7" s="16">
        <v>102</v>
      </c>
      <c r="H7" s="16"/>
      <c r="I7" s="16"/>
    </row>
    <row r="8" spans="1:9" ht="12.75">
      <c r="A8" s="78" t="s">
        <v>78</v>
      </c>
      <c r="B8" s="16">
        <v>99.3</v>
      </c>
      <c r="C8" s="16">
        <v>98.4</v>
      </c>
      <c r="D8" s="16">
        <v>99.9</v>
      </c>
      <c r="E8" s="16">
        <v>98.3</v>
      </c>
      <c r="F8" s="16">
        <v>97.1</v>
      </c>
      <c r="G8" s="16">
        <v>100.7</v>
      </c>
      <c r="H8" s="16"/>
      <c r="I8" s="16"/>
    </row>
    <row r="9" spans="1:9" ht="12.75">
      <c r="A9" s="25" t="s">
        <v>20</v>
      </c>
      <c r="B9" s="16"/>
      <c r="C9" s="16"/>
      <c r="D9" s="16"/>
      <c r="E9" s="16"/>
      <c r="F9" s="16"/>
      <c r="G9" s="16"/>
      <c r="H9"/>
      <c r="I9"/>
    </row>
    <row r="10" spans="1:9" ht="12.75">
      <c r="A10" s="78" t="s">
        <v>76</v>
      </c>
      <c r="B10" s="16">
        <v>102.3</v>
      </c>
      <c r="C10" s="16">
        <v>100.3</v>
      </c>
      <c r="D10" s="16">
        <v>100.3</v>
      </c>
      <c r="E10" s="16">
        <v>101.9</v>
      </c>
      <c r="F10" s="16">
        <v>99.6</v>
      </c>
      <c r="G10" s="16">
        <v>99.6</v>
      </c>
      <c r="H10" s="16"/>
      <c r="I10" s="16"/>
    </row>
    <row r="11" spans="1:9" ht="12.75">
      <c r="A11" s="78" t="s">
        <v>65</v>
      </c>
      <c r="B11" s="16">
        <v>102.1</v>
      </c>
      <c r="C11" s="16">
        <v>106.4</v>
      </c>
      <c r="D11" s="16">
        <v>103.3</v>
      </c>
      <c r="E11" s="16">
        <v>101.5</v>
      </c>
      <c r="F11" s="16">
        <v>102.4</v>
      </c>
      <c r="G11" s="16">
        <v>101</v>
      </c>
      <c r="H11" s="16"/>
      <c r="I11" s="16"/>
    </row>
    <row r="12" spans="1:9" ht="12.75">
      <c r="A12" s="78" t="s">
        <v>77</v>
      </c>
      <c r="B12" s="16">
        <v>100.4</v>
      </c>
      <c r="C12" s="16">
        <v>105.7</v>
      </c>
      <c r="D12" s="16">
        <v>104.1</v>
      </c>
      <c r="E12" s="16">
        <v>103.1</v>
      </c>
      <c r="F12" s="16">
        <v>106.1</v>
      </c>
      <c r="G12" s="16">
        <v>102.7</v>
      </c>
      <c r="H12" s="16"/>
      <c r="I12" s="16"/>
    </row>
    <row r="13" spans="1:9" ht="12.75">
      <c r="A13" s="78" t="s">
        <v>78</v>
      </c>
      <c r="B13" s="16">
        <v>102.2</v>
      </c>
      <c r="C13" s="16">
        <v>107.9</v>
      </c>
      <c r="D13" s="16">
        <v>105</v>
      </c>
      <c r="E13" s="16">
        <v>101.6</v>
      </c>
      <c r="F13" s="16">
        <v>109</v>
      </c>
      <c r="G13" s="16">
        <v>104.2</v>
      </c>
      <c r="H13" s="16"/>
      <c r="I13" s="16"/>
    </row>
    <row r="14" spans="1:9" ht="12.75">
      <c r="A14" s="25" t="s">
        <v>21</v>
      </c>
      <c r="B14" s="112"/>
      <c r="C14" s="112"/>
      <c r="D14" s="112"/>
      <c r="E14" s="112"/>
      <c r="F14" s="112"/>
      <c r="G14" s="112"/>
      <c r="H14"/>
      <c r="I14"/>
    </row>
    <row r="15" spans="1:9" ht="12.75">
      <c r="A15" s="78" t="s">
        <v>76</v>
      </c>
      <c r="B15" s="16">
        <v>102.3</v>
      </c>
      <c r="C15" s="16">
        <v>108.2</v>
      </c>
      <c r="D15" s="16">
        <v>108.2</v>
      </c>
      <c r="E15" s="16">
        <v>101.1</v>
      </c>
      <c r="F15" s="16">
        <v>108.7</v>
      </c>
      <c r="G15" s="16">
        <v>108.7</v>
      </c>
      <c r="H15" s="16"/>
      <c r="I15" s="16"/>
    </row>
    <row r="16" spans="1:9" ht="12.75">
      <c r="A16" s="78" t="s">
        <v>65</v>
      </c>
      <c r="B16" s="16">
        <v>103.8</v>
      </c>
      <c r="C16" s="16">
        <v>109</v>
      </c>
      <c r="D16" s="16">
        <v>108.5</v>
      </c>
      <c r="E16" s="16">
        <v>102.7</v>
      </c>
      <c r="F16" s="16">
        <v>107.7</v>
      </c>
      <c r="G16" s="16">
        <v>108.2</v>
      </c>
      <c r="H16" s="16"/>
      <c r="I16" s="16"/>
    </row>
    <row r="17" spans="1:7" ht="12.75">
      <c r="A17" s="78" t="s">
        <v>77</v>
      </c>
      <c r="B17" s="16">
        <v>99.9</v>
      </c>
      <c r="C17" s="16">
        <v>109.3</v>
      </c>
      <c r="D17" s="16">
        <v>108.8</v>
      </c>
      <c r="E17" s="16">
        <v>100.8</v>
      </c>
      <c r="F17" s="16">
        <v>106.8</v>
      </c>
      <c r="G17" s="16">
        <v>107.7</v>
      </c>
    </row>
    <row r="18" spans="1:7" ht="12.75">
      <c r="A18" s="78" t="s">
        <v>78</v>
      </c>
      <c r="B18" s="16"/>
      <c r="C18" s="16"/>
      <c r="D18" s="16"/>
      <c r="E18" s="16"/>
      <c r="F18" s="16"/>
      <c r="G18" s="16"/>
    </row>
    <row r="19" spans="2:7" ht="12.75">
      <c r="B19"/>
      <c r="C19" s="114"/>
      <c r="D19"/>
      <c r="E19"/>
      <c r="F19"/>
      <c r="G19"/>
    </row>
  </sheetData>
  <sheetProtection/>
  <mergeCells count="3">
    <mergeCell ref="A2:A3"/>
    <mergeCell ref="E2:G2"/>
    <mergeCell ref="B2:D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"/>
  <sheetViews>
    <sheetView showZeros="0" workbookViewId="0" topLeftCell="A1">
      <selection activeCell="A1" sqref="A1"/>
    </sheetView>
  </sheetViews>
  <sheetFormatPr defaultColWidth="9.140625" defaultRowHeight="12.75"/>
  <cols>
    <col min="1" max="1" width="12.140625" style="33" customWidth="1"/>
    <col min="2" max="3" width="12.57421875" style="0" customWidth="1"/>
    <col min="4" max="4" width="11.7109375" style="0" customWidth="1"/>
    <col min="5" max="6" width="12.57421875" style="0" customWidth="1"/>
    <col min="7" max="7" width="11.57421875" style="0" customWidth="1"/>
  </cols>
  <sheetData>
    <row r="1" spans="1:7" ht="13.5" thickBot="1">
      <c r="A1" s="18" t="s">
        <v>79</v>
      </c>
      <c r="B1" s="18"/>
      <c r="C1" s="18"/>
      <c r="D1" s="18"/>
      <c r="E1" s="18"/>
      <c r="F1" s="18"/>
      <c r="G1" s="18"/>
    </row>
    <row r="2" spans="1:7" ht="16.5" customHeight="1" thickBot="1">
      <c r="A2" s="2" t="s">
        <v>1</v>
      </c>
      <c r="B2" s="19" t="s">
        <v>80</v>
      </c>
      <c r="C2" s="20"/>
      <c r="D2" s="21"/>
      <c r="E2" s="19" t="s">
        <v>81</v>
      </c>
      <c r="F2" s="20"/>
      <c r="G2" s="20"/>
    </row>
    <row r="3" spans="1:7" ht="45.75" thickBot="1">
      <c r="A3" s="6"/>
      <c r="B3" s="7" t="s">
        <v>82</v>
      </c>
      <c r="C3" s="43" t="s">
        <v>63</v>
      </c>
      <c r="D3" s="7" t="s">
        <v>6</v>
      </c>
      <c r="E3" s="7" t="s">
        <v>82</v>
      </c>
      <c r="F3" s="43" t="s">
        <v>63</v>
      </c>
      <c r="G3" s="8" t="s">
        <v>83</v>
      </c>
    </row>
    <row r="4" spans="1:7" ht="12.75">
      <c r="A4" s="45" t="s">
        <v>7</v>
      </c>
      <c r="B4" s="46"/>
      <c r="C4" s="46"/>
      <c r="D4" s="46"/>
      <c r="E4" s="46"/>
      <c r="F4" s="46"/>
      <c r="G4" s="46"/>
    </row>
    <row r="5" spans="1:7" ht="12.75">
      <c r="A5" s="28" t="s">
        <v>64</v>
      </c>
      <c r="B5" s="115">
        <v>3700.4</v>
      </c>
      <c r="C5" s="115">
        <v>101.3</v>
      </c>
      <c r="D5" s="115">
        <v>101.3</v>
      </c>
      <c r="E5" s="115">
        <v>505.6</v>
      </c>
      <c r="F5" s="115">
        <v>102.6</v>
      </c>
      <c r="G5" s="115">
        <v>12</v>
      </c>
    </row>
    <row r="6" spans="1:7" ht="12.75">
      <c r="A6" s="28" t="s">
        <v>65</v>
      </c>
      <c r="B6" s="115">
        <v>3786.1</v>
      </c>
      <c r="C6" s="115">
        <v>101.6</v>
      </c>
      <c r="D6" s="115">
        <v>101.5</v>
      </c>
      <c r="E6" s="115">
        <v>470.9</v>
      </c>
      <c r="F6" s="115">
        <v>102.5</v>
      </c>
      <c r="G6" s="115">
        <v>11.1</v>
      </c>
    </row>
    <row r="7" spans="1:7" ht="12.75">
      <c r="A7" s="28" t="s">
        <v>66</v>
      </c>
      <c r="B7" s="115">
        <v>3853.6</v>
      </c>
      <c r="C7" s="115">
        <v>102.4</v>
      </c>
      <c r="D7" s="115">
        <v>101.8</v>
      </c>
      <c r="E7" s="115">
        <v>453.5</v>
      </c>
      <c r="F7" s="115">
        <v>99.4</v>
      </c>
      <c r="G7" s="115">
        <v>10.5</v>
      </c>
    </row>
    <row r="8" spans="1:7" ht="12.75">
      <c r="A8" s="28" t="s">
        <v>67</v>
      </c>
      <c r="B8" s="115">
        <v>3830.8</v>
      </c>
      <c r="C8" s="115">
        <v>102</v>
      </c>
      <c r="D8" s="115">
        <v>101.8</v>
      </c>
      <c r="E8" s="115">
        <v>458.7</v>
      </c>
      <c r="F8" s="115">
        <v>100.9</v>
      </c>
      <c r="G8" s="115">
        <v>10.7</v>
      </c>
    </row>
    <row r="9" spans="1:7" ht="12.75">
      <c r="A9" s="51" t="s">
        <v>20</v>
      </c>
      <c r="B9" s="115"/>
      <c r="C9" s="115"/>
      <c r="D9" s="115"/>
      <c r="E9" s="115"/>
      <c r="F9" s="115"/>
      <c r="G9" s="115"/>
    </row>
    <row r="10" spans="1:7" ht="12.75">
      <c r="A10" s="28" t="s">
        <v>64</v>
      </c>
      <c r="B10" s="115">
        <v>3742</v>
      </c>
      <c r="C10" s="115">
        <v>101.1</v>
      </c>
      <c r="D10" s="115">
        <v>101.1</v>
      </c>
      <c r="E10" s="115">
        <v>494.2</v>
      </c>
      <c r="F10" s="115">
        <v>97.8</v>
      </c>
      <c r="G10" s="115">
        <v>11.7</v>
      </c>
    </row>
    <row r="11" spans="1:7" ht="12.75">
      <c r="A11" s="28" t="s">
        <v>65</v>
      </c>
      <c r="B11" s="115">
        <v>3855.6</v>
      </c>
      <c r="C11" s="115">
        <v>101.8</v>
      </c>
      <c r="D11" s="115">
        <v>101.5</v>
      </c>
      <c r="E11" s="115">
        <v>439.7</v>
      </c>
      <c r="F11" s="115">
        <v>93.4</v>
      </c>
      <c r="G11" s="115">
        <v>10.2</v>
      </c>
    </row>
    <row r="12" spans="1:7" ht="12.75">
      <c r="A12" s="28" t="s">
        <v>66</v>
      </c>
      <c r="B12" s="115">
        <v>3907.5</v>
      </c>
      <c r="C12" s="115">
        <v>101.4</v>
      </c>
      <c r="D12" s="115">
        <v>101.5</v>
      </c>
      <c r="E12" s="115">
        <v>429</v>
      </c>
      <c r="F12" s="115">
        <v>94.6</v>
      </c>
      <c r="G12" s="115">
        <v>9.9</v>
      </c>
    </row>
    <row r="13" spans="1:7" ht="12.75">
      <c r="A13" s="28" t="s">
        <v>67</v>
      </c>
      <c r="B13" s="115">
        <v>3934.9</v>
      </c>
      <c r="C13" s="115">
        <v>102.7</v>
      </c>
      <c r="D13" s="115">
        <v>101.8</v>
      </c>
      <c r="E13" s="115">
        <v>398.1</v>
      </c>
      <c r="F13" s="115">
        <v>86.8</v>
      </c>
      <c r="G13" s="115">
        <v>9.2</v>
      </c>
    </row>
    <row r="14" spans="1:7" ht="12.75">
      <c r="A14" s="51" t="s">
        <v>21</v>
      </c>
      <c r="B14" s="115"/>
      <c r="C14" s="115"/>
      <c r="D14" s="115"/>
      <c r="E14" s="115"/>
      <c r="F14" s="115"/>
      <c r="G14" s="115"/>
    </row>
    <row r="15" spans="1:7" ht="12.75">
      <c r="A15" s="28" t="s">
        <v>64</v>
      </c>
      <c r="B15" s="115">
        <v>4007.8</v>
      </c>
      <c r="C15" s="115">
        <v>107.1</v>
      </c>
      <c r="D15" s="115">
        <v>107.1</v>
      </c>
      <c r="E15" s="115">
        <v>363.8</v>
      </c>
      <c r="F15" s="115">
        <v>73.6</v>
      </c>
      <c r="G15" s="115">
        <v>8.3</v>
      </c>
    </row>
    <row r="16" spans="1:7" s="10" customFormat="1" ht="12.75">
      <c r="A16" s="28" t="s">
        <v>65</v>
      </c>
      <c r="B16" s="115">
        <v>4044.3</v>
      </c>
      <c r="C16" s="115">
        <v>104.9</v>
      </c>
      <c r="D16" s="115">
        <v>106</v>
      </c>
      <c r="E16" s="115">
        <v>358.5</v>
      </c>
      <c r="F16" s="115">
        <v>81.5</v>
      </c>
      <c r="G16" s="115">
        <v>8.1</v>
      </c>
    </row>
    <row r="17" spans="1:7" ht="12.75">
      <c r="A17" s="28" t="s">
        <v>77</v>
      </c>
      <c r="B17" s="115">
        <v>4117.3</v>
      </c>
      <c r="C17" s="115">
        <v>105.4</v>
      </c>
      <c r="D17" s="115">
        <v>105.8</v>
      </c>
      <c r="E17" s="115">
        <v>330.6</v>
      </c>
      <c r="F17" s="115">
        <v>77.1</v>
      </c>
      <c r="G17" s="115">
        <v>7.4</v>
      </c>
    </row>
    <row r="18" spans="1:7" ht="12.75">
      <c r="A18" s="28" t="s">
        <v>78</v>
      </c>
      <c r="B18" s="115"/>
      <c r="C18" s="115"/>
      <c r="D18" s="115"/>
      <c r="E18" s="115"/>
      <c r="F18" s="115"/>
      <c r="G18" s="115"/>
    </row>
  </sheetData>
  <sheetProtection/>
  <mergeCells count="4">
    <mergeCell ref="A2:A3"/>
    <mergeCell ref="E2:G2"/>
    <mergeCell ref="B2:D2"/>
    <mergeCell ref="B4:G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"/>
  <sheetViews>
    <sheetView showZeros="0" workbookViewId="0" topLeftCell="A1">
      <selection activeCell="A1" sqref="A1"/>
    </sheetView>
  </sheetViews>
  <sheetFormatPr defaultColWidth="9.140625" defaultRowHeight="12.75"/>
  <cols>
    <col min="1" max="1" width="15.7109375" style="33" customWidth="1"/>
    <col min="2" max="6" width="13.28125" style="0" customWidth="1"/>
  </cols>
  <sheetData>
    <row r="1" spans="1:6" ht="13.5" thickBot="1">
      <c r="A1" s="18" t="s">
        <v>84</v>
      </c>
      <c r="B1" s="18"/>
      <c r="C1" s="18"/>
      <c r="D1" s="18"/>
      <c r="E1" s="18"/>
      <c r="F1" s="18"/>
    </row>
    <row r="2" spans="1:6" ht="28.5" customHeight="1" thickBot="1">
      <c r="A2" s="2" t="s">
        <v>1</v>
      </c>
      <c r="B2" s="3" t="s">
        <v>36</v>
      </c>
      <c r="C2" s="5"/>
      <c r="D2" s="19" t="s">
        <v>24</v>
      </c>
      <c r="E2" s="20"/>
      <c r="F2" s="20"/>
    </row>
    <row r="3" spans="1:6" ht="27" customHeight="1" thickBot="1">
      <c r="A3" s="6"/>
      <c r="B3" s="110" t="s">
        <v>63</v>
      </c>
      <c r="C3" s="22" t="s">
        <v>6</v>
      </c>
      <c r="D3" s="22" t="s">
        <v>62</v>
      </c>
      <c r="E3" s="110" t="s">
        <v>63</v>
      </c>
      <c r="F3" s="39" t="s">
        <v>6</v>
      </c>
    </row>
    <row r="4" spans="1:6" ht="12.75">
      <c r="A4" s="116" t="s">
        <v>7</v>
      </c>
      <c r="B4" s="117"/>
      <c r="C4" s="117"/>
      <c r="D4" s="117"/>
      <c r="E4" s="117"/>
      <c r="F4" s="117"/>
    </row>
    <row r="5" spans="1:6" ht="12.75">
      <c r="A5" s="44" t="s">
        <v>64</v>
      </c>
      <c r="B5" s="87">
        <v>101.5</v>
      </c>
      <c r="C5" s="87">
        <v>101.5</v>
      </c>
      <c r="D5" s="118">
        <v>103.3</v>
      </c>
      <c r="E5" s="118">
        <v>105.6</v>
      </c>
      <c r="F5" s="118">
        <v>105.6</v>
      </c>
    </row>
    <row r="6" spans="1:6" ht="12.75">
      <c r="A6" s="44" t="s">
        <v>65</v>
      </c>
      <c r="B6" s="87">
        <v>101.7</v>
      </c>
      <c r="C6" s="87">
        <v>101.6</v>
      </c>
      <c r="D6" s="118">
        <v>101.5</v>
      </c>
      <c r="E6" s="118">
        <v>105.5</v>
      </c>
      <c r="F6" s="118">
        <v>105.6</v>
      </c>
    </row>
    <row r="7" spans="1:6" ht="12.75">
      <c r="A7" s="44" t="s">
        <v>77</v>
      </c>
      <c r="B7" s="87">
        <v>102.2</v>
      </c>
      <c r="C7" s="87">
        <v>101.8</v>
      </c>
      <c r="D7" s="118">
        <v>100.1</v>
      </c>
      <c r="E7" s="118">
        <v>106.1</v>
      </c>
      <c r="F7" s="118">
        <v>105.8</v>
      </c>
    </row>
    <row r="8" spans="1:6" ht="12.75">
      <c r="A8" s="44" t="s">
        <v>78</v>
      </c>
      <c r="B8" s="87">
        <v>102.9</v>
      </c>
      <c r="C8" s="85">
        <v>102.1</v>
      </c>
      <c r="D8" s="118">
        <v>100.4</v>
      </c>
      <c r="E8" s="118">
        <v>105.4</v>
      </c>
      <c r="F8" s="118">
        <v>105.7</v>
      </c>
    </row>
    <row r="9" spans="1:6" ht="12.75">
      <c r="A9" s="116" t="s">
        <v>20</v>
      </c>
      <c r="B9" s="117"/>
      <c r="C9" s="117"/>
      <c r="D9" s="117"/>
      <c r="E9" s="117"/>
      <c r="F9" s="117"/>
    </row>
    <row r="10" spans="1:6" ht="12.75">
      <c r="A10" s="44" t="s">
        <v>64</v>
      </c>
      <c r="B10" s="87">
        <v>104.3</v>
      </c>
      <c r="C10" s="87">
        <v>104.3</v>
      </c>
      <c r="D10" s="118">
        <v>100.8</v>
      </c>
      <c r="E10" s="118">
        <v>102.9</v>
      </c>
      <c r="F10" s="118">
        <v>102.9</v>
      </c>
    </row>
    <row r="11" spans="1:6" ht="12.75">
      <c r="A11" s="44" t="s">
        <v>65</v>
      </c>
      <c r="B11" s="87">
        <v>105.2</v>
      </c>
      <c r="C11" s="87">
        <v>104.7</v>
      </c>
      <c r="D11" s="118">
        <v>100.4</v>
      </c>
      <c r="E11" s="118">
        <v>101.8</v>
      </c>
      <c r="F11" s="118">
        <v>102.3</v>
      </c>
    </row>
    <row r="12" spans="1:6" ht="12.75">
      <c r="A12" s="44" t="s">
        <v>77</v>
      </c>
      <c r="B12" s="87">
        <v>105.4</v>
      </c>
      <c r="C12" s="85">
        <v>105</v>
      </c>
      <c r="D12" s="118">
        <v>99.8</v>
      </c>
      <c r="E12" s="118">
        <v>101.5</v>
      </c>
      <c r="F12" s="118">
        <v>102.1</v>
      </c>
    </row>
    <row r="13" spans="1:6" ht="12.75">
      <c r="A13" s="44" t="s">
        <v>78</v>
      </c>
      <c r="B13" s="87">
        <v>104.5</v>
      </c>
      <c r="C13" s="87">
        <v>104.9</v>
      </c>
      <c r="D13" s="118">
        <v>99.7</v>
      </c>
      <c r="E13" s="118">
        <v>100.7</v>
      </c>
      <c r="F13" s="118">
        <v>101.7</v>
      </c>
    </row>
    <row r="14" spans="1:6" ht="12.75">
      <c r="A14" s="116" t="s">
        <v>21</v>
      </c>
      <c r="B14" s="119"/>
      <c r="C14" s="119"/>
      <c r="D14" s="117"/>
      <c r="E14" s="117"/>
      <c r="F14" s="117"/>
    </row>
    <row r="15" spans="1:10" ht="12.75">
      <c r="A15" s="44" t="s">
        <v>64</v>
      </c>
      <c r="B15" s="87">
        <v>101.9</v>
      </c>
      <c r="C15" s="87">
        <v>101.9</v>
      </c>
      <c r="D15" s="118">
        <v>100.1</v>
      </c>
      <c r="E15" s="118">
        <v>100</v>
      </c>
      <c r="F15" s="118">
        <v>100</v>
      </c>
      <c r="I15" s="118"/>
      <c r="J15" s="94"/>
    </row>
    <row r="16" spans="1:9" ht="12.75">
      <c r="A16" s="44" t="s">
        <v>65</v>
      </c>
      <c r="B16" s="87">
        <v>104.3</v>
      </c>
      <c r="C16" s="85">
        <v>103</v>
      </c>
      <c r="D16" s="118">
        <v>100</v>
      </c>
      <c r="E16" s="118">
        <v>99.8</v>
      </c>
      <c r="F16" s="118">
        <v>99.9</v>
      </c>
      <c r="I16" s="118"/>
    </row>
    <row r="17" spans="1:6" ht="12.75">
      <c r="A17" s="44" t="s">
        <v>77</v>
      </c>
      <c r="B17" s="87">
        <v>102.6</v>
      </c>
      <c r="C17" s="85">
        <v>102.9</v>
      </c>
      <c r="D17" s="118">
        <v>99.9</v>
      </c>
      <c r="E17" s="118">
        <v>99.9</v>
      </c>
      <c r="F17" s="118">
        <v>99.9</v>
      </c>
    </row>
    <row r="18" spans="1:9" ht="12.75">
      <c r="A18" s="44" t="s">
        <v>78</v>
      </c>
      <c r="B18" s="87"/>
      <c r="C18" s="87"/>
      <c r="D18" s="118"/>
      <c r="E18" s="118"/>
      <c r="F18" s="118"/>
      <c r="I18" s="94"/>
    </row>
    <row r="19" spans="1:6" ht="12.75">
      <c r="A19" s="116"/>
      <c r="B19" s="117"/>
      <c r="C19" s="117"/>
      <c r="D19" s="117"/>
      <c r="E19" s="117"/>
      <c r="F19" s="117"/>
    </row>
    <row r="20" spans="1:6" ht="12.75">
      <c r="A20" s="44"/>
      <c r="B20" s="117"/>
      <c r="C20" s="117"/>
      <c r="D20" s="118"/>
      <c r="E20" s="118"/>
      <c r="F20" s="118"/>
    </row>
    <row r="21" spans="1:6" ht="12.75">
      <c r="A21" s="120"/>
      <c r="B21" s="117"/>
      <c r="C21" s="117"/>
      <c r="D21" s="117"/>
      <c r="E21" s="117"/>
      <c r="F21" s="117"/>
    </row>
  </sheetData>
  <sheetProtection/>
  <mergeCells count="3">
    <mergeCell ref="B2:C2"/>
    <mergeCell ref="A2:A3"/>
    <mergeCell ref="D2:F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showZeros="0" workbookViewId="0" topLeftCell="A1">
      <selection activeCell="A1" sqref="A1"/>
    </sheetView>
  </sheetViews>
  <sheetFormatPr defaultColWidth="9.140625" defaultRowHeight="12.75"/>
  <cols>
    <col min="1" max="1" width="13.7109375" style="33" customWidth="1"/>
    <col min="2" max="5" width="13.140625" style="0" customWidth="1"/>
  </cols>
  <sheetData>
    <row r="1" spans="1:5" ht="13.5" thickBot="1">
      <c r="A1" s="121" t="s">
        <v>85</v>
      </c>
      <c r="B1" s="121"/>
      <c r="C1" s="121"/>
      <c r="D1" s="121"/>
      <c r="E1" s="121"/>
    </row>
    <row r="2" spans="1:5" ht="27" customHeight="1" thickBot="1">
      <c r="A2" s="2" t="s">
        <v>1</v>
      </c>
      <c r="B2" s="19" t="s">
        <v>86</v>
      </c>
      <c r="C2" s="20"/>
      <c r="D2" s="19" t="s">
        <v>87</v>
      </c>
      <c r="E2" s="20"/>
    </row>
    <row r="3" spans="1:5" ht="30" customHeight="1" thickBot="1">
      <c r="A3" s="6"/>
      <c r="B3" s="7" t="s">
        <v>88</v>
      </c>
      <c r="C3" s="22" t="s">
        <v>6</v>
      </c>
      <c r="D3" s="7" t="s">
        <v>88</v>
      </c>
      <c r="E3" s="122" t="s">
        <v>6</v>
      </c>
    </row>
    <row r="4" spans="1:5" ht="12.75">
      <c r="A4" s="9" t="s">
        <v>7</v>
      </c>
      <c r="B4" s="123"/>
      <c r="C4" s="123"/>
      <c r="D4" s="123"/>
      <c r="E4" s="123"/>
    </row>
    <row r="5" spans="1:5" ht="12.75">
      <c r="A5" s="12" t="s">
        <v>64</v>
      </c>
      <c r="B5" s="124">
        <v>-49</v>
      </c>
      <c r="C5" s="124">
        <v>-49</v>
      </c>
      <c r="D5" s="124">
        <v>415</v>
      </c>
      <c r="E5" s="124">
        <v>415</v>
      </c>
    </row>
    <row r="6" spans="1:9" ht="12.75">
      <c r="A6" s="12" t="s">
        <v>65</v>
      </c>
      <c r="B6" s="124">
        <v>614</v>
      </c>
      <c r="C6" s="124">
        <v>565</v>
      </c>
      <c r="D6" s="124">
        <v>491</v>
      </c>
      <c r="E6" s="124">
        <v>906</v>
      </c>
      <c r="G6" s="125"/>
      <c r="I6" s="125"/>
    </row>
    <row r="7" spans="1:9" ht="12.75">
      <c r="A7" s="12" t="s">
        <v>66</v>
      </c>
      <c r="B7" s="124">
        <v>1051</v>
      </c>
      <c r="C7" s="124">
        <v>1616</v>
      </c>
      <c r="D7" s="124">
        <v>522</v>
      </c>
      <c r="E7" s="124">
        <v>1428</v>
      </c>
      <c r="G7" s="125"/>
      <c r="I7" s="125"/>
    </row>
    <row r="8" spans="1:9" ht="12.75">
      <c r="A8" s="12" t="s">
        <v>67</v>
      </c>
      <c r="B8" s="126">
        <v>257</v>
      </c>
      <c r="C8" s="126">
        <v>1873</v>
      </c>
      <c r="D8" s="126">
        <v>1104</v>
      </c>
      <c r="E8" s="126">
        <v>2532</v>
      </c>
      <c r="G8" s="125"/>
      <c r="I8" s="125"/>
    </row>
    <row r="9" spans="1:5" ht="12.75">
      <c r="A9" s="9" t="s">
        <v>20</v>
      </c>
      <c r="B9" s="127"/>
      <c r="C9" s="127"/>
      <c r="D9" s="127"/>
      <c r="E9" s="127"/>
    </row>
    <row r="10" spans="1:9" ht="12.75">
      <c r="A10" s="12" t="s">
        <v>64</v>
      </c>
      <c r="B10" s="124">
        <v>858</v>
      </c>
      <c r="C10" s="124">
        <v>858</v>
      </c>
      <c r="D10" s="124">
        <v>607</v>
      </c>
      <c r="E10" s="124">
        <v>607</v>
      </c>
      <c r="G10" s="125"/>
      <c r="I10" s="125"/>
    </row>
    <row r="11" spans="1:9" ht="12.75">
      <c r="A11" s="12" t="s">
        <v>65</v>
      </c>
      <c r="B11" s="124">
        <v>824</v>
      </c>
      <c r="C11" s="124">
        <v>1681</v>
      </c>
      <c r="D11" s="124">
        <v>830</v>
      </c>
      <c r="E11" s="124">
        <v>1437</v>
      </c>
      <c r="G11" s="125"/>
      <c r="I11" s="125"/>
    </row>
    <row r="12" spans="1:9" ht="12.75">
      <c r="A12" s="12" t="s">
        <v>66</v>
      </c>
      <c r="B12" s="124">
        <v>1564</v>
      </c>
      <c r="C12" s="124">
        <v>3245</v>
      </c>
      <c r="D12" s="124">
        <v>614</v>
      </c>
      <c r="E12" s="124">
        <v>2051</v>
      </c>
      <c r="G12" s="125"/>
      <c r="I12" s="125"/>
    </row>
    <row r="13" spans="1:9" ht="12.75">
      <c r="A13" s="12" t="s">
        <v>67</v>
      </c>
      <c r="B13" s="124">
        <v>917</v>
      </c>
      <c r="C13" s="124">
        <v>4162</v>
      </c>
      <c r="D13" s="124">
        <v>1590</v>
      </c>
      <c r="E13" s="124">
        <v>3641</v>
      </c>
      <c r="G13" s="125"/>
      <c r="I13" s="125"/>
    </row>
    <row r="14" spans="1:5" ht="12.75">
      <c r="A14" s="9" t="s">
        <v>21</v>
      </c>
      <c r="B14" s="128"/>
      <c r="C14" s="128"/>
      <c r="D14" s="128"/>
      <c r="E14" s="128"/>
    </row>
    <row r="15" spans="1:5" ht="12.75">
      <c r="A15" s="12" t="s">
        <v>64</v>
      </c>
      <c r="B15" s="129">
        <v>1067</v>
      </c>
      <c r="C15" s="129">
        <v>1067</v>
      </c>
      <c r="D15" s="129">
        <v>498</v>
      </c>
      <c r="E15" s="129">
        <v>498</v>
      </c>
    </row>
    <row r="16" spans="1:5" ht="12.75">
      <c r="A16" s="12" t="s">
        <v>65</v>
      </c>
      <c r="B16" s="129">
        <v>809</v>
      </c>
      <c r="C16" s="129">
        <v>1876</v>
      </c>
      <c r="D16" s="129">
        <v>763</v>
      </c>
      <c r="E16" s="129">
        <v>1262</v>
      </c>
    </row>
    <row r="17" ht="12.75">
      <c r="A17" s="12" t="s">
        <v>66</v>
      </c>
    </row>
    <row r="18" ht="12.75">
      <c r="A18" s="12" t="s">
        <v>67</v>
      </c>
    </row>
  </sheetData>
  <sheetProtection/>
  <mergeCells count="6">
    <mergeCell ref="B14:E14"/>
    <mergeCell ref="A2:A3"/>
    <mergeCell ref="B4:E4"/>
    <mergeCell ref="B9:E9"/>
    <mergeCell ref="D2:E2"/>
    <mergeCell ref="B2:C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Zeros="0" workbookViewId="0" topLeftCell="A1">
      <selection activeCell="A1" sqref="A1"/>
    </sheetView>
  </sheetViews>
  <sheetFormatPr defaultColWidth="9.140625" defaultRowHeight="12.75"/>
  <cols>
    <col min="1" max="1" width="12.8515625" style="33" customWidth="1"/>
    <col min="2" max="7" width="12.8515625" style="0" customWidth="1"/>
  </cols>
  <sheetData>
    <row r="1" spans="1:7" ht="13.5" thickBot="1">
      <c r="A1" s="18" t="s">
        <v>89</v>
      </c>
      <c r="B1" s="18"/>
      <c r="C1" s="18"/>
      <c r="D1" s="18"/>
      <c r="E1" s="18"/>
      <c r="F1" s="18"/>
      <c r="G1" s="18"/>
    </row>
    <row r="2" spans="1:7" ht="29.25" customHeight="1" thickBot="1">
      <c r="A2" s="2" t="s">
        <v>1</v>
      </c>
      <c r="B2" s="19" t="s">
        <v>90</v>
      </c>
      <c r="C2" s="21"/>
      <c r="D2" s="19" t="s">
        <v>91</v>
      </c>
      <c r="E2" s="21"/>
      <c r="F2" s="19" t="s">
        <v>92</v>
      </c>
      <c r="G2" s="20"/>
    </row>
    <row r="3" spans="1:7" ht="42.75" customHeight="1" thickBot="1">
      <c r="A3" s="130"/>
      <c r="B3" s="22" t="s">
        <v>63</v>
      </c>
      <c r="C3" s="22" t="s">
        <v>6</v>
      </c>
      <c r="D3" s="22" t="s">
        <v>63</v>
      </c>
      <c r="E3" s="22" t="s">
        <v>6</v>
      </c>
      <c r="F3" s="22" t="s">
        <v>63</v>
      </c>
      <c r="G3" s="39" t="s">
        <v>6</v>
      </c>
    </row>
    <row r="4" spans="1:7" ht="12.75">
      <c r="A4" s="51" t="s">
        <v>7</v>
      </c>
      <c r="B4" s="131"/>
      <c r="C4" s="131"/>
      <c r="D4" s="131"/>
      <c r="E4" s="131"/>
      <c r="F4" s="131"/>
      <c r="G4" s="131"/>
    </row>
    <row r="5" spans="1:7" ht="12.75">
      <c r="A5" s="28" t="s">
        <v>64</v>
      </c>
      <c r="B5" s="132">
        <v>99.5</v>
      </c>
      <c r="C5" s="132">
        <v>99.5</v>
      </c>
      <c r="D5" s="132">
        <v>97.6</v>
      </c>
      <c r="E5" s="132">
        <v>97.6</v>
      </c>
      <c r="F5" s="132">
        <v>100</v>
      </c>
      <c r="G5" s="132">
        <v>100</v>
      </c>
    </row>
    <row r="6" spans="1:7" ht="12.75">
      <c r="A6" s="28" t="s">
        <v>65</v>
      </c>
      <c r="B6" s="132">
        <v>99.4</v>
      </c>
      <c r="C6" s="132">
        <v>99.5</v>
      </c>
      <c r="D6" s="132">
        <v>90.9</v>
      </c>
      <c r="E6" s="132">
        <v>94</v>
      </c>
      <c r="F6" s="132">
        <v>100.8</v>
      </c>
      <c r="G6" s="132">
        <v>100.4</v>
      </c>
    </row>
    <row r="7" spans="1:7" ht="12.75">
      <c r="A7" s="28" t="s">
        <v>66</v>
      </c>
      <c r="B7" s="132">
        <v>100.3</v>
      </c>
      <c r="C7" s="132">
        <v>99.7</v>
      </c>
      <c r="D7" s="132">
        <v>84</v>
      </c>
      <c r="E7" s="132">
        <v>90.4</v>
      </c>
      <c r="F7" s="132">
        <v>97.2</v>
      </c>
      <c r="G7" s="132">
        <v>99.4</v>
      </c>
    </row>
    <row r="8" spans="1:7" ht="12.75">
      <c r="A8" s="28" t="s">
        <v>67</v>
      </c>
      <c r="B8" s="132">
        <v>98.1</v>
      </c>
      <c r="C8" s="132">
        <v>99.3</v>
      </c>
      <c r="D8" s="132">
        <v>87.5</v>
      </c>
      <c r="E8" s="132">
        <v>89.6</v>
      </c>
      <c r="F8" s="132">
        <v>97.5</v>
      </c>
      <c r="G8" s="132">
        <v>98.9</v>
      </c>
    </row>
    <row r="9" spans="1:7" ht="12.75">
      <c r="A9" s="51" t="s">
        <v>20</v>
      </c>
      <c r="B9" s="10"/>
      <c r="C9" s="10"/>
      <c r="D9" s="10"/>
      <c r="E9" s="10"/>
      <c r="F9" s="10"/>
      <c r="G9" s="10"/>
    </row>
    <row r="10" spans="1:7" ht="12.75">
      <c r="A10" s="28" t="s">
        <v>64</v>
      </c>
      <c r="B10" s="132">
        <v>97.5</v>
      </c>
      <c r="C10" s="132">
        <v>97.5</v>
      </c>
      <c r="D10" s="132">
        <v>98.1</v>
      </c>
      <c r="E10" s="132">
        <v>98.1</v>
      </c>
      <c r="F10" s="132">
        <v>97.9</v>
      </c>
      <c r="G10" s="132">
        <v>97.9</v>
      </c>
    </row>
    <row r="11" spans="1:7" ht="12.75">
      <c r="A11" s="28" t="s">
        <v>65</v>
      </c>
      <c r="B11" s="132">
        <v>102.4</v>
      </c>
      <c r="C11" s="132">
        <v>99.9</v>
      </c>
      <c r="D11" s="132">
        <v>103.4</v>
      </c>
      <c r="E11" s="132">
        <v>100.8</v>
      </c>
      <c r="F11" s="132">
        <v>98.9</v>
      </c>
      <c r="G11" s="132">
        <v>98.4</v>
      </c>
    </row>
    <row r="12" spans="1:7" ht="12.75">
      <c r="A12" s="28" t="s">
        <v>66</v>
      </c>
      <c r="B12" s="132">
        <v>105.3</v>
      </c>
      <c r="C12" s="132">
        <v>101.7</v>
      </c>
      <c r="D12" s="80">
        <v>103</v>
      </c>
      <c r="E12" s="105">
        <v>101.5</v>
      </c>
      <c r="F12" s="80">
        <v>104.7</v>
      </c>
      <c r="G12" s="105">
        <v>100.3</v>
      </c>
    </row>
    <row r="13" spans="1:7" ht="12.75">
      <c r="A13" s="28" t="s">
        <v>67</v>
      </c>
      <c r="B13" s="132">
        <v>114.6</v>
      </c>
      <c r="C13" s="132">
        <v>104.8</v>
      </c>
      <c r="D13" s="132">
        <v>102.5</v>
      </c>
      <c r="E13" s="132">
        <v>101.8</v>
      </c>
      <c r="F13" s="132">
        <v>101.8</v>
      </c>
      <c r="G13" s="132">
        <v>100.7</v>
      </c>
    </row>
    <row r="14" spans="1:7" ht="12.75">
      <c r="A14" s="51" t="s">
        <v>21</v>
      </c>
      <c r="B14" s="10"/>
      <c r="C14" s="10"/>
      <c r="D14" s="10"/>
      <c r="E14" s="10"/>
      <c r="F14" s="10"/>
      <c r="G14" s="10"/>
    </row>
    <row r="15" spans="1:7" ht="12.75">
      <c r="A15" s="28" t="s">
        <v>64</v>
      </c>
      <c r="B15" s="133">
        <v>108.6</v>
      </c>
      <c r="C15" s="133">
        <v>108.6</v>
      </c>
      <c r="D15" s="132">
        <v>105.1</v>
      </c>
      <c r="E15" s="132">
        <v>105.1</v>
      </c>
      <c r="F15" s="132">
        <v>104.3</v>
      </c>
      <c r="G15" s="132">
        <v>104.3</v>
      </c>
    </row>
    <row r="16" spans="1:7" ht="12.75">
      <c r="A16" s="28" t="s">
        <v>65</v>
      </c>
      <c r="B16" s="133">
        <v>105.1</v>
      </c>
      <c r="C16" s="133">
        <v>106.8</v>
      </c>
      <c r="D16" s="132">
        <v>106.2</v>
      </c>
      <c r="E16" s="132">
        <v>105.7</v>
      </c>
      <c r="F16" s="132">
        <v>105.7</v>
      </c>
      <c r="G16" s="132">
        <v>105</v>
      </c>
    </row>
    <row r="17" spans="1:7" ht="12.75">
      <c r="A17" s="28" t="s">
        <v>66</v>
      </c>
      <c r="B17" s="132">
        <v>102</v>
      </c>
      <c r="C17" s="132">
        <v>105.1</v>
      </c>
      <c r="D17" s="132">
        <v>108.3</v>
      </c>
      <c r="E17" s="132">
        <v>106.6</v>
      </c>
      <c r="F17" s="132">
        <v>104.8</v>
      </c>
      <c r="G17" s="132">
        <v>104.9</v>
      </c>
    </row>
    <row r="18" ht="12.75">
      <c r="A18" s="28" t="s">
        <v>67</v>
      </c>
    </row>
  </sheetData>
  <sheetProtection/>
  <mergeCells count="4">
    <mergeCell ref="A2:A3"/>
    <mergeCell ref="B2:C2"/>
    <mergeCell ref="D2:E2"/>
    <mergeCell ref="F2:G2"/>
  </mergeCells>
  <printOptions/>
  <pageMargins left="0.75" right="0.75" top="1" bottom="1" header="0.5" footer="0.5"/>
  <pageSetup fitToHeight="1" fitToWidth="1" horizontalDpi="600" verticalDpi="600" orientation="portrait" paperSize="9" scale="97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0"/>
  <sheetViews>
    <sheetView showZeros="0" workbookViewId="0" topLeftCell="A1">
      <selection activeCell="A1" sqref="A1"/>
    </sheetView>
  </sheetViews>
  <sheetFormatPr defaultColWidth="9.140625" defaultRowHeight="12.75"/>
  <cols>
    <col min="1" max="1" width="12.57421875" style="33" customWidth="1"/>
    <col min="2" max="2" width="12.28125" style="0" customWidth="1"/>
    <col min="3" max="3" width="12.7109375" style="0" customWidth="1"/>
    <col min="4" max="4" width="13.57421875" style="0" customWidth="1"/>
    <col min="5" max="6" width="12.421875" style="0" customWidth="1"/>
  </cols>
  <sheetData>
    <row r="1" spans="1:6" ht="13.5" thickBot="1">
      <c r="A1" s="18" t="s">
        <v>93</v>
      </c>
      <c r="B1" s="18"/>
      <c r="C1" s="18"/>
      <c r="D1" s="18"/>
      <c r="E1" s="18"/>
      <c r="F1" s="18"/>
    </row>
    <row r="2" spans="1:6" ht="13.5" thickBot="1">
      <c r="A2" s="2" t="s">
        <v>1</v>
      </c>
      <c r="B2" s="19" t="s">
        <v>94</v>
      </c>
      <c r="C2" s="21"/>
      <c r="D2" s="19" t="s">
        <v>95</v>
      </c>
      <c r="E2" s="21"/>
      <c r="F2" s="134" t="s">
        <v>96</v>
      </c>
    </row>
    <row r="3" spans="1:6" ht="48" customHeight="1" thickBot="1">
      <c r="A3" s="6"/>
      <c r="B3" s="7" t="s">
        <v>97</v>
      </c>
      <c r="C3" s="7" t="s">
        <v>100</v>
      </c>
      <c r="D3" s="7" t="s">
        <v>98</v>
      </c>
      <c r="E3" s="7" t="s">
        <v>99</v>
      </c>
      <c r="F3" s="135"/>
    </row>
    <row r="4" spans="1:6" ht="12.75">
      <c r="A4" s="51" t="s">
        <v>7</v>
      </c>
      <c r="B4" s="10"/>
      <c r="C4" s="10"/>
      <c r="D4" s="10"/>
      <c r="E4" s="10"/>
      <c r="F4" s="10"/>
    </row>
    <row r="5" spans="1:6" ht="12.75">
      <c r="A5" s="28" t="s">
        <v>64</v>
      </c>
      <c r="B5" s="136">
        <v>2893</v>
      </c>
      <c r="C5" s="137">
        <v>1374</v>
      </c>
      <c r="D5" s="136">
        <v>11634</v>
      </c>
      <c r="E5" s="137">
        <v>4501</v>
      </c>
      <c r="F5" s="137">
        <v>4563</v>
      </c>
    </row>
    <row r="6" spans="1:6" ht="12.75">
      <c r="A6" s="28" t="s">
        <v>65</v>
      </c>
      <c r="B6" s="136">
        <v>2911</v>
      </c>
      <c r="C6" s="137">
        <v>1307</v>
      </c>
      <c r="D6" s="136">
        <v>11528</v>
      </c>
      <c r="E6" s="137">
        <v>4546</v>
      </c>
      <c r="F6" s="137">
        <v>4759</v>
      </c>
    </row>
    <row r="7" spans="1:6" ht="12.75">
      <c r="A7" s="28" t="s">
        <v>66</v>
      </c>
      <c r="B7" s="137">
        <v>2918</v>
      </c>
      <c r="C7" s="137">
        <v>1219</v>
      </c>
      <c r="D7" s="137">
        <v>11509</v>
      </c>
      <c r="E7" s="137">
        <v>4476</v>
      </c>
      <c r="F7" s="137">
        <v>5119</v>
      </c>
    </row>
    <row r="8" spans="1:6" ht="12.75">
      <c r="A8" s="28" t="s">
        <v>67</v>
      </c>
      <c r="B8" s="137">
        <v>2927</v>
      </c>
      <c r="C8" s="137">
        <v>1336</v>
      </c>
      <c r="D8" s="137">
        <v>11579</v>
      </c>
      <c r="E8" s="137">
        <v>4477</v>
      </c>
      <c r="F8" s="137">
        <v>5456</v>
      </c>
    </row>
    <row r="9" spans="1:6" ht="12.75">
      <c r="A9" s="51" t="s">
        <v>20</v>
      </c>
      <c r="B9" s="10"/>
      <c r="C9" s="10"/>
      <c r="D9" s="10"/>
      <c r="E9" s="138"/>
      <c r="F9" s="113"/>
    </row>
    <row r="10" spans="1:6" ht="12.75">
      <c r="A10" s="28" t="s">
        <v>64</v>
      </c>
      <c r="B10" s="136">
        <v>3065</v>
      </c>
      <c r="C10" s="137">
        <v>1375</v>
      </c>
      <c r="D10" s="136">
        <v>11582</v>
      </c>
      <c r="E10" s="137">
        <v>4432</v>
      </c>
      <c r="F10" s="137">
        <v>5652</v>
      </c>
    </row>
    <row r="11" spans="1:6" ht="12.75">
      <c r="A11" s="28" t="s">
        <v>65</v>
      </c>
      <c r="B11" s="136">
        <v>3023</v>
      </c>
      <c r="C11" s="139">
        <v>1250</v>
      </c>
      <c r="D11" s="136">
        <v>11581</v>
      </c>
      <c r="E11" s="137">
        <v>4630</v>
      </c>
      <c r="F11" s="137">
        <v>5871</v>
      </c>
    </row>
    <row r="12" spans="1:6" ht="12.75">
      <c r="A12" s="28" t="s">
        <v>66</v>
      </c>
      <c r="B12" s="126">
        <v>2820</v>
      </c>
      <c r="C12" s="139">
        <v>1236</v>
      </c>
      <c r="D12" s="126">
        <v>11657</v>
      </c>
      <c r="E12" s="137">
        <v>4594</v>
      </c>
      <c r="F12" s="137">
        <v>6182</v>
      </c>
    </row>
    <row r="13" spans="1:6" ht="12.75">
      <c r="A13" s="28" t="s">
        <v>67</v>
      </c>
      <c r="B13" s="140">
        <v>2919</v>
      </c>
      <c r="C13" s="139">
        <v>1279</v>
      </c>
      <c r="D13" s="137">
        <v>11676</v>
      </c>
      <c r="E13" s="137">
        <v>4654</v>
      </c>
      <c r="F13" s="137">
        <v>6480</v>
      </c>
    </row>
    <row r="14" spans="1:6" ht="12.75">
      <c r="A14" s="51" t="s">
        <v>21</v>
      </c>
      <c r="B14" s="105"/>
      <c r="C14" s="10"/>
      <c r="D14" s="10"/>
      <c r="E14" s="10"/>
      <c r="F14" s="10"/>
    </row>
    <row r="15" spans="1:6" ht="12.75">
      <c r="A15" s="28" t="s">
        <v>64</v>
      </c>
      <c r="B15" s="136">
        <v>2846</v>
      </c>
      <c r="C15" s="137">
        <v>1254</v>
      </c>
      <c r="D15" s="136">
        <v>11625</v>
      </c>
      <c r="E15" s="137">
        <v>4635</v>
      </c>
      <c r="F15" s="139">
        <v>6640</v>
      </c>
    </row>
    <row r="16" spans="1:6" ht="12.75">
      <c r="A16" s="28" t="s">
        <v>65</v>
      </c>
      <c r="B16" s="140">
        <v>2855</v>
      </c>
      <c r="C16" s="137">
        <v>1157</v>
      </c>
      <c r="D16" s="136">
        <v>11618</v>
      </c>
      <c r="E16" s="137">
        <v>4814</v>
      </c>
      <c r="F16" s="137">
        <v>6814</v>
      </c>
    </row>
    <row r="17" spans="1:6" ht="12.75">
      <c r="A17" s="28" t="s">
        <v>66</v>
      </c>
      <c r="B17" s="126">
        <v>2976</v>
      </c>
      <c r="C17" s="137">
        <v>1110</v>
      </c>
      <c r="D17" s="126">
        <v>11628</v>
      </c>
      <c r="E17" s="137">
        <v>4805</v>
      </c>
      <c r="F17" s="137">
        <v>7039</v>
      </c>
    </row>
    <row r="18" spans="1:6" ht="12.75">
      <c r="A18" s="28" t="s">
        <v>67</v>
      </c>
      <c r="B18" s="137"/>
      <c r="C18" s="137"/>
      <c r="D18" s="137"/>
      <c r="E18" s="137"/>
      <c r="F18" s="137"/>
    </row>
    <row r="19" spans="2:4" ht="12.75">
      <c r="B19" s="10"/>
      <c r="C19" s="10"/>
      <c r="D19" s="10"/>
    </row>
    <row r="20" spans="2:4" ht="12.75">
      <c r="B20" s="10"/>
      <c r="C20" s="10"/>
      <c r="D20" s="10"/>
    </row>
  </sheetData>
  <sheetProtection/>
  <mergeCells count="4">
    <mergeCell ref="A2:A3"/>
    <mergeCell ref="B2:C2"/>
    <mergeCell ref="D2:E2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9.57421875" style="0" bestFit="1" customWidth="1"/>
    <col min="6" max="6" width="11.8515625" style="0" customWidth="1"/>
    <col min="7" max="7" width="11.140625" style="0" customWidth="1"/>
  </cols>
  <sheetData>
    <row r="1" spans="1:7" ht="13.5" thickBot="1">
      <c r="A1" s="1" t="s">
        <v>0</v>
      </c>
      <c r="B1" s="1"/>
      <c r="C1" s="1"/>
      <c r="D1" s="1"/>
      <c r="E1" s="1"/>
      <c r="F1" s="1"/>
      <c r="G1" s="1"/>
    </row>
    <row r="2" spans="1:7" ht="17.25" customHeight="1" thickBot="1">
      <c r="A2" s="2" t="s">
        <v>1</v>
      </c>
      <c r="B2" s="3" t="s">
        <v>2</v>
      </c>
      <c r="C2" s="4"/>
      <c r="D2" s="5"/>
      <c r="E2" s="3" t="s">
        <v>3</v>
      </c>
      <c r="F2" s="4"/>
      <c r="G2" s="4"/>
    </row>
    <row r="3" spans="1:7" ht="34.5" customHeight="1" thickBot="1">
      <c r="A3" s="6"/>
      <c r="B3" s="7" t="s">
        <v>4</v>
      </c>
      <c r="C3" s="7" t="s">
        <v>5</v>
      </c>
      <c r="D3" s="7" t="s">
        <v>6</v>
      </c>
      <c r="E3" s="7" t="s">
        <v>4</v>
      </c>
      <c r="F3" s="7" t="s">
        <v>5</v>
      </c>
      <c r="G3" s="8" t="s">
        <v>6</v>
      </c>
    </row>
    <row r="4" spans="1:10" ht="12.75">
      <c r="A4" s="9" t="s">
        <v>7</v>
      </c>
      <c r="C4" s="10"/>
      <c r="D4" s="10"/>
      <c r="E4" s="10"/>
      <c r="F4" s="10"/>
      <c r="G4" s="10"/>
      <c r="J4" s="11"/>
    </row>
    <row r="5" spans="1:11" ht="12.75">
      <c r="A5" s="12" t="s">
        <v>8</v>
      </c>
      <c r="B5" s="13">
        <v>100.7</v>
      </c>
      <c r="C5" s="13">
        <v>101.2</v>
      </c>
      <c r="D5" s="14">
        <v>101.2</v>
      </c>
      <c r="E5" s="15">
        <v>100.1</v>
      </c>
      <c r="F5" s="14">
        <v>98.8</v>
      </c>
      <c r="G5" s="14">
        <v>98.8</v>
      </c>
      <c r="H5" s="10"/>
      <c r="K5" s="11"/>
    </row>
    <row r="6" spans="1:8" ht="12.75">
      <c r="A6" s="12" t="s">
        <v>9</v>
      </c>
      <c r="B6" s="13">
        <v>99.9</v>
      </c>
      <c r="C6" s="13">
        <v>101.5</v>
      </c>
      <c r="D6" s="14">
        <v>101.4</v>
      </c>
      <c r="E6" s="16">
        <v>90.4</v>
      </c>
      <c r="F6" s="17">
        <v>84.9</v>
      </c>
      <c r="G6" s="17">
        <v>91.2</v>
      </c>
      <c r="H6" s="10"/>
    </row>
    <row r="7" spans="1:8" ht="12.75">
      <c r="A7" s="12" t="s">
        <v>10</v>
      </c>
      <c r="B7" s="13">
        <v>100.3</v>
      </c>
      <c r="C7" s="13">
        <v>98.6</v>
      </c>
      <c r="D7" s="14">
        <v>100.4</v>
      </c>
      <c r="E7" s="16">
        <v>99.6</v>
      </c>
      <c r="F7" s="17">
        <v>85.8</v>
      </c>
      <c r="G7" s="17">
        <v>88.8</v>
      </c>
      <c r="H7" s="10"/>
    </row>
    <row r="8" spans="1:8" ht="12.75">
      <c r="A8" s="12" t="s">
        <v>11</v>
      </c>
      <c r="B8" s="13">
        <v>97.1</v>
      </c>
      <c r="C8" s="13">
        <v>97</v>
      </c>
      <c r="D8" s="14">
        <v>99.6</v>
      </c>
      <c r="E8" s="16">
        <v>102.6</v>
      </c>
      <c r="F8" s="17">
        <v>97</v>
      </c>
      <c r="G8" s="17">
        <v>91.2</v>
      </c>
      <c r="H8" s="10"/>
    </row>
    <row r="9" spans="1:8" ht="12.75">
      <c r="A9" s="12" t="s">
        <v>12</v>
      </c>
      <c r="B9" s="13">
        <v>103.8</v>
      </c>
      <c r="C9" s="13">
        <v>100.1</v>
      </c>
      <c r="D9" s="14">
        <v>99.7</v>
      </c>
      <c r="E9" s="16">
        <v>96.4</v>
      </c>
      <c r="F9" s="17">
        <v>85.5</v>
      </c>
      <c r="G9" s="17">
        <v>89.7</v>
      </c>
      <c r="H9" s="10"/>
    </row>
    <row r="10" spans="1:8" ht="12.75">
      <c r="A10" s="12" t="s">
        <v>13</v>
      </c>
      <c r="B10" s="13">
        <v>97.4</v>
      </c>
      <c r="C10" s="13">
        <v>100.4</v>
      </c>
      <c r="D10" s="14">
        <v>99.8</v>
      </c>
      <c r="E10" s="16">
        <v>100.2</v>
      </c>
      <c r="F10" s="17">
        <v>88</v>
      </c>
      <c r="G10" s="17">
        <v>89.3</v>
      </c>
      <c r="H10" s="10"/>
    </row>
    <row r="11" spans="1:8" ht="12.75">
      <c r="A11" s="12" t="s">
        <v>14</v>
      </c>
      <c r="B11" s="13">
        <v>99.1</v>
      </c>
      <c r="C11" s="13">
        <v>100.8</v>
      </c>
      <c r="D11" s="14">
        <v>99.9</v>
      </c>
      <c r="E11" s="16">
        <v>107.9</v>
      </c>
      <c r="F11" s="17">
        <v>103.6</v>
      </c>
      <c r="G11" s="17">
        <v>91.6</v>
      </c>
      <c r="H11" s="10"/>
    </row>
    <row r="12" spans="1:8" ht="12.75">
      <c r="A12" s="12" t="s">
        <v>15</v>
      </c>
      <c r="B12" s="13">
        <v>103.8</v>
      </c>
      <c r="C12" s="13">
        <v>100.1</v>
      </c>
      <c r="D12" s="14">
        <v>99.9</v>
      </c>
      <c r="E12" s="16">
        <v>94.5</v>
      </c>
      <c r="F12" s="17">
        <v>91.3</v>
      </c>
      <c r="G12" s="17">
        <v>91.5</v>
      </c>
      <c r="H12" s="10"/>
    </row>
    <row r="13" spans="1:8" ht="12.75">
      <c r="A13" s="12" t="s">
        <v>16</v>
      </c>
      <c r="B13" s="13">
        <v>99.3</v>
      </c>
      <c r="C13" s="13">
        <v>96.3</v>
      </c>
      <c r="D13" s="14">
        <v>99.5</v>
      </c>
      <c r="E13" s="16">
        <v>107</v>
      </c>
      <c r="F13" s="17">
        <v>103.8</v>
      </c>
      <c r="G13" s="17">
        <v>93.3</v>
      </c>
      <c r="H13" s="10"/>
    </row>
    <row r="14" spans="1:8" ht="12.75">
      <c r="A14" s="12" t="s">
        <v>17</v>
      </c>
      <c r="B14" s="13">
        <v>97.2</v>
      </c>
      <c r="C14" s="13">
        <v>98.3</v>
      </c>
      <c r="D14" s="14">
        <v>99.4</v>
      </c>
      <c r="E14" s="16">
        <v>97.8</v>
      </c>
      <c r="F14" s="17">
        <v>98.2</v>
      </c>
      <c r="G14" s="17">
        <v>93.9</v>
      </c>
      <c r="H14" s="10"/>
    </row>
    <row r="15" spans="1:8" ht="12.75">
      <c r="A15" s="12" t="s">
        <v>18</v>
      </c>
      <c r="B15" s="13">
        <v>99.2</v>
      </c>
      <c r="C15" s="13">
        <v>92.6</v>
      </c>
      <c r="D15" s="14">
        <v>98.7</v>
      </c>
      <c r="E15" s="16">
        <v>96.6</v>
      </c>
      <c r="F15" s="17">
        <v>86.4</v>
      </c>
      <c r="G15" s="17">
        <v>93</v>
      </c>
      <c r="H15" s="10"/>
    </row>
    <row r="16" spans="1:8" ht="12.75">
      <c r="A16" s="12" t="s">
        <v>19</v>
      </c>
      <c r="B16" s="13">
        <v>100.1</v>
      </c>
      <c r="C16" s="13">
        <v>92.7</v>
      </c>
      <c r="D16" s="14">
        <v>98.2</v>
      </c>
      <c r="E16" s="16">
        <v>105.4</v>
      </c>
      <c r="F16" s="17">
        <v>96.6</v>
      </c>
      <c r="G16" s="17">
        <v>93.4</v>
      </c>
      <c r="H16" s="10"/>
    </row>
    <row r="17" spans="1:7" ht="12.75">
      <c r="A17" s="9" t="s">
        <v>20</v>
      </c>
      <c r="C17" s="10"/>
      <c r="D17" s="10"/>
      <c r="E17" s="17"/>
      <c r="F17" s="10"/>
      <c r="G17" s="10"/>
    </row>
    <row r="18" spans="1:7" ht="12.75">
      <c r="A18" s="12" t="s">
        <v>8</v>
      </c>
      <c r="B18" s="13">
        <v>101.4</v>
      </c>
      <c r="C18" s="14">
        <v>98.4</v>
      </c>
      <c r="D18" s="14">
        <v>98.4</v>
      </c>
      <c r="E18" s="17">
        <v>98.1</v>
      </c>
      <c r="F18" s="17">
        <v>93.2</v>
      </c>
      <c r="G18" s="17">
        <v>93.2</v>
      </c>
    </row>
    <row r="19" spans="1:7" ht="12.75">
      <c r="A19" s="12" t="s">
        <v>9</v>
      </c>
      <c r="B19" s="13">
        <v>99.8</v>
      </c>
      <c r="C19" s="14">
        <v>93.9</v>
      </c>
      <c r="D19" s="14">
        <v>96.1</v>
      </c>
      <c r="E19" s="17">
        <v>99</v>
      </c>
      <c r="F19" s="17">
        <v>103.8</v>
      </c>
      <c r="G19" s="17">
        <v>98.6</v>
      </c>
    </row>
    <row r="20" spans="1:7" ht="12.75">
      <c r="A20" s="12" t="s">
        <v>10</v>
      </c>
      <c r="B20" s="13">
        <v>100.4</v>
      </c>
      <c r="C20" s="13">
        <v>96.2</v>
      </c>
      <c r="D20" s="14">
        <v>96.1</v>
      </c>
      <c r="E20" s="17">
        <v>100.3</v>
      </c>
      <c r="F20" s="17">
        <v>105.1</v>
      </c>
      <c r="G20" s="17">
        <v>101.3</v>
      </c>
    </row>
    <row r="21" spans="1:7" ht="12.75">
      <c r="A21" s="12" t="s">
        <v>11</v>
      </c>
      <c r="B21" s="13">
        <v>101</v>
      </c>
      <c r="C21" s="13">
        <v>105</v>
      </c>
      <c r="D21" s="14">
        <v>98.2</v>
      </c>
      <c r="E21" s="17">
        <v>102.5</v>
      </c>
      <c r="F21" s="17">
        <v>104.7</v>
      </c>
      <c r="G21" s="17">
        <v>102.3</v>
      </c>
    </row>
    <row r="22" spans="1:7" ht="12.75">
      <c r="A22" s="12" t="s">
        <v>12</v>
      </c>
      <c r="B22" s="13">
        <v>98.8</v>
      </c>
      <c r="C22" s="13">
        <v>97.5</v>
      </c>
      <c r="D22" s="13">
        <v>98.1</v>
      </c>
      <c r="E22" s="13">
        <v>100.7</v>
      </c>
      <c r="F22" s="13">
        <v>109.3</v>
      </c>
      <c r="G22" s="13">
        <v>104.1</v>
      </c>
    </row>
    <row r="23" spans="1:7" ht="12.75">
      <c r="A23" s="12" t="s">
        <v>13</v>
      </c>
      <c r="B23" s="13">
        <v>100.8</v>
      </c>
      <c r="C23" s="13">
        <v>98.7</v>
      </c>
      <c r="D23" s="13">
        <v>98.2</v>
      </c>
      <c r="E23" s="13">
        <v>105.5</v>
      </c>
      <c r="F23" s="13">
        <v>112.8</v>
      </c>
      <c r="G23" s="13">
        <v>106.1</v>
      </c>
    </row>
    <row r="24" spans="1:7" ht="12.75">
      <c r="A24" s="12" t="s">
        <v>14</v>
      </c>
      <c r="B24" s="13">
        <v>100.7</v>
      </c>
      <c r="C24" s="13">
        <v>105.1</v>
      </c>
      <c r="D24" s="13">
        <v>99.1</v>
      </c>
      <c r="E24" s="13">
        <v>97.8</v>
      </c>
      <c r="F24" s="13">
        <v>102.6</v>
      </c>
      <c r="G24" s="13">
        <v>105.4</v>
      </c>
    </row>
    <row r="25" spans="1:7" ht="12.75">
      <c r="A25" s="12" t="s">
        <v>15</v>
      </c>
      <c r="B25" s="13">
        <v>102.2</v>
      </c>
      <c r="C25" s="13">
        <v>98.3</v>
      </c>
      <c r="D25" s="13">
        <v>99</v>
      </c>
      <c r="E25" s="13">
        <v>103.1</v>
      </c>
      <c r="F25" s="13">
        <v>112.2</v>
      </c>
      <c r="G25" s="13">
        <v>106.5</v>
      </c>
    </row>
    <row r="26" spans="1:7" ht="12.75">
      <c r="A26" s="12" t="s">
        <v>16</v>
      </c>
      <c r="B26" s="13">
        <v>100.6</v>
      </c>
      <c r="C26" s="13">
        <v>104.6</v>
      </c>
      <c r="D26" s="13">
        <v>99.7</v>
      </c>
      <c r="E26" s="13">
        <v>103.4</v>
      </c>
      <c r="F26" s="13">
        <v>108.9</v>
      </c>
      <c r="G26" s="13">
        <v>106.9</v>
      </c>
    </row>
    <row r="27" spans="1:7" ht="12.75">
      <c r="A27" s="12" t="s">
        <v>17</v>
      </c>
      <c r="B27" s="13">
        <v>100.5</v>
      </c>
      <c r="C27" s="13">
        <v>105.2</v>
      </c>
      <c r="D27" s="13">
        <v>100.3</v>
      </c>
      <c r="E27" s="13">
        <v>97</v>
      </c>
      <c r="F27" s="13">
        <v>108.3</v>
      </c>
      <c r="G27" s="13">
        <v>107</v>
      </c>
    </row>
    <row r="28" spans="1:7" ht="12.75">
      <c r="A28" s="12" t="s">
        <v>18</v>
      </c>
      <c r="B28" s="13">
        <v>100.2</v>
      </c>
      <c r="C28" s="13">
        <v>103.9</v>
      </c>
      <c r="D28" s="13">
        <v>100.6</v>
      </c>
      <c r="E28" s="13">
        <v>104.4</v>
      </c>
      <c r="F28" s="13">
        <v>117.8</v>
      </c>
      <c r="G28" s="13">
        <v>108.3</v>
      </c>
    </row>
    <row r="29" spans="1:7" ht="12.75">
      <c r="A29" s="12" t="s">
        <v>19</v>
      </c>
      <c r="B29" s="13">
        <v>98.4</v>
      </c>
      <c r="C29" s="13">
        <v>106.7</v>
      </c>
      <c r="D29" s="13">
        <v>101.1</v>
      </c>
      <c r="E29" s="13">
        <v>98.6</v>
      </c>
      <c r="F29" s="13">
        <v>109.8</v>
      </c>
      <c r="G29" s="13">
        <v>108.5</v>
      </c>
    </row>
    <row r="30" spans="1:7" ht="12.75">
      <c r="A30" s="9" t="s">
        <v>21</v>
      </c>
      <c r="C30" s="10"/>
      <c r="D30" s="10"/>
      <c r="E30" s="10"/>
      <c r="F30" s="10"/>
      <c r="G30" s="10"/>
    </row>
    <row r="31" spans="1:7" ht="12.75">
      <c r="A31" s="12" t="s">
        <v>8</v>
      </c>
      <c r="B31" s="13">
        <v>103.2</v>
      </c>
      <c r="C31" s="13">
        <v>106.4</v>
      </c>
      <c r="D31" s="13">
        <v>106.4</v>
      </c>
      <c r="E31" s="13">
        <v>100.7</v>
      </c>
      <c r="F31" s="13">
        <v>113.2</v>
      </c>
      <c r="G31" s="13">
        <v>113.2</v>
      </c>
    </row>
    <row r="32" spans="1:7" ht="12.75">
      <c r="A32" s="12" t="s">
        <v>9</v>
      </c>
      <c r="B32" s="13">
        <v>101.2</v>
      </c>
      <c r="C32" s="13">
        <v>107.9</v>
      </c>
      <c r="D32" s="13">
        <v>107.2</v>
      </c>
      <c r="E32" s="13">
        <v>109</v>
      </c>
      <c r="F32" s="13">
        <v>127.9</v>
      </c>
      <c r="G32" s="13">
        <v>121</v>
      </c>
    </row>
    <row r="33" spans="1:7" ht="12.75">
      <c r="A33" s="12" t="s">
        <v>10</v>
      </c>
      <c r="B33" s="13">
        <v>100.6</v>
      </c>
      <c r="C33" s="13">
        <v>110.7</v>
      </c>
      <c r="D33" s="13">
        <v>108.4</v>
      </c>
      <c r="E33" s="13">
        <v>103.1</v>
      </c>
      <c r="F33" s="13">
        <v>132.5</v>
      </c>
      <c r="G33" s="13">
        <v>126</v>
      </c>
    </row>
    <row r="34" spans="1:7" ht="12.75">
      <c r="A34" s="12" t="s">
        <v>11</v>
      </c>
      <c r="B34" s="13">
        <v>102.2</v>
      </c>
      <c r="C34" s="13">
        <v>109.7</v>
      </c>
      <c r="D34" s="13">
        <v>108.7</v>
      </c>
      <c r="E34" s="13">
        <v>98.6</v>
      </c>
      <c r="F34" s="13">
        <v>126.7</v>
      </c>
      <c r="G34" s="13">
        <v>126.2</v>
      </c>
    </row>
    <row r="35" spans="1:7" ht="12.75">
      <c r="A35" s="12" t="s">
        <v>12</v>
      </c>
      <c r="B35" s="13">
        <v>99.3</v>
      </c>
      <c r="C35" s="13">
        <v>110.2</v>
      </c>
      <c r="D35" s="13">
        <v>109</v>
      </c>
      <c r="E35" s="13">
        <v>101.8</v>
      </c>
      <c r="F35" s="13">
        <v>128.3</v>
      </c>
      <c r="G35" s="13">
        <v>126.8</v>
      </c>
    </row>
    <row r="36" spans="1:7" ht="12.75">
      <c r="A36" s="12" t="s">
        <v>13</v>
      </c>
      <c r="B36" s="13">
        <v>101.7</v>
      </c>
      <c r="C36" s="13">
        <v>111.4</v>
      </c>
      <c r="D36" s="13">
        <v>109.4</v>
      </c>
      <c r="E36" s="13">
        <v>92.2</v>
      </c>
      <c r="F36" s="13">
        <v>109.2</v>
      </c>
      <c r="G36" s="13">
        <v>122.6</v>
      </c>
    </row>
    <row r="37" spans="1:7" ht="12.75">
      <c r="A37" s="12" t="s">
        <v>14</v>
      </c>
      <c r="B37" s="13">
        <v>101.2</v>
      </c>
      <c r="C37" s="13">
        <v>112.2</v>
      </c>
      <c r="D37" s="13">
        <v>109.8</v>
      </c>
      <c r="E37" s="13">
        <v>103.8</v>
      </c>
      <c r="F37" s="13">
        <v>116.7</v>
      </c>
      <c r="G37" s="13">
        <v>121.6</v>
      </c>
    </row>
    <row r="38" spans="1:7" ht="12.75">
      <c r="A38" s="12" t="s">
        <v>15</v>
      </c>
      <c r="B38" s="13">
        <v>94.2</v>
      </c>
      <c r="C38" s="13">
        <v>100.5</v>
      </c>
      <c r="D38" s="13">
        <v>108.7</v>
      </c>
      <c r="E38" s="13">
        <v>100.3</v>
      </c>
      <c r="F38" s="13">
        <v>113.4</v>
      </c>
      <c r="G38" s="13">
        <v>120.2</v>
      </c>
    </row>
    <row r="39" spans="1:7" ht="12.75">
      <c r="A39" s="12" t="s">
        <v>16</v>
      </c>
      <c r="B39" s="13">
        <v>102.6</v>
      </c>
      <c r="C39" s="13">
        <v>107.6</v>
      </c>
      <c r="D39" s="13">
        <v>108.6</v>
      </c>
      <c r="E39" s="13">
        <v>98.6</v>
      </c>
      <c r="F39" s="13">
        <v>107.3</v>
      </c>
      <c r="G39" s="13">
        <v>118.1</v>
      </c>
    </row>
    <row r="40" spans="1:7" ht="12.75">
      <c r="A40" s="12" t="s">
        <v>17</v>
      </c>
      <c r="B40" s="13">
        <v>97.4</v>
      </c>
      <c r="C40" s="13">
        <v>101.7</v>
      </c>
      <c r="D40" s="13">
        <v>107.8</v>
      </c>
      <c r="E40" s="13">
        <v>103.9</v>
      </c>
      <c r="F40" s="13">
        <v>115.8</v>
      </c>
      <c r="G40" s="13">
        <v>117.8</v>
      </c>
    </row>
    <row r="41" ht="12.75">
      <c r="A41" s="12" t="s">
        <v>18</v>
      </c>
    </row>
    <row r="42" ht="12.75">
      <c r="A42" s="12" t="s">
        <v>19</v>
      </c>
    </row>
  </sheetData>
  <sheetProtection/>
  <mergeCells count="3">
    <mergeCell ref="A2:A3"/>
    <mergeCell ref="B2:D2"/>
    <mergeCell ref="E2:G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5"/>
  <sheetViews>
    <sheetView showZeros="0"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2" width="13.140625" style="10" customWidth="1"/>
    <col min="3" max="3" width="11.57421875" style="10" customWidth="1"/>
    <col min="4" max="4" width="9.00390625" style="10" customWidth="1"/>
    <col min="5" max="5" width="8.7109375" style="10" customWidth="1"/>
    <col min="6" max="6" width="9.140625" style="10" customWidth="1"/>
  </cols>
  <sheetData>
    <row r="1" spans="1:5" ht="13.5" thickBot="1">
      <c r="A1" s="18" t="s">
        <v>101</v>
      </c>
      <c r="B1" s="18"/>
      <c r="C1" s="18"/>
      <c r="D1" s="18"/>
      <c r="E1" s="18"/>
    </row>
    <row r="2" spans="1:5" ht="24" customHeight="1" thickBot="1">
      <c r="A2" s="2" t="s">
        <v>102</v>
      </c>
      <c r="B2" s="67" t="s">
        <v>103</v>
      </c>
      <c r="C2" s="22">
        <v>2013</v>
      </c>
      <c r="D2" s="22" t="s">
        <v>104</v>
      </c>
      <c r="E2" s="141" t="s">
        <v>105</v>
      </c>
    </row>
    <row r="3" spans="1:5" ht="13.5" customHeight="1" thickBot="1">
      <c r="A3" s="6"/>
      <c r="B3" s="142"/>
      <c r="C3" s="19" t="s">
        <v>106</v>
      </c>
      <c r="D3" s="20"/>
      <c r="E3" s="20"/>
    </row>
    <row r="4" spans="1:7" ht="12.75">
      <c r="A4" s="9" t="s">
        <v>107</v>
      </c>
      <c r="B4" s="143">
        <v>100</v>
      </c>
      <c r="C4" s="144">
        <v>101.5</v>
      </c>
      <c r="D4" s="144">
        <v>103.2</v>
      </c>
      <c r="E4" s="144">
        <v>103.6</v>
      </c>
      <c r="G4" s="10"/>
    </row>
    <row r="5" spans="1:7" ht="12.75">
      <c r="A5" s="145" t="s">
        <v>108</v>
      </c>
      <c r="C5" s="144"/>
      <c r="D5" s="144"/>
      <c r="E5" s="144"/>
      <c r="G5" s="10"/>
    </row>
    <row r="6" spans="1:7" ht="25.5" customHeight="1">
      <c r="A6" s="93" t="s">
        <v>109</v>
      </c>
      <c r="B6" s="146">
        <v>4.4</v>
      </c>
      <c r="C6" s="36">
        <v>115.1</v>
      </c>
      <c r="D6" s="36">
        <v>110.8</v>
      </c>
      <c r="E6" s="36">
        <v>107.7</v>
      </c>
      <c r="F6" s="147"/>
      <c r="G6" s="147"/>
    </row>
    <row r="7" spans="1:7" ht="12.75">
      <c r="A7" s="93" t="s">
        <v>110</v>
      </c>
      <c r="B7" s="48">
        <v>26.3</v>
      </c>
      <c r="C7" s="148">
        <v>96.5</v>
      </c>
      <c r="D7" s="148">
        <v>105.6</v>
      </c>
      <c r="E7" s="148">
        <v>105.7</v>
      </c>
      <c r="G7" s="10"/>
    </row>
    <row r="8" spans="1:7" ht="12.75">
      <c r="A8" s="93" t="s">
        <v>111</v>
      </c>
      <c r="B8" s="149">
        <v>4</v>
      </c>
      <c r="C8" s="148">
        <v>106.6</v>
      </c>
      <c r="D8" s="148">
        <v>111.6</v>
      </c>
      <c r="E8" s="148">
        <v>117.8</v>
      </c>
      <c r="G8" s="10"/>
    </row>
    <row r="9" spans="1:8" ht="24" customHeight="1">
      <c r="A9" s="93" t="s">
        <v>112</v>
      </c>
      <c r="B9" s="146">
        <v>12.2</v>
      </c>
      <c r="C9" s="36">
        <v>106</v>
      </c>
      <c r="D9" s="36">
        <v>103</v>
      </c>
      <c r="E9" s="36">
        <v>103.2</v>
      </c>
      <c r="G9" s="10"/>
      <c r="H9" s="96"/>
    </row>
    <row r="10" spans="1:7" ht="12.75">
      <c r="A10" s="93" t="s">
        <v>113</v>
      </c>
      <c r="B10" s="48">
        <v>6.4</v>
      </c>
      <c r="C10" s="148">
        <v>102.5</v>
      </c>
      <c r="D10" s="148">
        <v>104.4</v>
      </c>
      <c r="E10" s="148">
        <v>103</v>
      </c>
      <c r="G10" s="147"/>
    </row>
    <row r="11" spans="1:8" ht="13.5" customHeight="1">
      <c r="A11" s="93" t="s">
        <v>114</v>
      </c>
      <c r="B11" s="48">
        <v>5.2</v>
      </c>
      <c r="C11" s="148">
        <v>101</v>
      </c>
      <c r="D11" s="148">
        <v>102.4</v>
      </c>
      <c r="E11" s="148">
        <v>103</v>
      </c>
      <c r="G11" s="10"/>
      <c r="H11" s="96"/>
    </row>
    <row r="12" spans="1:7" ht="13.5" customHeight="1">
      <c r="A12" s="93" t="s">
        <v>115</v>
      </c>
      <c r="B12" s="48">
        <v>3.9</v>
      </c>
      <c r="C12" s="148">
        <v>94.4</v>
      </c>
      <c r="D12" s="148">
        <v>99.1</v>
      </c>
      <c r="E12" s="148">
        <v>99.2</v>
      </c>
      <c r="G12" s="10"/>
    </row>
    <row r="13" spans="1:7" ht="12.75">
      <c r="A13" s="93" t="s">
        <v>116</v>
      </c>
      <c r="B13" s="48">
        <v>8.8</v>
      </c>
      <c r="C13" s="148">
        <v>100.6</v>
      </c>
      <c r="D13" s="148">
        <v>99.7</v>
      </c>
      <c r="E13" s="148">
        <v>99.7</v>
      </c>
      <c r="G13" s="10"/>
    </row>
    <row r="14" spans="1:7" ht="13.5" customHeight="1">
      <c r="A14" s="93" t="s">
        <v>117</v>
      </c>
      <c r="B14" s="48">
        <v>8.8</v>
      </c>
      <c r="C14" s="148">
        <v>104.3</v>
      </c>
      <c r="D14" s="148">
        <v>103</v>
      </c>
      <c r="E14" s="148">
        <v>106</v>
      </c>
      <c r="G14" s="10"/>
    </row>
    <row r="15" spans="1:7" ht="13.5" customHeight="1">
      <c r="A15" s="93" t="s">
        <v>118</v>
      </c>
      <c r="B15" s="48">
        <v>17.3</v>
      </c>
      <c r="C15" s="148">
        <v>105.3</v>
      </c>
      <c r="D15" s="148">
        <v>100.2</v>
      </c>
      <c r="E15" s="148">
        <v>100</v>
      </c>
      <c r="G15" s="10"/>
    </row>
    <row r="16" spans="1:7" ht="13.5" customHeight="1">
      <c r="A16" s="93" t="s">
        <v>119</v>
      </c>
      <c r="B16" s="48">
        <v>2.8</v>
      </c>
      <c r="C16" s="148">
        <v>102.7</v>
      </c>
      <c r="D16" s="148">
        <v>102</v>
      </c>
      <c r="E16" s="148">
        <v>103.3</v>
      </c>
      <c r="G16" s="10"/>
    </row>
    <row r="17" spans="1:7" ht="13.5" customHeight="1">
      <c r="A17" s="145" t="s">
        <v>120</v>
      </c>
      <c r="C17" s="144"/>
      <c r="D17" s="144"/>
      <c r="E17" s="144"/>
      <c r="G17" s="10"/>
    </row>
    <row r="18" spans="1:7" ht="13.5" customHeight="1">
      <c r="A18" s="93" t="s">
        <v>121</v>
      </c>
      <c r="B18" s="148">
        <v>92.4</v>
      </c>
      <c r="C18" s="148">
        <v>101.2</v>
      </c>
      <c r="D18" s="148">
        <v>105.5</v>
      </c>
      <c r="E18" s="148">
        <v>104.7</v>
      </c>
      <c r="G18" s="10"/>
    </row>
    <row r="19" spans="1:7" ht="13.5" customHeight="1">
      <c r="A19" s="93" t="s">
        <v>122</v>
      </c>
      <c r="B19" s="147"/>
      <c r="C19" s="148"/>
      <c r="D19" s="148"/>
      <c r="E19" s="148"/>
      <c r="G19" s="10"/>
    </row>
    <row r="20" spans="1:7" ht="12.75">
      <c r="A20" s="150" t="s">
        <v>123</v>
      </c>
      <c r="B20" s="148">
        <v>72.6</v>
      </c>
      <c r="C20" s="148">
        <v>100.8</v>
      </c>
      <c r="D20" s="148">
        <v>101.3</v>
      </c>
      <c r="E20" s="148">
        <v>101.6</v>
      </c>
      <c r="G20" s="10"/>
    </row>
    <row r="21" spans="1:7" ht="12.75">
      <c r="A21" s="150" t="s">
        <v>124</v>
      </c>
      <c r="B21" s="148">
        <v>62.6</v>
      </c>
      <c r="C21" s="148">
        <v>100.2</v>
      </c>
      <c r="D21" s="148">
        <v>101.1</v>
      </c>
      <c r="E21" s="148">
        <v>101.4</v>
      </c>
      <c r="G21" s="10"/>
    </row>
    <row r="22" spans="1:7" ht="12.75">
      <c r="A22" s="151" t="s">
        <v>122</v>
      </c>
      <c r="B22" s="48"/>
      <c r="C22" s="148"/>
      <c r="D22" s="148"/>
      <c r="E22" s="148"/>
      <c r="G22" s="10"/>
    </row>
    <row r="23" spans="1:7" ht="12.75">
      <c r="A23" s="152" t="s">
        <v>125</v>
      </c>
      <c r="B23" s="148">
        <v>51.1</v>
      </c>
      <c r="C23" s="148">
        <v>100.1</v>
      </c>
      <c r="D23" s="148">
        <v>101</v>
      </c>
      <c r="E23" s="148">
        <v>101.6</v>
      </c>
      <c r="G23" s="10"/>
    </row>
    <row r="24" spans="1:7" ht="22.5">
      <c r="A24" s="152" t="s">
        <v>126</v>
      </c>
      <c r="B24" s="36">
        <v>9.9</v>
      </c>
      <c r="C24" s="36">
        <v>101.5</v>
      </c>
      <c r="D24" s="36">
        <v>102.1</v>
      </c>
      <c r="E24" s="36">
        <v>100.9</v>
      </c>
      <c r="G24" s="10"/>
    </row>
    <row r="25" spans="1:7" ht="33.75">
      <c r="A25" s="152" t="s">
        <v>127</v>
      </c>
      <c r="B25" s="36">
        <v>1.6</v>
      </c>
      <c r="C25" s="36">
        <v>94.7</v>
      </c>
      <c r="D25" s="36">
        <v>98</v>
      </c>
      <c r="E25" s="36">
        <v>96</v>
      </c>
      <c r="G25" s="10"/>
    </row>
    <row r="26" spans="1:7" ht="12.75">
      <c r="A26" s="150" t="s">
        <v>128</v>
      </c>
      <c r="B26" s="36">
        <v>9.9</v>
      </c>
      <c r="C26" s="36">
        <v>105</v>
      </c>
      <c r="D26" s="36">
        <v>103</v>
      </c>
      <c r="E26" s="36">
        <v>103.1</v>
      </c>
      <c r="G26" s="10"/>
    </row>
    <row r="27" spans="1:7" ht="12.75">
      <c r="A27" s="150" t="s">
        <v>129</v>
      </c>
      <c r="B27" s="36">
        <v>19.8</v>
      </c>
      <c r="C27" s="36">
        <v>102.7</v>
      </c>
      <c r="D27" s="36">
        <v>119.1</v>
      </c>
      <c r="E27" s="36">
        <v>117.4</v>
      </c>
      <c r="G27" s="10"/>
    </row>
    <row r="28" spans="1:7" ht="12.75">
      <c r="A28" s="150" t="s">
        <v>130</v>
      </c>
      <c r="B28" s="36">
        <v>19.9</v>
      </c>
      <c r="C28" s="36">
        <v>105.2</v>
      </c>
      <c r="D28" s="36">
        <v>113.2</v>
      </c>
      <c r="E28" s="36">
        <v>116.5</v>
      </c>
      <c r="G28" s="10"/>
    </row>
    <row r="29" spans="1:7" ht="12.75">
      <c r="A29" s="93" t="s">
        <v>131</v>
      </c>
      <c r="B29" s="147"/>
      <c r="C29" s="148"/>
      <c r="D29" s="148"/>
      <c r="E29" s="148"/>
      <c r="G29" s="10"/>
    </row>
    <row r="30" spans="1:7" ht="12.75">
      <c r="A30" s="150" t="s">
        <v>132</v>
      </c>
      <c r="B30" s="148">
        <v>88.8</v>
      </c>
      <c r="C30" s="148">
        <v>105.9</v>
      </c>
      <c r="D30" s="148">
        <v>107.9</v>
      </c>
      <c r="E30" s="148">
        <v>108.5</v>
      </c>
      <c r="G30" s="10"/>
    </row>
    <row r="31" spans="1:7" ht="12.75">
      <c r="A31" s="150" t="s">
        <v>133</v>
      </c>
      <c r="B31" s="148">
        <v>81.2</v>
      </c>
      <c r="C31" s="148">
        <v>105.9</v>
      </c>
      <c r="D31" s="148">
        <v>111</v>
      </c>
      <c r="E31" s="148">
        <v>110.2</v>
      </c>
      <c r="G31" s="10"/>
    </row>
    <row r="32" spans="1:7" ht="12.75">
      <c r="A32" s="150" t="s">
        <v>134</v>
      </c>
      <c r="B32" s="148">
        <v>7.6</v>
      </c>
      <c r="C32" s="148" t="s">
        <v>135</v>
      </c>
      <c r="D32" s="148" t="s">
        <v>135</v>
      </c>
      <c r="E32" s="148" t="s">
        <v>135</v>
      </c>
      <c r="G32" s="10"/>
    </row>
    <row r="33" ht="12.75">
      <c r="G33" s="10"/>
    </row>
    <row r="34" ht="12.75">
      <c r="G34" s="10"/>
    </row>
    <row r="35" ht="12.75">
      <c r="G35" s="10"/>
    </row>
  </sheetData>
  <sheetProtection/>
  <mergeCells count="3">
    <mergeCell ref="B2:B3"/>
    <mergeCell ref="A2:A3"/>
    <mergeCell ref="C3:E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9"/>
  <sheetViews>
    <sheetView showZeros="0" workbookViewId="0" topLeftCell="A1">
      <selection activeCell="A1" sqref="A1"/>
    </sheetView>
  </sheetViews>
  <sheetFormatPr defaultColWidth="9.140625" defaultRowHeight="12.75"/>
  <cols>
    <col min="1" max="1" width="37.7109375" style="0" customWidth="1"/>
    <col min="2" max="2" width="10.28125" style="0" customWidth="1"/>
    <col min="3" max="5" width="11.57421875" style="0" customWidth="1"/>
  </cols>
  <sheetData>
    <row r="1" ht="13.5" thickBot="1">
      <c r="A1" s="153" t="s">
        <v>136</v>
      </c>
    </row>
    <row r="2" spans="1:5" ht="23.25" customHeight="1" thickBot="1">
      <c r="A2" s="67" t="s">
        <v>137</v>
      </c>
      <c r="B2" s="154" t="s">
        <v>138</v>
      </c>
      <c r="C2" s="155">
        <v>2013</v>
      </c>
      <c r="D2" s="155" t="s">
        <v>104</v>
      </c>
      <c r="E2" s="155" t="s">
        <v>105</v>
      </c>
    </row>
    <row r="3" spans="1:5" ht="16.5" customHeight="1" thickBot="1">
      <c r="A3" s="142"/>
      <c r="B3" s="156"/>
      <c r="C3" s="157" t="s">
        <v>106</v>
      </c>
      <c r="D3" s="157"/>
      <c r="E3" s="19"/>
    </row>
    <row r="4" spans="1:5" ht="12.75">
      <c r="A4" s="12" t="s">
        <v>139</v>
      </c>
      <c r="B4" s="158">
        <v>271.1223785207353</v>
      </c>
      <c r="C4" s="159">
        <v>114.61028685221414</v>
      </c>
      <c r="D4" s="159">
        <v>96.5</v>
      </c>
      <c r="E4" s="159">
        <v>114.1</v>
      </c>
    </row>
    <row r="5" spans="1:5" ht="12.75">
      <c r="A5" s="12" t="s">
        <v>140</v>
      </c>
      <c r="B5" s="158">
        <v>13.811624857522256</v>
      </c>
      <c r="C5" s="159">
        <v>90.05658684282945</v>
      </c>
      <c r="D5" s="159">
        <v>120</v>
      </c>
      <c r="E5" s="159">
        <v>80.4</v>
      </c>
    </row>
    <row r="6" spans="1:5" ht="13.5" customHeight="1">
      <c r="A6" s="12" t="s">
        <v>141</v>
      </c>
      <c r="B6" s="158">
        <v>1351.9489125084674</v>
      </c>
      <c r="C6" s="159">
        <v>102.42370836443995</v>
      </c>
      <c r="D6" s="159">
        <v>110.8</v>
      </c>
      <c r="E6" s="159">
        <v>122.5</v>
      </c>
    </row>
    <row r="7" spans="1:5" ht="13.5" customHeight="1">
      <c r="A7" s="12" t="s">
        <v>142</v>
      </c>
      <c r="B7" s="158">
        <v>138.8925794469524</v>
      </c>
      <c r="C7" s="159">
        <v>91.56338714880528</v>
      </c>
      <c r="D7" s="159">
        <v>94.9</v>
      </c>
      <c r="E7" s="159">
        <v>104.6</v>
      </c>
    </row>
    <row r="8" spans="1:5" ht="24" customHeight="1">
      <c r="A8" s="12" t="s">
        <v>143</v>
      </c>
      <c r="B8" s="158">
        <v>204.65019569160324</v>
      </c>
      <c r="C8" s="159">
        <v>158.77881553756492</v>
      </c>
      <c r="D8" s="159">
        <v>150.7</v>
      </c>
      <c r="E8" s="159">
        <v>134.7</v>
      </c>
    </row>
    <row r="9" spans="1:5" ht="12.75">
      <c r="A9" s="12" t="s">
        <v>111</v>
      </c>
      <c r="B9" s="158">
        <v>78.3839123039915</v>
      </c>
      <c r="C9" s="159">
        <v>119.86611243288006</v>
      </c>
      <c r="D9" s="159">
        <v>119.9</v>
      </c>
      <c r="E9" s="159">
        <v>121.6</v>
      </c>
    </row>
    <row r="10" spans="1:5" ht="13.5" customHeight="1">
      <c r="A10" s="12" t="s">
        <v>144</v>
      </c>
      <c r="B10" s="158">
        <v>281.1772315482284</v>
      </c>
      <c r="C10" s="159">
        <v>103.90662134876601</v>
      </c>
      <c r="D10" s="159">
        <v>108.4</v>
      </c>
      <c r="E10" s="159">
        <v>104.9</v>
      </c>
    </row>
    <row r="11" spans="1:5" ht="13.5" customHeight="1">
      <c r="A11" s="12" t="s">
        <v>145</v>
      </c>
      <c r="B11" s="158">
        <v>690.3681948091847</v>
      </c>
      <c r="C11" s="159">
        <v>115.34948554100136</v>
      </c>
      <c r="D11" s="159">
        <v>133.5</v>
      </c>
      <c r="E11" s="159">
        <v>139.8</v>
      </c>
    </row>
    <row r="12" spans="1:5" ht="13.5" customHeight="1">
      <c r="A12" s="12" t="s">
        <v>146</v>
      </c>
      <c r="B12" s="158">
        <v>36.646902656696064</v>
      </c>
      <c r="C12" s="159">
        <v>105.02633907785948</v>
      </c>
      <c r="D12" s="159">
        <v>137.1</v>
      </c>
      <c r="E12" s="159">
        <v>113.9</v>
      </c>
    </row>
    <row r="13" spans="1:5" ht="13.5" customHeight="1">
      <c r="A13" s="12" t="s">
        <v>114</v>
      </c>
      <c r="B13" s="158">
        <v>144.66816784417415</v>
      </c>
      <c r="C13" s="159">
        <v>90.65755068456252</v>
      </c>
      <c r="D13" s="159">
        <v>112.9</v>
      </c>
      <c r="E13" s="159">
        <v>114.8</v>
      </c>
    </row>
    <row r="14" spans="1:5" ht="13.5" customHeight="1">
      <c r="A14" s="12" t="s">
        <v>115</v>
      </c>
      <c r="B14" s="158">
        <v>42.290320390245384</v>
      </c>
      <c r="C14" s="159">
        <v>97.5988484133747</v>
      </c>
      <c r="D14" s="159">
        <v>74.8</v>
      </c>
      <c r="E14" s="159">
        <v>86.7</v>
      </c>
    </row>
    <row r="15" spans="1:5" ht="13.5" customHeight="1">
      <c r="A15" s="12" t="s">
        <v>116</v>
      </c>
      <c r="B15" s="158">
        <v>568.5282036729367</v>
      </c>
      <c r="C15" s="159">
        <v>87.80400589552238</v>
      </c>
      <c r="D15" s="159">
        <v>99.3</v>
      </c>
      <c r="E15" s="159">
        <v>99.4</v>
      </c>
    </row>
    <row r="16" spans="1:5" ht="12.75">
      <c r="A16" s="12" t="s">
        <v>147</v>
      </c>
      <c r="B16" s="158">
        <v>80.84022221125693</v>
      </c>
      <c r="C16" s="159">
        <v>127.0951528997814</v>
      </c>
      <c r="D16" s="159">
        <v>121.8</v>
      </c>
      <c r="E16" s="159">
        <v>111</v>
      </c>
    </row>
    <row r="17" spans="1:5" ht="13.5" customHeight="1">
      <c r="A17" s="12" t="s">
        <v>148</v>
      </c>
      <c r="B17" s="158">
        <v>115.5614793479772</v>
      </c>
      <c r="C17" s="159">
        <v>131.30088307129085</v>
      </c>
      <c r="D17" s="159">
        <v>137.3</v>
      </c>
      <c r="E17" s="159">
        <v>123.1</v>
      </c>
    </row>
    <row r="18" spans="1:5" ht="24.75" customHeight="1">
      <c r="A18" s="12" t="s">
        <v>149</v>
      </c>
      <c r="B18" s="158">
        <v>244.942</v>
      </c>
      <c r="C18" s="159">
        <v>137.70123439374512</v>
      </c>
      <c r="D18" s="159">
        <v>151.3</v>
      </c>
      <c r="E18" s="159">
        <v>129.2</v>
      </c>
    </row>
    <row r="19" spans="1:7" ht="12.75">
      <c r="A19" s="93" t="s">
        <v>150</v>
      </c>
      <c r="B19" s="158">
        <v>90.53142602372378</v>
      </c>
      <c r="C19" s="159">
        <v>101.12031335780414</v>
      </c>
      <c r="D19" s="159">
        <v>107.4</v>
      </c>
      <c r="E19" s="159">
        <v>92.7</v>
      </c>
      <c r="G19" s="94"/>
    </row>
    <row r="20" spans="1:5" ht="12.75">
      <c r="A20" s="12" t="s">
        <v>151</v>
      </c>
      <c r="B20" s="159">
        <v>71.26123099128664</v>
      </c>
      <c r="C20" s="159">
        <v>108.20431830422011</v>
      </c>
      <c r="D20" s="159">
        <v>124.4</v>
      </c>
      <c r="E20" s="159">
        <v>128.6</v>
      </c>
    </row>
    <row r="21" spans="1:5" ht="12.75">
      <c r="A21" s="12" t="s">
        <v>152</v>
      </c>
      <c r="B21" s="159">
        <v>50.204</v>
      </c>
      <c r="C21" s="159">
        <v>120.0942321851041</v>
      </c>
      <c r="D21" s="159">
        <v>137.4</v>
      </c>
      <c r="E21" s="159">
        <v>155.5</v>
      </c>
    </row>
    <row r="22" spans="1:5" ht="12.75">
      <c r="A22" s="12" t="s">
        <v>153</v>
      </c>
      <c r="B22" s="159">
        <v>17.808607516652753</v>
      </c>
      <c r="C22" s="159">
        <v>98.7782315169991</v>
      </c>
      <c r="D22" s="159">
        <v>109</v>
      </c>
      <c r="E22" s="159">
        <v>120.8</v>
      </c>
    </row>
    <row r="23" spans="1:5" ht="12.75">
      <c r="A23" s="9" t="s">
        <v>29</v>
      </c>
      <c r="B23" s="160">
        <v>4493.637590341635</v>
      </c>
      <c r="C23" s="160">
        <v>106.56135940813212</v>
      </c>
      <c r="D23" s="160">
        <v>116.3</v>
      </c>
      <c r="E23" s="160">
        <v>119.5</v>
      </c>
    </row>
    <row r="24" spans="2:6" ht="12.75">
      <c r="B24" s="161"/>
      <c r="C24" s="10"/>
      <c r="F24" s="94"/>
    </row>
    <row r="25" spans="2:3" ht="12.75">
      <c r="B25" s="10"/>
      <c r="C25" s="10"/>
    </row>
    <row r="26" spans="2:3" ht="12.75">
      <c r="B26" s="10"/>
      <c r="C26" s="10"/>
    </row>
    <row r="27" spans="2:3" ht="12.75">
      <c r="B27" s="10"/>
      <c r="C27" s="10"/>
    </row>
    <row r="28" spans="2:3" ht="12.75">
      <c r="B28" s="10"/>
      <c r="C28" s="10"/>
    </row>
    <row r="29" spans="2:3" ht="12.75">
      <c r="B29" s="10"/>
      <c r="C29" s="10"/>
    </row>
  </sheetData>
  <sheetProtection/>
  <mergeCells count="3">
    <mergeCell ref="A2:A3"/>
    <mergeCell ref="C3:E3"/>
    <mergeCell ref="B2:B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4"/>
  <sheetViews>
    <sheetView showZeros="0"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3" width="11.7109375" style="0" customWidth="1"/>
    <col min="4" max="4" width="10.140625" style="0" customWidth="1"/>
    <col min="5" max="5" width="11.421875" style="0" customWidth="1"/>
  </cols>
  <sheetData>
    <row r="1" spans="1:7" ht="13.5" thickBot="1">
      <c r="A1" s="153" t="s">
        <v>154</v>
      </c>
      <c r="B1" s="153"/>
      <c r="C1" s="153"/>
      <c r="E1" s="162"/>
      <c r="F1" s="162"/>
      <c r="G1" s="162"/>
    </row>
    <row r="2" spans="1:7" ht="15" customHeight="1" thickBot="1">
      <c r="A2" s="2" t="s">
        <v>102</v>
      </c>
      <c r="B2" s="67" t="s">
        <v>155</v>
      </c>
      <c r="C2" s="163" t="s">
        <v>20</v>
      </c>
      <c r="D2" s="164"/>
      <c r="E2" s="63" t="s">
        <v>21</v>
      </c>
      <c r="F2" s="165"/>
      <c r="G2" s="162"/>
    </row>
    <row r="3" spans="1:7" ht="15" customHeight="1" thickBot="1">
      <c r="A3" s="166"/>
      <c r="B3" s="167"/>
      <c r="C3" s="168" t="s">
        <v>156</v>
      </c>
      <c r="D3" s="168" t="s">
        <v>157</v>
      </c>
      <c r="E3" s="169" t="s">
        <v>158</v>
      </c>
      <c r="F3" s="170" t="s">
        <v>157</v>
      </c>
      <c r="G3" s="162"/>
    </row>
    <row r="4" spans="1:7" ht="15" customHeight="1" thickBot="1">
      <c r="A4" s="6"/>
      <c r="B4" s="142"/>
      <c r="C4" s="63" t="s">
        <v>106</v>
      </c>
      <c r="D4" s="165"/>
      <c r="E4" s="165"/>
      <c r="F4" s="165"/>
      <c r="G4" s="162"/>
    </row>
    <row r="5" spans="1:7" ht="22.5" customHeight="1">
      <c r="A5" s="9" t="s">
        <v>159</v>
      </c>
      <c r="B5" s="171">
        <v>51.8</v>
      </c>
      <c r="C5" s="171">
        <v>117.3</v>
      </c>
      <c r="D5" s="171">
        <v>107.3</v>
      </c>
      <c r="E5" s="171">
        <v>94.7</v>
      </c>
      <c r="F5" s="171">
        <v>111.8</v>
      </c>
      <c r="G5" s="162"/>
    </row>
    <row r="6" spans="1:6" ht="12.75" customHeight="1">
      <c r="A6" s="12" t="s">
        <v>160</v>
      </c>
      <c r="B6" s="80"/>
      <c r="C6" s="80"/>
      <c r="D6" s="80"/>
      <c r="E6" s="80"/>
      <c r="F6" s="80"/>
    </row>
    <row r="7" spans="1:6" ht="12.75" customHeight="1">
      <c r="A7" s="172" t="s">
        <v>161</v>
      </c>
      <c r="B7" s="80">
        <v>26.3</v>
      </c>
      <c r="C7" s="80">
        <v>117.2</v>
      </c>
      <c r="D7" s="80">
        <v>102.1</v>
      </c>
      <c r="E7" s="80">
        <v>90.8</v>
      </c>
      <c r="F7" s="80">
        <v>106.6</v>
      </c>
    </row>
    <row r="8" spans="1:6" ht="12.75" customHeight="1">
      <c r="A8" s="172" t="s">
        <v>162</v>
      </c>
      <c r="B8" s="80">
        <v>4.1</v>
      </c>
      <c r="C8" s="80">
        <v>96.1</v>
      </c>
      <c r="D8" s="80">
        <v>98.3</v>
      </c>
      <c r="E8" s="80">
        <v>111</v>
      </c>
      <c r="F8" s="80">
        <v>106.4</v>
      </c>
    </row>
    <row r="9" spans="1:6" ht="12.75" customHeight="1">
      <c r="A9" s="172" t="s">
        <v>163</v>
      </c>
      <c r="B9" s="80">
        <v>4.6</v>
      </c>
      <c r="C9" s="80">
        <v>123.4</v>
      </c>
      <c r="D9" s="80">
        <v>129.6</v>
      </c>
      <c r="E9" s="80">
        <v>98.6</v>
      </c>
      <c r="F9" s="80">
        <v>98.9</v>
      </c>
    </row>
    <row r="10" spans="1:6" ht="22.5">
      <c r="A10" s="9" t="s">
        <v>164</v>
      </c>
      <c r="B10" s="171">
        <v>48.2</v>
      </c>
      <c r="C10" s="171">
        <v>98</v>
      </c>
      <c r="D10" s="171">
        <v>97.9</v>
      </c>
      <c r="E10" s="171">
        <v>107.3</v>
      </c>
      <c r="F10" s="171">
        <v>106.7</v>
      </c>
    </row>
    <row r="11" spans="1:6" ht="12.75">
      <c r="A11" s="12" t="s">
        <v>122</v>
      </c>
      <c r="B11" s="80"/>
      <c r="C11" s="80"/>
      <c r="D11" s="80"/>
      <c r="E11" s="80"/>
      <c r="F11" s="80"/>
    </row>
    <row r="12" spans="1:6" ht="12.75">
      <c r="A12" s="150" t="s">
        <v>165</v>
      </c>
      <c r="B12" s="80">
        <v>35.5</v>
      </c>
      <c r="C12" s="80">
        <v>99.2</v>
      </c>
      <c r="D12" s="80">
        <v>99.1</v>
      </c>
      <c r="E12" s="80">
        <v>103.7</v>
      </c>
      <c r="F12" s="80">
        <v>107.3</v>
      </c>
    </row>
    <row r="13" spans="1:6" ht="12.75">
      <c r="A13" s="150" t="s">
        <v>166</v>
      </c>
      <c r="B13" s="80">
        <v>12.7</v>
      </c>
      <c r="C13" s="80">
        <v>95.1</v>
      </c>
      <c r="D13" s="80">
        <v>94.9</v>
      </c>
      <c r="E13" s="80">
        <v>119.4</v>
      </c>
      <c r="F13" s="80">
        <v>105.1</v>
      </c>
    </row>
    <row r="14" spans="1:6" ht="12.75">
      <c r="A14" s="9" t="s">
        <v>29</v>
      </c>
      <c r="B14" s="171">
        <v>100</v>
      </c>
      <c r="C14" s="171">
        <v>106.9</v>
      </c>
      <c r="D14" s="171">
        <v>102.3</v>
      </c>
      <c r="E14" s="171">
        <v>98.3</v>
      </c>
      <c r="F14" s="171">
        <v>109.3</v>
      </c>
    </row>
  </sheetData>
  <sheetProtection/>
  <mergeCells count="5">
    <mergeCell ref="E2:F2"/>
    <mergeCell ref="C4:F4"/>
    <mergeCell ref="A2:A4"/>
    <mergeCell ref="B2:B4"/>
    <mergeCell ref="C2:D2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13.421875" style="0" customWidth="1"/>
    <col min="3" max="6" width="11.00390625" style="0" customWidth="1"/>
  </cols>
  <sheetData>
    <row r="1" spans="1:2" ht="13.5" thickBot="1">
      <c r="A1" s="173" t="s">
        <v>167</v>
      </c>
      <c r="B1" s="173"/>
    </row>
    <row r="2" spans="1:6" ht="21.75" customHeight="1" thickBot="1">
      <c r="A2" s="174" t="s">
        <v>102</v>
      </c>
      <c r="B2" s="175" t="s">
        <v>168</v>
      </c>
      <c r="C2" s="23">
        <v>2010</v>
      </c>
      <c r="D2" s="23">
        <v>2011</v>
      </c>
      <c r="E2" s="23">
        <v>2012</v>
      </c>
      <c r="F2" s="24" t="s">
        <v>180</v>
      </c>
    </row>
    <row r="3" spans="1:7" ht="12.75" customHeight="1" thickBot="1">
      <c r="A3" s="176"/>
      <c r="B3" s="177" t="s">
        <v>169</v>
      </c>
      <c r="C3" s="178"/>
      <c r="D3" s="178"/>
      <c r="E3" s="178"/>
      <c r="F3" s="178"/>
      <c r="G3" s="32"/>
    </row>
    <row r="4" spans="1:7" ht="12.75">
      <c r="A4" s="32" t="s">
        <v>170</v>
      </c>
      <c r="B4" s="179">
        <v>4383</v>
      </c>
      <c r="C4" s="179">
        <v>3745</v>
      </c>
      <c r="D4" s="179">
        <v>4107</v>
      </c>
      <c r="E4" s="179">
        <v>4011</v>
      </c>
      <c r="F4" s="179">
        <v>5032</v>
      </c>
      <c r="G4" s="32"/>
    </row>
    <row r="5" spans="1:13" ht="12.75">
      <c r="A5" s="32" t="s">
        <v>171</v>
      </c>
      <c r="B5" s="179">
        <v>7233</v>
      </c>
      <c r="C5" s="179">
        <v>6985</v>
      </c>
      <c r="D5" s="179">
        <v>7992</v>
      </c>
      <c r="E5" s="179">
        <v>4763</v>
      </c>
      <c r="F5" s="180">
        <v>6725</v>
      </c>
      <c r="G5" s="32"/>
      <c r="I5" s="125"/>
      <c r="J5" s="125"/>
      <c r="K5" s="125"/>
      <c r="L5" s="125"/>
      <c r="M5" s="125"/>
    </row>
    <row r="6" spans="1:12" ht="12.75">
      <c r="A6" s="32" t="s">
        <v>172</v>
      </c>
      <c r="B6" s="179">
        <v>1092</v>
      </c>
      <c r="C6" s="32">
        <v>944</v>
      </c>
      <c r="D6" s="32">
        <v>988</v>
      </c>
      <c r="E6" s="32">
        <v>996</v>
      </c>
      <c r="F6" s="180">
        <v>1071</v>
      </c>
      <c r="G6" s="32"/>
      <c r="I6" s="125"/>
      <c r="J6" s="125"/>
      <c r="K6" s="125"/>
      <c r="L6" s="125"/>
    </row>
    <row r="7" spans="1:9" ht="12.75">
      <c r="A7" s="32" t="s">
        <v>173</v>
      </c>
      <c r="B7" s="179">
        <v>773</v>
      </c>
      <c r="C7" s="32">
        <v>819</v>
      </c>
      <c r="D7" s="32">
        <v>856</v>
      </c>
      <c r="E7" s="32">
        <v>882</v>
      </c>
      <c r="F7" s="180">
        <v>879</v>
      </c>
      <c r="G7" s="32"/>
      <c r="I7" s="125"/>
    </row>
    <row r="8" spans="1:7" ht="12.75">
      <c r="A8" s="32" t="s">
        <v>174</v>
      </c>
      <c r="B8" s="179">
        <v>1277</v>
      </c>
      <c r="C8" s="32">
        <v>970</v>
      </c>
      <c r="D8" s="179">
        <v>1375</v>
      </c>
      <c r="E8" s="179">
        <v>1317</v>
      </c>
      <c r="F8" s="180">
        <v>1470</v>
      </c>
      <c r="G8" s="32"/>
    </row>
    <row r="9" spans="1:12" ht="12.75">
      <c r="A9" s="32" t="s">
        <v>175</v>
      </c>
      <c r="B9" s="32">
        <v>541</v>
      </c>
      <c r="C9" s="32">
        <v>531</v>
      </c>
      <c r="D9" s="32">
        <v>527</v>
      </c>
      <c r="E9" s="32">
        <v>415</v>
      </c>
      <c r="F9" s="180">
        <v>524</v>
      </c>
      <c r="G9" s="32"/>
      <c r="I9" s="125"/>
      <c r="K9" s="125"/>
      <c r="L9" s="125"/>
    </row>
    <row r="10" spans="1:7" ht="12.75">
      <c r="A10" s="32" t="s">
        <v>176</v>
      </c>
      <c r="B10" s="32">
        <v>576</v>
      </c>
      <c r="C10" s="32">
        <v>488</v>
      </c>
      <c r="D10" s="32">
        <v>600</v>
      </c>
      <c r="E10" s="32">
        <v>548</v>
      </c>
      <c r="F10" s="180">
        <v>443</v>
      </c>
      <c r="G10" s="32"/>
    </row>
    <row r="11" spans="1:7" ht="12.75">
      <c r="A11" s="32" t="s">
        <v>177</v>
      </c>
      <c r="B11" s="179">
        <v>1483</v>
      </c>
      <c r="C11" s="179">
        <v>1144</v>
      </c>
      <c r="D11" s="179">
        <v>1475</v>
      </c>
      <c r="E11" s="179">
        <v>1363</v>
      </c>
      <c r="F11" s="180" t="s">
        <v>57</v>
      </c>
      <c r="G11" s="32"/>
    </row>
    <row r="12" spans="1:12" ht="12.75">
      <c r="A12" s="32" t="s">
        <v>178</v>
      </c>
      <c r="B12" s="32">
        <v>780</v>
      </c>
      <c r="C12" s="32">
        <v>766</v>
      </c>
      <c r="D12" s="32">
        <v>513</v>
      </c>
      <c r="E12" s="32">
        <v>834</v>
      </c>
      <c r="F12" s="180" t="s">
        <v>57</v>
      </c>
      <c r="G12" s="32"/>
      <c r="I12" s="125"/>
      <c r="J12" s="125"/>
      <c r="K12" s="125"/>
      <c r="L12" s="125"/>
    </row>
    <row r="13" spans="1:7" ht="12.75">
      <c r="A13" s="32" t="s">
        <v>179</v>
      </c>
      <c r="B13" s="32">
        <v>444</v>
      </c>
      <c r="C13" s="32">
        <v>295</v>
      </c>
      <c r="D13" s="32">
        <v>451</v>
      </c>
      <c r="E13" s="32">
        <v>356</v>
      </c>
      <c r="F13" s="180" t="s">
        <v>57</v>
      </c>
      <c r="G13" s="32"/>
    </row>
  </sheetData>
  <sheetProtection/>
  <mergeCells count="2">
    <mergeCell ref="A2:A3"/>
    <mergeCell ref="B3:F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7"/>
  <sheetViews>
    <sheetView showZeros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8.28125" style="0" customWidth="1"/>
  </cols>
  <sheetData>
    <row r="1" spans="1:8" ht="13.5" thickBot="1">
      <c r="A1" s="1" t="s">
        <v>181</v>
      </c>
      <c r="G1" s="181"/>
      <c r="H1" s="181"/>
    </row>
    <row r="2" spans="1:9" ht="13.5" thickBot="1">
      <c r="A2" s="2" t="s">
        <v>102</v>
      </c>
      <c r="B2" s="3" t="s">
        <v>182</v>
      </c>
      <c r="C2" s="5"/>
      <c r="D2" s="3" t="s">
        <v>7</v>
      </c>
      <c r="E2" s="5"/>
      <c r="F2" s="3" t="s">
        <v>20</v>
      </c>
      <c r="G2" s="5"/>
      <c r="H2" s="3" t="s">
        <v>21</v>
      </c>
      <c r="I2" s="4"/>
    </row>
    <row r="3" spans="1:9" ht="13.5" thickBot="1">
      <c r="A3" s="166"/>
      <c r="B3" s="182" t="s">
        <v>183</v>
      </c>
      <c r="C3" s="182" t="s">
        <v>184</v>
      </c>
      <c r="D3" s="182" t="s">
        <v>183</v>
      </c>
      <c r="E3" s="182" t="s">
        <v>184</v>
      </c>
      <c r="F3" s="183" t="s">
        <v>185</v>
      </c>
      <c r="G3" s="184" t="s">
        <v>186</v>
      </c>
      <c r="H3" s="185" t="s">
        <v>195</v>
      </c>
      <c r="I3" s="186"/>
    </row>
    <row r="4" spans="1:9" ht="13.5" thickBot="1">
      <c r="A4" s="6"/>
      <c r="B4" s="4"/>
      <c r="C4" s="4"/>
      <c r="D4" s="4"/>
      <c r="E4" s="4"/>
      <c r="F4" s="4"/>
      <c r="G4" s="4"/>
      <c r="H4" s="4"/>
      <c r="I4" s="187" t="s">
        <v>187</v>
      </c>
    </row>
    <row r="5" spans="1:9" ht="13.5" customHeight="1">
      <c r="A5" s="12" t="s">
        <v>188</v>
      </c>
      <c r="B5" s="188">
        <v>692</v>
      </c>
      <c r="C5" s="188">
        <v>697</v>
      </c>
      <c r="D5" s="188">
        <v>733</v>
      </c>
      <c r="E5" s="188">
        <v>760</v>
      </c>
      <c r="F5" s="188">
        <v>763</v>
      </c>
      <c r="G5" s="188">
        <v>783</v>
      </c>
      <c r="H5" s="124">
        <v>789</v>
      </c>
      <c r="I5" s="50">
        <v>103.4</v>
      </c>
    </row>
    <row r="6" spans="1:9" ht="12.75">
      <c r="A6" s="93" t="s">
        <v>160</v>
      </c>
      <c r="B6" s="188"/>
      <c r="C6" s="188"/>
      <c r="D6" s="188"/>
      <c r="E6" s="188"/>
      <c r="F6" s="102"/>
      <c r="G6" s="102"/>
      <c r="H6" s="124"/>
      <c r="I6" s="50"/>
    </row>
    <row r="7" spans="1:9" ht="12.75">
      <c r="A7" s="150" t="s">
        <v>189</v>
      </c>
      <c r="B7" s="188">
        <v>327</v>
      </c>
      <c r="C7" s="188">
        <v>329</v>
      </c>
      <c r="D7" s="188">
        <v>335</v>
      </c>
      <c r="E7" s="188">
        <v>339</v>
      </c>
      <c r="F7" s="188">
        <v>336</v>
      </c>
      <c r="G7" s="188">
        <v>345</v>
      </c>
      <c r="H7" s="124">
        <v>356</v>
      </c>
      <c r="I7" s="50">
        <v>106</v>
      </c>
    </row>
    <row r="8" spans="1:11" ht="12.75">
      <c r="A8" s="93" t="s">
        <v>190</v>
      </c>
      <c r="B8" s="188">
        <v>3156</v>
      </c>
      <c r="C8" s="188">
        <v>3044</v>
      </c>
      <c r="D8" s="188">
        <v>2947</v>
      </c>
      <c r="E8" s="188">
        <v>2989</v>
      </c>
      <c r="F8" s="188">
        <v>2891</v>
      </c>
      <c r="G8" s="188">
        <v>3013</v>
      </c>
      <c r="H8" s="189">
        <v>3095</v>
      </c>
      <c r="I8" s="50">
        <v>107.1</v>
      </c>
      <c r="K8" s="125"/>
    </row>
    <row r="9" spans="1:9" ht="12.75">
      <c r="A9" s="93" t="s">
        <v>160</v>
      </c>
      <c r="B9" s="188"/>
      <c r="C9" s="188"/>
      <c r="D9" s="188"/>
      <c r="E9" s="188"/>
      <c r="F9" s="102"/>
      <c r="G9" s="102"/>
      <c r="H9" s="189"/>
      <c r="I9" s="50"/>
    </row>
    <row r="10" spans="1:9" ht="13.5" customHeight="1">
      <c r="A10" s="150" t="s">
        <v>191</v>
      </c>
      <c r="B10" s="188">
        <v>220</v>
      </c>
      <c r="C10" s="188">
        <v>211</v>
      </c>
      <c r="D10" s="188">
        <v>206</v>
      </c>
      <c r="E10" s="188">
        <v>200</v>
      </c>
      <c r="F10" s="188">
        <v>193</v>
      </c>
      <c r="G10" s="188">
        <v>191</v>
      </c>
      <c r="H10" s="189">
        <v>200</v>
      </c>
      <c r="I10" s="50">
        <v>103.6</v>
      </c>
    </row>
    <row r="11" spans="1:11" ht="12.75">
      <c r="A11" s="12" t="s">
        <v>192</v>
      </c>
      <c r="B11" s="188">
        <v>1168</v>
      </c>
      <c r="C11" s="188">
        <v>1120</v>
      </c>
      <c r="D11" s="188">
        <v>1206</v>
      </c>
      <c r="E11" s="188">
        <v>1185</v>
      </c>
      <c r="F11" s="188">
        <v>1210</v>
      </c>
      <c r="G11" s="188">
        <v>1271</v>
      </c>
      <c r="H11" s="189">
        <v>1271</v>
      </c>
      <c r="I11" s="50">
        <v>105</v>
      </c>
      <c r="K11" s="125"/>
    </row>
    <row r="12" spans="1:11" ht="12.75">
      <c r="A12" s="12" t="s">
        <v>193</v>
      </c>
      <c r="B12" s="188">
        <v>49981</v>
      </c>
      <c r="C12" s="188">
        <v>41470</v>
      </c>
      <c r="D12" s="188">
        <v>45691</v>
      </c>
      <c r="E12" s="188">
        <v>38189.254</v>
      </c>
      <c r="F12" s="188">
        <v>44407</v>
      </c>
      <c r="G12" s="188">
        <v>37189</v>
      </c>
      <c r="H12" s="189">
        <v>48448</v>
      </c>
      <c r="I12" s="50">
        <v>109.1</v>
      </c>
      <c r="K12" s="125"/>
    </row>
    <row r="13" spans="1:8" ht="12.75">
      <c r="A13" s="93" t="s">
        <v>122</v>
      </c>
      <c r="B13" s="188"/>
      <c r="C13" s="188"/>
      <c r="D13" s="188"/>
      <c r="E13" s="188"/>
      <c r="F13" s="102"/>
      <c r="G13" s="102"/>
      <c r="H13" s="189"/>
    </row>
    <row r="14" spans="1:11" ht="13.5" customHeight="1">
      <c r="A14" s="150" t="s">
        <v>194</v>
      </c>
      <c r="B14" s="188">
        <v>38309</v>
      </c>
      <c r="C14" s="188">
        <v>32860</v>
      </c>
      <c r="D14" s="188">
        <v>34718</v>
      </c>
      <c r="E14" s="188">
        <v>30075</v>
      </c>
      <c r="F14" s="188">
        <v>33823</v>
      </c>
      <c r="G14" s="188">
        <v>29474</v>
      </c>
      <c r="H14" s="189">
        <v>36488</v>
      </c>
      <c r="I14" s="190">
        <v>107.9</v>
      </c>
      <c r="K14" s="125"/>
    </row>
    <row r="15" spans="7:8" ht="12.75">
      <c r="G15" s="181"/>
      <c r="H15" s="181"/>
    </row>
    <row r="17" spans="2:9" ht="12.75">
      <c r="B17" s="124"/>
      <c r="C17" s="191"/>
      <c r="D17" s="124"/>
      <c r="E17" s="124"/>
      <c r="F17" s="124"/>
      <c r="G17" s="124"/>
      <c r="H17" s="124"/>
      <c r="I17" s="50"/>
    </row>
    <row r="18" spans="2:9" ht="12.75">
      <c r="B18" s="124"/>
      <c r="C18" s="124"/>
      <c r="D18" s="124"/>
      <c r="E18" s="124"/>
      <c r="F18" s="124"/>
      <c r="I18" s="50"/>
    </row>
    <row r="19" spans="2:9" ht="12.75">
      <c r="B19" s="124"/>
      <c r="C19" s="124"/>
      <c r="D19" s="124"/>
      <c r="E19" s="124"/>
      <c r="F19" s="124"/>
      <c r="G19" s="124"/>
      <c r="H19" s="124"/>
      <c r="I19" s="50"/>
    </row>
    <row r="20" spans="2:9" ht="12.75">
      <c r="B20" s="124"/>
      <c r="C20" s="124"/>
      <c r="D20" s="191"/>
      <c r="E20" s="191"/>
      <c r="F20" s="124"/>
      <c r="G20" s="124"/>
      <c r="H20" s="124"/>
      <c r="I20" s="50"/>
    </row>
    <row r="21" spans="2:9" ht="12.75">
      <c r="B21" s="124"/>
      <c r="C21" s="124"/>
      <c r="D21" s="124"/>
      <c r="E21" s="124"/>
      <c r="F21" s="124"/>
      <c r="I21" s="50"/>
    </row>
    <row r="22" spans="2:9" ht="12.75">
      <c r="B22" s="124"/>
      <c r="C22" s="124"/>
      <c r="D22" s="124"/>
      <c r="E22" s="124"/>
      <c r="F22" s="191"/>
      <c r="G22" s="124"/>
      <c r="H22" s="124"/>
      <c r="I22" s="50"/>
    </row>
    <row r="23" spans="2:9" ht="12.75">
      <c r="B23" s="124"/>
      <c r="C23" s="191"/>
      <c r="D23" s="124"/>
      <c r="E23" s="124"/>
      <c r="F23" s="124"/>
      <c r="G23" s="124"/>
      <c r="H23" s="124"/>
      <c r="I23" s="50"/>
    </row>
    <row r="24" spans="2:9" ht="12.75">
      <c r="B24" s="124"/>
      <c r="C24" s="191"/>
      <c r="D24" s="191"/>
      <c r="E24" s="191"/>
      <c r="F24" s="191"/>
      <c r="G24" s="124"/>
      <c r="H24" s="124"/>
      <c r="I24" s="50"/>
    </row>
    <row r="25" spans="2:9" ht="12.75">
      <c r="B25" s="124"/>
      <c r="C25" s="124"/>
      <c r="D25" s="124"/>
      <c r="E25" s="124"/>
      <c r="F25" s="124"/>
      <c r="I25" s="50"/>
    </row>
    <row r="26" spans="2:9" ht="12.75">
      <c r="B26" s="124"/>
      <c r="C26" s="191"/>
      <c r="D26" s="191"/>
      <c r="E26" s="191"/>
      <c r="F26" s="191"/>
      <c r="G26" s="124"/>
      <c r="H26" s="124"/>
      <c r="I26" s="50"/>
    </row>
    <row r="27" spans="7:8" ht="12.75">
      <c r="G27" s="181"/>
      <c r="H27" s="181"/>
    </row>
  </sheetData>
  <sheetProtection/>
  <mergeCells count="7">
    <mergeCell ref="B4:H4"/>
    <mergeCell ref="A2:A4"/>
    <mergeCell ref="H3:I3"/>
    <mergeCell ref="B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4"/>
  <sheetViews>
    <sheetView showZeros="0" workbookViewId="0" topLeftCell="A1">
      <selection activeCell="A1" sqref="A1"/>
    </sheetView>
  </sheetViews>
  <sheetFormatPr defaultColWidth="9.140625" defaultRowHeight="12.75"/>
  <cols>
    <col min="1" max="1" width="34.421875" style="0" customWidth="1"/>
    <col min="2" max="2" width="10.421875" style="0" customWidth="1"/>
    <col min="3" max="3" width="8.8515625" style="0" customWidth="1"/>
    <col min="4" max="5" width="10.57421875" style="0" customWidth="1"/>
  </cols>
  <sheetData>
    <row r="1" spans="1:4" ht="13.5" thickBot="1">
      <c r="A1" s="1" t="s">
        <v>196</v>
      </c>
      <c r="B1" s="1"/>
      <c r="C1" s="192"/>
      <c r="D1" s="192"/>
    </row>
    <row r="2" spans="1:6" ht="17.25" customHeight="1" thickBot="1">
      <c r="A2" s="2" t="s">
        <v>102</v>
      </c>
      <c r="B2" s="67" t="s">
        <v>103</v>
      </c>
      <c r="C2" s="193" t="s">
        <v>197</v>
      </c>
      <c r="D2" s="193"/>
      <c r="E2" s="193"/>
      <c r="F2" s="3"/>
    </row>
    <row r="3" spans="1:6" ht="13.5" customHeight="1" thickBot="1">
      <c r="A3" s="166"/>
      <c r="B3" s="167"/>
      <c r="C3" s="157" t="s">
        <v>20</v>
      </c>
      <c r="D3" s="157"/>
      <c r="E3" s="157" t="s">
        <v>198</v>
      </c>
      <c r="F3" s="19"/>
    </row>
    <row r="4" spans="1:7" ht="13.5" thickBot="1">
      <c r="A4" s="6"/>
      <c r="B4" s="142"/>
      <c r="C4" s="22" t="s">
        <v>156</v>
      </c>
      <c r="D4" s="22" t="s">
        <v>157</v>
      </c>
      <c r="E4" s="22" t="s">
        <v>158</v>
      </c>
      <c r="F4" s="39" t="s">
        <v>157</v>
      </c>
      <c r="G4" s="33"/>
    </row>
    <row r="5" spans="1:8" ht="18">
      <c r="A5" s="51" t="s">
        <v>2</v>
      </c>
      <c r="B5" s="194">
        <v>100</v>
      </c>
      <c r="C5" s="195">
        <v>101.1</v>
      </c>
      <c r="D5" s="196">
        <v>100.3</v>
      </c>
      <c r="E5" s="197">
        <v>101.7</v>
      </c>
      <c r="F5" s="195">
        <v>107.8</v>
      </c>
      <c r="H5" s="198"/>
    </row>
    <row r="6" spans="1:6" ht="12.75">
      <c r="A6" s="199" t="s">
        <v>140</v>
      </c>
      <c r="B6" s="194">
        <v>0.3995071581176767</v>
      </c>
      <c r="C6" s="200">
        <v>92.3</v>
      </c>
      <c r="D6" s="196">
        <v>90.3</v>
      </c>
      <c r="E6" s="195">
        <v>111.7677</v>
      </c>
      <c r="F6" s="196">
        <v>99.9145</v>
      </c>
    </row>
    <row r="7" spans="1:6" ht="12.75">
      <c r="A7" s="199" t="s">
        <v>141</v>
      </c>
      <c r="B7" s="194">
        <v>93.75492747620274</v>
      </c>
      <c r="C7" s="201">
        <v>101.4</v>
      </c>
      <c r="D7" s="196">
        <v>100.6</v>
      </c>
      <c r="E7" s="195">
        <v>102.4013</v>
      </c>
      <c r="F7" s="196">
        <v>108.8919</v>
      </c>
    </row>
    <row r="8" spans="1:6" ht="22.5">
      <c r="A8" s="202" t="s">
        <v>199</v>
      </c>
      <c r="B8" s="203">
        <v>11.1</v>
      </c>
      <c r="C8" s="204">
        <v>99</v>
      </c>
      <c r="D8" s="204">
        <v>98.3</v>
      </c>
      <c r="E8" s="205">
        <v>99.7536</v>
      </c>
      <c r="F8" s="204">
        <v>105.1889</v>
      </c>
    </row>
    <row r="9" spans="1:6" ht="12.75" customHeight="1">
      <c r="A9" s="202" t="s">
        <v>200</v>
      </c>
      <c r="B9" s="203">
        <v>1.4</v>
      </c>
      <c r="C9" s="206">
        <v>97.7</v>
      </c>
      <c r="D9" s="204">
        <v>97.6</v>
      </c>
      <c r="E9" s="205">
        <v>105.3726</v>
      </c>
      <c r="F9" s="204">
        <v>116.3128</v>
      </c>
    </row>
    <row r="10" spans="1:6" ht="22.5">
      <c r="A10" s="202" t="s">
        <v>201</v>
      </c>
      <c r="B10" s="203">
        <v>3.02</v>
      </c>
      <c r="C10" s="206">
        <v>100.6</v>
      </c>
      <c r="D10" s="204">
        <v>99.9</v>
      </c>
      <c r="E10" s="205">
        <v>106.4977</v>
      </c>
      <c r="F10" s="204">
        <v>108.6058</v>
      </c>
    </row>
    <row r="11" spans="1:6" ht="12.75">
      <c r="A11" s="202" t="s">
        <v>202</v>
      </c>
      <c r="B11" s="203">
        <v>7.1</v>
      </c>
      <c r="C11" s="206">
        <v>98.1</v>
      </c>
      <c r="D11" s="204">
        <v>95</v>
      </c>
      <c r="E11" s="205">
        <v>98.6313</v>
      </c>
      <c r="F11" s="204">
        <v>103.683</v>
      </c>
    </row>
    <row r="12" spans="1:6" ht="12.75">
      <c r="A12" s="202" t="s">
        <v>203</v>
      </c>
      <c r="B12" s="203">
        <v>5.8</v>
      </c>
      <c r="C12" s="206">
        <v>105.6</v>
      </c>
      <c r="D12" s="204">
        <v>106.3</v>
      </c>
      <c r="E12" s="205">
        <v>99.4096</v>
      </c>
      <c r="F12" s="204">
        <v>108.5139</v>
      </c>
    </row>
    <row r="13" spans="1:6" ht="12.75">
      <c r="A13" s="202" t="s">
        <v>204</v>
      </c>
      <c r="B13" s="203">
        <v>3.1</v>
      </c>
      <c r="C13" s="204">
        <v>88.2</v>
      </c>
      <c r="D13" s="204">
        <v>87.9</v>
      </c>
      <c r="E13" s="205">
        <v>103.5778</v>
      </c>
      <c r="F13" s="204">
        <v>104.6819</v>
      </c>
    </row>
    <row r="14" spans="1:6" ht="22.5">
      <c r="A14" s="202" t="s">
        <v>205</v>
      </c>
      <c r="B14" s="203">
        <v>6.9</v>
      </c>
      <c r="C14" s="206">
        <v>97.3</v>
      </c>
      <c r="D14" s="204">
        <v>97.1</v>
      </c>
      <c r="E14" s="205">
        <v>103.027</v>
      </c>
      <c r="F14" s="204">
        <v>104.8161</v>
      </c>
    </row>
    <row r="15" spans="1:6" ht="22.5">
      <c r="A15" s="202" t="s">
        <v>206</v>
      </c>
      <c r="B15" s="207">
        <v>6.9</v>
      </c>
      <c r="C15" s="206">
        <v>100.7</v>
      </c>
      <c r="D15" s="204">
        <v>99.7</v>
      </c>
      <c r="E15" s="205">
        <v>98.1706</v>
      </c>
      <c r="F15" s="204">
        <v>106.9525</v>
      </c>
    </row>
    <row r="16" spans="1:6" ht="22.5">
      <c r="A16" s="202" t="s">
        <v>207</v>
      </c>
      <c r="B16" s="207">
        <v>11.8</v>
      </c>
      <c r="C16" s="206">
        <v>88.1</v>
      </c>
      <c r="D16" s="204">
        <v>88.2</v>
      </c>
      <c r="E16" s="205">
        <v>99.932</v>
      </c>
      <c r="F16" s="204">
        <v>100.97</v>
      </c>
    </row>
    <row r="17" spans="1:6" ht="12.75">
      <c r="A17" s="202" t="s">
        <v>208</v>
      </c>
      <c r="B17" s="203">
        <v>3.9</v>
      </c>
      <c r="C17" s="206">
        <v>102.9</v>
      </c>
      <c r="D17" s="204">
        <v>102.9</v>
      </c>
      <c r="E17" s="205">
        <v>105.5456</v>
      </c>
      <c r="F17" s="204">
        <v>106.0942</v>
      </c>
    </row>
    <row r="18" spans="1:6" ht="12.75">
      <c r="A18" s="202" t="s">
        <v>209</v>
      </c>
      <c r="B18" s="203">
        <v>7.5</v>
      </c>
      <c r="C18" s="204">
        <v>97</v>
      </c>
      <c r="D18" s="204">
        <v>96.8</v>
      </c>
      <c r="E18" s="205">
        <v>103.3628</v>
      </c>
      <c r="F18" s="204">
        <v>101.9171</v>
      </c>
    </row>
    <row r="19" spans="1:6" ht="12.75">
      <c r="A19" s="202" t="s">
        <v>210</v>
      </c>
      <c r="B19" s="203">
        <v>22.9</v>
      </c>
      <c r="C19" s="204">
        <v>118.2</v>
      </c>
      <c r="D19" s="204">
        <v>115.9</v>
      </c>
      <c r="E19" s="205">
        <v>105.0811</v>
      </c>
      <c r="F19" s="204">
        <v>121.4173</v>
      </c>
    </row>
    <row r="20" spans="1:6" ht="22.5">
      <c r="A20" s="202" t="s">
        <v>211</v>
      </c>
      <c r="B20" s="203">
        <v>2.5</v>
      </c>
      <c r="C20" s="204">
        <v>101.6</v>
      </c>
      <c r="D20" s="204">
        <v>102.1</v>
      </c>
      <c r="E20" s="205">
        <v>111.3122</v>
      </c>
      <c r="F20" s="204">
        <v>104.7818</v>
      </c>
    </row>
    <row r="21" spans="1:6" ht="22.5">
      <c r="A21" s="199" t="s">
        <v>142</v>
      </c>
      <c r="B21" s="194">
        <v>5.845565365679583</v>
      </c>
      <c r="C21" s="208">
        <v>95.3</v>
      </c>
      <c r="D21" s="196">
        <v>96.3</v>
      </c>
      <c r="E21" s="195">
        <v>92.2699</v>
      </c>
      <c r="F21" s="196">
        <v>93.0667</v>
      </c>
    </row>
    <row r="22" spans="1:6" ht="12.75">
      <c r="A22" s="51" t="s">
        <v>212</v>
      </c>
      <c r="B22" s="209" t="s">
        <v>135</v>
      </c>
      <c r="C22" s="210">
        <v>101.5</v>
      </c>
      <c r="D22" s="196">
        <v>101</v>
      </c>
      <c r="E22" s="197">
        <v>99.3</v>
      </c>
      <c r="F22" s="196">
        <v>106.3</v>
      </c>
    </row>
    <row r="23" spans="1:6" ht="12.75">
      <c r="A23" s="28" t="s">
        <v>213</v>
      </c>
      <c r="B23" s="211" t="s">
        <v>135</v>
      </c>
      <c r="C23" s="212">
        <v>100.5</v>
      </c>
      <c r="D23" s="212">
        <v>100.3</v>
      </c>
      <c r="E23" s="204">
        <v>103</v>
      </c>
      <c r="F23" s="204">
        <v>102.3</v>
      </c>
    </row>
    <row r="24" spans="1:6" ht="12.75">
      <c r="A24" s="28" t="s">
        <v>214</v>
      </c>
      <c r="B24" s="211" t="s">
        <v>135</v>
      </c>
      <c r="C24" s="213">
        <v>100.5</v>
      </c>
      <c r="D24" s="212">
        <v>99.9</v>
      </c>
      <c r="E24" s="213">
        <v>99</v>
      </c>
      <c r="F24" s="213">
        <v>105.5</v>
      </c>
    </row>
  </sheetData>
  <sheetProtection/>
  <mergeCells count="5">
    <mergeCell ref="A2:A4"/>
    <mergeCell ref="B2:B4"/>
    <mergeCell ref="C3:D3"/>
    <mergeCell ref="C2:F2"/>
    <mergeCell ref="E3:F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8"/>
  <sheetViews>
    <sheetView showZeros="0" workbookViewId="0" topLeftCell="A1">
      <selection activeCell="A1" sqref="A1"/>
    </sheetView>
  </sheetViews>
  <sheetFormatPr defaultColWidth="9.140625" defaultRowHeight="12.75"/>
  <cols>
    <col min="1" max="1" width="27.57421875" style="0" customWidth="1"/>
    <col min="2" max="2" width="10.7109375" style="0" customWidth="1"/>
    <col min="3" max="3" width="10.28125" style="0" customWidth="1"/>
    <col min="4" max="5" width="11.140625" style="0" customWidth="1"/>
    <col min="6" max="6" width="10.140625" style="0" customWidth="1"/>
  </cols>
  <sheetData>
    <row r="1" spans="1:6" ht="13.5" thickBot="1">
      <c r="A1" s="18" t="s">
        <v>215</v>
      </c>
      <c r="B1" s="18"/>
      <c r="C1" s="18"/>
      <c r="D1" s="18"/>
      <c r="E1" s="18"/>
      <c r="F1" s="41"/>
    </row>
    <row r="2" spans="1:11" ht="18" customHeight="1" thickBot="1">
      <c r="A2" s="2" t="s">
        <v>102</v>
      </c>
      <c r="B2" s="67" t="s">
        <v>103</v>
      </c>
      <c r="C2" s="214" t="s">
        <v>197</v>
      </c>
      <c r="D2" s="215"/>
      <c r="E2" s="62"/>
      <c r="F2" s="134" t="s">
        <v>216</v>
      </c>
      <c r="I2" s="198"/>
      <c r="J2" s="216"/>
      <c r="K2" s="216"/>
    </row>
    <row r="3" spans="1:6" ht="17.25" customHeight="1" thickBot="1">
      <c r="A3" s="166"/>
      <c r="B3" s="217"/>
      <c r="C3" s="157" t="s">
        <v>217</v>
      </c>
      <c r="D3" s="157" t="s">
        <v>21</v>
      </c>
      <c r="E3" s="157"/>
      <c r="F3" s="218"/>
    </row>
    <row r="4" spans="1:6" ht="22.5" customHeight="1" thickBot="1">
      <c r="A4" s="6"/>
      <c r="B4" s="135"/>
      <c r="C4" s="157"/>
      <c r="D4" s="22" t="s">
        <v>158</v>
      </c>
      <c r="E4" s="22" t="s">
        <v>157</v>
      </c>
      <c r="F4" s="219"/>
    </row>
    <row r="5" spans="1:6" ht="12.75">
      <c r="A5" s="9" t="s">
        <v>218</v>
      </c>
      <c r="B5" s="220">
        <v>100</v>
      </c>
      <c r="C5" s="196">
        <v>97.5</v>
      </c>
      <c r="D5" s="221">
        <v>97.6</v>
      </c>
      <c r="E5" s="221">
        <v>101</v>
      </c>
      <c r="F5" s="221">
        <v>38.7717948569709</v>
      </c>
    </row>
    <row r="6" spans="1:6" ht="12.75">
      <c r="A6" s="199" t="s">
        <v>140</v>
      </c>
      <c r="B6" s="222">
        <v>0.6710344099464965</v>
      </c>
      <c r="C6" s="196">
        <v>89.5</v>
      </c>
      <c r="D6" s="223">
        <v>110.7399</v>
      </c>
      <c r="E6" s="223">
        <v>98.7465</v>
      </c>
      <c r="F6" s="171">
        <v>81.81188975404771</v>
      </c>
    </row>
    <row r="7" spans="1:6" ht="13.5" customHeight="1">
      <c r="A7" s="199" t="s">
        <v>141</v>
      </c>
      <c r="B7" s="222">
        <v>55.8</v>
      </c>
      <c r="C7" s="196">
        <v>95.9</v>
      </c>
      <c r="D7" s="223">
        <v>99.741</v>
      </c>
      <c r="E7" s="223">
        <v>105.0994</v>
      </c>
      <c r="F7" s="171">
        <v>26.47888904343865</v>
      </c>
    </row>
    <row r="8" spans="1:6" ht="22.5">
      <c r="A8" s="202" t="s">
        <v>199</v>
      </c>
      <c r="B8" s="146">
        <v>14.7</v>
      </c>
      <c r="C8" s="204">
        <v>96.5</v>
      </c>
      <c r="D8" s="224">
        <v>102.6416</v>
      </c>
      <c r="E8" s="224">
        <v>104.3701</v>
      </c>
      <c r="F8" s="80">
        <v>61.319948201980466</v>
      </c>
    </row>
    <row r="9" spans="1:6" ht="22.5">
      <c r="A9" s="202" t="s">
        <v>200</v>
      </c>
      <c r="B9" s="146">
        <v>0.5</v>
      </c>
      <c r="C9" s="204">
        <v>80.5</v>
      </c>
      <c r="D9" s="224">
        <v>94.3511</v>
      </c>
      <c r="E9" s="224">
        <v>102.8813</v>
      </c>
      <c r="F9" s="80">
        <v>14.38820743259655</v>
      </c>
    </row>
    <row r="10" spans="1:6" ht="22.5">
      <c r="A10" s="202" t="s">
        <v>201</v>
      </c>
      <c r="B10" s="146">
        <v>3.3</v>
      </c>
      <c r="C10" s="204">
        <v>100.2</v>
      </c>
      <c r="D10" s="224">
        <v>112.6889</v>
      </c>
      <c r="E10" s="224">
        <v>112.2825</v>
      </c>
      <c r="F10" s="80">
        <v>51.87123117689667</v>
      </c>
    </row>
    <row r="11" spans="1:6" ht="13.5" customHeight="1">
      <c r="A11" s="202" t="s">
        <v>202</v>
      </c>
      <c r="B11" s="146">
        <v>10.3</v>
      </c>
      <c r="C11" s="204">
        <v>94.8</v>
      </c>
      <c r="D11" s="224">
        <v>99.9222</v>
      </c>
      <c r="E11" s="224">
        <v>99.0213</v>
      </c>
      <c r="F11" s="80">
        <v>65.56660791096058</v>
      </c>
    </row>
    <row r="12" spans="1:6" ht="11.25" customHeight="1">
      <c r="A12" s="202" t="s">
        <v>203</v>
      </c>
      <c r="B12" s="146">
        <v>5.3</v>
      </c>
      <c r="C12" s="204">
        <v>98.8</v>
      </c>
      <c r="D12" s="224">
        <v>93.9637</v>
      </c>
      <c r="E12" s="224">
        <v>110.2476</v>
      </c>
      <c r="F12" s="80">
        <v>42.6295827662555</v>
      </c>
    </row>
    <row r="13" spans="1:6" ht="15.75" customHeight="1">
      <c r="A13" s="202" t="s">
        <v>204</v>
      </c>
      <c r="B13" s="146">
        <v>1</v>
      </c>
      <c r="C13" s="204">
        <v>102.3</v>
      </c>
      <c r="D13" s="224">
        <v>127.0771</v>
      </c>
      <c r="E13" s="224">
        <v>114.597</v>
      </c>
      <c r="F13" s="80">
        <v>16.560587342818625</v>
      </c>
    </row>
    <row r="14" spans="1:6" ht="22.5">
      <c r="A14" s="202" t="s">
        <v>205</v>
      </c>
      <c r="B14" s="146">
        <v>5.3</v>
      </c>
      <c r="C14" s="204">
        <v>96</v>
      </c>
      <c r="D14" s="224">
        <v>95.3491</v>
      </c>
      <c r="E14" s="224">
        <v>99.8118</v>
      </c>
      <c r="F14" s="80">
        <v>33.793809676074524</v>
      </c>
    </row>
    <row r="15" spans="1:6" ht="13.5" customHeight="1">
      <c r="A15" s="202" t="s">
        <v>206</v>
      </c>
      <c r="B15" s="146">
        <v>5.4</v>
      </c>
      <c r="C15" s="204">
        <v>90.2</v>
      </c>
      <c r="D15" s="224">
        <v>100.242</v>
      </c>
      <c r="E15" s="224">
        <v>113.8268</v>
      </c>
      <c r="F15" s="80">
        <v>37.9275750750249</v>
      </c>
    </row>
    <row r="16" spans="1:6" ht="22.5">
      <c r="A16" s="202" t="s">
        <v>207</v>
      </c>
      <c r="B16" s="146">
        <v>1.2</v>
      </c>
      <c r="C16" s="204">
        <v>75.8</v>
      </c>
      <c r="D16" s="224">
        <v>90.3741</v>
      </c>
      <c r="E16" s="224">
        <v>88.0723</v>
      </c>
      <c r="F16" s="80">
        <v>4.289279116456033</v>
      </c>
    </row>
    <row r="17" spans="1:6" ht="12.75">
      <c r="A17" s="202" t="s">
        <v>208</v>
      </c>
      <c r="B17" s="146">
        <v>1.2</v>
      </c>
      <c r="C17" s="204">
        <v>103.2</v>
      </c>
      <c r="D17" s="224">
        <v>98.623</v>
      </c>
      <c r="E17" s="224">
        <v>98.7239</v>
      </c>
      <c r="F17" s="80">
        <v>13.176452534409897</v>
      </c>
    </row>
    <row r="18" spans="1:6" ht="13.5" customHeight="1">
      <c r="A18" s="202" t="s">
        <v>209</v>
      </c>
      <c r="B18" s="146">
        <v>2.1</v>
      </c>
      <c r="C18" s="204">
        <v>96.7</v>
      </c>
      <c r="D18" s="224">
        <v>77.4436</v>
      </c>
      <c r="E18" s="224">
        <v>91.4545</v>
      </c>
      <c r="F18" s="80">
        <v>11.653114352051945</v>
      </c>
    </row>
    <row r="19" spans="1:6" ht="13.5" customHeight="1">
      <c r="A19" s="202" t="s">
        <v>210</v>
      </c>
      <c r="B19" s="146">
        <v>3.2</v>
      </c>
      <c r="C19" s="204">
        <v>110.3</v>
      </c>
      <c r="D19" s="224">
        <v>108.9039</v>
      </c>
      <c r="E19" s="224">
        <v>133.9158</v>
      </c>
      <c r="F19" s="80">
        <v>6.93620526606376</v>
      </c>
    </row>
    <row r="20" spans="1:6" ht="34.5" customHeight="1">
      <c r="A20" s="202" t="s">
        <v>211</v>
      </c>
      <c r="B20" s="146">
        <v>2.4</v>
      </c>
      <c r="C20" s="204">
        <v>92.2</v>
      </c>
      <c r="D20" s="224">
        <v>89.0347</v>
      </c>
      <c r="E20" s="224">
        <v>87.127</v>
      </c>
      <c r="F20" s="80">
        <v>34.15484477676984</v>
      </c>
    </row>
    <row r="21" spans="1:6" ht="22.5" customHeight="1">
      <c r="A21" s="199" t="s">
        <v>142</v>
      </c>
      <c r="B21" s="222">
        <v>43.5</v>
      </c>
      <c r="C21" s="196">
        <v>99.1</v>
      </c>
      <c r="D21" s="223">
        <v>94.276</v>
      </c>
      <c r="E21" s="223">
        <v>94.5034</v>
      </c>
      <c r="F21" s="171">
        <v>87.24359161879659</v>
      </c>
    </row>
    <row r="22" spans="1:6" ht="12.75">
      <c r="A22" s="151"/>
      <c r="B22" s="146"/>
      <c r="C22" s="225"/>
      <c r="D22" s="225"/>
      <c r="E22" s="225"/>
      <c r="F22" s="226"/>
    </row>
    <row r="23" spans="1:6" ht="13.5" customHeight="1">
      <c r="A23" s="151"/>
      <c r="B23" s="146"/>
      <c r="C23" s="225"/>
      <c r="D23" s="225"/>
      <c r="E23" s="225"/>
      <c r="F23" s="226"/>
    </row>
    <row r="24" spans="1:6" ht="13.5" customHeight="1">
      <c r="A24" s="227"/>
      <c r="B24" s="228"/>
      <c r="C24" s="229"/>
      <c r="D24" s="229"/>
      <c r="E24" s="229"/>
      <c r="F24" s="230"/>
    </row>
    <row r="25" spans="1:6" ht="13.5" customHeight="1">
      <c r="A25" s="151"/>
      <c r="B25" s="146"/>
      <c r="C25" s="225"/>
      <c r="D25" s="225"/>
      <c r="E25" s="225"/>
      <c r="F25" s="226"/>
    </row>
    <row r="26" spans="1:6" ht="24" customHeight="1">
      <c r="A26" s="231"/>
      <c r="B26" s="222"/>
      <c r="C26" s="232"/>
      <c r="D26" s="232"/>
      <c r="E26" s="232"/>
      <c r="F26" s="233"/>
    </row>
    <row r="27" ht="12.75">
      <c r="B27" s="158"/>
    </row>
    <row r="28" ht="12.75">
      <c r="B28" s="158"/>
    </row>
  </sheetData>
  <sheetProtection/>
  <mergeCells count="6">
    <mergeCell ref="A2:A4"/>
    <mergeCell ref="B2:B4"/>
    <mergeCell ref="F2:F4"/>
    <mergeCell ref="C2:E2"/>
    <mergeCell ref="C3:C4"/>
    <mergeCell ref="D3:E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2" width="9.8515625" style="0" customWidth="1"/>
    <col min="3" max="3" width="9.7109375" style="0" customWidth="1"/>
    <col min="4" max="6" width="10.8515625" style="0" customWidth="1"/>
  </cols>
  <sheetData>
    <row r="1" spans="1:6" ht="13.5" thickBot="1">
      <c r="A1" s="121" t="s">
        <v>219</v>
      </c>
      <c r="B1" s="121"/>
      <c r="C1" s="121"/>
      <c r="D1" s="121"/>
      <c r="E1" s="121"/>
      <c r="F1" s="121"/>
    </row>
    <row r="2" spans="1:6" ht="19.5" customHeight="1" thickBot="1">
      <c r="A2" s="2" t="s">
        <v>102</v>
      </c>
      <c r="B2" s="67" t="s">
        <v>103</v>
      </c>
      <c r="C2" s="19" t="s">
        <v>197</v>
      </c>
      <c r="D2" s="20"/>
      <c r="E2" s="21"/>
      <c r="F2" s="134" t="s">
        <v>220</v>
      </c>
    </row>
    <row r="3" spans="1:6" ht="16.5" customHeight="1" thickBot="1">
      <c r="A3" s="166"/>
      <c r="B3" s="167"/>
      <c r="C3" s="67" t="s">
        <v>217</v>
      </c>
      <c r="D3" s="19" t="s">
        <v>21</v>
      </c>
      <c r="E3" s="21"/>
      <c r="F3" s="217"/>
    </row>
    <row r="4" spans="1:6" ht="16.5" customHeight="1" thickBot="1">
      <c r="A4" s="6"/>
      <c r="B4" s="142"/>
      <c r="C4" s="142"/>
      <c r="D4" s="22" t="s">
        <v>158</v>
      </c>
      <c r="E4" s="22" t="s">
        <v>157</v>
      </c>
      <c r="F4" s="135"/>
    </row>
    <row r="5" spans="1:8" ht="18">
      <c r="A5" s="9" t="s">
        <v>221</v>
      </c>
      <c r="B5" s="220">
        <v>100</v>
      </c>
      <c r="C5" s="196">
        <v>103.7</v>
      </c>
      <c r="D5" s="222">
        <v>100.4</v>
      </c>
      <c r="E5" s="234">
        <v>109.9</v>
      </c>
      <c r="F5" s="222">
        <v>61.228205143029</v>
      </c>
      <c r="H5" s="198"/>
    </row>
    <row r="6" spans="1:7" ht="12" customHeight="1">
      <c r="A6" s="199" t="s">
        <v>140</v>
      </c>
      <c r="B6" s="171">
        <v>0.08745790911785171</v>
      </c>
      <c r="C6" s="196">
        <v>96.4</v>
      </c>
      <c r="D6" s="223">
        <v>119.3719</v>
      </c>
      <c r="E6" s="223">
        <v>100.2923</v>
      </c>
      <c r="F6" s="196">
        <v>18.188110245952295</v>
      </c>
      <c r="G6" s="222"/>
    </row>
    <row r="7" spans="1:7" ht="12" customHeight="1">
      <c r="A7" s="199" t="s">
        <v>141</v>
      </c>
      <c r="B7" s="171">
        <v>96.2</v>
      </c>
      <c r="C7" s="196">
        <v>102.7</v>
      </c>
      <c r="D7" s="223">
        <v>102.4433</v>
      </c>
      <c r="E7" s="223">
        <v>109.725</v>
      </c>
      <c r="F7" s="196">
        <v>73.52111095656136</v>
      </c>
      <c r="G7" s="222"/>
    </row>
    <row r="8" spans="1:7" ht="12" customHeight="1">
      <c r="A8" s="202" t="s">
        <v>199</v>
      </c>
      <c r="B8" s="80">
        <v>6.1</v>
      </c>
      <c r="C8" s="204">
        <v>104.3</v>
      </c>
      <c r="D8" s="224">
        <v>96.779</v>
      </c>
      <c r="E8" s="224">
        <v>102.6364</v>
      </c>
      <c r="F8" s="204">
        <v>38.680051798019534</v>
      </c>
      <c r="G8" s="146"/>
    </row>
    <row r="9" spans="1:7" ht="21.75" customHeight="1">
      <c r="A9" s="202" t="s">
        <v>200</v>
      </c>
      <c r="B9" s="80">
        <v>1.6</v>
      </c>
      <c r="C9" s="204">
        <v>102.8</v>
      </c>
      <c r="D9" s="224">
        <v>107.203</v>
      </c>
      <c r="E9" s="224">
        <v>117.2575</v>
      </c>
      <c r="F9" s="204">
        <v>85.61179256740344</v>
      </c>
      <c r="G9" s="146"/>
    </row>
    <row r="10" spans="1:7" ht="22.5" customHeight="1">
      <c r="A10" s="202" t="s">
        <v>201</v>
      </c>
      <c r="B10" s="80">
        <v>2.1</v>
      </c>
      <c r="C10" s="204">
        <v>99.9</v>
      </c>
      <c r="D10" s="224">
        <v>98.068</v>
      </c>
      <c r="E10" s="224">
        <v>103.5554</v>
      </c>
      <c r="F10" s="204">
        <v>48.12876882310332</v>
      </c>
      <c r="G10" s="146"/>
    </row>
    <row r="11" spans="1:7" ht="12" customHeight="1">
      <c r="A11" s="202" t="s">
        <v>202</v>
      </c>
      <c r="B11" s="80">
        <v>3.3</v>
      </c>
      <c r="C11" s="204">
        <v>97</v>
      </c>
      <c r="D11" s="224">
        <v>75.5136</v>
      </c>
      <c r="E11" s="224">
        <v>109.2811</v>
      </c>
      <c r="F11" s="204">
        <v>34.433392089039415</v>
      </c>
      <c r="G11" s="228"/>
    </row>
    <row r="12" spans="1:7" ht="12" customHeight="1">
      <c r="A12" s="202" t="s">
        <v>203</v>
      </c>
      <c r="B12" s="80">
        <v>4.7</v>
      </c>
      <c r="C12" s="204">
        <v>112.8</v>
      </c>
      <c r="D12" s="224">
        <v>103.5664</v>
      </c>
      <c r="E12" s="224">
        <v>106.2399</v>
      </c>
      <c r="F12" s="204">
        <v>57.3704172337445</v>
      </c>
      <c r="G12" s="146"/>
    </row>
    <row r="13" spans="1:7" ht="12" customHeight="1">
      <c r="A13" s="202" t="s">
        <v>204</v>
      </c>
      <c r="B13" s="80">
        <v>3.7</v>
      </c>
      <c r="C13" s="204">
        <v>88.6</v>
      </c>
      <c r="D13" s="224">
        <v>100.2243</v>
      </c>
      <c r="E13" s="224">
        <v>100.3303</v>
      </c>
      <c r="F13" s="204">
        <v>83.43941265718138</v>
      </c>
      <c r="G13" s="146"/>
    </row>
    <row r="14" spans="1:7" ht="23.25" customHeight="1">
      <c r="A14" s="202" t="s">
        <v>205</v>
      </c>
      <c r="B14" s="80">
        <v>6.3</v>
      </c>
      <c r="C14" s="204">
        <v>99</v>
      </c>
      <c r="D14" s="224">
        <v>106.7468</v>
      </c>
      <c r="E14" s="224">
        <v>106.9898</v>
      </c>
      <c r="F14" s="204">
        <v>66.20619032392547</v>
      </c>
      <c r="G14" s="228"/>
    </row>
    <row r="15" spans="1:7" ht="21.75" customHeight="1">
      <c r="A15" s="202" t="s">
        <v>206</v>
      </c>
      <c r="B15" s="80">
        <v>6.2</v>
      </c>
      <c r="C15" s="204">
        <v>104.7</v>
      </c>
      <c r="D15" s="224">
        <v>94.4676</v>
      </c>
      <c r="E15" s="224">
        <v>102.9347</v>
      </c>
      <c r="F15" s="204">
        <v>62.0724249249751</v>
      </c>
      <c r="G15" s="146"/>
    </row>
    <row r="16" spans="1:7" ht="22.5" customHeight="1">
      <c r="A16" s="202" t="s">
        <v>207</v>
      </c>
      <c r="B16" s="80">
        <v>16</v>
      </c>
      <c r="C16" s="204">
        <v>88.3</v>
      </c>
      <c r="D16" s="224">
        <v>99.6483</v>
      </c>
      <c r="E16" s="224">
        <v>101.2268</v>
      </c>
      <c r="F16" s="204">
        <v>95.71072088354397</v>
      </c>
      <c r="G16" s="146"/>
    </row>
    <row r="17" spans="1:7" ht="12" customHeight="1">
      <c r="A17" s="202" t="s">
        <v>208</v>
      </c>
      <c r="B17" s="80">
        <v>4.8</v>
      </c>
      <c r="C17" s="204">
        <v>102.9</v>
      </c>
      <c r="D17" s="224">
        <v>103.6484</v>
      </c>
      <c r="E17" s="224">
        <v>107.6231</v>
      </c>
      <c r="F17" s="204">
        <v>86.8235474655901</v>
      </c>
      <c r="G17" s="146"/>
    </row>
    <row r="18" spans="1:7" ht="12" customHeight="1">
      <c r="A18" s="202" t="s">
        <v>209</v>
      </c>
      <c r="B18" s="80">
        <v>9.2</v>
      </c>
      <c r="C18" s="204">
        <v>96.9</v>
      </c>
      <c r="D18" s="224">
        <v>103.7951</v>
      </c>
      <c r="E18" s="224">
        <v>103.2405</v>
      </c>
      <c r="F18" s="204">
        <v>88.34688564794806</v>
      </c>
      <c r="G18" s="228"/>
    </row>
    <row r="19" spans="1:7" ht="12" customHeight="1">
      <c r="A19" s="202" t="s">
        <v>210</v>
      </c>
      <c r="B19" s="80">
        <v>30.3</v>
      </c>
      <c r="C19" s="204">
        <v>115.9</v>
      </c>
      <c r="D19" s="224">
        <v>106.5137</v>
      </c>
      <c r="E19" s="224">
        <v>121.001</v>
      </c>
      <c r="F19" s="204">
        <v>93.06379473393625</v>
      </c>
      <c r="G19" s="146"/>
    </row>
    <row r="20" spans="1:7" ht="22.5" customHeight="1">
      <c r="A20" s="202" t="s">
        <v>211</v>
      </c>
      <c r="B20" s="80">
        <v>2</v>
      </c>
      <c r="C20" s="204">
        <v>110.5</v>
      </c>
      <c r="D20" s="224">
        <v>128.1321</v>
      </c>
      <c r="E20" s="224">
        <v>116.4223</v>
      </c>
      <c r="F20" s="204">
        <v>65.84515522323015</v>
      </c>
      <c r="G20" s="146"/>
    </row>
    <row r="21" spans="1:7" ht="23.25" customHeight="1">
      <c r="A21" s="199" t="s">
        <v>142</v>
      </c>
      <c r="B21" s="171">
        <v>3.7</v>
      </c>
      <c r="C21" s="196">
        <v>144.5</v>
      </c>
      <c r="D21" s="223">
        <v>59.4348</v>
      </c>
      <c r="E21" s="223">
        <v>116.3672</v>
      </c>
      <c r="F21" s="196">
        <v>12.756408381203416</v>
      </c>
      <c r="G21" s="146"/>
    </row>
    <row r="22" spans="1:7" ht="12" customHeight="1">
      <c r="A22" s="151"/>
      <c r="B22" s="80"/>
      <c r="C22" s="235"/>
      <c r="D22" s="225"/>
      <c r="E22" s="225"/>
      <c r="F22" s="226"/>
      <c r="G22" s="146"/>
    </row>
    <row r="23" spans="1:7" ht="12" customHeight="1">
      <c r="A23" s="151"/>
      <c r="B23" s="80"/>
      <c r="C23" s="235"/>
      <c r="D23" s="225"/>
      <c r="E23" s="225"/>
      <c r="F23" s="226"/>
      <c r="G23" s="146"/>
    </row>
    <row r="24" spans="1:7" ht="12" customHeight="1">
      <c r="A24" s="227"/>
      <c r="B24" s="236"/>
      <c r="C24" s="237"/>
      <c r="D24" s="229"/>
      <c r="E24" s="229"/>
      <c r="F24" s="230"/>
      <c r="G24" s="228"/>
    </row>
    <row r="25" spans="1:7" ht="12" customHeight="1">
      <c r="A25" s="151"/>
      <c r="B25" s="80"/>
      <c r="C25" s="235"/>
      <c r="D25" s="225"/>
      <c r="E25" s="225"/>
      <c r="F25" s="226"/>
      <c r="G25" s="146"/>
    </row>
    <row r="26" spans="1:7" ht="22.5" customHeight="1">
      <c r="A26" s="231"/>
      <c r="B26" s="171"/>
      <c r="C26" s="238"/>
      <c r="D26" s="232"/>
      <c r="E26" s="232"/>
      <c r="F26" s="233"/>
      <c r="G26" s="222"/>
    </row>
  </sheetData>
  <sheetProtection/>
  <mergeCells count="6">
    <mergeCell ref="C2:E2"/>
    <mergeCell ref="A2:A4"/>
    <mergeCell ref="B2:B4"/>
    <mergeCell ref="F2:F4"/>
    <mergeCell ref="C3:C4"/>
    <mergeCell ref="D3:E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2"/>
  <sheetViews>
    <sheetView showZeros="0"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2" max="2" width="10.00390625" style="0" customWidth="1"/>
    <col min="3" max="3" width="11.28125" style="0" customWidth="1"/>
    <col min="4" max="4" width="10.8515625" style="0" customWidth="1"/>
    <col min="5" max="5" width="11.00390625" style="0" customWidth="1"/>
  </cols>
  <sheetData>
    <row r="1" spans="1:4" ht="12.75">
      <c r="A1" s="121" t="s">
        <v>222</v>
      </c>
      <c r="B1" s="121"/>
      <c r="C1" s="121"/>
      <c r="D1" s="121"/>
    </row>
    <row r="2" spans="1:6" ht="13.5" customHeight="1">
      <c r="A2" s="239" t="s">
        <v>102</v>
      </c>
      <c r="B2" s="240" t="s">
        <v>103</v>
      </c>
      <c r="C2" s="241" t="s">
        <v>197</v>
      </c>
      <c r="D2" s="242"/>
      <c r="E2" s="242"/>
      <c r="F2" s="242"/>
    </row>
    <row r="3" spans="1:6" ht="13.5" customHeight="1">
      <c r="A3" s="239"/>
      <c r="B3" s="240"/>
      <c r="C3" s="240" t="s">
        <v>20</v>
      </c>
      <c r="D3" s="240"/>
      <c r="E3" s="240" t="s">
        <v>198</v>
      </c>
      <c r="F3" s="243"/>
    </row>
    <row r="4" spans="1:6" ht="12.75">
      <c r="A4" s="239"/>
      <c r="B4" s="240"/>
      <c r="C4" s="244" t="s">
        <v>156</v>
      </c>
      <c r="D4" s="245" t="s">
        <v>157</v>
      </c>
      <c r="E4" s="244" t="s">
        <v>158</v>
      </c>
      <c r="F4" s="246" t="s">
        <v>157</v>
      </c>
    </row>
    <row r="5" spans="1:6" ht="12.75">
      <c r="A5" s="247" t="s">
        <v>223</v>
      </c>
      <c r="B5" s="248">
        <v>50.9924174843889</v>
      </c>
      <c r="C5" s="249">
        <v>109.5</v>
      </c>
      <c r="D5" s="249">
        <v>107</v>
      </c>
      <c r="E5" s="249">
        <v>93.5</v>
      </c>
      <c r="F5" s="249">
        <v>107.1</v>
      </c>
    </row>
    <row r="6" spans="1:6" ht="12.75">
      <c r="A6" s="247" t="s">
        <v>224</v>
      </c>
      <c r="B6" s="248">
        <v>49</v>
      </c>
      <c r="C6" s="249">
        <v>107.1</v>
      </c>
      <c r="D6" s="249">
        <v>107</v>
      </c>
      <c r="E6" s="249">
        <v>135.2</v>
      </c>
      <c r="F6" s="249">
        <v>129.1</v>
      </c>
    </row>
    <row r="7" spans="1:6" ht="22.5">
      <c r="A7" s="250" t="s">
        <v>225</v>
      </c>
      <c r="B7" s="251">
        <v>100</v>
      </c>
      <c r="C7" s="252">
        <v>108.5</v>
      </c>
      <c r="D7" s="252">
        <v>107</v>
      </c>
      <c r="E7" s="252">
        <v>115.8</v>
      </c>
      <c r="F7" s="252">
        <v>117.8</v>
      </c>
    </row>
    <row r="8" spans="1:6" ht="12.75">
      <c r="A8" s="93" t="s">
        <v>122</v>
      </c>
      <c r="B8" s="48"/>
      <c r="C8" s="10"/>
      <c r="D8" s="10"/>
      <c r="E8" s="249"/>
      <c r="F8" s="249"/>
    </row>
    <row r="9" spans="1:6" ht="12.75">
      <c r="A9" s="253" t="s">
        <v>226</v>
      </c>
      <c r="B9" s="48">
        <v>25.3</v>
      </c>
      <c r="C9" s="249">
        <v>116</v>
      </c>
      <c r="D9" s="249">
        <v>111.4</v>
      </c>
      <c r="E9" s="249">
        <v>92.2</v>
      </c>
      <c r="F9" s="249">
        <v>107.4</v>
      </c>
    </row>
    <row r="10" spans="1:6" ht="12.75">
      <c r="A10" s="253" t="s">
        <v>227</v>
      </c>
      <c r="B10" s="248">
        <v>31.7239072256913</v>
      </c>
      <c r="C10" s="249">
        <v>113.8</v>
      </c>
      <c r="D10" s="249">
        <v>112.4</v>
      </c>
      <c r="E10" s="249">
        <v>142.3</v>
      </c>
      <c r="F10" s="249">
        <v>134.1</v>
      </c>
    </row>
    <row r="11" spans="1:6" ht="12.75">
      <c r="A11" s="253" t="s">
        <v>228</v>
      </c>
      <c r="B11" s="248">
        <v>43</v>
      </c>
      <c r="C11" s="249">
        <v>101.1</v>
      </c>
      <c r="D11" s="249">
        <v>101.3</v>
      </c>
      <c r="E11" s="249">
        <v>107.3</v>
      </c>
      <c r="F11" s="249">
        <v>111.8</v>
      </c>
    </row>
    <row r="12" spans="2:3" ht="12.75">
      <c r="B12" s="96"/>
      <c r="C12" s="254"/>
    </row>
  </sheetData>
  <sheetProtection/>
  <mergeCells count="5">
    <mergeCell ref="A2:A4"/>
    <mergeCell ref="B2:B4"/>
    <mergeCell ref="C3:D3"/>
    <mergeCell ref="C2:F2"/>
    <mergeCell ref="E3:F3"/>
  </mergeCells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1"/>
  <sheetViews>
    <sheetView showZeros="0" workbookViewId="0" topLeftCell="A1">
      <selection activeCell="A1" sqref="A1"/>
    </sheetView>
  </sheetViews>
  <sheetFormatPr defaultColWidth="9.140625" defaultRowHeight="12.75"/>
  <cols>
    <col min="1" max="1" width="29.421875" style="10" customWidth="1"/>
    <col min="2" max="2" width="13.00390625" style="10" customWidth="1"/>
    <col min="3" max="3" width="11.7109375" style="10" customWidth="1"/>
    <col min="4" max="4" width="11.00390625" style="10" customWidth="1"/>
    <col min="5" max="5" width="9.8515625" style="10" customWidth="1"/>
    <col min="6" max="16384" width="9.140625" style="10" customWidth="1"/>
  </cols>
  <sheetData>
    <row r="1" spans="1:3" ht="13.5" thickBot="1">
      <c r="A1" s="121" t="s">
        <v>229</v>
      </c>
      <c r="B1" s="121"/>
      <c r="C1" s="121"/>
    </row>
    <row r="2" spans="1:6" ht="18.75" customHeight="1" thickBot="1">
      <c r="A2" s="2" t="s">
        <v>102</v>
      </c>
      <c r="B2" s="67" t="s">
        <v>230</v>
      </c>
      <c r="C2" s="63" t="s">
        <v>197</v>
      </c>
      <c r="D2" s="64"/>
      <c r="E2" s="64"/>
      <c r="F2" s="64"/>
    </row>
    <row r="3" spans="1:6" ht="13.5" customHeight="1" thickBot="1">
      <c r="A3" s="166"/>
      <c r="B3" s="167"/>
      <c r="C3" s="19" t="s">
        <v>20</v>
      </c>
      <c r="D3" s="21"/>
      <c r="E3" s="19" t="s">
        <v>21</v>
      </c>
      <c r="F3" s="20"/>
    </row>
    <row r="4" spans="1:6" ht="13.5" thickBot="1">
      <c r="A4" s="6"/>
      <c r="B4" s="142"/>
      <c r="C4" s="22" t="s">
        <v>156</v>
      </c>
      <c r="D4" s="22" t="s">
        <v>231</v>
      </c>
      <c r="E4" s="22" t="s">
        <v>232</v>
      </c>
      <c r="F4" s="39" t="s">
        <v>231</v>
      </c>
    </row>
    <row r="5" spans="1:6" ht="22.5">
      <c r="A5" s="255" t="s">
        <v>233</v>
      </c>
      <c r="B5" s="252">
        <v>3030.8</v>
      </c>
      <c r="C5" s="256">
        <v>102.5</v>
      </c>
      <c r="D5" s="252">
        <v>101.2</v>
      </c>
      <c r="E5" s="252">
        <v>102.4</v>
      </c>
      <c r="F5" s="252">
        <v>105.1</v>
      </c>
    </row>
    <row r="6" spans="1:7" ht="12.75">
      <c r="A6" s="257" t="s">
        <v>122</v>
      </c>
      <c r="B6" s="258"/>
      <c r="C6" s="259"/>
      <c r="D6" s="258"/>
      <c r="E6" s="119"/>
      <c r="F6" s="119"/>
      <c r="G6" s="260"/>
    </row>
    <row r="7" spans="1:6" ht="22.5">
      <c r="A7" s="253" t="s">
        <v>234</v>
      </c>
      <c r="B7" s="249">
        <v>2368.5</v>
      </c>
      <c r="C7" s="261">
        <v>97.3</v>
      </c>
      <c r="D7" s="249">
        <v>97.7</v>
      </c>
      <c r="E7" s="249">
        <v>102.2</v>
      </c>
      <c r="F7" s="249">
        <v>97</v>
      </c>
    </row>
    <row r="8" spans="1:6" ht="22.5">
      <c r="A8" s="253" t="s">
        <v>235</v>
      </c>
      <c r="B8" s="249">
        <v>662.3</v>
      </c>
      <c r="C8" s="261">
        <v>150.9</v>
      </c>
      <c r="D8" s="249">
        <v>133.7</v>
      </c>
      <c r="E8" s="249">
        <v>103.1</v>
      </c>
      <c r="F8" s="249">
        <v>157</v>
      </c>
    </row>
    <row r="9" spans="1:6" ht="12.75">
      <c r="A9" s="255" t="s">
        <v>236</v>
      </c>
      <c r="B9" s="252">
        <v>2210.6</v>
      </c>
      <c r="C9" s="256">
        <v>100.7</v>
      </c>
      <c r="D9" s="252">
        <v>99.6</v>
      </c>
      <c r="E9" s="252">
        <v>106.9</v>
      </c>
      <c r="F9" s="252">
        <v>105</v>
      </c>
    </row>
    <row r="10" spans="1:6" ht="12.75">
      <c r="A10" s="257" t="s">
        <v>122</v>
      </c>
      <c r="B10" s="258"/>
      <c r="C10" s="262"/>
      <c r="D10" s="258"/>
      <c r="E10" s="119"/>
      <c r="F10" s="119"/>
    </row>
    <row r="11" spans="1:6" ht="22.5">
      <c r="A11" s="253" t="s">
        <v>237</v>
      </c>
      <c r="B11" s="249">
        <v>201.7</v>
      </c>
      <c r="C11" s="261">
        <v>99.1</v>
      </c>
      <c r="D11" s="249">
        <v>98.6</v>
      </c>
      <c r="E11" s="249">
        <v>108.5</v>
      </c>
      <c r="F11" s="249">
        <v>110.4</v>
      </c>
    </row>
    <row r="12" spans="1:6" ht="22.5">
      <c r="A12" s="253" t="s">
        <v>238</v>
      </c>
      <c r="B12" s="249">
        <v>332.9</v>
      </c>
      <c r="C12" s="261">
        <v>105</v>
      </c>
      <c r="D12" s="249">
        <v>103.1</v>
      </c>
      <c r="E12" s="249">
        <v>118.1</v>
      </c>
      <c r="F12" s="249">
        <v>115.9</v>
      </c>
    </row>
    <row r="13" spans="1:6" ht="12.75">
      <c r="A13" s="253" t="s">
        <v>239</v>
      </c>
      <c r="B13" s="249">
        <v>677.5</v>
      </c>
      <c r="C13" s="261">
        <v>98.2</v>
      </c>
      <c r="D13" s="249">
        <v>96</v>
      </c>
      <c r="E13" s="249">
        <v>100.3</v>
      </c>
      <c r="F13" s="249">
        <v>101.1</v>
      </c>
    </row>
    <row r="14" spans="1:6" ht="22.5">
      <c r="A14" s="253" t="s">
        <v>240</v>
      </c>
      <c r="B14" s="249">
        <v>470</v>
      </c>
      <c r="C14" s="261">
        <v>96.5</v>
      </c>
      <c r="D14" s="249">
        <v>96.8</v>
      </c>
      <c r="E14" s="249">
        <v>102.7</v>
      </c>
      <c r="F14" s="249">
        <v>97.3</v>
      </c>
    </row>
    <row r="15" spans="1:6" ht="22.5">
      <c r="A15" s="253" t="s">
        <v>241</v>
      </c>
      <c r="B15" s="249">
        <v>390.5</v>
      </c>
      <c r="C15" s="261">
        <v>101.6</v>
      </c>
      <c r="D15" s="249">
        <v>101.1</v>
      </c>
      <c r="E15" s="249">
        <v>105.9</v>
      </c>
      <c r="F15" s="249">
        <v>104.3</v>
      </c>
    </row>
    <row r="16" spans="1:6" ht="12.75">
      <c r="A16" s="255" t="s">
        <v>242</v>
      </c>
      <c r="B16" s="252">
        <v>1217.6</v>
      </c>
      <c r="C16" s="256">
        <v>102.3</v>
      </c>
      <c r="D16" s="252">
        <v>101.5</v>
      </c>
      <c r="E16" s="252">
        <v>107.6</v>
      </c>
      <c r="F16" s="252">
        <v>104.9</v>
      </c>
    </row>
    <row r="17" spans="1:6" ht="12.75">
      <c r="A17" s="255" t="s">
        <v>243</v>
      </c>
      <c r="B17" s="252">
        <v>6459</v>
      </c>
      <c r="C17" s="256">
        <v>101.8</v>
      </c>
      <c r="D17" s="252">
        <v>100.7</v>
      </c>
      <c r="E17" s="252">
        <v>105</v>
      </c>
      <c r="F17" s="252">
        <v>105</v>
      </c>
    </row>
    <row r="18" spans="1:6" ht="22.5">
      <c r="A18" s="255" t="s">
        <v>244</v>
      </c>
      <c r="B18" s="252">
        <v>429.4</v>
      </c>
      <c r="C18" s="256">
        <v>101.4</v>
      </c>
      <c r="D18" s="252">
        <v>98.2</v>
      </c>
      <c r="E18" s="252">
        <v>104.8</v>
      </c>
      <c r="F18" s="252">
        <v>103.6</v>
      </c>
    </row>
    <row r="19" spans="1:3" ht="12.75">
      <c r="A19" s="255"/>
      <c r="B19" s="263"/>
      <c r="C19" s="263"/>
    </row>
    <row r="21" ht="12.75">
      <c r="B21" s="161"/>
    </row>
  </sheetData>
  <sheetProtection/>
  <mergeCells count="5">
    <mergeCell ref="A2:A4"/>
    <mergeCell ref="B2:B4"/>
    <mergeCell ref="C3:D3"/>
    <mergeCell ref="C2:F2"/>
    <mergeCell ref="E3:F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showZeros="0" workbookViewId="0" topLeftCell="A1">
      <selection activeCell="A1" sqref="A1"/>
    </sheetView>
  </sheetViews>
  <sheetFormatPr defaultColWidth="9.140625" defaultRowHeight="12.75"/>
  <cols>
    <col min="1" max="1" width="30.28125" style="33" customWidth="1"/>
  </cols>
  <sheetData>
    <row r="1" spans="1:7" ht="13.5" thickBot="1">
      <c r="A1" s="18" t="s">
        <v>22</v>
      </c>
      <c r="B1" s="18"/>
      <c r="C1" s="18"/>
      <c r="D1" s="18"/>
      <c r="E1" s="18"/>
      <c r="F1" s="18"/>
      <c r="G1" s="18"/>
    </row>
    <row r="2" spans="1:7" ht="13.5" thickBot="1">
      <c r="A2" s="2" t="s">
        <v>1</v>
      </c>
      <c r="B2" s="19" t="s">
        <v>23</v>
      </c>
      <c r="C2" s="20"/>
      <c r="D2" s="21"/>
      <c r="E2" s="19" t="s">
        <v>24</v>
      </c>
      <c r="F2" s="20"/>
      <c r="G2" s="20"/>
    </row>
    <row r="3" spans="1:7" ht="33.75" customHeight="1" thickBot="1">
      <c r="A3" s="6"/>
      <c r="B3" s="22" t="s">
        <v>25</v>
      </c>
      <c r="C3" s="22" t="s">
        <v>5</v>
      </c>
      <c r="D3" s="23" t="s">
        <v>6</v>
      </c>
      <c r="E3" s="22" t="s">
        <v>4</v>
      </c>
      <c r="F3" s="22" t="s">
        <v>5</v>
      </c>
      <c r="G3" s="24" t="s">
        <v>6</v>
      </c>
    </row>
    <row r="4" spans="1:7" ht="12.75">
      <c r="A4" s="25" t="s">
        <v>7</v>
      </c>
      <c r="B4" s="26"/>
      <c r="C4" s="26"/>
      <c r="D4" s="26"/>
      <c r="E4" s="27"/>
      <c r="F4" s="27"/>
      <c r="G4" s="27"/>
    </row>
    <row r="5" spans="1:7" ht="12.75">
      <c r="A5" s="28" t="s">
        <v>8</v>
      </c>
      <c r="B5" s="26">
        <v>107.1</v>
      </c>
      <c r="C5" s="26">
        <v>94</v>
      </c>
      <c r="D5" s="26">
        <v>94</v>
      </c>
      <c r="E5" s="29">
        <v>102.1</v>
      </c>
      <c r="F5" s="29">
        <v>105.5</v>
      </c>
      <c r="G5" s="29">
        <v>105.5</v>
      </c>
    </row>
    <row r="6" spans="1:7" ht="12.75">
      <c r="A6" s="28" t="s">
        <v>9</v>
      </c>
      <c r="B6" s="26">
        <v>109.4</v>
      </c>
      <c r="C6" s="26">
        <v>105.4</v>
      </c>
      <c r="D6" s="26">
        <v>99.4</v>
      </c>
      <c r="E6" s="29">
        <v>100.8</v>
      </c>
      <c r="F6" s="29">
        <v>105.9</v>
      </c>
      <c r="G6" s="29">
        <v>105.7</v>
      </c>
    </row>
    <row r="7" spans="1:7" ht="12.75">
      <c r="A7" s="28" t="s">
        <v>10</v>
      </c>
      <c r="B7" s="26">
        <v>87.5</v>
      </c>
      <c r="C7" s="26">
        <v>89.5</v>
      </c>
      <c r="D7" s="26">
        <v>96.4</v>
      </c>
      <c r="E7" s="29">
        <v>100.8</v>
      </c>
      <c r="F7" s="29">
        <v>105.5</v>
      </c>
      <c r="G7" s="29">
        <v>105.6</v>
      </c>
    </row>
    <row r="8" spans="1:7" ht="12.75">
      <c r="A8" s="28" t="s">
        <v>11</v>
      </c>
      <c r="B8" s="26">
        <v>67.4</v>
      </c>
      <c r="C8" s="26">
        <v>89.5</v>
      </c>
      <c r="D8" s="26">
        <v>95</v>
      </c>
      <c r="E8" s="29">
        <v>100.8</v>
      </c>
      <c r="F8" s="29">
        <v>105.7</v>
      </c>
      <c r="G8" s="29">
        <v>105.6</v>
      </c>
    </row>
    <row r="9" spans="1:7" ht="12.75">
      <c r="A9" s="28" t="s">
        <v>12</v>
      </c>
      <c r="B9" s="26">
        <v>69.9</v>
      </c>
      <c r="C9" s="26">
        <v>97.5</v>
      </c>
      <c r="D9" s="26">
        <v>95.4</v>
      </c>
      <c r="E9" s="29">
        <v>99.8</v>
      </c>
      <c r="F9" s="29">
        <v>105.3</v>
      </c>
      <c r="G9" s="29">
        <v>105.6</v>
      </c>
    </row>
    <row r="10" spans="1:7" ht="12.75">
      <c r="A10" s="28" t="s">
        <v>13</v>
      </c>
      <c r="B10" s="26">
        <v>65.1</v>
      </c>
      <c r="C10" s="26">
        <v>92.9</v>
      </c>
      <c r="D10" s="26">
        <v>95.1</v>
      </c>
      <c r="E10" s="29">
        <v>100.1</v>
      </c>
      <c r="F10" s="29">
        <v>105.6</v>
      </c>
      <c r="G10" s="29">
        <v>105.6</v>
      </c>
    </row>
    <row r="11" spans="1:7" ht="12.75">
      <c r="A11" s="28" t="s">
        <v>14</v>
      </c>
      <c r="B11" s="26">
        <v>69</v>
      </c>
      <c r="C11" s="26">
        <v>94.7</v>
      </c>
      <c r="D11" s="26">
        <v>95</v>
      </c>
      <c r="E11" s="29">
        <v>99.9</v>
      </c>
      <c r="F11" s="29">
        <v>105.8</v>
      </c>
      <c r="G11" s="29">
        <v>105.6</v>
      </c>
    </row>
    <row r="12" spans="1:7" ht="12.75">
      <c r="A12" s="28" t="s">
        <v>15</v>
      </c>
      <c r="B12" s="26">
        <v>67.8</v>
      </c>
      <c r="C12" s="26">
        <v>95.6</v>
      </c>
      <c r="D12" s="26">
        <v>95.1</v>
      </c>
      <c r="E12" s="30">
        <v>100.1</v>
      </c>
      <c r="F12" s="30">
        <v>106</v>
      </c>
      <c r="G12" s="30">
        <v>105.7</v>
      </c>
    </row>
    <row r="13" spans="1:7" ht="12.75">
      <c r="A13" s="28" t="s">
        <v>16</v>
      </c>
      <c r="B13" s="26">
        <v>70.6</v>
      </c>
      <c r="C13" s="26">
        <v>92.7</v>
      </c>
      <c r="D13" s="26">
        <v>94.8</v>
      </c>
      <c r="E13" s="31">
        <v>100.4</v>
      </c>
      <c r="F13" s="31">
        <v>106.6</v>
      </c>
      <c r="G13" s="31">
        <v>105.8</v>
      </c>
    </row>
    <row r="14" spans="1:7" ht="12.75">
      <c r="A14" s="28" t="s">
        <v>17</v>
      </c>
      <c r="B14" s="26">
        <v>86.4</v>
      </c>
      <c r="C14" s="26">
        <v>99</v>
      </c>
      <c r="D14" s="26">
        <v>95.3</v>
      </c>
      <c r="E14" s="31">
        <v>100.1</v>
      </c>
      <c r="F14" s="31">
        <v>106</v>
      </c>
      <c r="G14" s="31">
        <v>105.8</v>
      </c>
    </row>
    <row r="15" spans="1:7" ht="12.75">
      <c r="A15" s="28" t="s">
        <v>18</v>
      </c>
      <c r="B15" s="26">
        <v>94.4</v>
      </c>
      <c r="C15" s="26">
        <v>91.1</v>
      </c>
      <c r="D15" s="26">
        <v>94.8</v>
      </c>
      <c r="E15" s="31">
        <v>99.9</v>
      </c>
      <c r="F15" s="31">
        <v>105.2</v>
      </c>
      <c r="G15" s="31">
        <v>105.7</v>
      </c>
    </row>
    <row r="16" spans="1:7" ht="12.75">
      <c r="A16" s="28" t="s">
        <v>19</v>
      </c>
      <c r="B16" s="26">
        <v>102.9</v>
      </c>
      <c r="C16" s="26">
        <v>93.7</v>
      </c>
      <c r="D16" s="26">
        <v>94.7</v>
      </c>
      <c r="E16" s="31">
        <v>100</v>
      </c>
      <c r="F16" s="31">
        <v>105</v>
      </c>
      <c r="G16" s="31">
        <v>105.7</v>
      </c>
    </row>
    <row r="17" spans="1:7" ht="12.75">
      <c r="A17" s="25" t="s">
        <v>20</v>
      </c>
      <c r="E17" s="32"/>
      <c r="F17" s="32"/>
      <c r="G17" s="32"/>
    </row>
    <row r="18" spans="1:7" ht="12.75">
      <c r="A18" s="28" t="s">
        <v>8</v>
      </c>
      <c r="E18" s="32">
        <v>100.8</v>
      </c>
      <c r="F18" s="32">
        <v>103.7</v>
      </c>
      <c r="G18" s="32">
        <v>103.7</v>
      </c>
    </row>
    <row r="19" spans="1:7" ht="12.75">
      <c r="A19" s="28" t="s">
        <v>9</v>
      </c>
      <c r="E19" s="32">
        <v>99.9</v>
      </c>
      <c r="F19" s="32">
        <v>102.8</v>
      </c>
      <c r="G19" s="32">
        <v>103.2</v>
      </c>
    </row>
    <row r="20" spans="1:7" ht="12.75">
      <c r="A20" s="28" t="s">
        <v>10</v>
      </c>
      <c r="E20" s="32">
        <v>100.3</v>
      </c>
      <c r="F20" s="32">
        <v>102.2</v>
      </c>
      <c r="G20" s="32">
        <v>102.9</v>
      </c>
    </row>
    <row r="21" spans="1:7" ht="12.75">
      <c r="A21" s="28" t="s">
        <v>11</v>
      </c>
      <c r="E21" s="32">
        <v>100.3</v>
      </c>
      <c r="F21" s="32">
        <v>101.7</v>
      </c>
      <c r="G21" s="32">
        <v>102.6</v>
      </c>
    </row>
    <row r="22" spans="1:7" ht="12.75">
      <c r="A22" s="28" t="s">
        <v>12</v>
      </c>
      <c r="E22" s="32">
        <v>99.9</v>
      </c>
      <c r="F22" s="32">
        <v>101.8</v>
      </c>
      <c r="G22" s="32">
        <v>102.4</v>
      </c>
    </row>
    <row r="23" spans="1:7" ht="12.75">
      <c r="A23" s="28" t="s">
        <v>13</v>
      </c>
      <c r="E23" s="32">
        <v>100.2</v>
      </c>
      <c r="F23" s="32">
        <v>101.9</v>
      </c>
      <c r="G23" s="32">
        <v>102.3</v>
      </c>
    </row>
    <row r="24" spans="1:7" ht="12.75">
      <c r="A24" s="28" t="s">
        <v>14</v>
      </c>
      <c r="E24" s="32">
        <v>99.7</v>
      </c>
      <c r="F24" s="32">
        <v>101.8</v>
      </c>
      <c r="G24" s="32">
        <v>102.3</v>
      </c>
    </row>
    <row r="25" spans="1:7" ht="12.75">
      <c r="A25" s="28" t="s">
        <v>15</v>
      </c>
      <c r="E25" s="32">
        <v>99.7</v>
      </c>
      <c r="F25" s="32">
        <v>101.3</v>
      </c>
      <c r="G25" s="32">
        <v>102.1</v>
      </c>
    </row>
    <row r="26" spans="1:7" ht="12.75">
      <c r="A26" s="28" t="s">
        <v>16</v>
      </c>
      <c r="E26" s="32">
        <v>100.5</v>
      </c>
      <c r="F26" s="32">
        <v>101.4</v>
      </c>
      <c r="G26" s="32">
        <v>102.1</v>
      </c>
    </row>
    <row r="27" spans="1:7" ht="12.75">
      <c r="A27" s="28" t="s">
        <v>17</v>
      </c>
      <c r="E27" s="32">
        <v>99.7</v>
      </c>
      <c r="F27" s="32">
        <v>100.9</v>
      </c>
      <c r="G27" s="32">
        <v>101.9</v>
      </c>
    </row>
    <row r="28" spans="1:7" ht="12.75">
      <c r="A28" s="28" t="s">
        <v>18</v>
      </c>
      <c r="E28" s="32">
        <v>99.9</v>
      </c>
      <c r="F28" s="32">
        <v>100.9</v>
      </c>
      <c r="G28" s="32">
        <v>101.9</v>
      </c>
    </row>
    <row r="29" spans="1:7" ht="12.75">
      <c r="A29" s="28" t="s">
        <v>19</v>
      </c>
      <c r="E29" s="32">
        <v>99.5</v>
      </c>
      <c r="F29" s="32">
        <v>100.4</v>
      </c>
      <c r="G29" s="32">
        <v>101.7</v>
      </c>
    </row>
    <row r="30" ht="12.75">
      <c r="A30" s="25" t="s">
        <v>21</v>
      </c>
    </row>
    <row r="31" spans="1:7" ht="12.75">
      <c r="A31" s="28" t="s">
        <v>8</v>
      </c>
      <c r="E31" s="32">
        <v>100.3</v>
      </c>
      <c r="F31" s="31">
        <v>100</v>
      </c>
      <c r="G31" s="31">
        <v>100</v>
      </c>
    </row>
    <row r="32" spans="1:7" ht="12.75">
      <c r="A32" s="28" t="s">
        <v>9</v>
      </c>
      <c r="E32" s="32">
        <v>100.1</v>
      </c>
      <c r="F32" s="32">
        <v>100.1</v>
      </c>
      <c r="G32" s="31">
        <v>100</v>
      </c>
    </row>
    <row r="33" spans="1:7" ht="12.75">
      <c r="A33" s="28" t="s">
        <v>10</v>
      </c>
      <c r="E33" s="32">
        <v>100.2</v>
      </c>
      <c r="F33" s="32">
        <v>100.1</v>
      </c>
      <c r="G33" s="31">
        <v>100</v>
      </c>
    </row>
    <row r="34" spans="1:7" ht="12.75">
      <c r="A34" s="28" t="s">
        <v>11</v>
      </c>
      <c r="E34" s="32">
        <v>100.1</v>
      </c>
      <c r="F34" s="32">
        <v>99.9</v>
      </c>
      <c r="G34" s="31">
        <v>100</v>
      </c>
    </row>
    <row r="35" spans="1:7" ht="12.75">
      <c r="A35" s="28" t="s">
        <v>12</v>
      </c>
      <c r="E35" s="32">
        <v>99.8</v>
      </c>
      <c r="F35" s="32">
        <v>99.9</v>
      </c>
      <c r="G35" s="31">
        <v>100</v>
      </c>
    </row>
    <row r="36" spans="1:7" ht="12.75">
      <c r="A36" s="28" t="s">
        <v>13</v>
      </c>
      <c r="E36" s="32">
        <v>100.1</v>
      </c>
      <c r="F36" s="32">
        <v>99.7</v>
      </c>
      <c r="G36" s="32">
        <v>99.9</v>
      </c>
    </row>
    <row r="37" spans="1:7" ht="12.75">
      <c r="A37" s="28" t="s">
        <v>14</v>
      </c>
      <c r="E37" s="32">
        <v>100.2</v>
      </c>
      <c r="F37" s="32">
        <v>100.1</v>
      </c>
      <c r="G37" s="31">
        <v>100</v>
      </c>
    </row>
    <row r="38" spans="1:7" ht="12.75">
      <c r="A38" s="28" t="s">
        <v>15</v>
      </c>
      <c r="E38" s="32">
        <v>99.8</v>
      </c>
      <c r="F38" s="32">
        <v>100.2</v>
      </c>
      <c r="G38" s="31">
        <v>100</v>
      </c>
    </row>
    <row r="39" spans="1:7" ht="12.75">
      <c r="A39" s="28" t="s">
        <v>16</v>
      </c>
      <c r="E39" s="32">
        <v>99.8</v>
      </c>
      <c r="F39" s="32">
        <v>99.5</v>
      </c>
      <c r="G39" s="32">
        <v>99.9</v>
      </c>
    </row>
    <row r="40" spans="1:7" ht="12.75">
      <c r="A40" s="28" t="s">
        <v>17</v>
      </c>
      <c r="E40" s="32">
        <v>99.7</v>
      </c>
      <c r="F40" s="32">
        <v>99.6</v>
      </c>
      <c r="G40" s="32">
        <v>99.9</v>
      </c>
    </row>
    <row r="41" spans="1:7" ht="12.75">
      <c r="A41" s="28" t="s">
        <v>18</v>
      </c>
      <c r="E41" s="32">
        <v>99.6</v>
      </c>
      <c r="F41" s="32">
        <v>99.3</v>
      </c>
      <c r="G41" s="32">
        <v>99.8</v>
      </c>
    </row>
    <row r="42" spans="1:7" ht="12.75">
      <c r="A42" s="28" t="s">
        <v>19</v>
      </c>
      <c r="E42" s="32"/>
      <c r="F42" s="32"/>
      <c r="G42" s="32"/>
    </row>
  </sheetData>
  <sheetProtection/>
  <mergeCells count="3">
    <mergeCell ref="A2:A3"/>
    <mergeCell ref="B2:D2"/>
    <mergeCell ref="E2:G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3" max="3" width="10.7109375" style="0" customWidth="1"/>
    <col min="4" max="4" width="11.421875" style="0" customWidth="1"/>
    <col min="6" max="7" width="10.00390625" style="0" customWidth="1"/>
  </cols>
  <sheetData>
    <row r="1" spans="1:7" ht="13.5" thickBot="1">
      <c r="A1" s="121" t="s">
        <v>245</v>
      </c>
      <c r="B1" s="121"/>
      <c r="C1" s="121"/>
      <c r="D1" s="121"/>
      <c r="E1" s="121"/>
      <c r="F1" s="121"/>
      <c r="G1" s="121"/>
    </row>
    <row r="2" spans="1:7" ht="13.5" thickBot="1">
      <c r="A2" s="2" t="s">
        <v>246</v>
      </c>
      <c r="B2" s="19" t="s">
        <v>39</v>
      </c>
      <c r="C2" s="21"/>
      <c r="D2" s="19" t="s">
        <v>40</v>
      </c>
      <c r="E2" s="21"/>
      <c r="F2" s="19" t="s">
        <v>247</v>
      </c>
      <c r="G2" s="20"/>
    </row>
    <row r="3" spans="1:7" ht="45.75" thickBot="1">
      <c r="A3" s="6"/>
      <c r="B3" s="7" t="s">
        <v>248</v>
      </c>
      <c r="C3" s="7" t="s">
        <v>106</v>
      </c>
      <c r="D3" s="7" t="s">
        <v>248</v>
      </c>
      <c r="E3" s="22" t="s">
        <v>106</v>
      </c>
      <c r="F3" s="7" t="s">
        <v>249</v>
      </c>
      <c r="G3" s="8" t="s">
        <v>250</v>
      </c>
    </row>
    <row r="4" spans="1:7" ht="12.75" customHeight="1">
      <c r="A4" s="264" t="s">
        <v>251</v>
      </c>
      <c r="B4" s="265"/>
      <c r="C4" s="265"/>
      <c r="D4" s="265"/>
      <c r="E4" s="265"/>
      <c r="F4" s="265"/>
      <c r="G4" s="266"/>
    </row>
    <row r="5" spans="1:7" ht="12.75">
      <c r="A5" s="28" t="s">
        <v>252</v>
      </c>
      <c r="B5" s="17">
        <v>7138.7</v>
      </c>
      <c r="C5" s="17">
        <v>102.3</v>
      </c>
      <c r="D5" s="17">
        <v>7512.4</v>
      </c>
      <c r="E5" s="17">
        <v>97.9</v>
      </c>
      <c r="F5" s="17">
        <v>373.8</v>
      </c>
      <c r="G5" s="17">
        <v>695.7</v>
      </c>
    </row>
    <row r="6" spans="1:7" ht="12.75">
      <c r="A6" s="28" t="s">
        <v>253</v>
      </c>
      <c r="B6" s="115">
        <v>9104.5</v>
      </c>
      <c r="C6" s="17">
        <v>96.3</v>
      </c>
      <c r="D6" s="17">
        <v>9567.2</v>
      </c>
      <c r="E6" s="17">
        <v>91.9</v>
      </c>
      <c r="F6" s="17">
        <v>462.7</v>
      </c>
      <c r="G6" s="17">
        <v>954.4</v>
      </c>
    </row>
    <row r="7" spans="1:7" ht="12.75">
      <c r="A7" s="28" t="s">
        <v>254</v>
      </c>
      <c r="B7" s="115">
        <v>2208.8</v>
      </c>
      <c r="C7" s="17">
        <v>107</v>
      </c>
      <c r="D7" s="17">
        <v>2321.3</v>
      </c>
      <c r="E7" s="17">
        <v>102.3</v>
      </c>
      <c r="F7" s="17">
        <v>112.5</v>
      </c>
      <c r="G7" s="17">
        <v>204.6</v>
      </c>
    </row>
    <row r="8" ht="12.75" customHeight="1">
      <c r="A8" s="267" t="s">
        <v>255</v>
      </c>
    </row>
    <row r="9" spans="1:7" ht="12.75">
      <c r="A9" s="28" t="s">
        <v>252</v>
      </c>
      <c r="B9" s="132">
        <v>65066.1</v>
      </c>
      <c r="C9" s="17">
        <v>104.2</v>
      </c>
      <c r="D9" s="17">
        <v>70423</v>
      </c>
      <c r="E9" s="17">
        <v>103.6</v>
      </c>
      <c r="F9" s="17">
        <v>5356.8</v>
      </c>
      <c r="G9" s="17">
        <v>5574</v>
      </c>
    </row>
    <row r="10" spans="1:7" ht="12.75">
      <c r="A10" s="28" t="s">
        <v>253</v>
      </c>
      <c r="B10" s="132">
        <v>87781.1</v>
      </c>
      <c r="C10" s="17">
        <v>106.3</v>
      </c>
      <c r="D10" s="17">
        <v>94977.9</v>
      </c>
      <c r="E10" s="17">
        <v>105.6</v>
      </c>
      <c r="F10" s="17">
        <v>7196.8</v>
      </c>
      <c r="G10" s="17">
        <v>7380.8</v>
      </c>
    </row>
    <row r="11" spans="1:7" ht="12.75">
      <c r="A11" s="28" t="s">
        <v>254</v>
      </c>
      <c r="B11" s="132">
        <v>20073.3</v>
      </c>
      <c r="C11" s="17">
        <v>108.5</v>
      </c>
      <c r="D11" s="17">
        <v>21727.9</v>
      </c>
      <c r="E11" s="17">
        <v>107.8</v>
      </c>
      <c r="F11" s="17">
        <v>1654.6</v>
      </c>
      <c r="G11" s="17">
        <v>1661.9</v>
      </c>
    </row>
  </sheetData>
  <sheetProtection/>
  <mergeCells count="4">
    <mergeCell ref="A2:A3"/>
    <mergeCell ref="B2:C2"/>
    <mergeCell ref="F2:G2"/>
    <mergeCell ref="D2:E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3"/>
  <sheetViews>
    <sheetView showZeros="0" workbookViewId="0" topLeftCell="A1">
      <selection activeCell="A1" sqref="A1:G1"/>
    </sheetView>
  </sheetViews>
  <sheetFormatPr defaultColWidth="9.140625" defaultRowHeight="12.75"/>
  <cols>
    <col min="1" max="1" width="18.28125" style="0" customWidth="1"/>
    <col min="2" max="2" width="12.57421875" style="0" customWidth="1"/>
    <col min="3" max="3" width="12.140625" style="0" customWidth="1"/>
    <col min="4" max="4" width="10.140625" style="0" customWidth="1"/>
    <col min="5" max="5" width="11.57421875" style="0" customWidth="1"/>
    <col min="6" max="7" width="10.421875" style="0" customWidth="1"/>
  </cols>
  <sheetData>
    <row r="1" spans="1:7" ht="27" customHeight="1" thickBot="1">
      <c r="A1" s="268" t="s">
        <v>256</v>
      </c>
      <c r="B1" s="268"/>
      <c r="C1" s="268"/>
      <c r="D1" s="268"/>
      <c r="E1" s="268"/>
      <c r="F1" s="268"/>
      <c r="G1" s="268"/>
    </row>
    <row r="2" spans="1:7" ht="13.5" customHeight="1" thickBot="1">
      <c r="A2" s="269" t="s">
        <v>257</v>
      </c>
      <c r="B2" s="270" t="s">
        <v>39</v>
      </c>
      <c r="C2" s="271"/>
      <c r="D2" s="272" t="s">
        <v>40</v>
      </c>
      <c r="E2" s="271"/>
      <c r="F2" s="272" t="s">
        <v>247</v>
      </c>
      <c r="G2" s="270"/>
    </row>
    <row r="3" spans="1:7" ht="45.75" thickBot="1">
      <c r="A3" s="273"/>
      <c r="B3" s="274" t="s">
        <v>248</v>
      </c>
      <c r="C3" s="275" t="s">
        <v>106</v>
      </c>
      <c r="D3" s="274" t="s">
        <v>248</v>
      </c>
      <c r="E3" s="275" t="s">
        <v>106</v>
      </c>
      <c r="F3" s="276" t="s">
        <v>258</v>
      </c>
      <c r="G3" s="277" t="s">
        <v>250</v>
      </c>
    </row>
    <row r="4" spans="1:7" ht="15" customHeight="1">
      <c r="A4" s="78" t="s">
        <v>259</v>
      </c>
      <c r="B4" s="118">
        <v>43340</v>
      </c>
      <c r="C4" s="118">
        <v>109.9</v>
      </c>
      <c r="D4" s="118">
        <v>49454.1</v>
      </c>
      <c r="E4" s="118">
        <v>106.2</v>
      </c>
      <c r="F4" s="118">
        <v>6114.1</v>
      </c>
      <c r="G4" s="118">
        <v>7129.9</v>
      </c>
    </row>
    <row r="5" spans="1:7" ht="12.75">
      <c r="A5" s="78" t="s">
        <v>160</v>
      </c>
      <c r="B5" s="118"/>
      <c r="C5" s="75"/>
      <c r="D5" s="118"/>
      <c r="E5" s="278"/>
      <c r="F5" s="118"/>
      <c r="G5" s="118"/>
    </row>
    <row r="6" spans="1:7" ht="12.75">
      <c r="A6" s="279" t="s">
        <v>260</v>
      </c>
      <c r="B6" s="118">
        <v>31336.9</v>
      </c>
      <c r="C6" s="118">
        <v>109.3</v>
      </c>
      <c r="D6" s="118">
        <v>35780.3</v>
      </c>
      <c r="E6" s="118">
        <v>108.7</v>
      </c>
      <c r="F6" s="118">
        <v>4443.3</v>
      </c>
      <c r="G6" s="118">
        <v>4254.2</v>
      </c>
    </row>
    <row r="7" spans="1:7" ht="15" customHeight="1">
      <c r="A7" s="279" t="s">
        <v>261</v>
      </c>
      <c r="B7" s="118">
        <v>12003.1</v>
      </c>
      <c r="C7" s="118">
        <v>111.3</v>
      </c>
      <c r="D7" s="118">
        <v>13673.8</v>
      </c>
      <c r="E7" s="118">
        <v>100.1</v>
      </c>
      <c r="F7" s="118">
        <v>1670.7</v>
      </c>
      <c r="G7" s="118">
        <v>2875.8</v>
      </c>
    </row>
    <row r="8" spans="1:7" ht="15" customHeight="1">
      <c r="A8" s="78" t="s">
        <v>262</v>
      </c>
      <c r="B8" s="118">
        <v>14587.4</v>
      </c>
      <c r="C8" s="118">
        <v>91.1</v>
      </c>
      <c r="D8" s="118">
        <v>13456.4</v>
      </c>
      <c r="E8" s="118">
        <v>97.8</v>
      </c>
      <c r="F8" s="118">
        <v>-1131</v>
      </c>
      <c r="G8" s="118">
        <v>-2251.6</v>
      </c>
    </row>
    <row r="9" spans="1:7" ht="15" customHeight="1">
      <c r="A9" s="78" t="s">
        <v>160</v>
      </c>
      <c r="B9" s="118"/>
      <c r="C9" s="118"/>
      <c r="D9" s="118"/>
      <c r="E9" s="278"/>
      <c r="F9" s="118"/>
      <c r="G9" s="118"/>
    </row>
    <row r="10" spans="1:7" ht="15.75" customHeight="1">
      <c r="A10" s="280" t="s">
        <v>263</v>
      </c>
      <c r="B10" s="118">
        <v>6398.6</v>
      </c>
      <c r="C10" s="118">
        <v>92.5</v>
      </c>
      <c r="D10" s="118">
        <v>6297.3</v>
      </c>
      <c r="E10" s="118">
        <v>96.1</v>
      </c>
      <c r="F10" s="118">
        <v>-101.3</v>
      </c>
      <c r="G10" s="118">
        <v>-370.1</v>
      </c>
    </row>
    <row r="11" spans="1:7" ht="12.75">
      <c r="A11" s="280" t="s">
        <v>264</v>
      </c>
      <c r="B11" s="118">
        <v>6687.7</v>
      </c>
      <c r="C11" s="118">
        <v>99.4</v>
      </c>
      <c r="D11" s="118">
        <v>3258.4</v>
      </c>
      <c r="E11" s="118">
        <v>86.8</v>
      </c>
      <c r="F11" s="118">
        <v>-3429.3</v>
      </c>
      <c r="G11" s="118">
        <v>-2969.7</v>
      </c>
    </row>
    <row r="12" spans="1:7" ht="12.75">
      <c r="A12" s="280" t="s">
        <v>265</v>
      </c>
      <c r="B12" s="118">
        <v>1501.1</v>
      </c>
      <c r="C12" s="118">
        <v>63.6</v>
      </c>
      <c r="D12" s="118">
        <v>3900.8</v>
      </c>
      <c r="E12" s="118">
        <v>113.1</v>
      </c>
      <c r="F12" s="118">
        <v>2399.6</v>
      </c>
      <c r="G12" s="118">
        <v>1088.2</v>
      </c>
    </row>
    <row r="13" spans="1:7" ht="12.75">
      <c r="A13" s="281" t="s">
        <v>29</v>
      </c>
      <c r="B13" s="282">
        <v>57927.4</v>
      </c>
      <c r="C13" s="282">
        <v>104.5</v>
      </c>
      <c r="D13" s="282">
        <v>62910.5</v>
      </c>
      <c r="E13" s="282">
        <v>104.3</v>
      </c>
      <c r="F13" s="282">
        <v>4983.1</v>
      </c>
      <c r="G13" s="282">
        <v>4878.3</v>
      </c>
    </row>
  </sheetData>
  <sheetProtection/>
  <mergeCells count="5">
    <mergeCell ref="A1:G1"/>
    <mergeCell ref="A2:A3"/>
    <mergeCell ref="B2:C2"/>
    <mergeCell ref="D2:E2"/>
    <mergeCell ref="F2:G2"/>
  </mergeCells>
  <printOptions/>
  <pageMargins left="0.75" right="0.75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7"/>
  <sheetViews>
    <sheetView showZeros="0" workbookViewId="0" topLeftCell="A1">
      <selection activeCell="A1" sqref="A1:F1"/>
    </sheetView>
  </sheetViews>
  <sheetFormatPr defaultColWidth="9.140625" defaultRowHeight="12.75"/>
  <cols>
    <col min="1" max="1" width="18.7109375" style="0" customWidth="1"/>
    <col min="3" max="4" width="12.00390625" style="0" customWidth="1"/>
    <col min="5" max="5" width="11.8515625" style="0" customWidth="1"/>
    <col min="6" max="6" width="8.421875" style="0" customWidth="1"/>
  </cols>
  <sheetData>
    <row r="1" spans="1:6" ht="29.25" customHeight="1" thickBot="1">
      <c r="A1" s="283" t="s">
        <v>266</v>
      </c>
      <c r="B1" s="283"/>
      <c r="C1" s="283"/>
      <c r="D1" s="283"/>
      <c r="E1" s="283"/>
      <c r="F1" s="283"/>
    </row>
    <row r="2" spans="1:6" ht="16.5" customHeight="1" thickBot="1">
      <c r="A2" s="284" t="s">
        <v>267</v>
      </c>
      <c r="B2" s="285" t="s">
        <v>268</v>
      </c>
      <c r="C2" s="286" t="s">
        <v>269</v>
      </c>
      <c r="D2" s="287"/>
      <c r="E2" s="284" t="s">
        <v>262</v>
      </c>
      <c r="F2" s="288" t="s">
        <v>29</v>
      </c>
    </row>
    <row r="3" spans="1:6" ht="20.25" customHeight="1" thickBot="1">
      <c r="A3" s="273"/>
      <c r="B3" s="289"/>
      <c r="C3" s="290" t="s">
        <v>260</v>
      </c>
      <c r="D3" s="291" t="s">
        <v>270</v>
      </c>
      <c r="E3" s="273"/>
      <c r="F3" s="292"/>
    </row>
    <row r="4" spans="1:6" ht="12.75">
      <c r="A4" s="293" t="s">
        <v>271</v>
      </c>
      <c r="B4" s="294"/>
      <c r="C4" s="294"/>
      <c r="D4" s="294"/>
      <c r="E4" s="294"/>
      <c r="F4" s="295"/>
    </row>
    <row r="5" spans="1:6" ht="22.5">
      <c r="A5" s="296" t="s">
        <v>272</v>
      </c>
      <c r="B5" s="118">
        <v>2749.030599</v>
      </c>
      <c r="C5" s="118">
        <v>1701.043994</v>
      </c>
      <c r="D5" s="118">
        <v>1047.986605</v>
      </c>
      <c r="E5" s="118">
        <v>179.081872</v>
      </c>
      <c r="F5" s="118">
        <v>2928.112471</v>
      </c>
    </row>
    <row r="6" spans="1:6" ht="12.75">
      <c r="A6" s="296" t="s">
        <v>273</v>
      </c>
      <c r="B6" s="118">
        <v>985.224642</v>
      </c>
      <c r="C6" s="118">
        <v>631.990968</v>
      </c>
      <c r="D6" s="118">
        <v>353.233674</v>
      </c>
      <c r="E6" s="118">
        <v>271.625031</v>
      </c>
      <c r="F6" s="118">
        <v>1256.849673</v>
      </c>
    </row>
    <row r="7" spans="1:6" ht="12.75">
      <c r="A7" s="296" t="s">
        <v>274</v>
      </c>
      <c r="B7" s="118">
        <v>2465.352253</v>
      </c>
      <c r="C7" s="118">
        <v>1220.056823</v>
      </c>
      <c r="D7" s="118">
        <v>1245.29543</v>
      </c>
      <c r="E7" s="118">
        <v>4405.857921</v>
      </c>
      <c r="F7" s="118">
        <v>6871.210174</v>
      </c>
    </row>
    <row r="8" spans="1:6" ht="12.75">
      <c r="A8" s="296" t="s">
        <v>275</v>
      </c>
      <c r="B8" s="118">
        <v>17387.461588</v>
      </c>
      <c r="C8" s="118">
        <v>12586.892675</v>
      </c>
      <c r="D8" s="118">
        <v>4800.568913</v>
      </c>
      <c r="E8" s="118">
        <v>2911.08278</v>
      </c>
      <c r="F8" s="118">
        <v>20298.544368</v>
      </c>
    </row>
    <row r="9" spans="1:6" ht="22.5">
      <c r="A9" s="296" t="s">
        <v>276</v>
      </c>
      <c r="B9" s="118">
        <v>19752.957182</v>
      </c>
      <c r="C9" s="118">
        <v>15196.951139</v>
      </c>
      <c r="D9" s="118">
        <v>4556.006043</v>
      </c>
      <c r="E9" s="118">
        <v>6819.754078</v>
      </c>
      <c r="F9" s="118">
        <v>26572.71126</v>
      </c>
    </row>
    <row r="10" spans="1:6" ht="12.75">
      <c r="A10" s="281" t="s">
        <v>29</v>
      </c>
      <c r="B10" s="282">
        <v>43340.026264</v>
      </c>
      <c r="C10" s="282">
        <v>31336.935599</v>
      </c>
      <c r="D10" s="282">
        <v>12003.090665</v>
      </c>
      <c r="E10" s="282">
        <v>14587.401682</v>
      </c>
      <c r="F10" s="282">
        <v>57927.427946</v>
      </c>
    </row>
    <row r="11" spans="1:6" ht="12.75">
      <c r="A11" s="297" t="s">
        <v>277</v>
      </c>
      <c r="B11" s="282"/>
      <c r="C11" s="282"/>
      <c r="D11" s="282"/>
      <c r="E11" s="282"/>
      <c r="F11" s="282"/>
    </row>
    <row r="12" spans="1:6" ht="22.5">
      <c r="A12" s="296" t="s">
        <v>272</v>
      </c>
      <c r="B12" s="118">
        <v>4046.98174</v>
      </c>
      <c r="C12" s="118">
        <v>2395.538062</v>
      </c>
      <c r="D12" s="118">
        <v>1651.443678</v>
      </c>
      <c r="E12" s="118">
        <v>751.715821</v>
      </c>
      <c r="F12" s="118">
        <v>4798.697561</v>
      </c>
    </row>
    <row r="13" spans="1:6" ht="12.75">
      <c r="A13" s="296" t="s">
        <v>273</v>
      </c>
      <c r="B13" s="118">
        <v>1410.878293</v>
      </c>
      <c r="C13" s="118">
        <v>987.513579</v>
      </c>
      <c r="D13" s="118">
        <v>423.364714</v>
      </c>
      <c r="E13" s="118">
        <v>249.091917</v>
      </c>
      <c r="F13" s="118">
        <v>1659.97021</v>
      </c>
    </row>
    <row r="14" spans="1:6" ht="12.75">
      <c r="A14" s="296" t="s">
        <v>274</v>
      </c>
      <c r="B14" s="118">
        <v>1477.06355</v>
      </c>
      <c r="C14" s="118">
        <v>513.097325</v>
      </c>
      <c r="D14" s="118">
        <v>963.966225</v>
      </c>
      <c r="E14" s="118">
        <v>639.005104</v>
      </c>
      <c r="F14" s="118">
        <v>2116.068654</v>
      </c>
    </row>
    <row r="15" spans="1:6" ht="12.75">
      <c r="A15" s="296" t="s">
        <v>275</v>
      </c>
      <c r="B15" s="118">
        <v>16215.554287</v>
      </c>
      <c r="C15" s="118">
        <v>10746.82899</v>
      </c>
      <c r="D15" s="118">
        <v>5468.725297</v>
      </c>
      <c r="E15" s="118">
        <v>3991.013788</v>
      </c>
      <c r="F15" s="118">
        <v>20206.568075</v>
      </c>
    </row>
    <row r="16" spans="1:6" ht="22.5">
      <c r="A16" s="296" t="s">
        <v>276</v>
      </c>
      <c r="B16" s="118">
        <v>26303.618115</v>
      </c>
      <c r="C16" s="118">
        <v>21137.289678</v>
      </c>
      <c r="D16" s="118">
        <v>5166.328437</v>
      </c>
      <c r="E16" s="118">
        <v>7825.580885</v>
      </c>
      <c r="F16" s="118">
        <v>34129.199</v>
      </c>
    </row>
    <row r="17" spans="1:6" ht="12.75">
      <c r="A17" s="281" t="s">
        <v>29</v>
      </c>
      <c r="B17" s="282">
        <v>49454.095985</v>
      </c>
      <c r="C17" s="282">
        <v>35780.267634</v>
      </c>
      <c r="D17" s="282">
        <v>13673.828351</v>
      </c>
      <c r="E17" s="282">
        <v>13456.407515</v>
      </c>
      <c r="F17" s="282">
        <v>62910.5035</v>
      </c>
    </row>
  </sheetData>
  <sheetProtection/>
  <mergeCells count="6">
    <mergeCell ref="A1:F1"/>
    <mergeCell ref="C2:D2"/>
    <mergeCell ref="E2:E3"/>
    <mergeCell ref="F2:F3"/>
    <mergeCell ref="A2:A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7"/>
  <sheetViews>
    <sheetView showZeros="0" workbookViewId="0" topLeftCell="A1">
      <selection activeCell="A1" sqref="A1:F1"/>
    </sheetView>
  </sheetViews>
  <sheetFormatPr defaultColWidth="9.140625" defaultRowHeight="12.75"/>
  <cols>
    <col min="1" max="1" width="19.8515625" style="0" customWidth="1"/>
    <col min="2" max="2" width="18.140625" style="0" customWidth="1"/>
    <col min="3" max="4" width="12.421875" style="0" customWidth="1"/>
  </cols>
  <sheetData>
    <row r="1" spans="1:6" ht="26.25" customHeight="1" thickBot="1">
      <c r="A1" s="298" t="s">
        <v>278</v>
      </c>
      <c r="B1" s="298"/>
      <c r="C1" s="298"/>
      <c r="D1" s="298"/>
      <c r="E1" s="298"/>
      <c r="F1" s="298"/>
    </row>
    <row r="2" spans="1:6" ht="13.5" customHeight="1" thickBot="1">
      <c r="A2" s="2" t="s">
        <v>267</v>
      </c>
      <c r="B2" s="67" t="s">
        <v>259</v>
      </c>
      <c r="C2" s="19" t="s">
        <v>269</v>
      </c>
      <c r="D2" s="21"/>
      <c r="E2" s="67" t="s">
        <v>262</v>
      </c>
      <c r="F2" s="134" t="s">
        <v>29</v>
      </c>
    </row>
    <row r="3" spans="1:6" ht="13.5" thickBot="1">
      <c r="A3" s="6"/>
      <c r="B3" s="142"/>
      <c r="C3" s="69" t="s">
        <v>260</v>
      </c>
      <c r="D3" s="69" t="s">
        <v>270</v>
      </c>
      <c r="E3" s="142"/>
      <c r="F3" s="135"/>
    </row>
    <row r="4" spans="1:6" ht="12.75">
      <c r="A4" s="45" t="s">
        <v>271</v>
      </c>
      <c r="B4" s="266"/>
      <c r="C4" s="265"/>
      <c r="D4" s="265"/>
      <c r="E4" s="265"/>
      <c r="F4" s="265"/>
    </row>
    <row r="5" spans="1:6" ht="12.75">
      <c r="A5" s="299" t="s">
        <v>272</v>
      </c>
      <c r="B5" s="300">
        <v>105.7</v>
      </c>
      <c r="C5" s="300">
        <v>104.1</v>
      </c>
      <c r="D5" s="300">
        <v>108.1</v>
      </c>
      <c r="E5" s="300">
        <v>118.7</v>
      </c>
      <c r="F5" s="300">
        <v>106.5</v>
      </c>
    </row>
    <row r="6" spans="1:6" ht="12.75">
      <c r="A6" s="299" t="s">
        <v>273</v>
      </c>
      <c r="B6" s="300">
        <v>105.1</v>
      </c>
      <c r="C6" s="300">
        <v>104.9</v>
      </c>
      <c r="D6" s="300">
        <v>105.4</v>
      </c>
      <c r="E6" s="300">
        <v>95.4</v>
      </c>
      <c r="F6" s="300">
        <v>102.7</v>
      </c>
    </row>
    <row r="7" spans="1:7" ht="12.75">
      <c r="A7" s="299" t="s">
        <v>274</v>
      </c>
      <c r="B7" s="300">
        <v>138.8</v>
      </c>
      <c r="C7" s="300">
        <v>149.5</v>
      </c>
      <c r="D7" s="300">
        <v>129.1</v>
      </c>
      <c r="E7" s="300">
        <v>100.7</v>
      </c>
      <c r="F7" s="300">
        <v>111.8</v>
      </c>
      <c r="G7" s="301"/>
    </row>
    <row r="8" spans="1:6" ht="12.75">
      <c r="A8" s="299" t="s">
        <v>275</v>
      </c>
      <c r="B8" s="300">
        <v>109.8</v>
      </c>
      <c r="C8" s="300">
        <v>109.9</v>
      </c>
      <c r="D8" s="300">
        <v>109.7</v>
      </c>
      <c r="E8" s="300">
        <v>109.8</v>
      </c>
      <c r="F8" s="300">
        <v>109.8</v>
      </c>
    </row>
    <row r="9" spans="1:6" ht="12.75">
      <c r="A9" s="299" t="s">
        <v>276</v>
      </c>
      <c r="B9" s="300">
        <v>115.7</v>
      </c>
      <c r="C9" s="300">
        <v>113.8</v>
      </c>
      <c r="D9" s="300">
        <v>123.1</v>
      </c>
      <c r="E9" s="300">
        <v>89.9</v>
      </c>
      <c r="F9" s="300">
        <v>107.8</v>
      </c>
    </row>
    <row r="10" spans="1:6" ht="12.75">
      <c r="A10" s="302" t="s">
        <v>29</v>
      </c>
      <c r="B10" s="303">
        <v>113.5</v>
      </c>
      <c r="C10" s="303">
        <v>112.6</v>
      </c>
      <c r="D10" s="303">
        <v>116</v>
      </c>
      <c r="E10" s="303">
        <v>96.9</v>
      </c>
      <c r="F10" s="303">
        <v>108.8</v>
      </c>
    </row>
    <row r="11" spans="1:6" ht="12.75">
      <c r="A11" s="304" t="s">
        <v>277</v>
      </c>
      <c r="B11" s="300"/>
      <c r="C11" s="300"/>
      <c r="D11" s="300"/>
      <c r="E11" s="300"/>
      <c r="F11" s="305"/>
    </row>
    <row r="12" spans="1:6" ht="12.75">
      <c r="A12" s="299" t="s">
        <v>272</v>
      </c>
      <c r="B12" s="300">
        <v>105.4</v>
      </c>
      <c r="C12" s="300">
        <v>111</v>
      </c>
      <c r="D12" s="300">
        <v>98.3</v>
      </c>
      <c r="E12" s="300">
        <v>108.9</v>
      </c>
      <c r="F12" s="300">
        <v>105.9</v>
      </c>
    </row>
    <row r="13" spans="1:6" ht="12.75">
      <c r="A13" s="299" t="s">
        <v>273</v>
      </c>
      <c r="B13" s="300">
        <v>100.3</v>
      </c>
      <c r="C13" s="300">
        <v>103.7</v>
      </c>
      <c r="D13" s="300">
        <v>93.3</v>
      </c>
      <c r="E13" s="300">
        <v>92.4</v>
      </c>
      <c r="F13" s="300">
        <v>99</v>
      </c>
    </row>
    <row r="14" spans="1:6" ht="12.75">
      <c r="A14" s="299" t="s">
        <v>274</v>
      </c>
      <c r="B14" s="300">
        <v>97.6</v>
      </c>
      <c r="C14" s="300">
        <v>123.8</v>
      </c>
      <c r="D14" s="300">
        <v>87.7</v>
      </c>
      <c r="E14" s="300">
        <v>133</v>
      </c>
      <c r="F14" s="300">
        <v>106.1</v>
      </c>
    </row>
    <row r="15" spans="1:6" ht="12.75">
      <c r="A15" s="299" t="s">
        <v>275</v>
      </c>
      <c r="B15" s="300">
        <v>109.2</v>
      </c>
      <c r="C15" s="300">
        <v>110</v>
      </c>
      <c r="D15" s="300">
        <v>107.7</v>
      </c>
      <c r="E15" s="300">
        <v>99.2</v>
      </c>
      <c r="F15" s="300">
        <v>107.1</v>
      </c>
    </row>
    <row r="16" spans="1:6" ht="12.75">
      <c r="A16" s="299" t="s">
        <v>276</v>
      </c>
      <c r="B16" s="300">
        <v>111.9</v>
      </c>
      <c r="C16" s="300">
        <v>113.1</v>
      </c>
      <c r="D16" s="300">
        <v>107</v>
      </c>
      <c r="E16" s="300">
        <v>100.2</v>
      </c>
      <c r="F16" s="300">
        <v>108.9</v>
      </c>
    </row>
    <row r="17" spans="1:6" ht="12.75">
      <c r="A17" s="302" t="s">
        <v>29</v>
      </c>
      <c r="B17" s="303">
        <v>109.6</v>
      </c>
      <c r="C17" s="303">
        <v>112</v>
      </c>
      <c r="D17" s="303">
        <v>104.1</v>
      </c>
      <c r="E17" s="303">
        <v>101.3</v>
      </c>
      <c r="F17" s="303">
        <v>107.7</v>
      </c>
    </row>
  </sheetData>
  <sheetProtection/>
  <mergeCells count="6">
    <mergeCell ref="A1:F1"/>
    <mergeCell ref="A2:A3"/>
    <mergeCell ref="E2:E3"/>
    <mergeCell ref="F2:F3"/>
    <mergeCell ref="B2:B3"/>
    <mergeCell ref="C2:D2"/>
  </mergeCells>
  <printOptions/>
  <pageMargins left="0.75" right="0.75" top="1" bottom="1" header="0.5" footer="0.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5"/>
  <sheetViews>
    <sheetView showZeros="0" workbookViewId="0" topLeftCell="A1">
      <selection activeCell="A1" sqref="A1:F1"/>
    </sheetView>
  </sheetViews>
  <sheetFormatPr defaultColWidth="9.140625" defaultRowHeight="12.75"/>
  <cols>
    <col min="1" max="1" width="21.7109375" style="0" customWidth="1"/>
    <col min="2" max="2" width="12.7109375" style="0" customWidth="1"/>
    <col min="3" max="3" width="12.421875" style="0" customWidth="1"/>
    <col min="4" max="4" width="12.00390625" style="0" customWidth="1"/>
    <col min="5" max="5" width="11.28125" style="0" customWidth="1"/>
    <col min="6" max="6" width="11.140625" style="0" customWidth="1"/>
  </cols>
  <sheetData>
    <row r="1" spans="1:6" ht="26.25" customHeight="1" thickBot="1">
      <c r="A1" s="306" t="s">
        <v>279</v>
      </c>
      <c r="B1" s="306"/>
      <c r="C1" s="306"/>
      <c r="D1" s="306"/>
      <c r="E1" s="306"/>
      <c r="F1" s="306"/>
    </row>
    <row r="2" spans="1:6" ht="13.5" thickBot="1">
      <c r="A2" s="2" t="s">
        <v>280</v>
      </c>
      <c r="B2" s="34" t="s">
        <v>39</v>
      </c>
      <c r="C2" s="34" t="s">
        <v>40</v>
      </c>
      <c r="D2" s="34" t="s">
        <v>41</v>
      </c>
      <c r="E2" s="34" t="s">
        <v>39</v>
      </c>
      <c r="F2" s="39" t="s">
        <v>40</v>
      </c>
    </row>
    <row r="3" spans="1:6" ht="22.5" customHeight="1" thickBot="1">
      <c r="A3" s="6"/>
      <c r="B3" s="19" t="s">
        <v>281</v>
      </c>
      <c r="C3" s="20"/>
      <c r="D3" s="21"/>
      <c r="E3" s="19" t="s">
        <v>106</v>
      </c>
      <c r="F3" s="20"/>
    </row>
    <row r="4" spans="1:6" ht="12.75">
      <c r="A4" s="116" t="s">
        <v>282</v>
      </c>
      <c r="B4" s="307">
        <v>57927.4</v>
      </c>
      <c r="C4" s="307">
        <v>62910.5</v>
      </c>
      <c r="D4" s="307">
        <v>4983.1</v>
      </c>
      <c r="E4" s="282">
        <v>104.5</v>
      </c>
      <c r="F4" s="282">
        <v>104.3</v>
      </c>
    </row>
    <row r="5" spans="1:6" ht="12.75">
      <c r="A5" s="44" t="s">
        <v>122</v>
      </c>
      <c r="B5" s="111"/>
      <c r="C5" s="111"/>
      <c r="D5" s="111"/>
      <c r="E5" s="111"/>
      <c r="F5" s="111"/>
    </row>
    <row r="6" spans="1:6" ht="12.75">
      <c r="A6" s="308" t="s">
        <v>283</v>
      </c>
      <c r="B6" s="16">
        <v>4171.8</v>
      </c>
      <c r="C6" s="16">
        <v>3510.3</v>
      </c>
      <c r="D6" s="16">
        <v>-661.5</v>
      </c>
      <c r="E6" s="300">
        <v>115.1</v>
      </c>
      <c r="F6" s="300">
        <v>105.6</v>
      </c>
    </row>
    <row r="7" spans="1:6" ht="12.75">
      <c r="A7" s="308" t="s">
        <v>284</v>
      </c>
      <c r="B7" s="309">
        <v>1325.8</v>
      </c>
      <c r="C7" s="309">
        <v>1170.8</v>
      </c>
      <c r="D7" s="309">
        <v>-154.9</v>
      </c>
      <c r="E7" s="118">
        <v>107.5</v>
      </c>
      <c r="F7" s="118">
        <v>126.4</v>
      </c>
    </row>
    <row r="8" spans="1:6" ht="12.75">
      <c r="A8" s="308" t="s">
        <v>285</v>
      </c>
      <c r="B8" s="309">
        <v>2654.8</v>
      </c>
      <c r="C8" s="309">
        <v>2356.5</v>
      </c>
      <c r="D8" s="309">
        <v>-298.4</v>
      </c>
      <c r="E8" s="118">
        <v>120.8</v>
      </c>
      <c r="F8" s="118">
        <v>105</v>
      </c>
    </row>
    <row r="9" spans="1:6" ht="12.75">
      <c r="A9" s="308" t="s">
        <v>286</v>
      </c>
      <c r="B9" s="309">
        <v>414.8</v>
      </c>
      <c r="C9" s="309">
        <v>508.3</v>
      </c>
      <c r="D9" s="309">
        <v>93.5</v>
      </c>
      <c r="E9" s="118">
        <v>124</v>
      </c>
      <c r="F9" s="118">
        <v>110.2</v>
      </c>
    </row>
    <row r="10" spans="1:6" ht="12.75">
      <c r="A10" s="308" t="s">
        <v>287</v>
      </c>
      <c r="B10" s="309">
        <v>1033</v>
      </c>
      <c r="C10" s="309">
        <v>2308.5</v>
      </c>
      <c r="D10" s="309">
        <v>1275.6</v>
      </c>
      <c r="E10" s="118">
        <v>98.9</v>
      </c>
      <c r="F10" s="118">
        <v>95.7</v>
      </c>
    </row>
    <row r="11" spans="1:6" ht="12.75">
      <c r="A11" s="308" t="s">
        <v>288</v>
      </c>
      <c r="B11" s="309">
        <v>185.4</v>
      </c>
      <c r="C11" s="309">
        <v>187.7</v>
      </c>
      <c r="D11" s="309">
        <v>2.3</v>
      </c>
      <c r="E11" s="118">
        <v>121</v>
      </c>
      <c r="F11" s="118">
        <v>92.6</v>
      </c>
    </row>
    <row r="12" spans="1:6" ht="12.75">
      <c r="A12" s="308" t="s">
        <v>289</v>
      </c>
      <c r="B12" s="309">
        <v>2662.5</v>
      </c>
      <c r="C12" s="309">
        <v>2845.1</v>
      </c>
      <c r="D12" s="309">
        <v>182.5</v>
      </c>
      <c r="E12" s="118">
        <v>122</v>
      </c>
      <c r="F12" s="118">
        <v>103.8</v>
      </c>
    </row>
    <row r="13" spans="1:6" ht="12.75">
      <c r="A13" s="308" t="s">
        <v>290</v>
      </c>
      <c r="B13" s="309">
        <v>56.63947</v>
      </c>
      <c r="C13" s="309">
        <v>225.660422</v>
      </c>
      <c r="D13" s="309">
        <v>169.02095200000002</v>
      </c>
      <c r="E13" s="118">
        <v>107.03837172551928</v>
      </c>
      <c r="F13" s="118">
        <v>107.6609706934657</v>
      </c>
    </row>
    <row r="14" spans="1:6" ht="12.75">
      <c r="A14" s="308" t="s">
        <v>291</v>
      </c>
      <c r="B14" s="309">
        <v>2280</v>
      </c>
      <c r="C14" s="309">
        <v>1833.2</v>
      </c>
      <c r="D14" s="309">
        <v>-446.7</v>
      </c>
      <c r="E14" s="118">
        <v>108</v>
      </c>
      <c r="F14" s="118">
        <v>108.4</v>
      </c>
    </row>
    <row r="15" spans="1:6" ht="12.75">
      <c r="A15" s="308" t="s">
        <v>292</v>
      </c>
      <c r="B15" s="16">
        <v>345</v>
      </c>
      <c r="C15" s="309">
        <v>864.8</v>
      </c>
      <c r="D15" s="16">
        <v>519.8</v>
      </c>
      <c r="E15" s="16">
        <v>136.5</v>
      </c>
      <c r="F15" s="16">
        <v>103.1</v>
      </c>
    </row>
    <row r="16" spans="1:6" ht="12.75">
      <c r="A16" s="308" t="s">
        <v>293</v>
      </c>
      <c r="B16" s="309">
        <v>2950.3</v>
      </c>
      <c r="C16" s="309">
        <v>2425.5</v>
      </c>
      <c r="D16" s="309">
        <v>-524.8</v>
      </c>
      <c r="E16" s="118">
        <v>111.6</v>
      </c>
      <c r="F16" s="118">
        <v>103.4</v>
      </c>
    </row>
    <row r="17" spans="1:6" ht="12.75">
      <c r="A17" s="308" t="s">
        <v>294</v>
      </c>
      <c r="B17" s="309">
        <v>14703.6</v>
      </c>
      <c r="C17" s="309">
        <v>17534.8</v>
      </c>
      <c r="D17" s="309">
        <v>2831.2</v>
      </c>
      <c r="E17" s="118">
        <v>106.9</v>
      </c>
      <c r="F17" s="118">
        <v>111.9</v>
      </c>
    </row>
    <row r="18" spans="1:6" ht="12.75">
      <c r="A18" s="308" t="s">
        <v>295</v>
      </c>
      <c r="B18" s="309">
        <v>2628</v>
      </c>
      <c r="C18" s="309">
        <v>2959.4</v>
      </c>
      <c r="D18" s="309">
        <v>331.4</v>
      </c>
      <c r="E18" s="118">
        <v>107.5</v>
      </c>
      <c r="F18" s="118">
        <v>103.8</v>
      </c>
    </row>
    <row r="19" spans="1:6" ht="12.75">
      <c r="A19" s="308" t="s">
        <v>296</v>
      </c>
      <c r="B19" s="309">
        <v>4164.5</v>
      </c>
      <c r="C19" s="309">
        <v>1632.4</v>
      </c>
      <c r="D19" s="309">
        <v>-2532.1</v>
      </c>
      <c r="E19" s="118">
        <v>88.2</v>
      </c>
      <c r="F19" s="118">
        <v>84.9</v>
      </c>
    </row>
    <row r="20" spans="1:6" ht="12.75">
      <c r="A20" s="308" t="s">
        <v>297</v>
      </c>
      <c r="B20" s="309">
        <v>158.6</v>
      </c>
      <c r="C20" s="309">
        <v>180.6</v>
      </c>
      <c r="D20" s="309">
        <v>22</v>
      </c>
      <c r="E20" s="118">
        <v>114.8</v>
      </c>
      <c r="F20" s="118">
        <v>112.7</v>
      </c>
    </row>
    <row r="21" spans="1:6" ht="12.75">
      <c r="A21" s="308" t="s">
        <v>298</v>
      </c>
      <c r="B21" s="309">
        <v>1850.3</v>
      </c>
      <c r="C21" s="309">
        <v>3328.2</v>
      </c>
      <c r="D21" s="309">
        <v>1477.9</v>
      </c>
      <c r="E21" s="118">
        <v>121.4</v>
      </c>
      <c r="F21" s="118">
        <v>98.8</v>
      </c>
    </row>
    <row r="22" spans="1:6" ht="12.75">
      <c r="A22" s="308" t="s">
        <v>299</v>
      </c>
      <c r="B22" s="309">
        <v>877.8</v>
      </c>
      <c r="C22" s="309">
        <v>1702.6</v>
      </c>
      <c r="D22" s="309">
        <v>824.8</v>
      </c>
      <c r="E22" s="309">
        <v>120.2</v>
      </c>
      <c r="F22" s="118">
        <v>112.5</v>
      </c>
    </row>
    <row r="23" spans="1:6" ht="12.75">
      <c r="A23" s="308" t="s">
        <v>300</v>
      </c>
      <c r="B23" s="309">
        <v>375.1</v>
      </c>
      <c r="C23" s="309">
        <v>584.3</v>
      </c>
      <c r="D23" s="309">
        <v>209.2</v>
      </c>
      <c r="E23" s="118">
        <v>106.1</v>
      </c>
      <c r="F23" s="118">
        <v>98</v>
      </c>
    </row>
    <row r="24" spans="1:6" ht="12.75">
      <c r="A24" s="308" t="s">
        <v>301</v>
      </c>
      <c r="B24" s="309">
        <v>556.3</v>
      </c>
      <c r="C24" s="309">
        <v>636.8</v>
      </c>
      <c r="D24" s="309">
        <v>80.5</v>
      </c>
      <c r="E24" s="118">
        <v>101.7</v>
      </c>
      <c r="F24" s="118">
        <v>108.5</v>
      </c>
    </row>
    <row r="25" spans="1:6" ht="12.75">
      <c r="A25" s="308" t="s">
        <v>302</v>
      </c>
      <c r="B25" s="309">
        <v>312.8</v>
      </c>
      <c r="C25" s="309">
        <v>945.8</v>
      </c>
      <c r="D25" s="309">
        <v>633</v>
      </c>
      <c r="E25" s="118">
        <v>95</v>
      </c>
      <c r="F25" s="118">
        <v>107.5</v>
      </c>
    </row>
    <row r="26" spans="1:6" ht="12.75">
      <c r="A26" s="308" t="s">
        <v>303</v>
      </c>
      <c r="B26" s="309">
        <v>3109.4</v>
      </c>
      <c r="C26" s="309">
        <v>2968.1</v>
      </c>
      <c r="D26" s="309">
        <v>-141.3</v>
      </c>
      <c r="E26" s="118">
        <v>99.1</v>
      </c>
      <c r="F26" s="118">
        <v>93.4</v>
      </c>
    </row>
    <row r="27" spans="1:6" ht="12.75">
      <c r="A27" s="308" t="s">
        <v>304</v>
      </c>
      <c r="B27" s="309">
        <v>703.8</v>
      </c>
      <c r="C27" s="309">
        <v>709.9</v>
      </c>
      <c r="D27" s="309">
        <v>6.1</v>
      </c>
      <c r="E27" s="118">
        <v>104.8</v>
      </c>
      <c r="F27" s="118">
        <v>102.1</v>
      </c>
    </row>
    <row r="28" spans="1:6" ht="12.75">
      <c r="A28" s="308" t="s">
        <v>305</v>
      </c>
      <c r="B28" s="309">
        <v>965.2</v>
      </c>
      <c r="C28" s="309">
        <v>1207.4</v>
      </c>
      <c r="D28" s="309">
        <v>242.2</v>
      </c>
      <c r="E28" s="118">
        <v>102.8</v>
      </c>
      <c r="F28" s="118">
        <v>85.4</v>
      </c>
    </row>
    <row r="29" spans="1:6" ht="12.75">
      <c r="A29" s="308" t="s">
        <v>306</v>
      </c>
      <c r="B29" s="309">
        <v>703</v>
      </c>
      <c r="C29" s="309">
        <v>347.7</v>
      </c>
      <c r="D29" s="118">
        <v>-355.4</v>
      </c>
      <c r="E29" s="118">
        <v>106.9</v>
      </c>
      <c r="F29" s="309">
        <v>106.4</v>
      </c>
    </row>
    <row r="30" spans="1:6" ht="12.75">
      <c r="A30" s="308" t="s">
        <v>307</v>
      </c>
      <c r="B30" s="309">
        <v>3015.6</v>
      </c>
      <c r="C30" s="309">
        <v>1187.3</v>
      </c>
      <c r="D30" s="309">
        <v>-1828.3</v>
      </c>
      <c r="E30" s="118">
        <v>95.3</v>
      </c>
      <c r="F30" s="118">
        <v>105.3</v>
      </c>
    </row>
    <row r="31" spans="1:6" ht="12.75">
      <c r="A31" s="308" t="s">
        <v>308</v>
      </c>
      <c r="B31" s="118">
        <v>752.9</v>
      </c>
      <c r="C31" s="118">
        <v>183.8</v>
      </c>
      <c r="D31" s="118">
        <v>-569.1</v>
      </c>
      <c r="E31" s="118">
        <v>118.7</v>
      </c>
      <c r="F31" s="118">
        <v>113.9</v>
      </c>
    </row>
    <row r="32" spans="1:6" ht="12.75">
      <c r="A32" s="308" t="s">
        <v>309</v>
      </c>
      <c r="B32" s="118">
        <v>134.1</v>
      </c>
      <c r="C32" s="118">
        <v>67.6</v>
      </c>
      <c r="D32" s="118">
        <v>-66.5</v>
      </c>
      <c r="E32" s="118">
        <v>115.6</v>
      </c>
      <c r="F32" s="118">
        <v>80.6</v>
      </c>
    </row>
    <row r="33" spans="1:8" ht="12.75">
      <c r="A33" s="308" t="s">
        <v>310</v>
      </c>
      <c r="B33" s="309">
        <v>287.8</v>
      </c>
      <c r="C33" s="309">
        <v>116.7</v>
      </c>
      <c r="D33" s="118">
        <v>-171.1</v>
      </c>
      <c r="E33" s="118">
        <v>83.6</v>
      </c>
      <c r="F33" s="118">
        <v>72.5</v>
      </c>
      <c r="G33" s="309"/>
      <c r="H33" s="309"/>
    </row>
    <row r="34" spans="1:7" ht="12.75">
      <c r="A34" s="308" t="s">
        <v>311</v>
      </c>
      <c r="B34" s="309">
        <v>430.7</v>
      </c>
      <c r="C34" s="309">
        <v>73.2</v>
      </c>
      <c r="D34" s="118">
        <v>-357.5</v>
      </c>
      <c r="E34" s="118">
        <v>78.2</v>
      </c>
      <c r="F34" s="309">
        <v>83.8</v>
      </c>
      <c r="G34" s="309"/>
    </row>
    <row r="35" spans="1:6" ht="12.75">
      <c r="A35" s="308" t="s">
        <v>312</v>
      </c>
      <c r="B35" s="309">
        <v>1121.3</v>
      </c>
      <c r="C35" s="309">
        <v>2072.4</v>
      </c>
      <c r="D35" s="309">
        <v>951.1</v>
      </c>
      <c r="E35" s="118">
        <v>92.6</v>
      </c>
      <c r="F35" s="118">
        <v>125.9</v>
      </c>
    </row>
  </sheetData>
  <sheetProtection/>
  <mergeCells count="4">
    <mergeCell ref="A2:A3"/>
    <mergeCell ref="B3:D3"/>
    <mergeCell ref="E3:F3"/>
    <mergeCell ref="A1:F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4"/>
  <sheetViews>
    <sheetView showZeros="0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4" width="10.57421875" style="0" customWidth="1"/>
    <col min="5" max="5" width="11.8515625" style="0" customWidth="1"/>
  </cols>
  <sheetData>
    <row r="1" spans="1:5" ht="18" customHeight="1" thickBot="1">
      <c r="A1" s="18" t="s">
        <v>313</v>
      </c>
      <c r="B1" s="18"/>
      <c r="C1" s="41"/>
      <c r="D1" s="41"/>
      <c r="E1" s="41"/>
    </row>
    <row r="2" spans="1:5" ht="15.75" customHeight="1" thickBot="1">
      <c r="A2" s="2" t="s">
        <v>102</v>
      </c>
      <c r="B2" s="67" t="s">
        <v>314</v>
      </c>
      <c r="C2" s="19" t="s">
        <v>197</v>
      </c>
      <c r="D2" s="20"/>
      <c r="E2" s="20"/>
    </row>
    <row r="3" spans="1:5" ht="18" customHeight="1" thickBot="1">
      <c r="A3" s="166"/>
      <c r="B3" s="167"/>
      <c r="C3" s="310" t="s">
        <v>315</v>
      </c>
      <c r="D3" s="20" t="s">
        <v>21</v>
      </c>
      <c r="E3" s="311"/>
    </row>
    <row r="4" spans="1:5" ht="13.5" thickBot="1">
      <c r="A4" s="6"/>
      <c r="B4" s="142"/>
      <c r="C4" s="312"/>
      <c r="D4" s="7" t="s">
        <v>158</v>
      </c>
      <c r="E4" s="39" t="s">
        <v>157</v>
      </c>
    </row>
    <row r="5" spans="1:5" ht="15" customHeight="1">
      <c r="A5" s="116" t="s">
        <v>316</v>
      </c>
      <c r="B5" s="313"/>
      <c r="C5" s="314"/>
      <c r="D5" s="314"/>
      <c r="E5" s="315"/>
    </row>
    <row r="6" spans="1:6" ht="15" customHeight="1">
      <c r="A6" s="44" t="s">
        <v>317</v>
      </c>
      <c r="B6" s="316">
        <v>8248</v>
      </c>
      <c r="C6" s="317">
        <v>106</v>
      </c>
      <c r="D6" s="317">
        <v>107.5</v>
      </c>
      <c r="E6" s="317">
        <v>106.9</v>
      </c>
      <c r="F6" s="96"/>
    </row>
    <row r="7" spans="1:6" ht="15" customHeight="1">
      <c r="A7" s="44" t="s">
        <v>318</v>
      </c>
      <c r="B7" s="316">
        <v>21254</v>
      </c>
      <c r="C7" s="317">
        <v>105.3</v>
      </c>
      <c r="D7" s="317">
        <v>106.4</v>
      </c>
      <c r="E7" s="317">
        <v>105</v>
      </c>
      <c r="F7" s="96"/>
    </row>
    <row r="8" spans="1:6" ht="15" customHeight="1">
      <c r="A8" s="44" t="s">
        <v>319</v>
      </c>
      <c r="B8" s="316">
        <v>3974</v>
      </c>
      <c r="C8" s="317">
        <v>105.4</v>
      </c>
      <c r="D8" s="317">
        <v>102.7</v>
      </c>
      <c r="E8" s="317">
        <v>103.7</v>
      </c>
      <c r="F8" s="96"/>
    </row>
    <row r="9" spans="1:6" ht="15" customHeight="1">
      <c r="A9" s="44" t="s">
        <v>320</v>
      </c>
      <c r="B9" s="316">
        <v>10793</v>
      </c>
      <c r="C9" s="317">
        <v>105.2</v>
      </c>
      <c r="D9" s="317">
        <v>101.7</v>
      </c>
      <c r="E9" s="317">
        <v>101.8</v>
      </c>
      <c r="F9" s="96"/>
    </row>
    <row r="10" spans="1:6" ht="15" customHeight="1">
      <c r="A10" s="44" t="s">
        <v>321</v>
      </c>
      <c r="B10" s="316">
        <v>4274</v>
      </c>
      <c r="C10" s="317">
        <v>106.5</v>
      </c>
      <c r="D10" s="317">
        <v>112.4</v>
      </c>
      <c r="E10" s="317">
        <v>110</v>
      </c>
      <c r="F10" s="96"/>
    </row>
    <row r="11" spans="1:6" ht="15" customHeight="1">
      <c r="A11" s="44" t="s">
        <v>322</v>
      </c>
      <c r="B11" s="316">
        <v>10461</v>
      </c>
      <c r="C11" s="317">
        <v>105.5</v>
      </c>
      <c r="D11" s="317">
        <v>112</v>
      </c>
      <c r="E11" s="317">
        <v>108.6</v>
      </c>
      <c r="F11" s="96"/>
    </row>
    <row r="12" spans="1:6" ht="15" customHeight="1">
      <c r="A12" s="116" t="s">
        <v>323</v>
      </c>
      <c r="B12" s="318">
        <v>683.8</v>
      </c>
      <c r="C12" s="318">
        <v>99.89379085079725</v>
      </c>
      <c r="D12" s="318">
        <v>111.2</v>
      </c>
      <c r="E12" s="318">
        <v>106</v>
      </c>
      <c r="F12" s="319"/>
    </row>
    <row r="13" spans="3:5" ht="12.75">
      <c r="C13" s="10"/>
      <c r="D13" s="10"/>
      <c r="E13" s="10"/>
    </row>
    <row r="14" spans="2:5" ht="12.75">
      <c r="B14" s="320"/>
      <c r="C14" s="321"/>
      <c r="D14" s="321"/>
      <c r="E14" s="322"/>
    </row>
    <row r="18" spans="2:5" ht="12.75">
      <c r="B18" s="323"/>
      <c r="C18" s="317"/>
      <c r="D18" s="317"/>
      <c r="E18" s="324"/>
    </row>
    <row r="19" spans="2:5" ht="12.75">
      <c r="B19" s="323"/>
      <c r="C19" s="317"/>
      <c r="D19" s="317"/>
      <c r="E19" s="324"/>
    </row>
    <row r="20" spans="2:5" ht="12.75">
      <c r="B20" s="323"/>
      <c r="C20" s="317"/>
      <c r="D20" s="317"/>
      <c r="E20" s="324"/>
    </row>
    <row r="21" spans="2:5" ht="12.75">
      <c r="B21" s="323"/>
      <c r="C21" s="317"/>
      <c r="D21" s="317"/>
      <c r="E21" s="324"/>
    </row>
    <row r="22" spans="2:5" ht="12.75">
      <c r="B22" s="323"/>
      <c r="C22" s="317"/>
      <c r="D22" s="317"/>
      <c r="E22" s="324"/>
    </row>
    <row r="23" spans="2:5" ht="12.75">
      <c r="B23" s="323"/>
      <c r="C23" s="317"/>
      <c r="D23" s="317"/>
      <c r="E23" s="324"/>
    </row>
    <row r="24" spans="2:5" ht="12.75">
      <c r="B24" s="325"/>
      <c r="C24" s="326"/>
      <c r="D24" s="326"/>
      <c r="E24" s="326"/>
    </row>
  </sheetData>
  <sheetProtection/>
  <mergeCells count="5">
    <mergeCell ref="A2:A4"/>
    <mergeCell ref="B2:B4"/>
    <mergeCell ref="C2:E2"/>
    <mergeCell ref="D3:E3"/>
    <mergeCell ref="C3:C4"/>
  </mergeCells>
  <printOptions/>
  <pageMargins left="0.75" right="0.75" top="1" bottom="1" header="0.5" footer="0.5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3"/>
  <sheetViews>
    <sheetView showZeros="0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5" width="11.00390625" style="0" customWidth="1"/>
  </cols>
  <sheetData>
    <row r="1" spans="1:5" ht="13.5" thickBot="1">
      <c r="A1" s="18" t="s">
        <v>324</v>
      </c>
      <c r="B1" s="41"/>
      <c r="C1" s="41"/>
      <c r="D1" s="41"/>
      <c r="E1" s="41"/>
    </row>
    <row r="2" spans="1:10" ht="13.5" thickBot="1">
      <c r="A2" s="2" t="s">
        <v>102</v>
      </c>
      <c r="B2" s="327" t="s">
        <v>20</v>
      </c>
      <c r="C2" s="328"/>
      <c r="D2" s="329"/>
      <c r="E2" s="327" t="s">
        <v>21</v>
      </c>
      <c r="F2" s="328"/>
      <c r="G2" s="330"/>
      <c r="H2" s="330"/>
      <c r="I2" s="330"/>
      <c r="J2" s="330"/>
    </row>
    <row r="3" spans="1:10" ht="13.5" thickBot="1">
      <c r="A3" s="6"/>
      <c r="B3" s="331" t="s">
        <v>156</v>
      </c>
      <c r="C3" s="332" t="s">
        <v>158</v>
      </c>
      <c r="D3" s="332" t="s">
        <v>157</v>
      </c>
      <c r="E3" s="332" t="s">
        <v>158</v>
      </c>
      <c r="F3" s="333" t="s">
        <v>157</v>
      </c>
      <c r="G3" s="330"/>
      <c r="H3" s="330"/>
      <c r="I3" s="330"/>
      <c r="J3" s="330"/>
    </row>
    <row r="4" spans="1:6" ht="26.25" customHeight="1">
      <c r="A4" s="334" t="s">
        <v>325</v>
      </c>
      <c r="B4" s="194">
        <v>92.2</v>
      </c>
      <c r="C4" s="194">
        <v>83.3</v>
      </c>
      <c r="D4" s="194">
        <v>95.5</v>
      </c>
      <c r="E4" s="194">
        <v>94.3</v>
      </c>
      <c r="F4" s="335">
        <v>94</v>
      </c>
    </row>
    <row r="5" spans="1:5" ht="9.75" customHeight="1">
      <c r="A5" s="336" t="s">
        <v>326</v>
      </c>
      <c r="B5" s="337"/>
      <c r="C5" s="337"/>
      <c r="D5" s="337"/>
      <c r="E5" s="337"/>
    </row>
    <row r="6" spans="1:6" ht="25.5" customHeight="1">
      <c r="A6" s="338" t="s">
        <v>327</v>
      </c>
      <c r="B6" s="324">
        <v>86.3</v>
      </c>
      <c r="C6" s="324">
        <v>74.3</v>
      </c>
      <c r="D6" s="324">
        <v>90.8</v>
      </c>
      <c r="E6" s="324">
        <v>93.9</v>
      </c>
      <c r="F6" s="339">
        <v>90.6</v>
      </c>
    </row>
    <row r="7" spans="1:6" ht="9.75" customHeight="1">
      <c r="A7" s="338" t="s">
        <v>328</v>
      </c>
      <c r="B7" s="324">
        <v>103.4</v>
      </c>
      <c r="C7" s="324">
        <v>101.6</v>
      </c>
      <c r="D7" s="324">
        <v>104.4</v>
      </c>
      <c r="E7" s="324">
        <v>94.8</v>
      </c>
      <c r="F7" s="339">
        <v>99.6</v>
      </c>
    </row>
    <row r="8" spans="1:6" ht="15" customHeight="1">
      <c r="A8" s="334" t="s">
        <v>31</v>
      </c>
      <c r="B8" s="194">
        <v>100.7</v>
      </c>
      <c r="C8" s="194">
        <v>100.2</v>
      </c>
      <c r="D8" s="194">
        <v>100.8</v>
      </c>
      <c r="E8" s="194">
        <v>100.7</v>
      </c>
      <c r="F8" s="194">
        <v>99.5</v>
      </c>
    </row>
    <row r="9" spans="1:4" ht="9.75" customHeight="1">
      <c r="A9" s="336" t="s">
        <v>326</v>
      </c>
      <c r="D9" s="324"/>
    </row>
    <row r="10" spans="1:6" ht="9.75" customHeight="1">
      <c r="A10" s="338" t="s">
        <v>329</v>
      </c>
      <c r="B10" s="324">
        <v>99.5</v>
      </c>
      <c r="C10" s="324">
        <v>98.7</v>
      </c>
      <c r="D10" s="324">
        <v>99.7</v>
      </c>
      <c r="E10" s="324">
        <v>98.3</v>
      </c>
      <c r="F10" s="324">
        <v>97.8</v>
      </c>
    </row>
    <row r="11" spans="1:6" ht="12.75">
      <c r="A11" s="338" t="s">
        <v>330</v>
      </c>
      <c r="B11" s="203">
        <v>101.5</v>
      </c>
      <c r="C11" s="203">
        <v>101.1</v>
      </c>
      <c r="D11" s="203">
        <v>101.4</v>
      </c>
      <c r="E11" s="203">
        <v>102.1</v>
      </c>
      <c r="F11" s="203">
        <v>100.5</v>
      </c>
    </row>
    <row r="12" spans="1:6" ht="12.75">
      <c r="A12" s="116" t="s">
        <v>331</v>
      </c>
      <c r="B12" s="194">
        <v>101.9</v>
      </c>
      <c r="C12" s="194"/>
      <c r="D12" s="194">
        <v>101.8</v>
      </c>
      <c r="E12" s="194"/>
      <c r="F12" s="194">
        <v>102.2</v>
      </c>
    </row>
    <row r="13" ht="12.75">
      <c r="E13" s="340"/>
    </row>
  </sheetData>
  <sheetProtection/>
  <mergeCells count="3">
    <mergeCell ref="A2:A3"/>
    <mergeCell ref="B2:D2"/>
    <mergeCell ref="E2:F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17"/>
  <sheetViews>
    <sheetView showZeros="0" workbookViewId="0" topLeftCell="A1">
      <selection activeCell="A1" sqref="A1"/>
    </sheetView>
  </sheetViews>
  <sheetFormatPr defaultColWidth="9.140625" defaultRowHeight="12.75"/>
  <cols>
    <col min="1" max="1" width="28.57421875" style="10" customWidth="1"/>
    <col min="2" max="2" width="7.7109375" style="10" customWidth="1"/>
    <col min="3" max="3" width="8.00390625" style="10" customWidth="1"/>
    <col min="4" max="16384" width="9.140625" style="10" customWidth="1"/>
  </cols>
  <sheetData>
    <row r="1" spans="1:2" ht="13.5" thickBot="1">
      <c r="A1" s="192" t="s">
        <v>332</v>
      </c>
      <c r="B1" s="341"/>
    </row>
    <row r="2" spans="1:5" ht="13.5" thickBot="1">
      <c r="A2" s="342" t="s">
        <v>267</v>
      </c>
      <c r="B2" s="63" t="s">
        <v>20</v>
      </c>
      <c r="C2" s="343"/>
      <c r="D2" s="63" t="s">
        <v>21</v>
      </c>
      <c r="E2" s="344"/>
    </row>
    <row r="3" spans="1:5" ht="13.5" thickBot="1">
      <c r="A3" s="219"/>
      <c r="B3" s="168" t="s">
        <v>156</v>
      </c>
      <c r="C3" s="168" t="s">
        <v>231</v>
      </c>
      <c r="D3" s="168" t="s">
        <v>232</v>
      </c>
      <c r="E3" s="155" t="s">
        <v>231</v>
      </c>
    </row>
    <row r="4" spans="1:2" ht="12.75">
      <c r="A4" s="255" t="s">
        <v>271</v>
      </c>
      <c r="B4" s="249"/>
    </row>
    <row r="5" spans="1:5" ht="12.75">
      <c r="A5" s="257" t="s">
        <v>272</v>
      </c>
      <c r="B5" s="80">
        <v>105.1</v>
      </c>
      <c r="C5" s="80">
        <v>105.5</v>
      </c>
      <c r="D5" s="80">
        <v>103.1</v>
      </c>
      <c r="E5" s="80">
        <v>103</v>
      </c>
    </row>
    <row r="6" spans="1:5" ht="12.75">
      <c r="A6" s="257" t="s">
        <v>273</v>
      </c>
      <c r="B6" s="80">
        <v>96.4</v>
      </c>
      <c r="C6" s="80">
        <v>96.1</v>
      </c>
      <c r="D6" s="80">
        <v>97.7</v>
      </c>
      <c r="E6" s="80">
        <v>97</v>
      </c>
    </row>
    <row r="7" spans="1:5" ht="12.75">
      <c r="A7" s="257" t="s">
        <v>274</v>
      </c>
      <c r="B7" s="80">
        <v>96.1</v>
      </c>
      <c r="C7" s="80">
        <v>96.2</v>
      </c>
      <c r="D7" s="80">
        <v>87.3</v>
      </c>
      <c r="E7" s="80">
        <v>93.4</v>
      </c>
    </row>
    <row r="8" spans="1:5" ht="12.75">
      <c r="A8" s="257" t="s">
        <v>275</v>
      </c>
      <c r="B8" s="345">
        <v>99.7</v>
      </c>
      <c r="C8" s="345">
        <v>99.4</v>
      </c>
      <c r="D8" s="80">
        <v>102.2</v>
      </c>
      <c r="E8" s="80">
        <v>100.9</v>
      </c>
    </row>
    <row r="9" spans="1:5" ht="12.75">
      <c r="A9" s="257" t="s">
        <v>276</v>
      </c>
      <c r="B9" s="345">
        <v>99.6</v>
      </c>
      <c r="C9" s="345">
        <v>99.1</v>
      </c>
      <c r="D9" s="80">
        <v>102.2</v>
      </c>
      <c r="E9" s="80">
        <v>100.8</v>
      </c>
    </row>
    <row r="10" spans="1:5" ht="12.75">
      <c r="A10" s="255" t="s">
        <v>29</v>
      </c>
      <c r="B10" s="346">
        <v>99.4</v>
      </c>
      <c r="C10" s="346">
        <v>99.1</v>
      </c>
      <c r="D10" s="346">
        <v>100.3</v>
      </c>
      <c r="E10" s="346">
        <v>99.9</v>
      </c>
    </row>
    <row r="11" spans="1:5" ht="12.75">
      <c r="A11" s="255" t="s">
        <v>277</v>
      </c>
      <c r="B11" s="105"/>
      <c r="C11" s="347"/>
      <c r="D11" s="80"/>
      <c r="E11" s="80"/>
    </row>
    <row r="12" spans="1:5" ht="12.75">
      <c r="A12" s="257" t="s">
        <v>272</v>
      </c>
      <c r="B12" s="80">
        <v>103.4</v>
      </c>
      <c r="C12" s="80">
        <v>104.9</v>
      </c>
      <c r="D12" s="80">
        <v>102.2</v>
      </c>
      <c r="E12" s="80">
        <v>99.9</v>
      </c>
    </row>
    <row r="13" spans="1:5" ht="12.75">
      <c r="A13" s="257" t="s">
        <v>273</v>
      </c>
      <c r="B13" s="80">
        <v>98.4</v>
      </c>
      <c r="C13" s="80">
        <v>100.3</v>
      </c>
      <c r="D13" s="80">
        <v>99.1</v>
      </c>
      <c r="E13" s="80">
        <v>93.5</v>
      </c>
    </row>
    <row r="14" spans="1:5" ht="12.75">
      <c r="A14" s="257" t="s">
        <v>274</v>
      </c>
      <c r="B14" s="80">
        <v>92.5</v>
      </c>
      <c r="C14" s="80">
        <v>91.7</v>
      </c>
      <c r="D14" s="80">
        <v>98.2</v>
      </c>
      <c r="E14" s="80">
        <v>98.8</v>
      </c>
    </row>
    <row r="15" spans="1:5" ht="12.75">
      <c r="A15" s="257" t="s">
        <v>275</v>
      </c>
      <c r="B15" s="80">
        <v>100.6</v>
      </c>
      <c r="C15" s="80">
        <v>100.3</v>
      </c>
      <c r="D15" s="80">
        <v>102.3</v>
      </c>
      <c r="E15" s="80">
        <v>101.4</v>
      </c>
    </row>
    <row r="16" spans="1:5" ht="12.75">
      <c r="A16" s="257" t="s">
        <v>276</v>
      </c>
      <c r="B16" s="80">
        <v>99.8</v>
      </c>
      <c r="C16" s="80">
        <v>99.2</v>
      </c>
      <c r="D16" s="80">
        <v>101.5</v>
      </c>
      <c r="E16" s="80">
        <v>101</v>
      </c>
    </row>
    <row r="17" spans="1:5" ht="12.75">
      <c r="A17" s="255" t="s">
        <v>29</v>
      </c>
      <c r="B17" s="346">
        <v>100</v>
      </c>
      <c r="C17" s="346">
        <v>99.7</v>
      </c>
      <c r="D17" s="346">
        <v>101.7</v>
      </c>
      <c r="E17" s="346">
        <v>100.7</v>
      </c>
    </row>
  </sheetData>
  <sheetProtection/>
  <mergeCells count="3">
    <mergeCell ref="A2:A3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27"/>
  <sheetViews>
    <sheetView showZeros="0" workbookViewId="0" topLeftCell="A1">
      <selection activeCell="A1" sqref="A1"/>
    </sheetView>
  </sheetViews>
  <sheetFormatPr defaultColWidth="9.140625" defaultRowHeight="12.75"/>
  <cols>
    <col min="1" max="1" width="28.57421875" style="10" customWidth="1"/>
    <col min="2" max="3" width="11.8515625" style="10" customWidth="1"/>
    <col min="4" max="4" width="11.421875" style="10" customWidth="1"/>
    <col min="5" max="5" width="11.7109375" style="10" customWidth="1"/>
    <col min="6" max="16384" width="9.140625" style="10" customWidth="1"/>
  </cols>
  <sheetData>
    <row r="1" ht="13.5" thickBot="1">
      <c r="A1" s="41" t="s">
        <v>333</v>
      </c>
    </row>
    <row r="2" spans="1:5" ht="13.5" thickBot="1">
      <c r="A2" s="2" t="s">
        <v>267</v>
      </c>
      <c r="B2" s="157" t="s">
        <v>20</v>
      </c>
      <c r="C2" s="157"/>
      <c r="D2" s="67" t="s">
        <v>21</v>
      </c>
      <c r="E2" s="134"/>
    </row>
    <row r="3" spans="1:5" ht="13.5" thickBot="1">
      <c r="A3" s="6"/>
      <c r="B3" s="348" t="s">
        <v>156</v>
      </c>
      <c r="C3" s="349" t="s">
        <v>334</v>
      </c>
      <c r="D3" s="22" t="s">
        <v>335</v>
      </c>
      <c r="E3" s="350" t="s">
        <v>334</v>
      </c>
    </row>
    <row r="4" spans="1:5" ht="12.75">
      <c r="A4" s="351" t="s">
        <v>336</v>
      </c>
      <c r="B4" s="352">
        <v>102.8</v>
      </c>
      <c r="C4" s="353">
        <v>103</v>
      </c>
      <c r="D4" s="353">
        <v>99.8</v>
      </c>
      <c r="E4" s="353">
        <v>99.7</v>
      </c>
    </row>
    <row r="5" spans="1:5" ht="12.75">
      <c r="A5" s="257" t="s">
        <v>337</v>
      </c>
      <c r="B5" s="354">
        <v>110.9</v>
      </c>
      <c r="C5" s="353">
        <v>110.8</v>
      </c>
      <c r="D5" s="353">
        <v>102.8</v>
      </c>
      <c r="E5" s="353">
        <v>106.6</v>
      </c>
    </row>
    <row r="6" spans="1:5" ht="12.75">
      <c r="A6" s="257" t="s">
        <v>338</v>
      </c>
      <c r="B6" s="353">
        <v>99.6</v>
      </c>
      <c r="C6" s="353">
        <v>99.7</v>
      </c>
      <c r="D6" s="353">
        <v>99.4</v>
      </c>
      <c r="E6" s="353">
        <v>99.3</v>
      </c>
    </row>
    <row r="7" spans="1:5" ht="12.75">
      <c r="A7" s="257" t="s">
        <v>339</v>
      </c>
      <c r="B7" s="353">
        <v>98.1</v>
      </c>
      <c r="C7" s="353">
        <v>98</v>
      </c>
      <c r="D7" s="353">
        <v>99.8</v>
      </c>
      <c r="E7" s="353">
        <v>99.5</v>
      </c>
    </row>
    <row r="8" spans="1:5" ht="12.75">
      <c r="A8" s="257" t="s">
        <v>340</v>
      </c>
      <c r="B8" s="353">
        <v>91.5</v>
      </c>
      <c r="C8" s="353">
        <v>92.4</v>
      </c>
      <c r="D8" s="353">
        <v>87</v>
      </c>
      <c r="E8" s="353">
        <v>87.7</v>
      </c>
    </row>
    <row r="9" spans="1:5" ht="12.75">
      <c r="A9" s="257" t="s">
        <v>341</v>
      </c>
      <c r="B9" s="354">
        <v>100.5</v>
      </c>
      <c r="C9" s="353">
        <v>100.4</v>
      </c>
      <c r="D9" s="353">
        <v>99.3</v>
      </c>
      <c r="E9" s="353">
        <v>99.8</v>
      </c>
    </row>
    <row r="10" spans="1:5" ht="12.75">
      <c r="A10" s="257" t="s">
        <v>342</v>
      </c>
      <c r="B10" s="353">
        <v>103.6</v>
      </c>
      <c r="C10" s="353">
        <v>103.6</v>
      </c>
      <c r="D10" s="353">
        <v>101.6</v>
      </c>
      <c r="E10" s="353">
        <v>101.9</v>
      </c>
    </row>
    <row r="11" spans="1:5" ht="12.75">
      <c r="A11" s="255" t="s">
        <v>29</v>
      </c>
      <c r="B11" s="355">
        <v>101.7</v>
      </c>
      <c r="C11" s="355">
        <v>101.9</v>
      </c>
      <c r="D11" s="355">
        <v>99.3</v>
      </c>
      <c r="E11" s="355">
        <v>99.8</v>
      </c>
    </row>
    <row r="12" spans="2:5" ht="12.75">
      <c r="B12" s="356"/>
      <c r="C12" s="357"/>
      <c r="D12" s="357"/>
      <c r="E12" s="357"/>
    </row>
    <row r="13" spans="3:5" ht="12.75">
      <c r="C13" s="358"/>
      <c r="D13" s="358"/>
      <c r="E13" s="358"/>
    </row>
    <row r="14" spans="3:5" ht="12.75" customHeight="1">
      <c r="C14" s="359"/>
      <c r="D14" s="359"/>
      <c r="E14" s="359"/>
    </row>
    <row r="15" spans="2:5" ht="13.5" customHeight="1">
      <c r="B15" s="360"/>
      <c r="C15" s="360"/>
      <c r="D15" s="360"/>
      <c r="E15" s="360"/>
    </row>
    <row r="16" spans="3:5" ht="12.75">
      <c r="C16" s="360"/>
      <c r="D16" s="360"/>
      <c r="E16" s="360"/>
    </row>
    <row r="17" spans="2:5" ht="12.75">
      <c r="B17" s="360"/>
      <c r="C17" s="360"/>
      <c r="D17" s="360"/>
      <c r="E17" s="360"/>
    </row>
    <row r="18" spans="2:5" ht="12.75" customHeight="1">
      <c r="B18" s="360"/>
      <c r="C18" s="360"/>
      <c r="D18" s="360"/>
      <c r="E18" s="360"/>
    </row>
    <row r="19" spans="3:5" ht="12.75">
      <c r="C19" s="360"/>
      <c r="D19" s="360"/>
      <c r="E19" s="360"/>
    </row>
    <row r="20" spans="3:6" ht="12.75">
      <c r="C20" s="360"/>
      <c r="D20" s="360"/>
      <c r="E20" s="360"/>
      <c r="F20" s="361"/>
    </row>
    <row r="21" spans="2:6" ht="12.75">
      <c r="B21" s="360"/>
      <c r="C21" s="360"/>
      <c r="D21" s="360"/>
      <c r="E21" s="360"/>
      <c r="F21" s="360"/>
    </row>
    <row r="22" spans="3:5" ht="12.75">
      <c r="C22" s="360"/>
      <c r="D22" s="360"/>
      <c r="E22" s="360"/>
    </row>
    <row r="23" spans="3:5" ht="12.75">
      <c r="C23" s="360"/>
      <c r="D23" s="360"/>
      <c r="E23" s="360"/>
    </row>
    <row r="24" spans="3:6" ht="12.75">
      <c r="C24" s="360"/>
      <c r="D24" s="360"/>
      <c r="E24" s="360"/>
      <c r="F24" s="360"/>
    </row>
    <row r="25" spans="2:5" ht="12.75">
      <c r="B25" s="360"/>
      <c r="C25" s="360"/>
      <c r="D25" s="360"/>
      <c r="E25" s="360"/>
    </row>
    <row r="27" ht="12.75">
      <c r="E27" s="360"/>
    </row>
  </sheetData>
  <sheetProtection/>
  <mergeCells count="3">
    <mergeCell ref="A2:A3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54"/>
  <sheetViews>
    <sheetView showZeros="0"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15.28125" style="0" customWidth="1"/>
    <col min="3" max="3" width="15.421875" style="0" customWidth="1"/>
    <col min="4" max="4" width="14.421875" style="0" customWidth="1"/>
    <col min="5" max="5" width="13.28125" style="0" customWidth="1"/>
    <col min="6" max="6" width="19.140625" style="0" customWidth="1"/>
  </cols>
  <sheetData>
    <row r="1" spans="1:5" ht="13.5" thickBot="1">
      <c r="A1" s="18" t="s">
        <v>343</v>
      </c>
      <c r="B1" s="18"/>
      <c r="C1" s="18"/>
      <c r="D1" s="41"/>
      <c r="E1" s="41"/>
    </row>
    <row r="2" spans="1:6" ht="17.25" customHeight="1" thickBot="1">
      <c r="A2" s="2" t="s">
        <v>344</v>
      </c>
      <c r="B2" s="19" t="s">
        <v>345</v>
      </c>
      <c r="C2" s="21"/>
      <c r="D2" s="19" t="s">
        <v>197</v>
      </c>
      <c r="E2" s="20"/>
      <c r="F2" s="42"/>
    </row>
    <row r="3" spans="1:6" ht="18.75" customHeight="1" thickBot="1">
      <c r="A3" s="6"/>
      <c r="B3" s="39">
        <v>2013</v>
      </c>
      <c r="C3" s="39" t="s">
        <v>346</v>
      </c>
      <c r="D3" s="22">
        <v>2013</v>
      </c>
      <c r="E3" s="39" t="s">
        <v>346</v>
      </c>
      <c r="F3" s="362"/>
    </row>
    <row r="4" spans="1:6" ht="22.5">
      <c r="A4" s="44" t="s">
        <v>139</v>
      </c>
      <c r="B4" s="363">
        <v>75.3</v>
      </c>
      <c r="C4" s="363">
        <v>78.4</v>
      </c>
      <c r="D4" s="363">
        <v>96.8</v>
      </c>
      <c r="E4" s="363">
        <v>103.3</v>
      </c>
      <c r="F4" s="118"/>
    </row>
    <row r="5" spans="1:6" ht="12.75">
      <c r="A5" s="44" t="s">
        <v>110</v>
      </c>
      <c r="B5" s="363">
        <v>681.1</v>
      </c>
      <c r="C5" s="363">
        <v>696.1</v>
      </c>
      <c r="D5" s="363">
        <v>100.5</v>
      </c>
      <c r="E5" s="363">
        <v>102.4</v>
      </c>
      <c r="F5" s="118"/>
    </row>
    <row r="6" spans="1:5" ht="12.75">
      <c r="A6" s="336" t="s">
        <v>122</v>
      </c>
      <c r="B6" s="363"/>
      <c r="C6" s="363"/>
      <c r="D6" s="363"/>
      <c r="E6" s="363"/>
    </row>
    <row r="7" spans="1:6" ht="12.75">
      <c r="A7" s="338" t="s">
        <v>347</v>
      </c>
      <c r="B7" s="363">
        <v>612.6</v>
      </c>
      <c r="C7" s="363">
        <v>625.1</v>
      </c>
      <c r="D7" s="363">
        <v>100.5</v>
      </c>
      <c r="E7" s="363">
        <v>102.2</v>
      </c>
      <c r="F7" s="118"/>
    </row>
    <row r="8" spans="1:6" ht="22.5">
      <c r="A8" s="338" t="s">
        <v>348</v>
      </c>
      <c r="B8" s="363">
        <v>23.4</v>
      </c>
      <c r="C8" s="363">
        <v>24.4</v>
      </c>
      <c r="D8" s="363">
        <v>97.9</v>
      </c>
      <c r="E8" s="363">
        <v>103.8</v>
      </c>
      <c r="F8" s="118"/>
    </row>
    <row r="9" spans="1:6" ht="12.75">
      <c r="A9" s="44" t="s">
        <v>111</v>
      </c>
      <c r="B9" s="363">
        <v>108.1</v>
      </c>
      <c r="C9" s="363">
        <v>109.6</v>
      </c>
      <c r="D9" s="363">
        <v>96.1</v>
      </c>
      <c r="E9" s="363">
        <v>102.2</v>
      </c>
      <c r="F9" s="118"/>
    </row>
    <row r="10" spans="1:6" ht="12.75">
      <c r="A10" s="44" t="s">
        <v>144</v>
      </c>
      <c r="B10" s="363">
        <v>328</v>
      </c>
      <c r="C10" s="363">
        <v>330.1</v>
      </c>
      <c r="D10" s="363">
        <v>98.9</v>
      </c>
      <c r="E10" s="363">
        <v>100.7</v>
      </c>
      <c r="F10" s="118"/>
    </row>
    <row r="11" spans="1:6" ht="12.75">
      <c r="A11" s="44" t="s">
        <v>113</v>
      </c>
      <c r="B11" s="363">
        <v>183.8</v>
      </c>
      <c r="C11" s="363">
        <v>192.9</v>
      </c>
      <c r="D11" s="363">
        <v>99.6</v>
      </c>
      <c r="E11" s="363">
        <v>105.2</v>
      </c>
      <c r="F11" s="118"/>
    </row>
    <row r="12" spans="1:6" ht="22.5">
      <c r="A12" s="44" t="s">
        <v>146</v>
      </c>
      <c r="B12" s="363">
        <v>77.2</v>
      </c>
      <c r="C12" s="363">
        <v>81</v>
      </c>
      <c r="D12" s="363">
        <v>96.7</v>
      </c>
      <c r="E12" s="363">
        <v>104.8</v>
      </c>
      <c r="F12" s="118"/>
    </row>
    <row r="13" spans="1:6" ht="12.75">
      <c r="A13" s="44" t="s">
        <v>349</v>
      </c>
      <c r="B13" s="363">
        <v>70.2</v>
      </c>
      <c r="C13" s="363">
        <v>73.3</v>
      </c>
      <c r="D13" s="363">
        <v>98.1</v>
      </c>
      <c r="E13" s="363">
        <v>105.2</v>
      </c>
      <c r="F13" s="118"/>
    </row>
    <row r="14" spans="1:6" ht="22.5">
      <c r="A14" s="44" t="s">
        <v>350</v>
      </c>
      <c r="B14" s="363">
        <v>63.3</v>
      </c>
      <c r="C14" s="363">
        <v>62.7</v>
      </c>
      <c r="D14" s="363">
        <v>98.6</v>
      </c>
      <c r="E14" s="363">
        <v>99.2</v>
      </c>
      <c r="F14" s="118"/>
    </row>
    <row r="15" spans="1:6" ht="12.75">
      <c r="A15" s="44" t="s">
        <v>116</v>
      </c>
      <c r="B15" s="363">
        <v>29.4</v>
      </c>
      <c r="C15" s="363">
        <v>27.2</v>
      </c>
      <c r="D15" s="363">
        <v>108.6</v>
      </c>
      <c r="E15" s="363">
        <v>93</v>
      </c>
      <c r="F15" s="118"/>
    </row>
    <row r="16" spans="1:6" ht="22.5">
      <c r="A16" s="44" t="s">
        <v>147</v>
      </c>
      <c r="B16" s="363">
        <v>83.1</v>
      </c>
      <c r="C16" s="363">
        <v>84.5</v>
      </c>
      <c r="D16" s="363">
        <v>105.6</v>
      </c>
      <c r="E16" s="363">
        <v>102.2</v>
      </c>
      <c r="F16" s="118"/>
    </row>
    <row r="17" spans="1:6" ht="22.5">
      <c r="A17" s="44" t="s">
        <v>148</v>
      </c>
      <c r="B17" s="363">
        <v>142.8</v>
      </c>
      <c r="C17" s="363">
        <v>153.9</v>
      </c>
      <c r="D17" s="363">
        <v>105.3</v>
      </c>
      <c r="E17" s="363">
        <v>108.9</v>
      </c>
      <c r="F17" s="118"/>
    </row>
    <row r="18" spans="1:6" ht="22.5">
      <c r="A18" s="44" t="s">
        <v>351</v>
      </c>
      <c r="B18" s="363">
        <v>269.7</v>
      </c>
      <c r="C18" s="363">
        <v>282.3</v>
      </c>
      <c r="D18" s="363">
        <v>103.7</v>
      </c>
      <c r="E18" s="363">
        <v>104.6</v>
      </c>
      <c r="F18" s="118"/>
    </row>
    <row r="19" spans="1:6" ht="12.75">
      <c r="A19" s="44" t="s">
        <v>150</v>
      </c>
      <c r="B19" s="363">
        <v>244</v>
      </c>
      <c r="C19" s="363">
        <v>248</v>
      </c>
      <c r="D19" s="363">
        <v>95.9</v>
      </c>
      <c r="E19" s="363">
        <v>102.1</v>
      </c>
      <c r="F19" s="118"/>
    </row>
    <row r="20" spans="1:6" ht="22.5">
      <c r="A20" s="336" t="s">
        <v>151</v>
      </c>
      <c r="B20" s="363">
        <v>294.7</v>
      </c>
      <c r="C20" s="363">
        <v>341.8</v>
      </c>
      <c r="D20" s="363">
        <v>111.7</v>
      </c>
      <c r="E20" s="363">
        <v>122.1</v>
      </c>
      <c r="F20" s="118"/>
    </row>
    <row r="21" spans="1:6" ht="22.5">
      <c r="A21" s="44" t="s">
        <v>152</v>
      </c>
      <c r="B21" s="363">
        <v>31.9</v>
      </c>
      <c r="C21" s="363">
        <v>34.3</v>
      </c>
      <c r="D21" s="363">
        <v>96.6</v>
      </c>
      <c r="E21" s="363">
        <v>107.3</v>
      </c>
      <c r="F21" s="118"/>
    </row>
    <row r="22" spans="1:6" ht="12.75">
      <c r="A22" s="44" t="s">
        <v>153</v>
      </c>
      <c r="B22" s="363">
        <v>17.6</v>
      </c>
      <c r="C22" s="363">
        <v>17.8</v>
      </c>
      <c r="D22" s="363">
        <v>81.9</v>
      </c>
      <c r="E22" s="363">
        <v>102.1</v>
      </c>
      <c r="F22" s="118"/>
    </row>
    <row r="23" spans="1:6" ht="12.75">
      <c r="A23" s="364" t="s">
        <v>352</v>
      </c>
      <c r="B23" s="365">
        <v>2700.2</v>
      </c>
      <c r="C23" s="365">
        <v>2814</v>
      </c>
      <c r="D23" s="282">
        <v>101</v>
      </c>
      <c r="E23" s="282">
        <v>105</v>
      </c>
      <c r="F23" s="282"/>
    </row>
    <row r="24" spans="1:5" ht="12.75">
      <c r="A24" s="32" t="s">
        <v>122</v>
      </c>
      <c r="B24" s="105"/>
      <c r="C24" s="105"/>
      <c r="D24" s="10"/>
      <c r="E24" s="10"/>
    </row>
    <row r="25" spans="1:6" ht="12.75">
      <c r="A25" s="32" t="s">
        <v>353</v>
      </c>
      <c r="B25" s="17">
        <v>1819.1</v>
      </c>
      <c r="C25" s="17">
        <v>1858.8</v>
      </c>
      <c r="D25" s="80">
        <v>100.1</v>
      </c>
      <c r="E25" s="80">
        <v>102.4</v>
      </c>
      <c r="F25" s="118"/>
    </row>
    <row r="26" spans="1:6" ht="12.75">
      <c r="A26" s="32" t="s">
        <v>354</v>
      </c>
      <c r="B26" s="80">
        <v>786</v>
      </c>
      <c r="C26" s="80">
        <v>853.8</v>
      </c>
      <c r="D26" s="80">
        <v>104.6</v>
      </c>
      <c r="E26" s="80">
        <v>111</v>
      </c>
      <c r="F26" s="118"/>
    </row>
    <row r="27" spans="1:5" ht="12.75">
      <c r="A27" s="32" t="s">
        <v>355</v>
      </c>
      <c r="B27" s="80">
        <v>671.1</v>
      </c>
      <c r="C27" s="80">
        <v>693.7</v>
      </c>
      <c r="D27" s="80">
        <v>101.6</v>
      </c>
      <c r="E27" s="80">
        <v>104</v>
      </c>
    </row>
    <row r="32" spans="3:4" ht="12.75">
      <c r="C32" s="363"/>
      <c r="D32" s="363"/>
    </row>
    <row r="33" spans="3:4" ht="12.75">
      <c r="C33" s="363"/>
      <c r="D33" s="363"/>
    </row>
    <row r="34" spans="3:4" ht="12.75">
      <c r="C34" s="363"/>
      <c r="D34" s="363"/>
    </row>
    <row r="35" spans="3:4" ht="12.75">
      <c r="C35" s="363"/>
      <c r="D35" s="363"/>
    </row>
    <row r="36" spans="3:4" ht="12.75">
      <c r="C36" s="363"/>
      <c r="D36" s="363"/>
    </row>
    <row r="37" spans="3:4" ht="12.75">
      <c r="C37" s="363"/>
      <c r="D37" s="363"/>
    </row>
    <row r="38" spans="3:4" ht="12.75">
      <c r="C38" s="363"/>
      <c r="D38" s="363"/>
    </row>
    <row r="39" spans="3:4" ht="12.75">
      <c r="C39" s="363"/>
      <c r="D39" s="363"/>
    </row>
    <row r="40" spans="3:4" ht="12.75">
      <c r="C40" s="363"/>
      <c r="D40" s="363"/>
    </row>
    <row r="41" spans="3:4" ht="12.75">
      <c r="C41" s="363"/>
      <c r="D41" s="363"/>
    </row>
    <row r="42" spans="3:4" ht="12.75">
      <c r="C42" s="363"/>
      <c r="D42" s="363"/>
    </row>
    <row r="43" spans="3:4" ht="12.75">
      <c r="C43" s="363"/>
      <c r="D43" s="363"/>
    </row>
    <row r="44" spans="3:4" ht="12.75">
      <c r="C44" s="363"/>
      <c r="D44" s="363"/>
    </row>
    <row r="45" spans="3:4" ht="12.75">
      <c r="C45" s="363"/>
      <c r="D45" s="363"/>
    </row>
    <row r="46" spans="3:4" ht="12.75">
      <c r="C46" s="363"/>
      <c r="D46" s="363"/>
    </row>
    <row r="47" spans="3:4" ht="12.75">
      <c r="C47" s="363"/>
      <c r="D47" s="363"/>
    </row>
    <row r="48" spans="3:4" ht="12.75">
      <c r="C48" s="363"/>
      <c r="D48" s="363"/>
    </row>
    <row r="49" spans="3:4" ht="12.75">
      <c r="C49" s="363"/>
      <c r="D49" s="363"/>
    </row>
    <row r="50" spans="3:4" ht="12.75">
      <c r="C50" s="363"/>
      <c r="D50" s="363"/>
    </row>
    <row r="51" spans="3:4" ht="12.75">
      <c r="C51" s="365"/>
      <c r="D51" s="171"/>
    </row>
    <row r="52" spans="3:4" ht="12.75">
      <c r="C52" s="32"/>
      <c r="D52" s="32"/>
    </row>
    <row r="53" spans="3:4" ht="12.75">
      <c r="C53" s="366"/>
      <c r="D53" s="32"/>
    </row>
    <row r="54" spans="3:4" ht="12.75">
      <c r="C54" s="32"/>
      <c r="D54" s="32"/>
    </row>
  </sheetData>
  <sheetProtection/>
  <mergeCells count="3">
    <mergeCell ref="B2:C2"/>
    <mergeCell ref="A2:A3"/>
    <mergeCell ref="D2:E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3" width="10.7109375" style="0" customWidth="1"/>
    <col min="5" max="5" width="10.28125" style="0" customWidth="1"/>
    <col min="6" max="6" width="10.57421875" style="0" customWidth="1"/>
    <col min="7" max="7" width="10.00390625" style="0" customWidth="1"/>
  </cols>
  <sheetData>
    <row r="1" spans="1:7" ht="13.5" thickBot="1">
      <c r="A1" s="1" t="s">
        <v>26</v>
      </c>
      <c r="B1" s="1"/>
      <c r="C1" s="1"/>
      <c r="D1" s="1"/>
      <c r="E1" s="1"/>
      <c r="F1" s="1"/>
      <c r="G1" s="1"/>
    </row>
    <row r="2" spans="1:7" ht="34.5" customHeight="1" thickBot="1">
      <c r="A2" s="2" t="s">
        <v>1</v>
      </c>
      <c r="B2" s="22" t="s">
        <v>27</v>
      </c>
      <c r="C2" s="22" t="s">
        <v>28</v>
      </c>
      <c r="D2" s="34" t="s">
        <v>29</v>
      </c>
      <c r="E2" s="22" t="s">
        <v>27</v>
      </c>
      <c r="F2" s="22" t="s">
        <v>28</v>
      </c>
      <c r="G2" s="35" t="s">
        <v>29</v>
      </c>
    </row>
    <row r="3" spans="1:7" ht="19.5" customHeight="1" thickBot="1">
      <c r="A3" s="6"/>
      <c r="B3" s="19" t="s">
        <v>5</v>
      </c>
      <c r="C3" s="20"/>
      <c r="D3" s="21"/>
      <c r="E3" s="19" t="s">
        <v>6</v>
      </c>
      <c r="F3" s="20"/>
      <c r="G3" s="20"/>
    </row>
    <row r="4" ht="12.75">
      <c r="A4" s="9" t="s">
        <v>7</v>
      </c>
    </row>
    <row r="5" spans="1:7" ht="12.75">
      <c r="A5" s="12" t="s">
        <v>8</v>
      </c>
      <c r="B5" s="13">
        <v>93.8</v>
      </c>
      <c r="C5" s="13">
        <v>115.4</v>
      </c>
      <c r="D5" s="14">
        <v>100.3</v>
      </c>
      <c r="E5" s="36">
        <v>93.8</v>
      </c>
      <c r="F5" s="13">
        <v>115.4</v>
      </c>
      <c r="G5" s="15">
        <v>100.3</v>
      </c>
    </row>
    <row r="6" spans="1:7" ht="12.75">
      <c r="A6" s="12" t="s">
        <v>9</v>
      </c>
      <c r="B6" s="13">
        <v>88.4</v>
      </c>
      <c r="C6" s="13">
        <v>113.2</v>
      </c>
      <c r="D6" s="14">
        <v>95.5</v>
      </c>
      <c r="E6" s="36">
        <v>92.4</v>
      </c>
      <c r="F6" s="13">
        <v>114.1</v>
      </c>
      <c r="G6" s="15">
        <v>98.8</v>
      </c>
    </row>
    <row r="7" spans="1:7" ht="12.75">
      <c r="A7" s="12" t="s">
        <v>10</v>
      </c>
      <c r="B7" s="13">
        <v>88.3</v>
      </c>
      <c r="C7" s="13">
        <v>114.8</v>
      </c>
      <c r="D7" s="14">
        <v>95.9</v>
      </c>
      <c r="E7" s="36">
        <v>90.7</v>
      </c>
      <c r="F7" s="13">
        <v>114.6</v>
      </c>
      <c r="G7" s="15">
        <v>97.7</v>
      </c>
    </row>
    <row r="8" spans="1:7" ht="12.75">
      <c r="A8" s="12" t="s">
        <v>11</v>
      </c>
      <c r="B8" s="13">
        <v>91.3</v>
      </c>
      <c r="C8" s="13">
        <v>111.1</v>
      </c>
      <c r="D8" s="14">
        <v>97.1</v>
      </c>
      <c r="E8" s="36">
        <v>91.2</v>
      </c>
      <c r="F8" s="13">
        <v>113.1</v>
      </c>
      <c r="G8" s="15">
        <v>97.7</v>
      </c>
    </row>
    <row r="9" spans="1:7" ht="12.75">
      <c r="A9" s="12" t="s">
        <v>12</v>
      </c>
      <c r="B9" s="13">
        <v>98.2</v>
      </c>
      <c r="C9" s="13">
        <v>110.4</v>
      </c>
      <c r="D9" s="14">
        <v>101.9</v>
      </c>
      <c r="E9" s="36">
        <v>93.4</v>
      </c>
      <c r="F9" s="13">
        <v>112.6</v>
      </c>
      <c r="G9" s="15">
        <v>99.1</v>
      </c>
    </row>
    <row r="10" spans="1:7" ht="12.75">
      <c r="A10" s="12" t="s">
        <v>13</v>
      </c>
      <c r="B10" s="13">
        <v>98.3</v>
      </c>
      <c r="C10" s="13">
        <v>108.9</v>
      </c>
      <c r="D10" s="14">
        <v>101.5</v>
      </c>
      <c r="E10" s="36">
        <v>95.4</v>
      </c>
      <c r="F10" s="13">
        <v>112.5</v>
      </c>
      <c r="G10" s="15">
        <v>100.6</v>
      </c>
    </row>
    <row r="11" spans="1:7" ht="12.75">
      <c r="A11" s="12" t="s">
        <v>14</v>
      </c>
      <c r="B11" s="13">
        <v>105.3</v>
      </c>
      <c r="C11" s="13">
        <v>109.3</v>
      </c>
      <c r="D11" s="14">
        <v>106.6</v>
      </c>
      <c r="E11" s="36">
        <v>101.7</v>
      </c>
      <c r="F11" s="13">
        <v>112.5</v>
      </c>
      <c r="G11" s="15">
        <v>105.1</v>
      </c>
    </row>
    <row r="12" spans="1:7" ht="12.75">
      <c r="A12" s="12" t="s">
        <v>15</v>
      </c>
      <c r="B12" s="13">
        <v>122.1</v>
      </c>
      <c r="C12" s="13">
        <v>110.4</v>
      </c>
      <c r="D12" s="14">
        <v>118.1</v>
      </c>
      <c r="E12" s="36">
        <v>106</v>
      </c>
      <c r="F12" s="13">
        <v>112.3</v>
      </c>
      <c r="G12" s="15">
        <v>108.1</v>
      </c>
    </row>
    <row r="13" spans="1:7" ht="12.75">
      <c r="A13" s="12" t="s">
        <v>16</v>
      </c>
      <c r="B13" s="13">
        <v>126.2</v>
      </c>
      <c r="C13" s="13">
        <v>110.9</v>
      </c>
      <c r="D13" s="14">
        <v>120.8</v>
      </c>
      <c r="E13" s="36">
        <v>110.3</v>
      </c>
      <c r="F13" s="13">
        <v>112.2</v>
      </c>
      <c r="G13" s="15">
        <v>111</v>
      </c>
    </row>
    <row r="14" spans="1:7" ht="12.75">
      <c r="A14" s="12" t="s">
        <v>17</v>
      </c>
      <c r="B14" s="13">
        <v>133.3</v>
      </c>
      <c r="C14" s="13">
        <v>109.6</v>
      </c>
      <c r="D14" s="14">
        <v>124.5</v>
      </c>
      <c r="E14" s="36">
        <v>115.5</v>
      </c>
      <c r="F14" s="13">
        <v>112.1</v>
      </c>
      <c r="G14" s="15">
        <v>114.3</v>
      </c>
    </row>
    <row r="15" spans="1:7" ht="12.75">
      <c r="A15" s="12" t="s">
        <v>18</v>
      </c>
      <c r="B15" s="13">
        <v>125</v>
      </c>
      <c r="C15" s="13">
        <v>107.5</v>
      </c>
      <c r="D15" s="14">
        <v>118.5</v>
      </c>
      <c r="E15" s="36">
        <v>117.4</v>
      </c>
      <c r="F15" s="13">
        <v>111.7</v>
      </c>
      <c r="G15" s="15">
        <v>115.4</v>
      </c>
    </row>
    <row r="16" spans="1:7" ht="12.75">
      <c r="A16" s="12" t="s">
        <v>19</v>
      </c>
      <c r="B16" s="13">
        <v>126.1</v>
      </c>
      <c r="C16" s="13">
        <v>104.5</v>
      </c>
      <c r="D16" s="14">
        <v>118.1</v>
      </c>
      <c r="E16" s="36">
        <v>117.8</v>
      </c>
      <c r="F16" s="13">
        <v>111</v>
      </c>
      <c r="G16" s="15">
        <v>115.4</v>
      </c>
    </row>
    <row r="17" ht="12.75">
      <c r="A17" s="37" t="s">
        <v>20</v>
      </c>
    </row>
    <row r="18" spans="1:7" ht="12.75">
      <c r="A18" s="12" t="s">
        <v>8</v>
      </c>
      <c r="B18" s="13">
        <v>124.2</v>
      </c>
      <c r="C18" s="13">
        <v>107.4</v>
      </c>
      <c r="D18" s="14">
        <v>118.1</v>
      </c>
      <c r="E18" s="13">
        <v>124.2</v>
      </c>
      <c r="F18" s="13">
        <v>107.4</v>
      </c>
      <c r="G18" s="14">
        <v>118.1</v>
      </c>
    </row>
    <row r="19" spans="1:7" ht="12.75">
      <c r="A19" s="12" t="s">
        <v>9</v>
      </c>
      <c r="B19" s="13">
        <v>122.9</v>
      </c>
      <c r="C19" s="13">
        <v>106.5</v>
      </c>
      <c r="D19" s="14">
        <v>117</v>
      </c>
      <c r="E19" s="36">
        <v>123.9</v>
      </c>
      <c r="F19" s="13">
        <v>107.1</v>
      </c>
      <c r="G19" s="14">
        <v>117.8</v>
      </c>
    </row>
    <row r="20" spans="1:7" ht="12.75">
      <c r="A20" s="12" t="s">
        <v>10</v>
      </c>
      <c r="B20" s="13">
        <v>120.5</v>
      </c>
      <c r="C20" s="13">
        <v>104.2</v>
      </c>
      <c r="D20" s="14">
        <v>114.6</v>
      </c>
      <c r="E20" s="36">
        <v>122.8</v>
      </c>
      <c r="F20" s="13">
        <v>106</v>
      </c>
      <c r="G20" s="14">
        <v>116.7</v>
      </c>
    </row>
    <row r="21" spans="1:7" ht="12.75">
      <c r="A21" s="12" t="s">
        <v>11</v>
      </c>
      <c r="B21" s="13">
        <v>115.9</v>
      </c>
      <c r="C21" s="13">
        <v>103.2</v>
      </c>
      <c r="D21" s="14">
        <v>111.5</v>
      </c>
      <c r="E21" s="36">
        <v>122</v>
      </c>
      <c r="F21" s="13">
        <v>105</v>
      </c>
      <c r="G21" s="14">
        <v>115.8</v>
      </c>
    </row>
    <row r="22" spans="1:7" ht="12.75">
      <c r="A22" s="12" t="s">
        <v>12</v>
      </c>
      <c r="B22" s="13">
        <v>112.4</v>
      </c>
      <c r="C22" s="13">
        <v>103.2</v>
      </c>
      <c r="D22" s="14">
        <v>109.2</v>
      </c>
      <c r="E22" s="36">
        <v>120.2</v>
      </c>
      <c r="F22" s="13">
        <v>104</v>
      </c>
      <c r="G22" s="14">
        <v>114.4</v>
      </c>
    </row>
    <row r="23" spans="1:7" ht="12.75">
      <c r="A23" s="12" t="s">
        <v>13</v>
      </c>
      <c r="B23" s="13">
        <v>106.8</v>
      </c>
      <c r="C23" s="13">
        <v>106</v>
      </c>
      <c r="D23" s="14">
        <v>106.5</v>
      </c>
      <c r="E23" s="36">
        <v>117.6</v>
      </c>
      <c r="F23" s="13">
        <v>104.2</v>
      </c>
      <c r="G23" s="14">
        <v>112.8</v>
      </c>
    </row>
    <row r="24" spans="1:7" ht="12.75">
      <c r="A24" s="12" t="s">
        <v>14</v>
      </c>
      <c r="B24" s="13">
        <v>92.6</v>
      </c>
      <c r="C24" s="13">
        <v>107.8</v>
      </c>
      <c r="D24" s="14">
        <v>97.7</v>
      </c>
      <c r="E24" s="36">
        <v>107</v>
      </c>
      <c r="F24" s="13">
        <v>104.8</v>
      </c>
      <c r="G24" s="14">
        <v>106.2</v>
      </c>
    </row>
    <row r="25" spans="1:7" ht="12.75">
      <c r="A25" s="12" t="s">
        <v>15</v>
      </c>
      <c r="B25" s="13">
        <v>85.4</v>
      </c>
      <c r="C25" s="13">
        <v>107.2</v>
      </c>
      <c r="D25" s="14">
        <v>92.6</v>
      </c>
      <c r="E25" s="36">
        <v>104.1</v>
      </c>
      <c r="F25" s="13">
        <v>104.9</v>
      </c>
      <c r="G25" s="14">
        <v>104.4</v>
      </c>
    </row>
    <row r="26" spans="1:7" ht="12.75">
      <c r="A26" s="12" t="s">
        <v>16</v>
      </c>
      <c r="B26" s="13">
        <v>77.2</v>
      </c>
      <c r="C26" s="13">
        <v>104.7</v>
      </c>
      <c r="D26" s="14">
        <v>86.3</v>
      </c>
      <c r="E26" s="36">
        <v>97.4</v>
      </c>
      <c r="F26" s="13">
        <v>104.8</v>
      </c>
      <c r="G26" s="14">
        <v>100</v>
      </c>
    </row>
    <row r="27" spans="1:7" ht="12.75">
      <c r="A27" s="12" t="s">
        <v>17</v>
      </c>
      <c r="B27" s="13">
        <v>76.1</v>
      </c>
      <c r="C27" s="13">
        <v>101.8</v>
      </c>
      <c r="D27" s="14">
        <v>84.6</v>
      </c>
      <c r="E27" s="36">
        <v>90.8</v>
      </c>
      <c r="F27" s="13">
        <v>104.4</v>
      </c>
      <c r="G27" s="14">
        <v>95.5</v>
      </c>
    </row>
    <row r="28" spans="1:7" ht="12.75">
      <c r="A28" s="12" t="s">
        <v>18</v>
      </c>
      <c r="B28" s="13">
        <v>78.2</v>
      </c>
      <c r="C28" s="13">
        <v>99.1</v>
      </c>
      <c r="D28" s="14">
        <v>85.4</v>
      </c>
      <c r="E28" s="36">
        <v>85.8</v>
      </c>
      <c r="F28" s="13">
        <v>103.8</v>
      </c>
      <c r="G28" s="14">
        <v>91.9</v>
      </c>
    </row>
    <row r="29" spans="1:7" ht="12.75">
      <c r="A29" s="12" t="s">
        <v>19</v>
      </c>
      <c r="B29" s="13">
        <v>79.9</v>
      </c>
      <c r="C29" s="13">
        <v>100.1</v>
      </c>
      <c r="D29" s="14">
        <v>86.8</v>
      </c>
      <c r="E29" s="36">
        <v>86.3</v>
      </c>
      <c r="F29" s="13">
        <v>103.4</v>
      </c>
      <c r="G29" s="14">
        <v>92.2</v>
      </c>
    </row>
    <row r="30" ht="12.75">
      <c r="A30" s="9" t="s">
        <v>21</v>
      </c>
    </row>
    <row r="31" spans="1:7" ht="12.75">
      <c r="A31" s="12" t="s">
        <v>8</v>
      </c>
      <c r="B31" s="13">
        <v>80.4</v>
      </c>
      <c r="C31" s="13">
        <v>99.3</v>
      </c>
      <c r="D31" s="14">
        <v>86.6</v>
      </c>
      <c r="E31" s="13">
        <v>80.4</v>
      </c>
      <c r="F31" s="13">
        <v>99.3</v>
      </c>
      <c r="G31" s="14">
        <v>86.6</v>
      </c>
    </row>
    <row r="32" spans="1:7" ht="12.75">
      <c r="A32" s="12" t="s">
        <v>9</v>
      </c>
      <c r="B32" s="13">
        <v>83</v>
      </c>
      <c r="C32" s="13">
        <v>101.7</v>
      </c>
      <c r="D32" s="14">
        <v>89.1</v>
      </c>
      <c r="E32" s="36">
        <v>81.3</v>
      </c>
      <c r="F32" s="13">
        <v>100.2</v>
      </c>
      <c r="G32" s="14">
        <v>87.5</v>
      </c>
    </row>
    <row r="33" spans="1:7" ht="12.75">
      <c r="A33" s="12" t="s">
        <v>10</v>
      </c>
      <c r="B33" s="13">
        <v>85.3</v>
      </c>
      <c r="C33" s="13">
        <v>99</v>
      </c>
      <c r="D33" s="14">
        <v>89.8</v>
      </c>
      <c r="E33" s="36">
        <v>82.9</v>
      </c>
      <c r="F33" s="13">
        <v>99.7</v>
      </c>
      <c r="G33" s="14">
        <v>88.4</v>
      </c>
    </row>
    <row r="34" spans="1:7" ht="12.75">
      <c r="A34" s="12" t="s">
        <v>11</v>
      </c>
      <c r="B34" s="13">
        <v>86.4</v>
      </c>
      <c r="C34" s="13">
        <v>100.9</v>
      </c>
      <c r="D34" s="14">
        <v>91.1</v>
      </c>
      <c r="E34" s="36">
        <v>83.3</v>
      </c>
      <c r="F34" s="13">
        <v>100.2</v>
      </c>
      <c r="G34" s="14">
        <v>88.8</v>
      </c>
    </row>
    <row r="35" spans="1:7" ht="12.75">
      <c r="A35" s="12" t="s">
        <v>12</v>
      </c>
      <c r="B35" s="13">
        <v>85.2</v>
      </c>
      <c r="C35" s="13">
        <v>102.2</v>
      </c>
      <c r="D35" s="14">
        <v>90.8</v>
      </c>
      <c r="E35" s="36">
        <v>83</v>
      </c>
      <c r="F35" s="13">
        <v>101.2</v>
      </c>
      <c r="G35" s="14">
        <v>88.9</v>
      </c>
    </row>
    <row r="36" spans="1:7" ht="12.75">
      <c r="A36" s="12" t="s">
        <v>13</v>
      </c>
      <c r="B36" s="13">
        <v>84.2</v>
      </c>
      <c r="C36" s="13">
        <v>101.9</v>
      </c>
      <c r="D36" s="14">
        <v>90.2</v>
      </c>
      <c r="E36" s="36">
        <v>81.9</v>
      </c>
      <c r="F36" s="13">
        <v>101.1</v>
      </c>
      <c r="G36" s="14">
        <v>88.2</v>
      </c>
    </row>
    <row r="37" spans="1:7" ht="12.75">
      <c r="A37" s="12" t="s">
        <v>14</v>
      </c>
      <c r="B37" s="13">
        <v>91.6</v>
      </c>
      <c r="C37" s="13">
        <v>99.6</v>
      </c>
      <c r="D37" s="14">
        <v>94.9</v>
      </c>
      <c r="E37" s="36">
        <v>85.2</v>
      </c>
      <c r="F37" s="13">
        <v>100.8</v>
      </c>
      <c r="G37" s="14">
        <v>90.6</v>
      </c>
    </row>
    <row r="38" spans="1:7" ht="12.75">
      <c r="A38" s="12" t="s">
        <v>15</v>
      </c>
      <c r="B38" s="13">
        <v>95.1</v>
      </c>
      <c r="C38" s="13">
        <v>99.2</v>
      </c>
      <c r="D38" s="14">
        <v>96.7</v>
      </c>
      <c r="E38" s="36">
        <v>86.3</v>
      </c>
      <c r="F38" s="13">
        <v>100.4</v>
      </c>
      <c r="G38" s="14">
        <v>91.3</v>
      </c>
    </row>
    <row r="39" spans="1:7" ht="12.75">
      <c r="A39" s="12" t="s">
        <v>16</v>
      </c>
      <c r="B39" s="13">
        <v>93.8</v>
      </c>
      <c r="C39" s="13">
        <v>96.5</v>
      </c>
      <c r="D39" s="14">
        <v>94.9</v>
      </c>
      <c r="E39" s="36">
        <v>88.3</v>
      </c>
      <c r="F39" s="13">
        <v>99.9</v>
      </c>
      <c r="G39" s="14">
        <v>92.6</v>
      </c>
    </row>
    <row r="40" spans="1:7" ht="12.75">
      <c r="A40" s="12" t="s">
        <v>17</v>
      </c>
      <c r="B40" s="13">
        <v>93.9</v>
      </c>
      <c r="C40" s="13">
        <v>94.8</v>
      </c>
      <c r="D40" s="14">
        <v>94.3</v>
      </c>
      <c r="E40" s="36">
        <v>90.6</v>
      </c>
      <c r="F40" s="13">
        <v>99.6</v>
      </c>
      <c r="G40" s="14">
        <v>94</v>
      </c>
    </row>
    <row r="41" ht="12.75">
      <c r="A41" s="12" t="s">
        <v>18</v>
      </c>
    </row>
    <row r="42" ht="12.75">
      <c r="A42" s="12" t="s">
        <v>19</v>
      </c>
    </row>
  </sheetData>
  <sheetProtection/>
  <mergeCells count="3">
    <mergeCell ref="A2:A3"/>
    <mergeCell ref="B3:D3"/>
    <mergeCell ref="E3:G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9"/>
  <sheetViews>
    <sheetView showZeros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6" width="12.28125" style="0" customWidth="1"/>
  </cols>
  <sheetData>
    <row r="1" spans="1:6" ht="13.5" thickBot="1">
      <c r="A1" s="18" t="s">
        <v>356</v>
      </c>
      <c r="B1" s="41"/>
      <c r="C1" s="41"/>
      <c r="D1" s="18"/>
      <c r="E1" s="18"/>
      <c r="F1" s="41"/>
    </row>
    <row r="2" spans="1:6" ht="23.25" customHeight="1" thickBot="1">
      <c r="A2" s="2" t="s">
        <v>102</v>
      </c>
      <c r="B2" s="19" t="s">
        <v>357</v>
      </c>
      <c r="C2" s="21"/>
      <c r="D2" s="3" t="s">
        <v>197</v>
      </c>
      <c r="E2" s="4"/>
      <c r="F2" s="367"/>
    </row>
    <row r="3" spans="1:6" ht="15" customHeight="1" thickBot="1">
      <c r="A3" s="6"/>
      <c r="B3" s="110">
        <v>2013</v>
      </c>
      <c r="C3" s="368" t="s">
        <v>358</v>
      </c>
      <c r="D3" s="368">
        <v>2013</v>
      </c>
      <c r="E3" s="187" t="s">
        <v>359</v>
      </c>
      <c r="F3" s="369"/>
    </row>
    <row r="4" spans="1:6" ht="21.75" customHeight="1">
      <c r="A4" s="247" t="s">
        <v>360</v>
      </c>
      <c r="B4" s="249">
        <v>414.3</v>
      </c>
      <c r="C4" s="249">
        <v>380.2</v>
      </c>
      <c r="D4" s="249">
        <v>72.8</v>
      </c>
      <c r="E4" s="249">
        <v>78.5</v>
      </c>
      <c r="F4" s="249"/>
    </row>
    <row r="5" spans="1:6" ht="12.75">
      <c r="A5" s="247" t="s">
        <v>122</v>
      </c>
      <c r="B5" s="249"/>
      <c r="C5" s="249"/>
      <c r="D5" s="249"/>
      <c r="E5" s="249"/>
      <c r="F5" s="249"/>
    </row>
    <row r="6" spans="1:6" ht="12.75">
      <c r="A6" s="257" t="s">
        <v>361</v>
      </c>
      <c r="B6" s="249">
        <v>52.3</v>
      </c>
      <c r="C6" s="249">
        <v>53.2</v>
      </c>
      <c r="D6" s="249">
        <v>78.2</v>
      </c>
      <c r="E6" s="249">
        <v>78</v>
      </c>
      <c r="F6" s="249"/>
    </row>
    <row r="7" spans="1:6" ht="33.75">
      <c r="A7" s="247" t="s">
        <v>362</v>
      </c>
      <c r="B7" s="249">
        <v>202</v>
      </c>
      <c r="C7" s="249">
        <v>192.9</v>
      </c>
      <c r="D7" s="249">
        <v>70.3</v>
      </c>
      <c r="E7" s="249">
        <v>78.8</v>
      </c>
      <c r="F7" s="249"/>
    </row>
    <row r="8" spans="1:5" ht="12.75">
      <c r="A8" s="105" t="s">
        <v>363</v>
      </c>
      <c r="B8" s="249">
        <v>22.7</v>
      </c>
      <c r="C8" s="249">
        <v>22.5</v>
      </c>
      <c r="D8" s="249">
        <v>75.4</v>
      </c>
      <c r="E8" s="249">
        <v>80.7</v>
      </c>
    </row>
    <row r="9" spans="1:5" ht="12.75">
      <c r="A9" s="105" t="s">
        <v>364</v>
      </c>
      <c r="B9" s="80">
        <v>69.1</v>
      </c>
      <c r="C9" s="80">
        <v>63.1</v>
      </c>
      <c r="D9" s="80">
        <v>77.9</v>
      </c>
      <c r="E9" s="80">
        <v>93.2</v>
      </c>
    </row>
  </sheetData>
  <sheetProtection/>
  <mergeCells count="3">
    <mergeCell ref="B2:C2"/>
    <mergeCell ref="D2:E2"/>
    <mergeCell ref="A2:A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27"/>
  <sheetViews>
    <sheetView showZeros="0" workbookViewId="0" topLeftCell="A1">
      <selection activeCell="A1" sqref="A1"/>
    </sheetView>
  </sheetViews>
  <sheetFormatPr defaultColWidth="9.140625" defaultRowHeight="12.75"/>
  <cols>
    <col min="1" max="1" width="25.57421875" style="0" customWidth="1"/>
    <col min="2" max="3" width="13.28125" style="0" customWidth="1"/>
    <col min="4" max="4" width="13.140625" style="0" customWidth="1"/>
    <col min="5" max="5" width="17.00390625" style="0" customWidth="1"/>
  </cols>
  <sheetData>
    <row r="1" spans="1:5" ht="13.5" thickBot="1">
      <c r="A1" s="18" t="s">
        <v>365</v>
      </c>
      <c r="B1" s="18"/>
      <c r="C1" s="18"/>
      <c r="D1" s="18"/>
      <c r="E1" s="18"/>
    </row>
    <row r="2" spans="1:5" ht="23.25" thickBot="1">
      <c r="A2" s="2" t="s">
        <v>366</v>
      </c>
      <c r="B2" s="22" t="s">
        <v>367</v>
      </c>
      <c r="C2" s="22" t="s">
        <v>368</v>
      </c>
      <c r="D2" s="22" t="s">
        <v>369</v>
      </c>
      <c r="E2" s="39" t="s">
        <v>370</v>
      </c>
    </row>
    <row r="3" spans="1:5" ht="13.5" thickBot="1">
      <c r="A3" s="6"/>
      <c r="B3" s="135" t="s">
        <v>371</v>
      </c>
      <c r="C3" s="6"/>
      <c r="D3" s="135" t="s">
        <v>372</v>
      </c>
      <c r="E3" s="219"/>
    </row>
    <row r="4" spans="1:5" ht="12.75">
      <c r="A4" s="370" t="s">
        <v>373</v>
      </c>
      <c r="B4" s="371">
        <v>1309.6</v>
      </c>
      <c r="C4" s="372">
        <v>76.4</v>
      </c>
      <c r="D4" s="373">
        <v>66.6</v>
      </c>
      <c r="E4" s="373">
        <v>5.5</v>
      </c>
    </row>
    <row r="5" spans="1:5" ht="12.75">
      <c r="A5" s="370" t="s">
        <v>374</v>
      </c>
      <c r="B5" s="371">
        <v>471.1</v>
      </c>
      <c r="C5" s="372">
        <v>25.4</v>
      </c>
      <c r="D5" s="373">
        <v>65.2</v>
      </c>
      <c r="E5" s="373">
        <v>5.1</v>
      </c>
    </row>
    <row r="6" spans="1:5" ht="12.75">
      <c r="A6" s="370" t="s">
        <v>375</v>
      </c>
      <c r="B6" s="371">
        <v>443.1</v>
      </c>
      <c r="C6" s="372">
        <v>20.8</v>
      </c>
      <c r="D6" s="373">
        <v>66.4</v>
      </c>
      <c r="E6" s="373">
        <v>4.5</v>
      </c>
    </row>
    <row r="7" spans="1:5" ht="12.75">
      <c r="A7" s="370" t="s">
        <v>376</v>
      </c>
      <c r="B7" s="371">
        <v>364.6</v>
      </c>
      <c r="C7" s="372">
        <v>29.4</v>
      </c>
      <c r="D7" s="373">
        <v>59.9</v>
      </c>
      <c r="E7" s="373">
        <v>7.5</v>
      </c>
    </row>
    <row r="8" spans="1:5" ht="12.75">
      <c r="A8" s="370" t="s">
        <v>377</v>
      </c>
      <c r="B8" s="371">
        <v>434.7</v>
      </c>
      <c r="C8" s="372">
        <v>56.4</v>
      </c>
      <c r="D8" s="373">
        <v>56.2</v>
      </c>
      <c r="E8" s="373">
        <v>11.5</v>
      </c>
    </row>
    <row r="9" spans="1:5" ht="12.75">
      <c r="A9" s="370" t="s">
        <v>378</v>
      </c>
      <c r="B9" s="371">
        <v>575.7</v>
      </c>
      <c r="C9" s="372">
        <v>75.2</v>
      </c>
      <c r="D9" s="373">
        <v>57.8</v>
      </c>
      <c r="E9" s="373">
        <v>11.5</v>
      </c>
    </row>
    <row r="10" spans="1:5" ht="12.75">
      <c r="A10" s="370" t="s">
        <v>379</v>
      </c>
      <c r="B10" s="371">
        <v>518.4</v>
      </c>
      <c r="C10" s="372">
        <v>47.1</v>
      </c>
      <c r="D10" s="373">
        <v>61.3</v>
      </c>
      <c r="E10" s="373">
        <v>8.3</v>
      </c>
    </row>
    <row r="11" spans="1:5" ht="12.75">
      <c r="A11" s="374" t="s">
        <v>29</v>
      </c>
      <c r="B11" s="375">
        <v>4117.3</v>
      </c>
      <c r="C11" s="376">
        <v>330.6</v>
      </c>
      <c r="D11" s="377">
        <v>62.6</v>
      </c>
      <c r="E11" s="377">
        <v>7.4</v>
      </c>
    </row>
    <row r="12" ht="12.75">
      <c r="B12" s="94"/>
    </row>
    <row r="13" ht="12.75">
      <c r="B13" s="94"/>
    </row>
    <row r="14" ht="12.75">
      <c r="B14" s="94"/>
    </row>
    <row r="15" ht="12.75">
      <c r="B15" s="94"/>
    </row>
    <row r="16" ht="12.75">
      <c r="B16" s="94"/>
    </row>
    <row r="17" ht="12.75">
      <c r="B17" s="94"/>
    </row>
    <row r="18" ht="12.75">
      <c r="B18" s="94"/>
    </row>
    <row r="19" ht="12.75">
      <c r="B19" s="94"/>
    </row>
    <row r="20" ht="12.75">
      <c r="B20" s="94"/>
    </row>
    <row r="21" ht="12.75">
      <c r="B21" s="94"/>
    </row>
    <row r="22" ht="12.75">
      <c r="B22" s="94"/>
    </row>
    <row r="23" ht="12.75">
      <c r="B23" s="94"/>
    </row>
    <row r="24" ht="12.75">
      <c r="B24" s="94"/>
    </row>
    <row r="25" ht="12.75">
      <c r="B25" s="94"/>
    </row>
    <row r="26" ht="12.75">
      <c r="B26" s="94"/>
    </row>
    <row r="27" ht="12.75">
      <c r="B27" s="94"/>
    </row>
  </sheetData>
  <sheetProtection/>
  <mergeCells count="3">
    <mergeCell ref="A2:A3"/>
    <mergeCell ref="B3:C3"/>
    <mergeCell ref="D3:E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53"/>
  <sheetViews>
    <sheetView showZeros="0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12.00390625" style="0" customWidth="1"/>
    <col min="3" max="3" width="12.28125" style="0" customWidth="1"/>
    <col min="4" max="4" width="12.00390625" style="0" customWidth="1"/>
    <col min="5" max="5" width="14.00390625" style="0" customWidth="1"/>
  </cols>
  <sheetData>
    <row r="1" spans="1:5" ht="13.5" thickBot="1">
      <c r="A1" s="18" t="s">
        <v>380</v>
      </c>
      <c r="B1" s="18"/>
      <c r="C1" s="18"/>
      <c r="D1" s="18"/>
      <c r="E1" s="18"/>
    </row>
    <row r="2" spans="1:5" ht="13.5" thickBot="1">
      <c r="A2" s="2" t="s">
        <v>344</v>
      </c>
      <c r="B2" s="34" t="s">
        <v>381</v>
      </c>
      <c r="C2" s="39" t="s">
        <v>382</v>
      </c>
      <c r="D2" s="39" t="s">
        <v>381</v>
      </c>
      <c r="E2" s="39" t="s">
        <v>382</v>
      </c>
    </row>
    <row r="3" spans="1:8" ht="21" customHeight="1" thickBot="1">
      <c r="A3" s="6"/>
      <c r="B3" s="19" t="s">
        <v>383</v>
      </c>
      <c r="C3" s="21"/>
      <c r="D3" s="19" t="s">
        <v>384</v>
      </c>
      <c r="E3" s="20"/>
      <c r="F3" s="216"/>
      <c r="G3" s="216"/>
      <c r="H3" s="216"/>
    </row>
    <row r="4" spans="1:5" ht="12.75">
      <c r="A4" s="44" t="s">
        <v>139</v>
      </c>
      <c r="B4" s="378">
        <v>172631</v>
      </c>
      <c r="C4" s="378">
        <v>113074</v>
      </c>
      <c r="D4" s="379">
        <v>104.5</v>
      </c>
      <c r="E4" s="379">
        <v>104.5</v>
      </c>
    </row>
    <row r="5" spans="1:5" ht="12.75">
      <c r="A5" s="44" t="s">
        <v>110</v>
      </c>
      <c r="B5" s="378">
        <v>252520</v>
      </c>
      <c r="C5" s="378">
        <v>165401</v>
      </c>
      <c r="D5" s="379">
        <v>104.5</v>
      </c>
      <c r="E5" s="380">
        <v>104.5</v>
      </c>
    </row>
    <row r="6" spans="1:5" ht="12.75">
      <c r="A6" s="336" t="s">
        <v>122</v>
      </c>
      <c r="B6" s="381"/>
      <c r="C6" s="382"/>
      <c r="D6" s="381"/>
      <c r="E6" s="382"/>
    </row>
    <row r="7" spans="1:5" ht="12.75">
      <c r="A7" s="338" t="s">
        <v>347</v>
      </c>
      <c r="B7" s="378">
        <v>248441</v>
      </c>
      <c r="C7" s="378">
        <v>162729</v>
      </c>
      <c r="D7" s="379">
        <v>104.9</v>
      </c>
      <c r="E7" s="379">
        <v>104.9</v>
      </c>
    </row>
    <row r="8" spans="1:5" ht="12.75">
      <c r="A8" s="338" t="s">
        <v>348</v>
      </c>
      <c r="B8" s="378">
        <v>408865</v>
      </c>
      <c r="C8" s="378">
        <v>267807</v>
      </c>
      <c r="D8" s="379">
        <v>104.6</v>
      </c>
      <c r="E8" s="379">
        <v>104.6</v>
      </c>
    </row>
    <row r="9" spans="1:5" ht="12.75">
      <c r="A9" s="44" t="s">
        <v>111</v>
      </c>
      <c r="B9" s="378">
        <v>179955</v>
      </c>
      <c r="C9" s="378">
        <v>117872</v>
      </c>
      <c r="D9" s="379">
        <v>103.2</v>
      </c>
      <c r="E9" s="379">
        <v>103.2</v>
      </c>
    </row>
    <row r="10" spans="1:5" ht="12.75">
      <c r="A10" s="44" t="s">
        <v>144</v>
      </c>
      <c r="B10" s="378">
        <v>221305</v>
      </c>
      <c r="C10" s="378">
        <v>144954</v>
      </c>
      <c r="D10" s="379">
        <v>103.5</v>
      </c>
      <c r="E10" s="379">
        <v>103.5</v>
      </c>
    </row>
    <row r="11" spans="1:5" ht="10.5" customHeight="1">
      <c r="A11" s="44" t="s">
        <v>113</v>
      </c>
      <c r="B11" s="378">
        <v>225688</v>
      </c>
      <c r="C11" s="378">
        <v>147825</v>
      </c>
      <c r="D11" s="379">
        <v>103</v>
      </c>
      <c r="E11" s="379">
        <v>103</v>
      </c>
    </row>
    <row r="12" spans="1:5" ht="10.5" customHeight="1">
      <c r="A12" s="44" t="s">
        <v>146</v>
      </c>
      <c r="B12" s="378">
        <v>152704</v>
      </c>
      <c r="C12" s="378">
        <v>100019</v>
      </c>
      <c r="D12" s="379">
        <v>105.3</v>
      </c>
      <c r="E12" s="379">
        <v>105.3</v>
      </c>
    </row>
    <row r="13" spans="1:5" ht="10.5" customHeight="1">
      <c r="A13" s="44" t="s">
        <v>349</v>
      </c>
      <c r="B13" s="378">
        <v>449187</v>
      </c>
      <c r="C13" s="378">
        <v>294218</v>
      </c>
      <c r="D13" s="379">
        <v>105.4</v>
      </c>
      <c r="E13" s="379">
        <v>105.4</v>
      </c>
    </row>
    <row r="14" spans="1:5" ht="10.5" customHeight="1">
      <c r="A14" s="44" t="s">
        <v>350</v>
      </c>
      <c r="B14" s="378">
        <v>485147</v>
      </c>
      <c r="C14" s="378">
        <v>317771</v>
      </c>
      <c r="D14" s="379">
        <v>103</v>
      </c>
      <c r="E14" s="379">
        <v>103</v>
      </c>
    </row>
    <row r="15" spans="1:5" ht="10.5" customHeight="1">
      <c r="A15" s="44" t="s">
        <v>116</v>
      </c>
      <c r="B15" s="378">
        <v>208828</v>
      </c>
      <c r="C15" s="378">
        <v>136784</v>
      </c>
      <c r="D15" s="379">
        <v>100.5</v>
      </c>
      <c r="E15" s="379">
        <v>100.5</v>
      </c>
    </row>
    <row r="16" spans="1:5" ht="10.5" customHeight="1">
      <c r="A16" s="44" t="s">
        <v>147</v>
      </c>
      <c r="B16" s="378">
        <v>339759</v>
      </c>
      <c r="C16" s="378">
        <v>222539</v>
      </c>
      <c r="D16" s="379">
        <v>106.4</v>
      </c>
      <c r="E16" s="379">
        <v>106.4</v>
      </c>
    </row>
    <row r="17" spans="1:5" ht="10.5" customHeight="1">
      <c r="A17" s="44" t="s">
        <v>148</v>
      </c>
      <c r="B17" s="378">
        <v>183633</v>
      </c>
      <c r="C17" s="378">
        <v>120279</v>
      </c>
      <c r="D17" s="379">
        <v>109.9</v>
      </c>
      <c r="E17" s="379">
        <v>109.9</v>
      </c>
    </row>
    <row r="18" spans="1:5" ht="10.5" customHeight="1">
      <c r="A18" s="44" t="s">
        <v>385</v>
      </c>
      <c r="B18" s="378">
        <v>255815</v>
      </c>
      <c r="C18" s="378">
        <v>167559</v>
      </c>
      <c r="D18" s="379">
        <v>100.3</v>
      </c>
      <c r="E18" s="379">
        <v>100.3</v>
      </c>
    </row>
    <row r="19" spans="1:5" ht="10.5" customHeight="1">
      <c r="A19" s="44" t="s">
        <v>150</v>
      </c>
      <c r="B19" s="378">
        <v>243221</v>
      </c>
      <c r="C19" s="378">
        <v>159310</v>
      </c>
      <c r="D19" s="379">
        <v>116.8</v>
      </c>
      <c r="E19" s="379">
        <v>116.8</v>
      </c>
    </row>
    <row r="20" spans="1:5" ht="10.5" customHeight="1">
      <c r="A20" s="336" t="s">
        <v>151</v>
      </c>
      <c r="B20" s="378">
        <v>142304</v>
      </c>
      <c r="C20" s="378">
        <v>93209</v>
      </c>
      <c r="D20" s="379">
        <v>91.9</v>
      </c>
      <c r="E20" s="379">
        <v>91.9</v>
      </c>
    </row>
    <row r="21" spans="1:5" ht="10.5" customHeight="1">
      <c r="A21" s="336" t="s">
        <v>152</v>
      </c>
      <c r="B21" s="378">
        <v>219720</v>
      </c>
      <c r="C21" s="378">
        <v>143915</v>
      </c>
      <c r="D21" s="379">
        <v>103.9</v>
      </c>
      <c r="E21" s="379">
        <v>103.9</v>
      </c>
    </row>
    <row r="22" spans="1:5" ht="14.25" customHeight="1">
      <c r="A22" s="336" t="s">
        <v>153</v>
      </c>
      <c r="B22" s="378">
        <v>178036</v>
      </c>
      <c r="C22" s="378">
        <v>116613</v>
      </c>
      <c r="D22" s="379">
        <v>103.1</v>
      </c>
      <c r="E22" s="379">
        <v>103.1</v>
      </c>
    </row>
    <row r="23" spans="1:5" ht="12.75">
      <c r="A23" s="364" t="s">
        <v>352</v>
      </c>
      <c r="B23" s="383">
        <v>234037</v>
      </c>
      <c r="C23" s="384">
        <v>153294</v>
      </c>
      <c r="D23" s="365">
        <v>102.9</v>
      </c>
      <c r="E23" s="365">
        <v>102.9</v>
      </c>
    </row>
    <row r="24" spans="1:5" ht="12.75">
      <c r="A24" s="32" t="s">
        <v>122</v>
      </c>
      <c r="B24" s="385"/>
      <c r="C24" s="179"/>
      <c r="D24" s="32"/>
      <c r="E24" s="32"/>
    </row>
    <row r="25" spans="1:5" ht="12.75">
      <c r="A25" s="32" t="s">
        <v>353</v>
      </c>
      <c r="B25" s="179">
        <v>248942</v>
      </c>
      <c r="C25" s="378">
        <v>163057</v>
      </c>
      <c r="D25" s="31">
        <v>104.5</v>
      </c>
      <c r="E25" s="379">
        <v>104.5</v>
      </c>
    </row>
    <row r="26" spans="1:6" ht="12.75">
      <c r="A26" s="32" t="s">
        <v>354</v>
      </c>
      <c r="B26" s="179">
        <v>206493</v>
      </c>
      <c r="C26" s="378">
        <v>135253</v>
      </c>
      <c r="D26" s="31">
        <v>100.5</v>
      </c>
      <c r="E26" s="380">
        <v>100.5</v>
      </c>
      <c r="F26" t="s">
        <v>68</v>
      </c>
    </row>
    <row r="27" spans="1:5" ht="12.75">
      <c r="A27" s="32" t="s">
        <v>355</v>
      </c>
      <c r="B27" s="179">
        <v>237298</v>
      </c>
      <c r="C27" s="179">
        <v>155431</v>
      </c>
      <c r="D27" s="31">
        <v>106.4</v>
      </c>
      <c r="E27" s="31">
        <v>106.4</v>
      </c>
    </row>
    <row r="33" spans="2:4" ht="12.75">
      <c r="B33" s="33"/>
      <c r="C33" s="33"/>
      <c r="D33" s="33"/>
    </row>
    <row r="34" spans="2:5" ht="12.75">
      <c r="B34" s="386"/>
      <c r="C34" s="386"/>
      <c r="D34" s="387"/>
      <c r="E34" s="387"/>
    </row>
    <row r="35" spans="2:5" ht="12.75">
      <c r="B35" s="386"/>
      <c r="C35" s="386"/>
      <c r="D35" s="387"/>
      <c r="E35" s="387"/>
    </row>
    <row r="36" spans="2:5" ht="12.75">
      <c r="B36" s="386"/>
      <c r="C36" s="387"/>
      <c r="D36" s="386"/>
      <c r="E36" s="387"/>
    </row>
    <row r="37" spans="2:5" ht="12.75">
      <c r="B37" s="386"/>
      <c r="C37" s="386"/>
      <c r="D37" s="387"/>
      <c r="E37" s="387"/>
    </row>
    <row r="38" spans="2:5" ht="12.75">
      <c r="B38" s="386"/>
      <c r="C38" s="386"/>
      <c r="D38" s="387"/>
      <c r="E38" s="387"/>
    </row>
    <row r="39" spans="2:5" ht="12.75">
      <c r="B39" s="386"/>
      <c r="C39" s="386"/>
      <c r="D39" s="387"/>
      <c r="E39" s="387"/>
    </row>
    <row r="40" spans="2:5" ht="12.75">
      <c r="B40" s="386"/>
      <c r="C40" s="386"/>
      <c r="D40" s="387"/>
      <c r="E40" s="387"/>
    </row>
    <row r="41" spans="2:5" ht="12.75">
      <c r="B41" s="386"/>
      <c r="C41" s="386"/>
      <c r="D41" s="387"/>
      <c r="E41" s="387"/>
    </row>
    <row r="42" spans="2:5" ht="12.75">
      <c r="B42" s="386"/>
      <c r="C42" s="386"/>
      <c r="D42" s="387"/>
      <c r="E42" s="387"/>
    </row>
    <row r="43" spans="2:5" ht="12.75">
      <c r="B43" s="386"/>
      <c r="C43" s="386"/>
      <c r="D43" s="387"/>
      <c r="E43" s="387"/>
    </row>
    <row r="44" spans="2:5" ht="12.75">
      <c r="B44" s="386"/>
      <c r="C44" s="386"/>
      <c r="D44" s="387"/>
      <c r="E44" s="387"/>
    </row>
    <row r="45" spans="2:5" ht="12.75">
      <c r="B45" s="386"/>
      <c r="C45" s="386"/>
      <c r="D45" s="387"/>
      <c r="E45" s="387"/>
    </row>
    <row r="46" spans="2:5" ht="12.75">
      <c r="B46" s="386"/>
      <c r="C46" s="386"/>
      <c r="D46" s="387"/>
      <c r="E46" s="387"/>
    </row>
    <row r="47" spans="2:5" ht="12.75">
      <c r="B47" s="386"/>
      <c r="C47" s="386"/>
      <c r="D47" s="387"/>
      <c r="E47" s="387"/>
    </row>
    <row r="48" spans="2:5" ht="12.75">
      <c r="B48" s="386"/>
      <c r="C48" s="386"/>
      <c r="D48" s="387"/>
      <c r="E48" s="387"/>
    </row>
    <row r="49" spans="2:5" ht="12.75">
      <c r="B49" s="386"/>
      <c r="C49" s="386"/>
      <c r="D49" s="363"/>
      <c r="E49" s="363"/>
    </row>
    <row r="50" spans="2:5" ht="12.75">
      <c r="B50" s="323"/>
      <c r="C50" s="323"/>
      <c r="D50" s="363"/>
      <c r="E50" s="363"/>
    </row>
    <row r="51" spans="2:5" ht="12.75">
      <c r="B51" s="323"/>
      <c r="C51" s="323"/>
      <c r="D51" s="363"/>
      <c r="E51" s="363"/>
    </row>
    <row r="52" spans="2:5" ht="12.75">
      <c r="B52" s="323"/>
      <c r="C52" s="323"/>
      <c r="D52" s="17"/>
      <c r="E52" s="80"/>
    </row>
    <row r="53" spans="2:5" ht="12.75">
      <c r="B53" s="383"/>
      <c r="C53" s="388"/>
      <c r="D53" s="365"/>
      <c r="E53" s="171"/>
    </row>
  </sheetData>
  <sheetProtection/>
  <mergeCells count="3">
    <mergeCell ref="B3:C3"/>
    <mergeCell ref="D3:E3"/>
    <mergeCell ref="A2:A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26"/>
  <sheetViews>
    <sheetView showZeros="0" workbookViewId="0" topLeftCell="A1">
      <selection activeCell="A1" sqref="A1"/>
    </sheetView>
  </sheetViews>
  <sheetFormatPr defaultColWidth="9.140625" defaultRowHeight="12.75"/>
  <cols>
    <col min="1" max="1" width="34.57421875" style="111" customWidth="1"/>
    <col min="2" max="2" width="12.7109375" style="111" customWidth="1"/>
    <col min="3" max="3" width="12.8515625" style="111" customWidth="1"/>
    <col min="4" max="4" width="12.7109375" style="111" customWidth="1"/>
    <col min="5" max="16384" width="9.140625" style="111" customWidth="1"/>
  </cols>
  <sheetData>
    <row r="1" spans="1:4" ht="13.5" thickBot="1">
      <c r="A1" s="389" t="s">
        <v>386</v>
      </c>
      <c r="B1" s="294"/>
      <c r="C1" s="294"/>
      <c r="D1" s="294"/>
    </row>
    <row r="2" spans="1:4" ht="21" customHeight="1" thickBot="1">
      <c r="A2" s="390" t="s">
        <v>102</v>
      </c>
      <c r="B2" s="391" t="s">
        <v>387</v>
      </c>
      <c r="C2" s="392" t="s">
        <v>388</v>
      </c>
      <c r="D2" s="392" t="s">
        <v>389</v>
      </c>
    </row>
    <row r="3" spans="1:4" ht="10.5" customHeight="1">
      <c r="A3" s="393" t="s">
        <v>390</v>
      </c>
      <c r="B3" s="394">
        <v>10073.4</v>
      </c>
      <c r="C3" s="394">
        <v>10236.7</v>
      </c>
      <c r="D3" s="394">
        <v>10239.1</v>
      </c>
    </row>
    <row r="4" spans="1:4" ht="10.5" customHeight="1">
      <c r="A4" s="395" t="s">
        <v>122</v>
      </c>
      <c r="B4" s="394"/>
      <c r="C4" s="394"/>
      <c r="D4" s="396"/>
    </row>
    <row r="5" spans="1:4" ht="10.5" customHeight="1">
      <c r="A5" s="280" t="s">
        <v>391</v>
      </c>
      <c r="B5" s="394">
        <v>2392.6</v>
      </c>
      <c r="C5" s="394">
        <v>2519.2</v>
      </c>
      <c r="D5" s="394">
        <v>2852</v>
      </c>
    </row>
    <row r="6" spans="1:4" ht="10.5" customHeight="1">
      <c r="A6" s="280" t="s">
        <v>392</v>
      </c>
      <c r="B6" s="394">
        <v>6126</v>
      </c>
      <c r="C6" s="394">
        <v>6164.7</v>
      </c>
      <c r="D6" s="394">
        <v>5817.9</v>
      </c>
    </row>
    <row r="7" spans="1:4" ht="10.5" customHeight="1">
      <c r="A7" s="393" t="s">
        <v>393</v>
      </c>
      <c r="B7" s="394">
        <v>2676.8</v>
      </c>
      <c r="C7" s="394">
        <v>2752</v>
      </c>
      <c r="D7" s="394">
        <v>3007</v>
      </c>
    </row>
    <row r="8" spans="1:4" ht="10.5" customHeight="1">
      <c r="A8" s="393" t="s">
        <v>394</v>
      </c>
      <c r="B8" s="394">
        <v>909</v>
      </c>
      <c r="C8" s="394">
        <v>914.7</v>
      </c>
      <c r="D8" s="394">
        <v>937</v>
      </c>
    </row>
    <row r="9" spans="1:4" ht="10.5" customHeight="1">
      <c r="A9" s="393" t="s">
        <v>395</v>
      </c>
      <c r="B9" s="394">
        <v>12663.4</v>
      </c>
      <c r="C9" s="394">
        <v>13070.1</v>
      </c>
      <c r="D9" s="394">
        <v>14190.2</v>
      </c>
    </row>
    <row r="10" spans="1:4" ht="10.5" customHeight="1">
      <c r="A10" s="395" t="s">
        <v>122</v>
      </c>
      <c r="B10" s="394"/>
      <c r="C10" s="394"/>
      <c r="D10" s="75"/>
    </row>
    <row r="11" spans="1:4" ht="10.5" customHeight="1">
      <c r="A11" s="280" t="s">
        <v>396</v>
      </c>
      <c r="B11" s="394">
        <v>9590.6</v>
      </c>
      <c r="C11" s="394">
        <v>9716.8</v>
      </c>
      <c r="D11" s="394">
        <v>10227</v>
      </c>
    </row>
    <row r="12" spans="1:4" ht="10.5" customHeight="1">
      <c r="A12" s="280" t="s">
        <v>397</v>
      </c>
      <c r="B12" s="394">
        <v>3072.8</v>
      </c>
      <c r="C12" s="394">
        <v>3353.3</v>
      </c>
      <c r="D12" s="394">
        <v>3963.2</v>
      </c>
    </row>
    <row r="13" spans="1:4" ht="10.5" customHeight="1">
      <c r="A13" s="393" t="s">
        <v>398</v>
      </c>
      <c r="B13" s="394">
        <v>3153.8</v>
      </c>
      <c r="C13" s="394">
        <v>3194.3</v>
      </c>
      <c r="D13" s="394">
        <v>3403.6</v>
      </c>
    </row>
    <row r="14" spans="1:4" ht="10.5" customHeight="1">
      <c r="A14" s="395" t="s">
        <v>122</v>
      </c>
      <c r="B14" s="394"/>
      <c r="C14" s="394"/>
      <c r="D14" s="75"/>
    </row>
    <row r="15" spans="1:4" ht="10.5" customHeight="1">
      <c r="A15" s="280" t="s">
        <v>399</v>
      </c>
      <c r="B15" s="394">
        <v>1615.5</v>
      </c>
      <c r="C15" s="394">
        <v>1633</v>
      </c>
      <c r="D15" s="394">
        <v>1742.8</v>
      </c>
    </row>
    <row r="16" spans="1:4" ht="10.5" customHeight="1">
      <c r="A16" s="280" t="s">
        <v>400</v>
      </c>
      <c r="B16" s="394">
        <v>1214.6</v>
      </c>
      <c r="C16" s="394">
        <v>1250.5</v>
      </c>
      <c r="D16" s="394">
        <v>1332.2</v>
      </c>
    </row>
    <row r="17" spans="1:4" ht="11.25" customHeight="1">
      <c r="A17" s="397" t="s">
        <v>401</v>
      </c>
      <c r="B17" s="398">
        <v>33521.9</v>
      </c>
      <c r="C17" s="398">
        <v>34177.6</v>
      </c>
      <c r="D17" s="398">
        <v>35895.4</v>
      </c>
    </row>
    <row r="18" spans="1:4" ht="10.5" customHeight="1">
      <c r="A18" s="393" t="s">
        <v>394</v>
      </c>
      <c r="B18" s="394">
        <v>8681</v>
      </c>
      <c r="C18" s="394">
        <v>8449.1</v>
      </c>
      <c r="D18" s="394">
        <v>8364.2</v>
      </c>
    </row>
    <row r="19" spans="1:4" ht="10.5" customHeight="1">
      <c r="A19" s="395" t="s">
        <v>122</v>
      </c>
      <c r="B19" s="394"/>
      <c r="C19" s="394"/>
      <c r="D19" s="75"/>
    </row>
    <row r="20" spans="1:4" ht="10.5" customHeight="1">
      <c r="A20" s="280" t="s">
        <v>402</v>
      </c>
      <c r="B20" s="394">
        <v>3424</v>
      </c>
      <c r="C20" s="394">
        <v>3358.8</v>
      </c>
      <c r="D20" s="394">
        <v>3356.7</v>
      </c>
    </row>
    <row r="21" spans="1:4" ht="10.5" customHeight="1">
      <c r="A21" s="280" t="s">
        <v>403</v>
      </c>
      <c r="B21" s="394">
        <v>3647.1</v>
      </c>
      <c r="C21" s="394">
        <v>3519.3</v>
      </c>
      <c r="D21" s="394">
        <v>3462.1</v>
      </c>
    </row>
    <row r="22" spans="1:4" ht="10.5" customHeight="1">
      <c r="A22" s="280" t="s">
        <v>404</v>
      </c>
      <c r="B22" s="394">
        <v>1609.8</v>
      </c>
      <c r="C22" s="394">
        <v>1571</v>
      </c>
      <c r="D22" s="394">
        <v>1545.4</v>
      </c>
    </row>
    <row r="23" spans="1:4" ht="10.5" customHeight="1">
      <c r="A23" s="397" t="s">
        <v>405</v>
      </c>
      <c r="B23" s="398">
        <v>9303.1</v>
      </c>
      <c r="C23" s="398">
        <v>9181.1</v>
      </c>
      <c r="D23" s="398">
        <v>9013.5</v>
      </c>
    </row>
    <row r="24" spans="1:4" ht="10.5" customHeight="1">
      <c r="A24" s="397" t="s">
        <v>406</v>
      </c>
      <c r="B24" s="398">
        <v>24218.8</v>
      </c>
      <c r="C24" s="398">
        <v>24996.5</v>
      </c>
      <c r="D24" s="398">
        <v>26881.9</v>
      </c>
    </row>
    <row r="25" spans="2:4" ht="12.75">
      <c r="B25" s="278"/>
      <c r="C25" s="278"/>
      <c r="D25" s="278"/>
    </row>
    <row r="26" spans="2:3" ht="12.75">
      <c r="B26" s="278"/>
      <c r="C26" s="27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30"/>
  <sheetViews>
    <sheetView showZeros="0" workbookViewId="0" topLeftCell="A1">
      <selection activeCell="A1" sqref="A1"/>
    </sheetView>
  </sheetViews>
  <sheetFormatPr defaultColWidth="9.140625" defaultRowHeight="12.75"/>
  <cols>
    <col min="1" max="1" width="45.28125" style="111" customWidth="1"/>
    <col min="2" max="2" width="13.57421875" style="111" customWidth="1"/>
    <col min="3" max="3" width="15.421875" style="111" customWidth="1"/>
    <col min="4" max="4" width="15.28125" style="111" customWidth="1"/>
    <col min="5" max="16384" width="9.140625" style="111" customWidth="1"/>
  </cols>
  <sheetData>
    <row r="1" spans="1:4" ht="13.5" thickBot="1">
      <c r="A1" s="389" t="s">
        <v>407</v>
      </c>
      <c r="B1" s="389"/>
      <c r="C1" s="389"/>
      <c r="D1" s="389"/>
    </row>
    <row r="2" spans="1:4" ht="24" customHeight="1" thickBot="1">
      <c r="A2" s="399" t="s">
        <v>408</v>
      </c>
      <c r="B2" s="284" t="s">
        <v>254</v>
      </c>
      <c r="C2" s="400" t="s">
        <v>409</v>
      </c>
      <c r="D2" s="401" t="s">
        <v>217</v>
      </c>
    </row>
    <row r="3" spans="1:4" ht="12" customHeight="1" thickBot="1">
      <c r="A3" s="402"/>
      <c r="B3" s="273"/>
      <c r="C3" s="403" t="s">
        <v>410</v>
      </c>
      <c r="D3" s="286"/>
    </row>
    <row r="4" spans="1:4" ht="14.25" customHeight="1">
      <c r="A4" s="293" t="s">
        <v>55</v>
      </c>
      <c r="B4" s="404">
        <v>-809.6</v>
      </c>
      <c r="C4" s="405" t="s">
        <v>135</v>
      </c>
      <c r="D4" s="405" t="s">
        <v>135</v>
      </c>
    </row>
    <row r="5" spans="1:4" ht="10.5" customHeight="1">
      <c r="A5" s="406" t="s">
        <v>122</v>
      </c>
      <c r="B5" s="407"/>
      <c r="C5" s="407"/>
      <c r="D5" s="407"/>
    </row>
    <row r="6" spans="1:4" ht="10.5" customHeight="1">
      <c r="A6" s="408" t="s">
        <v>411</v>
      </c>
      <c r="B6" s="409"/>
      <c r="C6" s="409"/>
      <c r="D6" s="409"/>
    </row>
    <row r="7" spans="1:4" ht="10.5" customHeight="1">
      <c r="A7" s="406" t="s">
        <v>412</v>
      </c>
      <c r="B7" s="410">
        <v>8840.0021</v>
      </c>
      <c r="C7" s="407">
        <v>82.6</v>
      </c>
      <c r="D7" s="407">
        <f>+B7/8164.5912*100</f>
        <v>108.27243989876676</v>
      </c>
    </row>
    <row r="8" spans="1:4" ht="10.5" customHeight="1">
      <c r="A8" s="411" t="s">
        <v>122</v>
      </c>
      <c r="B8" s="407"/>
      <c r="C8" s="407"/>
      <c r="D8" s="407"/>
    </row>
    <row r="9" spans="1:4" ht="10.5" customHeight="1">
      <c r="A9" s="412" t="s">
        <v>413</v>
      </c>
      <c r="B9" s="407">
        <v>930.4807</v>
      </c>
      <c r="C9" s="407">
        <v>68.8</v>
      </c>
      <c r="D9" s="407">
        <f>+B9/768.2651*100</f>
        <v>121.11453455324211</v>
      </c>
    </row>
    <row r="10" spans="1:4" ht="10.5" customHeight="1">
      <c r="A10" s="412" t="s">
        <v>414</v>
      </c>
      <c r="B10" s="410">
        <v>3518.3178</v>
      </c>
      <c r="C10" s="407">
        <v>81.5</v>
      </c>
      <c r="D10" s="407">
        <f>+B10/3276.8642*100</f>
        <v>107.36843473708797</v>
      </c>
    </row>
    <row r="11" spans="1:4" ht="10.5" customHeight="1">
      <c r="A11" s="412" t="s">
        <v>415</v>
      </c>
      <c r="B11" s="410">
        <v>1458.3069</v>
      </c>
      <c r="C11" s="407">
        <v>85.8</v>
      </c>
      <c r="D11" s="407">
        <f>+B11/1377.1961*100</f>
        <v>105.8895606805741</v>
      </c>
    </row>
    <row r="12" spans="1:4" ht="12.75">
      <c r="A12" s="412" t="s">
        <v>416</v>
      </c>
      <c r="B12" s="410">
        <v>1355.1957</v>
      </c>
      <c r="C12" s="407">
        <v>116.6</v>
      </c>
      <c r="D12" s="407">
        <f>+B12/1293.6459*100</f>
        <v>104.7578552987336</v>
      </c>
    </row>
    <row r="13" spans="1:4" ht="10.5" customHeight="1">
      <c r="A13" s="412" t="s">
        <v>417</v>
      </c>
      <c r="B13" s="407">
        <v>1046.5068</v>
      </c>
      <c r="C13" s="407">
        <v>61.1</v>
      </c>
      <c r="D13" s="407">
        <f>+B13/1082.765*100</f>
        <v>96.65133246826412</v>
      </c>
    </row>
    <row r="14" spans="1:4" ht="10.5" customHeight="1">
      <c r="A14" s="412" t="s">
        <v>418</v>
      </c>
      <c r="B14" s="413">
        <v>79.0642</v>
      </c>
      <c r="C14" s="413">
        <v>37.7</v>
      </c>
      <c r="D14" s="407">
        <f>+B14/65.7964*100</f>
        <v>120.16493303584998</v>
      </c>
    </row>
    <row r="15" spans="1:4" ht="10.5" customHeight="1">
      <c r="A15" s="406" t="s">
        <v>419</v>
      </c>
      <c r="B15" s="410">
        <v>9867.278</v>
      </c>
      <c r="C15" s="407">
        <v>84.6</v>
      </c>
      <c r="D15" s="407">
        <f>+B15/9356.9802*100</f>
        <v>105.45365907688893</v>
      </c>
    </row>
    <row r="16" spans="1:4" ht="10.5" customHeight="1">
      <c r="A16" s="411" t="s">
        <v>122</v>
      </c>
      <c r="B16" s="407"/>
      <c r="C16" s="407"/>
      <c r="D16" s="407"/>
    </row>
    <row r="17" spans="1:4" ht="10.5" customHeight="1">
      <c r="A17" s="414" t="s">
        <v>420</v>
      </c>
      <c r="B17" s="407">
        <v>264.7413</v>
      </c>
      <c r="C17" s="407">
        <v>93.7</v>
      </c>
      <c r="D17" s="407">
        <f>+B17/230.38*100</f>
        <v>114.91505339005124</v>
      </c>
    </row>
    <row r="18" spans="1:4" ht="10.5" customHeight="1">
      <c r="A18" s="414" t="s">
        <v>421</v>
      </c>
      <c r="B18" s="407">
        <v>84.4873</v>
      </c>
      <c r="C18" s="407">
        <v>81.2</v>
      </c>
      <c r="D18" s="407">
        <f>+B18/77.3851*100</f>
        <v>109.17773576567068</v>
      </c>
    </row>
    <row r="19" spans="1:4" ht="10.5" customHeight="1">
      <c r="A19" s="414" t="s">
        <v>422</v>
      </c>
      <c r="B19" s="407">
        <v>98.9892</v>
      </c>
      <c r="C19" s="407">
        <v>62.2</v>
      </c>
      <c r="D19" s="407">
        <f>+B19/112.6242*100</f>
        <v>87.89336572424044</v>
      </c>
    </row>
    <row r="20" spans="1:4" ht="10.5" customHeight="1">
      <c r="A20" s="414" t="s">
        <v>423</v>
      </c>
      <c r="B20" s="407">
        <v>573.0023</v>
      </c>
      <c r="C20" s="407">
        <v>80.2</v>
      </c>
      <c r="D20" s="407">
        <f>+B20/666.9647*100</f>
        <v>85.91193806808666</v>
      </c>
    </row>
    <row r="21" spans="1:4" ht="10.5" customHeight="1">
      <c r="A21" s="414" t="s">
        <v>424</v>
      </c>
      <c r="B21" s="410">
        <v>3244.2584</v>
      </c>
      <c r="C21" s="407">
        <v>100.6</v>
      </c>
      <c r="D21" s="407">
        <f>+B21/3019.9978*100</f>
        <v>107.42585309168106</v>
      </c>
    </row>
    <row r="22" spans="1:4" ht="10.5" customHeight="1">
      <c r="A22" s="414" t="s">
        <v>425</v>
      </c>
      <c r="B22" s="410">
        <v>860.4123</v>
      </c>
      <c r="C22" s="407">
        <v>82.3</v>
      </c>
      <c r="D22" s="407">
        <f>+B22/699.3373*100</f>
        <v>123.03251950096184</v>
      </c>
    </row>
    <row r="23" spans="1:4" ht="10.5" customHeight="1">
      <c r="A23" s="414" t="s">
        <v>426</v>
      </c>
      <c r="B23" s="410">
        <v>1633.3395</v>
      </c>
      <c r="C23" s="407">
        <v>76</v>
      </c>
      <c r="D23" s="407">
        <f>+B23/1383.4397*100</f>
        <v>118.06365684026562</v>
      </c>
    </row>
    <row r="24" spans="1:4" ht="12" customHeight="1">
      <c r="A24" s="414" t="s">
        <v>427</v>
      </c>
      <c r="B24" s="407">
        <v>759.3547</v>
      </c>
      <c r="C24" s="407">
        <v>82.8</v>
      </c>
      <c r="D24" s="407">
        <f>+B24/891.6674*100</f>
        <v>85.16120472723348</v>
      </c>
    </row>
    <row r="25" spans="1:4" ht="12.75">
      <c r="A25" s="414" t="s">
        <v>428</v>
      </c>
      <c r="B25" s="407">
        <v>571.4254</v>
      </c>
      <c r="C25" s="407">
        <v>79.8</v>
      </c>
      <c r="D25" s="407">
        <f>+B25/502.8483*100</f>
        <v>113.6377312998771</v>
      </c>
    </row>
    <row r="26" spans="1:5" ht="10.5" customHeight="1">
      <c r="A26" s="414" t="s">
        <v>429</v>
      </c>
      <c r="B26" s="407">
        <v>1012.0824</v>
      </c>
      <c r="C26" s="407">
        <v>86.9</v>
      </c>
      <c r="D26" s="407">
        <f>+B26/972.4868*100</f>
        <v>104.07158225695197</v>
      </c>
      <c r="E26" s="407"/>
    </row>
    <row r="27" spans="1:4" ht="10.5" customHeight="1">
      <c r="A27" s="414" t="s">
        <v>430</v>
      </c>
      <c r="B27" s="407">
        <v>235.761</v>
      </c>
      <c r="C27" s="407">
        <v>81.7</v>
      </c>
      <c r="D27" s="407">
        <f>+B27/267.0488*100</f>
        <v>88.28386422256905</v>
      </c>
    </row>
    <row r="28" spans="1:4" ht="10.5" customHeight="1">
      <c r="A28" s="415" t="s">
        <v>431</v>
      </c>
      <c r="B28" s="416">
        <v>-1027.3</v>
      </c>
      <c r="C28" s="416" t="s">
        <v>135</v>
      </c>
      <c r="D28" s="416" t="s">
        <v>135</v>
      </c>
    </row>
    <row r="29" ht="12.75">
      <c r="B29" s="417"/>
    </row>
    <row r="30" ht="12.75">
      <c r="B30" s="417"/>
    </row>
  </sheetData>
  <sheetProtection/>
  <mergeCells count="3">
    <mergeCell ref="C3:D3"/>
    <mergeCell ref="B2:B3"/>
    <mergeCell ref="A2:A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29"/>
  <sheetViews>
    <sheetView showZeros="0"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2" max="2" width="12.7109375" style="0" customWidth="1"/>
    <col min="3" max="3" width="12.57421875" style="0" customWidth="1"/>
    <col min="4" max="4" width="12.28125" style="0" customWidth="1"/>
  </cols>
  <sheetData>
    <row r="1" ht="13.5" thickBot="1">
      <c r="A1" s="18" t="s">
        <v>432</v>
      </c>
    </row>
    <row r="2" spans="1:4" ht="12.75" customHeight="1" thickBot="1">
      <c r="A2" s="34" t="s">
        <v>102</v>
      </c>
      <c r="B2" s="290" t="s">
        <v>433</v>
      </c>
      <c r="C2" s="290">
        <v>2013</v>
      </c>
      <c r="D2" s="290" t="s">
        <v>434</v>
      </c>
    </row>
    <row r="3" spans="1:4" ht="12.75" customHeight="1">
      <c r="A3" s="336" t="s">
        <v>435</v>
      </c>
      <c r="B3" s="124">
        <v>3635</v>
      </c>
      <c r="C3" s="124">
        <v>7623</v>
      </c>
      <c r="D3" s="124">
        <v>3576</v>
      </c>
    </row>
    <row r="4" spans="1:4" ht="10.5" customHeight="1">
      <c r="A4" s="150" t="s">
        <v>436</v>
      </c>
      <c r="B4" s="10"/>
      <c r="C4" s="10"/>
      <c r="D4" s="124"/>
    </row>
    <row r="5" spans="1:4" ht="10.5" customHeight="1">
      <c r="A5" s="151" t="s">
        <v>132</v>
      </c>
      <c r="B5" s="124">
        <v>35562</v>
      </c>
      <c r="C5" s="124">
        <v>72409</v>
      </c>
      <c r="D5" s="124">
        <v>37600</v>
      </c>
    </row>
    <row r="6" spans="1:4" ht="10.5" customHeight="1">
      <c r="A6" s="151" t="s">
        <v>133</v>
      </c>
      <c r="B6" s="124">
        <v>33884</v>
      </c>
      <c r="C6" s="124">
        <v>68822</v>
      </c>
      <c r="D6" s="124">
        <v>36051</v>
      </c>
    </row>
    <row r="7" spans="1:4" ht="10.5" customHeight="1">
      <c r="A7" s="151" t="s">
        <v>437</v>
      </c>
      <c r="B7" s="124">
        <v>1678</v>
      </c>
      <c r="C7" s="124">
        <v>3586</v>
      </c>
      <c r="D7" s="124">
        <v>1549</v>
      </c>
    </row>
    <row r="8" spans="1:4" ht="10.5" customHeight="1">
      <c r="A8" s="150" t="s">
        <v>342</v>
      </c>
      <c r="B8" s="124"/>
      <c r="C8" s="124"/>
      <c r="D8" s="124"/>
    </row>
    <row r="9" spans="1:4" ht="10.5" customHeight="1">
      <c r="A9" s="151" t="s">
        <v>132</v>
      </c>
      <c r="B9" s="124">
        <v>8008</v>
      </c>
      <c r="C9" s="124">
        <v>16788</v>
      </c>
      <c r="D9" s="124">
        <v>8176</v>
      </c>
    </row>
    <row r="10" spans="1:4" ht="10.5" customHeight="1">
      <c r="A10" s="151" t="s">
        <v>133</v>
      </c>
      <c r="B10" s="124">
        <v>6052</v>
      </c>
      <c r="C10" s="124">
        <v>12751</v>
      </c>
      <c r="D10" s="124">
        <v>6149</v>
      </c>
    </row>
    <row r="11" spans="1:4" ht="10.5" customHeight="1">
      <c r="A11" s="151" t="s">
        <v>437</v>
      </c>
      <c r="B11" s="124">
        <v>1956</v>
      </c>
      <c r="C11" s="124">
        <v>4037</v>
      </c>
      <c r="D11" s="124">
        <v>2027</v>
      </c>
    </row>
    <row r="12" spans="1:4" ht="10.5" customHeight="1">
      <c r="A12" s="152" t="s">
        <v>438</v>
      </c>
      <c r="B12" s="124"/>
      <c r="C12" s="124"/>
      <c r="D12" s="124"/>
    </row>
    <row r="13" spans="1:4" ht="10.5" customHeight="1">
      <c r="A13" s="418" t="s">
        <v>439</v>
      </c>
      <c r="B13" s="419">
        <v>1177</v>
      </c>
      <c r="C13" s="124">
        <v>2534</v>
      </c>
      <c r="D13" s="124">
        <v>1207</v>
      </c>
    </row>
    <row r="14" spans="1:4" ht="10.5" customHeight="1">
      <c r="A14" s="12" t="s">
        <v>440</v>
      </c>
      <c r="B14" s="124"/>
      <c r="C14" s="124"/>
      <c r="D14" s="124"/>
    </row>
    <row r="15" spans="1:4" ht="10.5" customHeight="1">
      <c r="A15" s="150" t="s">
        <v>441</v>
      </c>
      <c r="B15" s="124">
        <v>3423</v>
      </c>
      <c r="C15" s="124">
        <v>6815</v>
      </c>
      <c r="D15" s="124">
        <v>3236</v>
      </c>
    </row>
    <row r="16" spans="1:4" ht="10.5" customHeight="1">
      <c r="A16" s="150" t="s">
        <v>442</v>
      </c>
      <c r="B16" s="124">
        <v>4919</v>
      </c>
      <c r="C16" s="124">
        <v>9722</v>
      </c>
      <c r="D16" s="124">
        <v>4529</v>
      </c>
    </row>
    <row r="17" spans="1:4" ht="10.5" customHeight="1">
      <c r="A17" s="150" t="s">
        <v>437</v>
      </c>
      <c r="B17" s="124">
        <v>-1496</v>
      </c>
      <c r="C17" s="124">
        <v>-2907</v>
      </c>
      <c r="D17" s="124">
        <v>-1293</v>
      </c>
    </row>
    <row r="18" spans="1:4" ht="10.5" customHeight="1">
      <c r="A18" s="151" t="s">
        <v>438</v>
      </c>
      <c r="B18" s="124"/>
      <c r="C18" s="124"/>
      <c r="D18" s="124"/>
    </row>
    <row r="19" spans="1:4" ht="10.5" customHeight="1">
      <c r="A19" s="152" t="s">
        <v>443</v>
      </c>
      <c r="B19" s="419">
        <v>1055</v>
      </c>
      <c r="C19" s="124">
        <v>2168</v>
      </c>
      <c r="D19" s="124">
        <v>1068</v>
      </c>
    </row>
    <row r="20" spans="1:4" ht="10.5" customHeight="1">
      <c r="A20" s="152" t="s">
        <v>444</v>
      </c>
      <c r="B20" s="419">
        <v>-3263</v>
      </c>
      <c r="C20" s="124">
        <v>-6485</v>
      </c>
      <c r="D20" s="124">
        <v>-3033</v>
      </c>
    </row>
    <row r="21" spans="1:4" ht="10.5" customHeight="1">
      <c r="A21" s="12" t="s">
        <v>445</v>
      </c>
      <c r="B21" s="124">
        <v>-457</v>
      </c>
      <c r="C21" s="124">
        <v>-554</v>
      </c>
      <c r="D21" s="124">
        <v>-407</v>
      </c>
    </row>
    <row r="22" spans="1:4" ht="10.5" customHeight="1">
      <c r="A22" s="9" t="s">
        <v>446</v>
      </c>
      <c r="B22" s="420">
        <v>1681</v>
      </c>
      <c r="C22" s="420">
        <v>4162</v>
      </c>
      <c r="D22" s="420">
        <v>1876</v>
      </c>
    </row>
    <row r="23" spans="1:4" ht="22.5">
      <c r="A23" s="9" t="s">
        <v>447</v>
      </c>
      <c r="B23" s="421">
        <v>574</v>
      </c>
      <c r="C23" s="421">
        <v>-2724</v>
      </c>
      <c r="D23" s="421">
        <v>2975</v>
      </c>
    </row>
    <row r="24" spans="1:3" ht="12.75">
      <c r="A24" s="150" t="s">
        <v>438</v>
      </c>
      <c r="B24" s="10"/>
      <c r="C24" s="10"/>
    </row>
    <row r="25" spans="1:4" ht="22.5">
      <c r="A25" s="422" t="s">
        <v>448</v>
      </c>
      <c r="B25" s="423">
        <v>789</v>
      </c>
      <c r="C25" s="423">
        <v>-2443</v>
      </c>
      <c r="D25" s="423">
        <v>2542</v>
      </c>
    </row>
    <row r="26" spans="1:4" ht="22.5">
      <c r="A26" s="424" t="s">
        <v>449</v>
      </c>
      <c r="B26" s="423">
        <v>296</v>
      </c>
      <c r="C26" s="423">
        <v>1146</v>
      </c>
      <c r="D26" s="423">
        <v>1005</v>
      </c>
    </row>
    <row r="27" spans="1:4" ht="22.5" customHeight="1">
      <c r="A27" s="424" t="s">
        <v>450</v>
      </c>
      <c r="B27" s="423">
        <v>-494</v>
      </c>
      <c r="C27" s="423">
        <v>3589</v>
      </c>
      <c r="D27" s="423">
        <v>-1537</v>
      </c>
    </row>
    <row r="28" spans="1:4" ht="22.5">
      <c r="A28" s="422" t="s">
        <v>451</v>
      </c>
      <c r="B28" s="423">
        <v>-258</v>
      </c>
      <c r="C28" s="423">
        <v>-325</v>
      </c>
      <c r="D28" s="423">
        <v>411</v>
      </c>
    </row>
    <row r="29" ht="12.75">
      <c r="B29" s="125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7"/>
  <sheetViews>
    <sheetView showZeros="0" workbookViewId="0" topLeftCell="A1">
      <selection activeCell="A1" sqref="A1"/>
    </sheetView>
  </sheetViews>
  <sheetFormatPr defaultColWidth="9.140625" defaultRowHeight="12.75"/>
  <cols>
    <col min="1" max="1" width="25.421875" style="0" customWidth="1"/>
    <col min="2" max="2" width="14.7109375" style="0" customWidth="1"/>
    <col min="3" max="3" width="13.00390625" style="0" customWidth="1"/>
    <col min="4" max="4" width="14.421875" style="0" customWidth="1"/>
  </cols>
  <sheetData>
    <row r="1" ht="13.5" thickBot="1">
      <c r="A1" s="121" t="s">
        <v>452</v>
      </c>
    </row>
    <row r="2" spans="1:4" ht="13.5" customHeight="1" thickBot="1">
      <c r="A2" s="34" t="s">
        <v>102</v>
      </c>
      <c r="B2" s="22" t="s">
        <v>453</v>
      </c>
      <c r="C2" s="290" t="s">
        <v>388</v>
      </c>
      <c r="D2" s="290" t="s">
        <v>454</v>
      </c>
    </row>
    <row r="3" spans="1:4" ht="15" customHeight="1">
      <c r="A3" s="12" t="s">
        <v>381</v>
      </c>
      <c r="B3" s="425">
        <v>93971</v>
      </c>
      <c r="C3" s="425">
        <v>89131</v>
      </c>
      <c r="D3" s="126">
        <v>90072</v>
      </c>
    </row>
    <row r="4" spans="1:4" ht="15" customHeight="1">
      <c r="A4" s="12" t="s">
        <v>382</v>
      </c>
      <c r="B4" s="126">
        <v>41414</v>
      </c>
      <c r="C4" s="126">
        <v>37334</v>
      </c>
      <c r="D4" s="126">
        <v>37616</v>
      </c>
    </row>
    <row r="5" spans="1:4" ht="15" customHeight="1">
      <c r="A5" s="426" t="s">
        <v>122</v>
      </c>
      <c r="B5" s="126"/>
      <c r="C5" s="126"/>
      <c r="D5" s="126"/>
    </row>
    <row r="6" spans="1:4" ht="15" customHeight="1">
      <c r="A6" s="150" t="s">
        <v>455</v>
      </c>
      <c r="B6" s="124">
        <v>17459</v>
      </c>
      <c r="C6" s="126">
        <v>16016</v>
      </c>
      <c r="D6" s="126">
        <v>16400</v>
      </c>
    </row>
    <row r="7" spans="2:3" ht="12.75">
      <c r="B7" s="80"/>
      <c r="C7" s="33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9.140625" defaultRowHeight="12.75"/>
  <cols>
    <col min="1" max="1" width="28.28125" style="0" customWidth="1"/>
    <col min="2" max="2" width="13.00390625" style="0" customWidth="1"/>
    <col min="3" max="5" width="13.421875" style="0" customWidth="1"/>
    <col min="8" max="8" width="11.00390625" style="0" bestFit="1" customWidth="1"/>
  </cols>
  <sheetData>
    <row r="1" spans="1:5" ht="13.5" thickBot="1">
      <c r="A1" s="18" t="s">
        <v>456</v>
      </c>
      <c r="B1" s="18"/>
      <c r="C1" s="18"/>
      <c r="D1" s="18"/>
      <c r="E1" s="18"/>
    </row>
    <row r="2" spans="1:5" ht="13.5" customHeight="1" thickBot="1">
      <c r="A2" s="2" t="s">
        <v>457</v>
      </c>
      <c r="B2" s="3" t="s">
        <v>458</v>
      </c>
      <c r="C2" s="5"/>
      <c r="D2" s="3" t="s">
        <v>459</v>
      </c>
      <c r="E2" s="4"/>
    </row>
    <row r="3" spans="1:5" ht="13.5" thickBot="1">
      <c r="A3" s="6"/>
      <c r="B3" s="368" t="s">
        <v>460</v>
      </c>
      <c r="C3" s="368" t="s">
        <v>461</v>
      </c>
      <c r="D3" s="368">
        <v>2013</v>
      </c>
      <c r="E3" s="427" t="s">
        <v>462</v>
      </c>
    </row>
    <row r="4" spans="1:5" ht="12.75">
      <c r="A4" s="45" t="s">
        <v>29</v>
      </c>
      <c r="B4" s="428">
        <v>17703.6</v>
      </c>
      <c r="C4" s="428">
        <v>19361</v>
      </c>
      <c r="D4" s="428">
        <v>2415.7</v>
      </c>
      <c r="E4" s="428">
        <v>1798.5</v>
      </c>
    </row>
    <row r="5" ht="12.75">
      <c r="A5" s="12" t="s">
        <v>122</v>
      </c>
    </row>
    <row r="6" spans="1:5" ht="12.75">
      <c r="A6" s="150" t="s">
        <v>463</v>
      </c>
      <c r="B6" s="50">
        <v>4528.4</v>
      </c>
      <c r="C6" s="50">
        <v>3924.2</v>
      </c>
      <c r="D6" s="50">
        <v>2343.5</v>
      </c>
      <c r="E6" s="50">
        <v>1739.4</v>
      </c>
    </row>
    <row r="7" spans="1:5" ht="12.75">
      <c r="A7" s="150" t="s">
        <v>464</v>
      </c>
      <c r="B7" s="50">
        <v>94.9</v>
      </c>
      <c r="C7" s="50">
        <v>122.8</v>
      </c>
      <c r="D7" s="50">
        <v>60.2</v>
      </c>
      <c r="E7" s="50">
        <v>50</v>
      </c>
    </row>
    <row r="8" spans="1:5" ht="12.75">
      <c r="A8" s="150" t="s">
        <v>397</v>
      </c>
      <c r="B8" s="50">
        <v>445.6</v>
      </c>
      <c r="C8" s="50">
        <v>641.9</v>
      </c>
      <c r="D8" s="50">
        <v>7.3</v>
      </c>
      <c r="E8" s="50">
        <v>7.2</v>
      </c>
    </row>
    <row r="9" spans="1:5" ht="12.75">
      <c r="A9" s="150" t="s">
        <v>465</v>
      </c>
      <c r="B9" s="50">
        <v>449.7</v>
      </c>
      <c r="C9" s="50">
        <v>467.2</v>
      </c>
      <c r="D9" s="50">
        <v>0.2</v>
      </c>
      <c r="E9" s="50">
        <v>0.3</v>
      </c>
    </row>
    <row r="10" spans="1:5" ht="12.75">
      <c r="A10" s="150" t="s">
        <v>466</v>
      </c>
      <c r="B10" s="50">
        <v>724.4</v>
      </c>
      <c r="C10" s="50">
        <v>670.4</v>
      </c>
      <c r="D10" s="50">
        <v>0.2</v>
      </c>
      <c r="E10" s="50">
        <v>0.5</v>
      </c>
    </row>
    <row r="11" ht="12.75">
      <c r="B11" s="429"/>
    </row>
    <row r="12" ht="12.75">
      <c r="B12" s="429"/>
    </row>
  </sheetData>
  <sheetProtection/>
  <mergeCells count="3">
    <mergeCell ref="A2:A3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8"/>
  <sheetViews>
    <sheetView showZeros="0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17.140625" style="0" customWidth="1"/>
    <col min="3" max="3" width="17.8515625" style="0" customWidth="1"/>
    <col min="4" max="4" width="16.57421875" style="0" customWidth="1"/>
  </cols>
  <sheetData>
    <row r="1" spans="1:4" ht="13.5" thickBot="1">
      <c r="A1" s="18" t="s">
        <v>467</v>
      </c>
      <c r="B1" s="18"/>
      <c r="C1" s="18"/>
      <c r="D1" s="18"/>
    </row>
    <row r="2" spans="1:4" ht="13.5" thickBot="1">
      <c r="A2" s="430" t="s">
        <v>102</v>
      </c>
      <c r="B2" s="368" t="s">
        <v>460</v>
      </c>
      <c r="C2" s="110">
        <v>2013</v>
      </c>
      <c r="D2" s="187" t="s">
        <v>461</v>
      </c>
    </row>
    <row r="3" spans="1:5" ht="12.75">
      <c r="A3" s="431" t="s">
        <v>468</v>
      </c>
      <c r="B3" s="432">
        <v>19217.65</v>
      </c>
      <c r="C3" s="433">
        <v>19743.65</v>
      </c>
      <c r="D3" s="434">
        <v>17624.99</v>
      </c>
      <c r="E3" s="435"/>
    </row>
    <row r="4" spans="1:5" ht="12.75">
      <c r="A4" s="12" t="s">
        <v>469</v>
      </c>
      <c r="B4" s="432">
        <v>18342.1</v>
      </c>
      <c r="C4" s="433">
        <v>17815.69</v>
      </c>
      <c r="D4" s="433">
        <v>17123.76</v>
      </c>
      <c r="E4" s="435"/>
    </row>
    <row r="5" spans="1:5" ht="12.75">
      <c r="A5" s="12" t="s">
        <v>470</v>
      </c>
      <c r="B5" s="432">
        <v>18809.76</v>
      </c>
      <c r="C5" s="433">
        <v>18564.08</v>
      </c>
      <c r="D5" s="433">
        <v>17350.09</v>
      </c>
      <c r="E5" s="436"/>
    </row>
    <row r="6" spans="2:4" ht="12.75">
      <c r="B6" s="437"/>
      <c r="C6" s="437"/>
      <c r="D6" s="75"/>
    </row>
    <row r="7" spans="1:4" ht="12.75">
      <c r="A7" s="28"/>
      <c r="C7" s="33"/>
      <c r="D7" s="33"/>
    </row>
    <row r="8" ht="12.75">
      <c r="A8" s="12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34"/>
  <sheetViews>
    <sheetView showZeros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1.00390625" style="0" customWidth="1"/>
    <col min="3" max="3" width="10.8515625" style="0" customWidth="1"/>
    <col min="4" max="6" width="12.7109375" style="0" customWidth="1"/>
    <col min="7" max="8" width="11.8515625" style="0" customWidth="1"/>
    <col min="9" max="11" width="12.140625" style="0" customWidth="1"/>
    <col min="13" max="13" width="11.421875" style="0" customWidth="1"/>
    <col min="14" max="14" width="12.7109375" style="0" customWidth="1"/>
  </cols>
  <sheetData>
    <row r="1" spans="1:6" ht="13.5" thickBot="1">
      <c r="A1" s="18" t="s">
        <v>471</v>
      </c>
      <c r="B1" s="18"/>
      <c r="C1" s="18"/>
      <c r="D1" s="18"/>
      <c r="E1" s="18"/>
      <c r="F1" s="18"/>
    </row>
    <row r="2" spans="1:11" s="340" customFormat="1" ht="42.75" customHeight="1" thickBot="1">
      <c r="A2" s="2" t="s">
        <v>366</v>
      </c>
      <c r="B2" s="67" t="s">
        <v>472</v>
      </c>
      <c r="C2" s="134" t="s">
        <v>473</v>
      </c>
      <c r="D2" s="2"/>
      <c r="E2" s="68" t="s">
        <v>474</v>
      </c>
      <c r="F2" s="69" t="s">
        <v>475</v>
      </c>
      <c r="G2" s="19" t="s">
        <v>476</v>
      </c>
      <c r="H2" s="21"/>
      <c r="I2" s="19" t="s">
        <v>477</v>
      </c>
      <c r="J2" s="20"/>
      <c r="K2" s="20"/>
    </row>
    <row r="3" spans="1:11" s="340" customFormat="1" ht="43.5" customHeight="1" thickBot="1">
      <c r="A3" s="6"/>
      <c r="B3" s="142"/>
      <c r="C3" s="22" t="s">
        <v>478</v>
      </c>
      <c r="D3" s="22" t="s">
        <v>479</v>
      </c>
      <c r="E3" s="19" t="s">
        <v>106</v>
      </c>
      <c r="F3" s="20"/>
      <c r="G3" s="22" t="s">
        <v>480</v>
      </c>
      <c r="H3" s="34" t="s">
        <v>106</v>
      </c>
      <c r="I3" s="60" t="s">
        <v>481</v>
      </c>
      <c r="J3" s="7" t="s">
        <v>106</v>
      </c>
      <c r="K3" s="8" t="s">
        <v>482</v>
      </c>
    </row>
    <row r="4" spans="1:13" ht="12.75">
      <c r="A4" s="206" t="s">
        <v>483</v>
      </c>
      <c r="B4" s="438">
        <v>17.6</v>
      </c>
      <c r="C4" s="439">
        <v>1124.887225</v>
      </c>
      <c r="D4" s="440">
        <v>644.7582917064308</v>
      </c>
      <c r="E4" s="441">
        <v>106.8</v>
      </c>
      <c r="F4" s="76">
        <v>131</v>
      </c>
      <c r="G4" s="442">
        <v>196853</v>
      </c>
      <c r="H4" s="108">
        <v>103.9</v>
      </c>
      <c r="I4" s="55">
        <v>1474</v>
      </c>
      <c r="J4" s="443">
        <v>130.8</v>
      </c>
      <c r="K4" s="205">
        <v>8.461538461538462</v>
      </c>
      <c r="M4" s="444"/>
    </row>
    <row r="5" spans="1:13" ht="12.75">
      <c r="A5" s="206" t="s">
        <v>484</v>
      </c>
      <c r="B5" s="438">
        <v>12.4</v>
      </c>
      <c r="C5" s="158">
        <v>221.926299</v>
      </c>
      <c r="D5" s="440">
        <v>181.79534105319033</v>
      </c>
      <c r="E5" s="441">
        <v>106</v>
      </c>
      <c r="F5" s="76">
        <v>124</v>
      </c>
      <c r="G5" s="442">
        <v>141739</v>
      </c>
      <c r="H5" s="76">
        <v>103</v>
      </c>
      <c r="I5" s="55">
        <v>1079</v>
      </c>
      <c r="J5" s="443">
        <v>137.8</v>
      </c>
      <c r="K5" s="205">
        <v>8.837018837018837</v>
      </c>
      <c r="M5" s="444"/>
    </row>
    <row r="6" spans="1:13" s="455" customFormat="1" ht="12.75" customHeight="1">
      <c r="A6" s="445" t="s">
        <v>373</v>
      </c>
      <c r="B6" s="446">
        <v>30</v>
      </c>
      <c r="C6" s="447">
        <v>1346.813524</v>
      </c>
      <c r="D6" s="448">
        <v>454.17401353538276</v>
      </c>
      <c r="E6" s="441">
        <v>106.4</v>
      </c>
      <c r="F6" s="449">
        <v>129.3</v>
      </c>
      <c r="G6" s="450">
        <v>185090</v>
      </c>
      <c r="H6" s="451">
        <v>103.5</v>
      </c>
      <c r="I6" s="452">
        <v>2553</v>
      </c>
      <c r="J6" s="453">
        <v>133.7</v>
      </c>
      <c r="K6" s="454">
        <v>8.616267296658792</v>
      </c>
      <c r="M6" s="444"/>
    </row>
    <row r="7" spans="1:13" ht="12.75">
      <c r="A7" s="206" t="s">
        <v>485</v>
      </c>
      <c r="B7" s="438">
        <v>4.3</v>
      </c>
      <c r="C7" s="158">
        <v>205.019613</v>
      </c>
      <c r="D7" s="440">
        <v>488.71675971261436</v>
      </c>
      <c r="E7" s="441">
        <v>104</v>
      </c>
      <c r="F7" s="108">
        <v>119.6</v>
      </c>
      <c r="G7" s="442">
        <v>144070</v>
      </c>
      <c r="H7" s="108">
        <v>101.7</v>
      </c>
      <c r="I7" s="55">
        <v>91</v>
      </c>
      <c r="J7" s="443">
        <v>128.2</v>
      </c>
      <c r="K7" s="205">
        <v>2.166666666666667</v>
      </c>
      <c r="L7" s="448"/>
      <c r="M7" s="444"/>
    </row>
    <row r="8" spans="1:13" ht="12.75">
      <c r="A8" s="206" t="s">
        <v>486</v>
      </c>
      <c r="B8" s="438">
        <v>3</v>
      </c>
      <c r="C8" s="158">
        <v>106.150562</v>
      </c>
      <c r="D8" s="440">
        <v>353.0385164146243</v>
      </c>
      <c r="E8" s="441">
        <v>96.7</v>
      </c>
      <c r="F8" s="108">
        <v>125.4</v>
      </c>
      <c r="G8" s="442">
        <v>149799</v>
      </c>
      <c r="H8" s="76">
        <v>103.2</v>
      </c>
      <c r="I8" s="55">
        <v>75</v>
      </c>
      <c r="J8" s="443">
        <v>113.6</v>
      </c>
      <c r="K8" s="205">
        <v>2.4916943521594686</v>
      </c>
      <c r="M8" s="444"/>
    </row>
    <row r="9" spans="1:13" ht="12.75">
      <c r="A9" s="206" t="s">
        <v>487</v>
      </c>
      <c r="B9" s="438">
        <v>3.5</v>
      </c>
      <c r="C9" s="158">
        <v>76.773113</v>
      </c>
      <c r="D9" s="440">
        <v>219.9758543524915</v>
      </c>
      <c r="E9" s="441">
        <v>108.7</v>
      </c>
      <c r="F9" s="108">
        <v>115.7</v>
      </c>
      <c r="G9" s="442">
        <v>130826</v>
      </c>
      <c r="H9" s="76">
        <v>103.8</v>
      </c>
      <c r="I9" s="55">
        <v>154</v>
      </c>
      <c r="J9" s="443">
        <v>213.9</v>
      </c>
      <c r="K9" s="205">
        <v>4.412607449856734</v>
      </c>
      <c r="M9" s="444"/>
    </row>
    <row r="10" spans="1:13" ht="12.75">
      <c r="A10" s="445" t="s">
        <v>374</v>
      </c>
      <c r="B10" s="446">
        <v>10.8</v>
      </c>
      <c r="C10" s="447">
        <v>387.943288</v>
      </c>
      <c r="D10" s="448">
        <v>362.8384926907285</v>
      </c>
      <c r="E10" s="456">
        <v>101.8</v>
      </c>
      <c r="F10" s="451">
        <v>120.1</v>
      </c>
      <c r="G10" s="450">
        <v>141905</v>
      </c>
      <c r="H10" s="449">
        <v>102.7</v>
      </c>
      <c r="I10" s="452">
        <v>320</v>
      </c>
      <c r="J10" s="453">
        <v>153.1</v>
      </c>
      <c r="K10" s="454">
        <v>2.9906542056074765</v>
      </c>
      <c r="M10" s="444"/>
    </row>
    <row r="11" spans="1:13" ht="12.75">
      <c r="A11" s="206" t="s">
        <v>488</v>
      </c>
      <c r="B11" s="438">
        <v>4.6</v>
      </c>
      <c r="C11" s="158">
        <v>202.129997</v>
      </c>
      <c r="D11" s="440">
        <v>448.86057630385636</v>
      </c>
      <c r="E11" s="441">
        <v>121.7</v>
      </c>
      <c r="F11" s="457">
        <v>124.5</v>
      </c>
      <c r="G11" s="442">
        <v>158904</v>
      </c>
      <c r="H11" s="76">
        <v>105.2</v>
      </c>
      <c r="I11" s="55">
        <v>697</v>
      </c>
      <c r="J11" s="443">
        <v>165.2</v>
      </c>
      <c r="K11" s="205">
        <v>15.48888888888889</v>
      </c>
      <c r="M11" s="444"/>
    </row>
    <row r="12" spans="1:13" ht="12.75">
      <c r="A12" s="206" t="s">
        <v>489</v>
      </c>
      <c r="B12" s="438">
        <v>2.6</v>
      </c>
      <c r="C12" s="158">
        <v>72.628214</v>
      </c>
      <c r="D12" s="440">
        <v>285.2864089873517</v>
      </c>
      <c r="E12" s="441">
        <v>112.7</v>
      </c>
      <c r="F12" s="458">
        <v>88.9</v>
      </c>
      <c r="G12" s="442">
        <v>135836</v>
      </c>
      <c r="H12" s="76">
        <v>104.7</v>
      </c>
      <c r="I12" s="55">
        <v>188</v>
      </c>
      <c r="J12" s="443">
        <v>206.6</v>
      </c>
      <c r="K12" s="205">
        <v>7.372549019607844</v>
      </c>
      <c r="M12" s="444"/>
    </row>
    <row r="13" spans="1:13" ht="12.75">
      <c r="A13" s="206" t="s">
        <v>490</v>
      </c>
      <c r="B13" s="446">
        <v>2.8</v>
      </c>
      <c r="C13" s="158">
        <v>34.358011</v>
      </c>
      <c r="D13" s="440">
        <v>122.87262135089031</v>
      </c>
      <c r="E13" s="441">
        <v>104</v>
      </c>
      <c r="F13" s="457">
        <v>153.4</v>
      </c>
      <c r="G13" s="442">
        <v>119896</v>
      </c>
      <c r="H13" s="76">
        <v>103.3</v>
      </c>
      <c r="I13" s="55">
        <v>138</v>
      </c>
      <c r="J13" s="443">
        <v>181.6</v>
      </c>
      <c r="K13" s="205">
        <v>4.928571428571429</v>
      </c>
      <c r="M13" s="444"/>
    </row>
    <row r="14" spans="1:13" ht="12.75">
      <c r="A14" s="445" t="s">
        <v>491</v>
      </c>
      <c r="B14" s="446">
        <v>10</v>
      </c>
      <c r="C14" s="447">
        <v>309.116222</v>
      </c>
      <c r="D14" s="448">
        <v>313.9762605368499</v>
      </c>
      <c r="E14" s="456">
        <v>117.2</v>
      </c>
      <c r="F14" s="459">
        <v>117.4</v>
      </c>
      <c r="G14" s="450">
        <v>143566</v>
      </c>
      <c r="H14" s="449">
        <v>104.6</v>
      </c>
      <c r="I14" s="452">
        <v>1023</v>
      </c>
      <c r="J14" s="453">
        <v>173.7</v>
      </c>
      <c r="K14" s="454">
        <v>10.385786802030456</v>
      </c>
      <c r="M14" s="444"/>
    </row>
    <row r="15" spans="1:13" ht="12.75">
      <c r="A15" s="206" t="s">
        <v>492</v>
      </c>
      <c r="B15" s="438">
        <v>3.8</v>
      </c>
      <c r="C15" s="158">
        <v>66.895382</v>
      </c>
      <c r="D15" s="440">
        <v>178.87231004534954</v>
      </c>
      <c r="E15" s="441">
        <v>104.3</v>
      </c>
      <c r="F15" s="457">
        <v>111.3</v>
      </c>
      <c r="G15" s="442">
        <v>126191</v>
      </c>
      <c r="H15" s="108">
        <v>102.1</v>
      </c>
      <c r="I15" s="55">
        <v>77</v>
      </c>
      <c r="J15" s="443">
        <v>100</v>
      </c>
      <c r="K15" s="205">
        <v>2.0588235294117645</v>
      </c>
      <c r="M15" s="444"/>
    </row>
    <row r="16" spans="1:13" ht="12.75">
      <c r="A16" s="206" t="s">
        <v>493</v>
      </c>
      <c r="B16" s="438">
        <v>3.2</v>
      </c>
      <c r="C16" s="158">
        <v>44.558767</v>
      </c>
      <c r="D16" s="440">
        <v>141.22685349527117</v>
      </c>
      <c r="E16" s="441">
        <v>103</v>
      </c>
      <c r="F16" s="458">
        <v>114.7</v>
      </c>
      <c r="G16" s="442">
        <v>127017</v>
      </c>
      <c r="H16" s="108">
        <v>106.4</v>
      </c>
      <c r="I16" s="55">
        <v>253</v>
      </c>
      <c r="J16" s="443">
        <v>214.4</v>
      </c>
      <c r="K16" s="205">
        <v>8.031746031746032</v>
      </c>
      <c r="M16" s="444"/>
    </row>
    <row r="17" spans="1:13" ht="12.75">
      <c r="A17" s="206" t="s">
        <v>494</v>
      </c>
      <c r="B17" s="446">
        <v>2.3</v>
      </c>
      <c r="C17" s="158">
        <v>39.27299</v>
      </c>
      <c r="D17" s="440">
        <v>172.2529781224232</v>
      </c>
      <c r="E17" s="441">
        <v>101</v>
      </c>
      <c r="F17" s="458">
        <v>136.3</v>
      </c>
      <c r="G17" s="442">
        <v>136731</v>
      </c>
      <c r="H17" s="76">
        <v>102.6</v>
      </c>
      <c r="I17" s="55">
        <v>62</v>
      </c>
      <c r="J17" s="443">
        <v>151.2</v>
      </c>
      <c r="K17" s="205">
        <v>2.719298245614035</v>
      </c>
      <c r="M17" s="444"/>
    </row>
    <row r="18" spans="1:13" ht="12.75">
      <c r="A18" s="445" t="s">
        <v>495</v>
      </c>
      <c r="B18" s="446">
        <v>9.3</v>
      </c>
      <c r="C18" s="447">
        <v>150.727139</v>
      </c>
      <c r="D18" s="448">
        <v>164.2816929193933</v>
      </c>
      <c r="E18" s="456">
        <v>102.6</v>
      </c>
      <c r="F18" s="459">
        <v>119.1</v>
      </c>
      <c r="G18" s="450">
        <v>128928</v>
      </c>
      <c r="H18" s="449">
        <v>103.8</v>
      </c>
      <c r="I18" s="452">
        <v>392</v>
      </c>
      <c r="J18" s="453">
        <v>166.1</v>
      </c>
      <c r="K18" s="454">
        <v>4.2748091603053435</v>
      </c>
      <c r="M18" s="444"/>
    </row>
    <row r="19" spans="1:13" ht="12.75">
      <c r="A19" s="206" t="s">
        <v>496</v>
      </c>
      <c r="B19" s="438">
        <v>6.8</v>
      </c>
      <c r="C19" s="158">
        <v>135.525768</v>
      </c>
      <c r="D19" s="440">
        <v>200.7792130062415</v>
      </c>
      <c r="E19" s="441">
        <v>102.5</v>
      </c>
      <c r="F19" s="458">
        <v>104.5</v>
      </c>
      <c r="G19" s="442">
        <v>119562</v>
      </c>
      <c r="H19" s="76">
        <v>102.3</v>
      </c>
      <c r="I19" s="55">
        <v>56</v>
      </c>
      <c r="J19" s="443">
        <v>38.6</v>
      </c>
      <c r="K19" s="205">
        <v>0.8296296296296296</v>
      </c>
      <c r="M19" s="444"/>
    </row>
    <row r="20" spans="1:13" ht="12.75">
      <c r="A20" s="206" t="s">
        <v>497</v>
      </c>
      <c r="B20" s="446">
        <v>3.1</v>
      </c>
      <c r="C20" s="158">
        <v>67.551037</v>
      </c>
      <c r="D20" s="440">
        <v>222.5712332332794</v>
      </c>
      <c r="E20" s="441">
        <v>106.5</v>
      </c>
      <c r="F20" s="458">
        <v>120.1</v>
      </c>
      <c r="G20" s="442">
        <v>139770</v>
      </c>
      <c r="H20" s="76">
        <v>101.7</v>
      </c>
      <c r="I20" s="55">
        <v>54</v>
      </c>
      <c r="J20" s="443">
        <v>98.2</v>
      </c>
      <c r="K20" s="205">
        <v>1.776315789473684</v>
      </c>
      <c r="M20" s="444"/>
    </row>
    <row r="21" spans="1:13" ht="12.75">
      <c r="A21" s="206" t="s">
        <v>498</v>
      </c>
      <c r="B21" s="438">
        <v>2</v>
      </c>
      <c r="C21" s="158">
        <v>18.298816</v>
      </c>
      <c r="D21" s="440">
        <v>92.2356546634945</v>
      </c>
      <c r="E21" s="441">
        <v>106.5</v>
      </c>
      <c r="F21" s="458">
        <v>88.5</v>
      </c>
      <c r="G21" s="442">
        <v>113096</v>
      </c>
      <c r="H21" s="76">
        <v>101.4</v>
      </c>
      <c r="I21" s="55">
        <v>18</v>
      </c>
      <c r="J21" s="443">
        <v>105.9</v>
      </c>
      <c r="K21" s="205">
        <v>0.9090909090909092</v>
      </c>
      <c r="M21" s="444"/>
    </row>
    <row r="22" spans="1:13" ht="12" customHeight="1">
      <c r="A22" s="445" t="s">
        <v>499</v>
      </c>
      <c r="B22" s="446">
        <v>11.9</v>
      </c>
      <c r="C22" s="447">
        <v>221.375621</v>
      </c>
      <c r="D22" s="448">
        <v>188.10158009132513</v>
      </c>
      <c r="E22" s="456">
        <v>103.9</v>
      </c>
      <c r="F22" s="460">
        <v>107.7</v>
      </c>
      <c r="G22" s="450">
        <v>123831</v>
      </c>
      <c r="H22" s="451">
        <v>102.1</v>
      </c>
      <c r="I22" s="452">
        <v>128</v>
      </c>
      <c r="J22" s="453">
        <v>59</v>
      </c>
      <c r="K22" s="454">
        <v>1.0875106202209006</v>
      </c>
      <c r="M22" s="444"/>
    </row>
    <row r="23" spans="1:13" ht="12.75">
      <c r="A23" s="206" t="s">
        <v>500</v>
      </c>
      <c r="B23" s="438">
        <v>5.5</v>
      </c>
      <c r="C23" s="158">
        <v>122.818878</v>
      </c>
      <c r="D23" s="440">
        <v>227.65020287039835</v>
      </c>
      <c r="E23" s="441">
        <v>114.7</v>
      </c>
      <c r="F23" s="458">
        <v>117.3</v>
      </c>
      <c r="G23" s="442">
        <v>127254</v>
      </c>
      <c r="H23" s="108">
        <v>103.5</v>
      </c>
      <c r="I23" s="55">
        <v>199</v>
      </c>
      <c r="J23" s="443">
        <v>161.8</v>
      </c>
      <c r="K23" s="205">
        <v>3.685185185185185</v>
      </c>
      <c r="M23" s="444"/>
    </row>
    <row r="24" spans="1:13" ht="12.75">
      <c r="A24" s="206" t="s">
        <v>501</v>
      </c>
      <c r="B24" s="446">
        <v>3.9</v>
      </c>
      <c r="C24" s="158">
        <v>85.2866</v>
      </c>
      <c r="D24" s="440">
        <v>222.39647030292915</v>
      </c>
      <c r="E24" s="441">
        <v>101.9</v>
      </c>
      <c r="F24" s="458">
        <v>108.4</v>
      </c>
      <c r="G24" s="442">
        <v>119085</v>
      </c>
      <c r="H24" s="108">
        <v>102</v>
      </c>
      <c r="I24" s="55">
        <v>81</v>
      </c>
      <c r="J24" s="443">
        <v>69.2</v>
      </c>
      <c r="K24" s="205">
        <v>2.1148825065274153</v>
      </c>
      <c r="M24" s="444"/>
    </row>
    <row r="25" spans="1:13" ht="12.75" customHeight="1">
      <c r="A25" s="206" t="s">
        <v>502</v>
      </c>
      <c r="B25" s="438">
        <v>5.7</v>
      </c>
      <c r="C25" s="158">
        <v>90.004641</v>
      </c>
      <c r="D25" s="440">
        <v>160.32776609028838</v>
      </c>
      <c r="E25" s="441">
        <v>107.6</v>
      </c>
      <c r="F25" s="458">
        <v>111.9</v>
      </c>
      <c r="G25" s="442">
        <v>109022</v>
      </c>
      <c r="H25" s="76">
        <v>100.7</v>
      </c>
      <c r="I25" s="55">
        <v>117</v>
      </c>
      <c r="J25" s="443">
        <v>70.1</v>
      </c>
      <c r="K25" s="205">
        <v>2.0781527531083483</v>
      </c>
      <c r="M25" s="444"/>
    </row>
    <row r="26" spans="1:13" ht="12.75">
      <c r="A26" s="445" t="s">
        <v>503</v>
      </c>
      <c r="B26" s="446">
        <v>15</v>
      </c>
      <c r="C26" s="447">
        <v>298.110119</v>
      </c>
      <c r="D26" s="448">
        <v>200.83208016842104</v>
      </c>
      <c r="E26" s="456">
        <v>106.6</v>
      </c>
      <c r="F26" s="460">
        <v>112.9</v>
      </c>
      <c r="G26" s="450">
        <v>118611</v>
      </c>
      <c r="H26" s="449">
        <v>102.1</v>
      </c>
      <c r="I26" s="452">
        <v>397</v>
      </c>
      <c r="J26" s="453">
        <v>97.5</v>
      </c>
      <c r="K26" s="454">
        <v>2.671601615074024</v>
      </c>
      <c r="M26" s="444"/>
    </row>
    <row r="27" spans="1:13" ht="12.75">
      <c r="A27" s="206" t="s">
        <v>504</v>
      </c>
      <c r="B27" s="446">
        <v>5.2</v>
      </c>
      <c r="C27" s="158">
        <v>105.302189</v>
      </c>
      <c r="D27" s="440">
        <v>203.72183937843883</v>
      </c>
      <c r="E27" s="441">
        <v>123</v>
      </c>
      <c r="F27" s="458">
        <v>160.5</v>
      </c>
      <c r="G27" s="442">
        <v>125135</v>
      </c>
      <c r="H27" s="108">
        <v>104.6</v>
      </c>
      <c r="I27" s="55">
        <v>155</v>
      </c>
      <c r="J27" s="443">
        <v>77.9</v>
      </c>
      <c r="K27" s="205">
        <v>2.9980657640232105</v>
      </c>
      <c r="M27" s="444"/>
    </row>
    <row r="28" spans="1:13" ht="12.75">
      <c r="A28" s="206" t="s">
        <v>505</v>
      </c>
      <c r="B28" s="438">
        <v>3.6</v>
      </c>
      <c r="C28" s="158">
        <v>49.302657</v>
      </c>
      <c r="D28" s="440">
        <v>138.80291611181337</v>
      </c>
      <c r="E28" s="441">
        <v>107.4</v>
      </c>
      <c r="F28" s="458">
        <v>122</v>
      </c>
      <c r="G28" s="442">
        <v>112634</v>
      </c>
      <c r="H28" s="108">
        <v>103.8</v>
      </c>
      <c r="I28" s="55">
        <v>96</v>
      </c>
      <c r="J28" s="443">
        <v>76.8</v>
      </c>
      <c r="K28" s="205">
        <v>2.696629213483146</v>
      </c>
      <c r="M28" s="444"/>
    </row>
    <row r="29" spans="1:13" ht="12.75">
      <c r="A29" s="206" t="s">
        <v>506</v>
      </c>
      <c r="B29" s="438">
        <v>4.1</v>
      </c>
      <c r="C29" s="158">
        <v>69.73176</v>
      </c>
      <c r="D29" s="440">
        <v>171.1675082046889</v>
      </c>
      <c r="E29" s="461">
        <v>109.6</v>
      </c>
      <c r="F29" s="458">
        <v>102.2</v>
      </c>
      <c r="G29" s="442">
        <v>127523</v>
      </c>
      <c r="H29" s="108">
        <v>102.7</v>
      </c>
      <c r="I29" s="55">
        <v>104</v>
      </c>
      <c r="J29" s="443">
        <v>56.2</v>
      </c>
      <c r="K29" s="205">
        <v>2.549019607843137</v>
      </c>
      <c r="M29" s="444"/>
    </row>
    <row r="30" spans="1:13" ht="12.75">
      <c r="A30" s="445" t="s">
        <v>507</v>
      </c>
      <c r="B30" s="446">
        <v>13</v>
      </c>
      <c r="C30" s="447">
        <v>224.336606</v>
      </c>
      <c r="D30" s="448">
        <v>175.33420295745145</v>
      </c>
      <c r="E30" s="456">
        <v>117</v>
      </c>
      <c r="F30" s="460">
        <v>134.3</v>
      </c>
      <c r="G30" s="450">
        <v>122651</v>
      </c>
      <c r="H30" s="451">
        <v>103.7</v>
      </c>
      <c r="I30" s="452">
        <v>355</v>
      </c>
      <c r="J30" s="453">
        <v>69.7</v>
      </c>
      <c r="K30" s="454">
        <v>2.771272443403591</v>
      </c>
      <c r="M30" s="444"/>
    </row>
    <row r="31" spans="1:13" ht="12.75">
      <c r="A31" s="208" t="s">
        <v>29</v>
      </c>
      <c r="B31" s="365">
        <v>100</v>
      </c>
      <c r="C31" s="220">
        <v>2938.422519</v>
      </c>
      <c r="D31" s="462">
        <v>297.4905269775897</v>
      </c>
      <c r="E31" s="220">
        <v>107.8</v>
      </c>
      <c r="F31" s="463">
        <v>117.8</v>
      </c>
      <c r="G31" s="384">
        <v>153294</v>
      </c>
      <c r="H31" s="464">
        <v>102.9</v>
      </c>
      <c r="I31" s="383">
        <v>5168</v>
      </c>
      <c r="J31" s="465">
        <v>126.8</v>
      </c>
      <c r="K31" s="195">
        <v>5.231298714444782</v>
      </c>
      <c r="M31" s="444"/>
    </row>
    <row r="32" ht="12.75">
      <c r="E32" s="158"/>
    </row>
    <row r="33" spans="3:8" ht="12.75">
      <c r="C33" s="94"/>
      <c r="G33" s="466"/>
      <c r="H33" s="440"/>
    </row>
    <row r="34" ht="12.75">
      <c r="C34" s="94"/>
    </row>
  </sheetData>
  <sheetProtection/>
  <mergeCells count="6">
    <mergeCell ref="G2:H2"/>
    <mergeCell ref="I2:K2"/>
    <mergeCell ref="A2:A3"/>
    <mergeCell ref="B2:B3"/>
    <mergeCell ref="C2:D2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showZeros="0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4" max="4" width="10.421875" style="0" customWidth="1"/>
    <col min="6" max="6" width="10.57421875" style="0" customWidth="1"/>
    <col min="7" max="7" width="10.140625" style="0" customWidth="1"/>
  </cols>
  <sheetData>
    <row r="1" spans="1:7" ht="13.5" thickBot="1">
      <c r="A1" s="18" t="s">
        <v>30</v>
      </c>
      <c r="B1" s="38"/>
      <c r="C1" s="38"/>
      <c r="D1" s="38"/>
      <c r="E1" s="38"/>
      <c r="F1" s="38"/>
      <c r="G1" s="38"/>
    </row>
    <row r="2" spans="1:7" ht="13.5" thickBot="1">
      <c r="A2" s="2" t="s">
        <v>1</v>
      </c>
      <c r="B2" s="19" t="s">
        <v>31</v>
      </c>
      <c r="C2" s="20"/>
      <c r="D2" s="21"/>
      <c r="E2" s="19" t="s">
        <v>32</v>
      </c>
      <c r="F2" s="20"/>
      <c r="G2" s="20"/>
    </row>
    <row r="3" spans="1:7" ht="31.5" customHeight="1" thickBot="1">
      <c r="A3" s="6"/>
      <c r="B3" s="22" t="s">
        <v>4</v>
      </c>
      <c r="C3" s="22" t="s">
        <v>5</v>
      </c>
      <c r="D3" s="22" t="s">
        <v>6</v>
      </c>
      <c r="E3" s="22" t="s">
        <v>4</v>
      </c>
      <c r="F3" s="22" t="s">
        <v>5</v>
      </c>
      <c r="G3" s="39" t="s">
        <v>33</v>
      </c>
    </row>
    <row r="4" ht="12.75">
      <c r="A4" s="40" t="s">
        <v>7</v>
      </c>
    </row>
    <row r="5" spans="1:7" ht="12.75">
      <c r="A5" s="12" t="s">
        <v>8</v>
      </c>
      <c r="B5" s="13">
        <v>100.3</v>
      </c>
      <c r="C5" s="13">
        <v>107.8</v>
      </c>
      <c r="D5" s="13">
        <v>107.8</v>
      </c>
      <c r="E5" s="13">
        <v>100.8</v>
      </c>
      <c r="F5" s="13">
        <v>107.7</v>
      </c>
      <c r="G5" s="13">
        <v>107.7</v>
      </c>
    </row>
    <row r="6" spans="1:7" ht="12.75">
      <c r="A6" s="12" t="s">
        <v>9</v>
      </c>
      <c r="B6" s="13">
        <v>98.7</v>
      </c>
      <c r="C6" s="13">
        <v>106.2</v>
      </c>
      <c r="D6" s="13">
        <v>107</v>
      </c>
      <c r="E6" s="13">
        <v>100.3</v>
      </c>
      <c r="F6" s="13">
        <v>107.6</v>
      </c>
      <c r="G6" s="13">
        <v>107.7</v>
      </c>
    </row>
    <row r="7" spans="1:7" ht="12.75">
      <c r="A7" s="12" t="s">
        <v>10</v>
      </c>
      <c r="B7" s="13">
        <v>100.2</v>
      </c>
      <c r="C7" s="13">
        <v>106.4</v>
      </c>
      <c r="D7" s="13">
        <v>106.8</v>
      </c>
      <c r="E7" s="13">
        <v>99.9</v>
      </c>
      <c r="F7" s="13">
        <v>107.4</v>
      </c>
      <c r="G7" s="13">
        <v>107.6</v>
      </c>
    </row>
    <row r="8" spans="1:7" ht="12.75">
      <c r="A8" s="12" t="s">
        <v>11</v>
      </c>
      <c r="B8" s="13">
        <v>100.3</v>
      </c>
      <c r="C8" s="13">
        <v>107.1</v>
      </c>
      <c r="D8" s="13">
        <v>106.9</v>
      </c>
      <c r="E8" s="13">
        <v>100.4</v>
      </c>
      <c r="F8" s="13">
        <v>107</v>
      </c>
      <c r="G8" s="13">
        <v>107.4</v>
      </c>
    </row>
    <row r="9" spans="1:7" ht="12.75">
      <c r="A9" s="12" t="s">
        <v>12</v>
      </c>
      <c r="B9" s="13">
        <v>100.8</v>
      </c>
      <c r="C9" s="13">
        <v>107.8</v>
      </c>
      <c r="D9" s="13">
        <v>107.1</v>
      </c>
      <c r="E9" s="13">
        <v>100.6</v>
      </c>
      <c r="F9" s="13">
        <v>107.4</v>
      </c>
      <c r="G9" s="13">
        <v>107.4</v>
      </c>
    </row>
    <row r="10" spans="1:7" ht="12.75">
      <c r="A10" s="12" t="s">
        <v>13</v>
      </c>
      <c r="B10" s="13">
        <v>98.4</v>
      </c>
      <c r="C10" s="13">
        <v>106.9</v>
      </c>
      <c r="D10" s="13">
        <v>107</v>
      </c>
      <c r="E10" s="13">
        <v>98.9</v>
      </c>
      <c r="F10" s="13">
        <v>106.9</v>
      </c>
      <c r="G10" s="13">
        <v>107.3</v>
      </c>
    </row>
    <row r="11" spans="1:7" ht="12.75">
      <c r="A11" s="12" t="s">
        <v>14</v>
      </c>
      <c r="B11" s="13">
        <v>99.6</v>
      </c>
      <c r="C11" s="13">
        <v>106.2</v>
      </c>
      <c r="D11" s="13">
        <v>106.9</v>
      </c>
      <c r="E11" s="13">
        <v>100.4</v>
      </c>
      <c r="F11" s="13">
        <v>106.1</v>
      </c>
      <c r="G11" s="13">
        <v>107.2</v>
      </c>
    </row>
    <row r="12" spans="1:7" ht="12.75">
      <c r="A12" s="12" t="s">
        <v>15</v>
      </c>
      <c r="B12" s="13">
        <v>99.7</v>
      </c>
      <c r="C12" s="13">
        <v>105.1</v>
      </c>
      <c r="D12" s="13">
        <v>106.7</v>
      </c>
      <c r="E12" s="13">
        <v>100</v>
      </c>
      <c r="F12" s="13">
        <v>105.7</v>
      </c>
      <c r="G12" s="13">
        <v>107</v>
      </c>
    </row>
    <row r="13" spans="1:7" ht="12.75">
      <c r="A13" s="12" t="s">
        <v>16</v>
      </c>
      <c r="B13" s="13">
        <v>100.8</v>
      </c>
      <c r="C13" s="13">
        <v>102.5</v>
      </c>
      <c r="D13" s="13">
        <v>106.2</v>
      </c>
      <c r="E13" s="13">
        <v>100.3</v>
      </c>
      <c r="F13" s="13">
        <v>104.2</v>
      </c>
      <c r="G13" s="13">
        <v>106.7</v>
      </c>
    </row>
    <row r="14" spans="1:7" ht="12.75">
      <c r="A14" s="12" t="s">
        <v>17</v>
      </c>
      <c r="B14" s="13">
        <v>99.6</v>
      </c>
      <c r="C14" s="13">
        <v>100.2</v>
      </c>
      <c r="D14" s="13">
        <v>105.6</v>
      </c>
      <c r="E14" s="13">
        <v>99.8</v>
      </c>
      <c r="F14" s="13">
        <v>102.7</v>
      </c>
      <c r="G14" s="13">
        <v>106.3</v>
      </c>
    </row>
    <row r="15" spans="1:7" ht="12.75">
      <c r="A15" s="12" t="s">
        <v>18</v>
      </c>
      <c r="B15" s="13">
        <v>99.3</v>
      </c>
      <c r="C15" s="13">
        <v>97.1</v>
      </c>
      <c r="D15" s="13">
        <v>104.8</v>
      </c>
      <c r="E15" s="13">
        <v>99.4</v>
      </c>
      <c r="F15" s="13">
        <v>100.6</v>
      </c>
      <c r="G15" s="13">
        <v>105.8</v>
      </c>
    </row>
    <row r="16" spans="1:7" ht="12.75">
      <c r="A16" s="12" t="s">
        <v>19</v>
      </c>
      <c r="B16" s="13">
        <v>100.5</v>
      </c>
      <c r="C16" s="13">
        <v>98.2</v>
      </c>
      <c r="D16" s="13">
        <v>104.3</v>
      </c>
      <c r="E16" s="13">
        <v>99.9</v>
      </c>
      <c r="F16" s="13">
        <v>100.8</v>
      </c>
      <c r="G16" s="13">
        <v>105.3</v>
      </c>
    </row>
    <row r="17" ht="12.75">
      <c r="A17" s="40" t="s">
        <v>20</v>
      </c>
    </row>
    <row r="18" spans="1:7" ht="12.75">
      <c r="A18" s="12" t="s">
        <v>8</v>
      </c>
      <c r="B18" s="13">
        <v>101.4</v>
      </c>
      <c r="C18" s="13">
        <v>99.1</v>
      </c>
      <c r="D18" s="13">
        <v>99.1</v>
      </c>
      <c r="E18" s="13">
        <v>99.8</v>
      </c>
      <c r="F18" s="13">
        <v>99.8</v>
      </c>
      <c r="G18" s="13">
        <v>99.8</v>
      </c>
    </row>
    <row r="19" spans="1:7" ht="12.75">
      <c r="A19" s="12" t="s">
        <v>9</v>
      </c>
      <c r="B19" s="13">
        <v>100.4</v>
      </c>
      <c r="C19" s="13">
        <v>100.8</v>
      </c>
      <c r="D19" s="13">
        <v>99.9</v>
      </c>
      <c r="E19" s="13">
        <v>101.1</v>
      </c>
      <c r="F19" s="13">
        <v>100.6</v>
      </c>
      <c r="G19" s="13">
        <v>100.2</v>
      </c>
    </row>
    <row r="20" spans="1:7" ht="12.75">
      <c r="A20" s="12" t="s">
        <v>10</v>
      </c>
      <c r="B20" s="13">
        <v>101.6</v>
      </c>
      <c r="C20" s="13">
        <v>102.2</v>
      </c>
      <c r="D20" s="13">
        <v>100.7</v>
      </c>
      <c r="E20" s="13">
        <v>99.9</v>
      </c>
      <c r="F20" s="13">
        <v>100.7</v>
      </c>
      <c r="G20" s="13">
        <v>100.4</v>
      </c>
    </row>
    <row r="21" spans="1:7" ht="12.75">
      <c r="A21" s="12" t="s">
        <v>11</v>
      </c>
      <c r="B21" s="13">
        <v>98.8</v>
      </c>
      <c r="C21" s="13">
        <v>100.7</v>
      </c>
      <c r="D21" s="13">
        <v>100.7</v>
      </c>
      <c r="E21" s="13">
        <v>99.2</v>
      </c>
      <c r="F21" s="13">
        <v>99.4</v>
      </c>
      <c r="G21" s="13">
        <v>100.1</v>
      </c>
    </row>
    <row r="22" spans="1:7" ht="12.75">
      <c r="A22" s="12" t="s">
        <v>12</v>
      </c>
      <c r="B22" s="13">
        <v>98.8</v>
      </c>
      <c r="C22" s="13">
        <v>98.7</v>
      </c>
      <c r="D22" s="13">
        <v>100.3</v>
      </c>
      <c r="E22" s="13">
        <v>99.7</v>
      </c>
      <c r="F22" s="13">
        <v>98.5</v>
      </c>
      <c r="G22" s="13">
        <v>99.8</v>
      </c>
    </row>
    <row r="23" spans="1:7" ht="12.75">
      <c r="A23" s="12" t="s">
        <v>13</v>
      </c>
      <c r="B23" s="13">
        <v>100.3</v>
      </c>
      <c r="C23" s="13">
        <v>100.6</v>
      </c>
      <c r="D23" s="13">
        <v>100.3</v>
      </c>
      <c r="E23" s="13">
        <v>100.2</v>
      </c>
      <c r="F23" s="13">
        <v>99.8</v>
      </c>
      <c r="G23" s="13">
        <v>99.8</v>
      </c>
    </row>
    <row r="24" spans="1:7" ht="12.75">
      <c r="A24" s="12" t="s">
        <v>14</v>
      </c>
      <c r="B24" s="13">
        <v>100.2</v>
      </c>
      <c r="C24" s="13">
        <v>101.3</v>
      </c>
      <c r="D24" s="13">
        <v>100.5</v>
      </c>
      <c r="E24" s="13">
        <v>100.4</v>
      </c>
      <c r="F24" s="13">
        <v>99.8</v>
      </c>
      <c r="G24" s="13">
        <v>99.8</v>
      </c>
    </row>
    <row r="25" spans="1:7" ht="12.75">
      <c r="A25" s="12" t="s">
        <v>15</v>
      </c>
      <c r="B25" s="13">
        <v>100.7</v>
      </c>
      <c r="C25" s="13">
        <v>102.4</v>
      </c>
      <c r="D25" s="13">
        <v>100.7</v>
      </c>
      <c r="E25" s="13">
        <v>100.6</v>
      </c>
      <c r="F25" s="13">
        <v>100.4</v>
      </c>
      <c r="G25" s="13">
        <v>99.9</v>
      </c>
    </row>
    <row r="26" spans="1:7" ht="12.75">
      <c r="A26" s="12" t="s">
        <v>16</v>
      </c>
      <c r="B26" s="13">
        <v>100</v>
      </c>
      <c r="C26" s="13">
        <v>101.6</v>
      </c>
      <c r="D26" s="13">
        <v>100.8</v>
      </c>
      <c r="E26" s="13">
        <v>99.7</v>
      </c>
      <c r="F26" s="13">
        <v>99.8</v>
      </c>
      <c r="G26" s="13">
        <v>99.9</v>
      </c>
    </row>
    <row r="27" spans="1:7" ht="12.75">
      <c r="A27" s="12" t="s">
        <v>17</v>
      </c>
      <c r="B27" s="13">
        <v>98.2</v>
      </c>
      <c r="C27" s="13">
        <v>100.2</v>
      </c>
      <c r="D27" s="13">
        <v>100.8</v>
      </c>
      <c r="E27" s="13">
        <v>98.8</v>
      </c>
      <c r="F27" s="13">
        <v>98.7</v>
      </c>
      <c r="G27" s="13">
        <v>99.7</v>
      </c>
    </row>
    <row r="28" spans="1:7" ht="12.75">
      <c r="A28" s="12" t="s">
        <v>18</v>
      </c>
      <c r="B28" s="13">
        <v>99.7</v>
      </c>
      <c r="C28" s="13">
        <v>100.6</v>
      </c>
      <c r="D28" s="13">
        <v>100.7</v>
      </c>
      <c r="E28" s="13">
        <v>98.7</v>
      </c>
      <c r="F28" s="13">
        <v>98.1</v>
      </c>
      <c r="G28" s="13">
        <v>99.6</v>
      </c>
    </row>
    <row r="29" spans="1:7" ht="12.75">
      <c r="A29" s="12" t="s">
        <v>19</v>
      </c>
      <c r="B29" s="13">
        <v>100.5</v>
      </c>
      <c r="C29" s="13">
        <v>100.5</v>
      </c>
      <c r="D29" s="13">
        <v>100.7</v>
      </c>
      <c r="E29" s="13">
        <v>100.5</v>
      </c>
      <c r="F29" s="13">
        <v>98.6</v>
      </c>
      <c r="G29" s="13">
        <v>99.5</v>
      </c>
    </row>
    <row r="30" ht="12.75">
      <c r="A30" s="40" t="s">
        <v>21</v>
      </c>
    </row>
    <row r="31" spans="1:7" ht="12.75">
      <c r="A31" s="12" t="s">
        <v>8</v>
      </c>
      <c r="B31" s="13">
        <v>100.7</v>
      </c>
      <c r="C31" s="13">
        <v>99.9</v>
      </c>
      <c r="D31" s="13">
        <v>99.9</v>
      </c>
      <c r="E31" s="13">
        <v>100</v>
      </c>
      <c r="F31" s="13">
        <v>98.8</v>
      </c>
      <c r="G31" s="13">
        <v>98.8</v>
      </c>
    </row>
    <row r="32" spans="1:7" ht="12.75">
      <c r="A32" s="12" t="s">
        <v>9</v>
      </c>
      <c r="B32" s="13">
        <v>100.7</v>
      </c>
      <c r="C32" s="13">
        <v>100.2</v>
      </c>
      <c r="D32" s="13">
        <v>100</v>
      </c>
      <c r="E32" s="13">
        <v>100.3</v>
      </c>
      <c r="F32" s="13">
        <v>98</v>
      </c>
      <c r="G32" s="13">
        <v>98.4</v>
      </c>
    </row>
    <row r="33" spans="1:7" ht="12.75">
      <c r="A33" s="12" t="s">
        <v>10</v>
      </c>
      <c r="B33" s="13">
        <v>99.4</v>
      </c>
      <c r="C33" s="13">
        <v>98.1</v>
      </c>
      <c r="D33" s="13">
        <v>99.4</v>
      </c>
      <c r="E33" s="13">
        <v>99.4</v>
      </c>
      <c r="F33" s="13">
        <v>97.5</v>
      </c>
      <c r="G33" s="13">
        <v>98.1</v>
      </c>
    </row>
    <row r="34" spans="1:7" ht="12.75">
      <c r="A34" s="12" t="s">
        <v>11</v>
      </c>
      <c r="B34" s="13">
        <v>99.2</v>
      </c>
      <c r="C34" s="13">
        <v>98.5</v>
      </c>
      <c r="D34" s="13">
        <v>99.1</v>
      </c>
      <c r="E34" s="13">
        <v>99.8</v>
      </c>
      <c r="F34" s="13">
        <v>98.1</v>
      </c>
      <c r="G34" s="13">
        <v>98.1</v>
      </c>
    </row>
    <row r="35" spans="1:7" ht="12.75">
      <c r="A35" s="12" t="s">
        <v>12</v>
      </c>
      <c r="B35" s="13">
        <v>99.2</v>
      </c>
      <c r="C35" s="13">
        <v>98.9</v>
      </c>
      <c r="D35" s="13">
        <v>99.1</v>
      </c>
      <c r="E35" s="13">
        <v>99.2</v>
      </c>
      <c r="F35" s="13">
        <v>97.6</v>
      </c>
      <c r="G35" s="13">
        <v>98</v>
      </c>
    </row>
    <row r="36" spans="1:7" ht="12.75">
      <c r="A36" s="12" t="s">
        <v>13</v>
      </c>
      <c r="B36" s="13">
        <v>100.8</v>
      </c>
      <c r="C36" s="13">
        <v>99.4</v>
      </c>
      <c r="D36" s="13">
        <v>99.1</v>
      </c>
      <c r="E36" s="13">
        <v>100.3</v>
      </c>
      <c r="F36" s="13">
        <v>97.7</v>
      </c>
      <c r="G36" s="13">
        <v>97.9</v>
      </c>
    </row>
    <row r="37" spans="1:7" ht="12.75">
      <c r="A37" s="12" t="s">
        <v>14</v>
      </c>
      <c r="B37" s="13">
        <v>100.5</v>
      </c>
      <c r="C37" s="13">
        <v>99.7</v>
      </c>
      <c r="D37" s="13">
        <v>99.2</v>
      </c>
      <c r="E37" s="13">
        <v>100.2</v>
      </c>
      <c r="F37" s="13">
        <v>97.5</v>
      </c>
      <c r="G37" s="13">
        <v>97.9</v>
      </c>
    </row>
    <row r="38" spans="1:7" ht="12.75">
      <c r="A38" s="12" t="s">
        <v>15</v>
      </c>
      <c r="B38" s="13">
        <v>100.7</v>
      </c>
      <c r="C38" s="13">
        <v>99.6</v>
      </c>
      <c r="D38" s="13">
        <v>99.3</v>
      </c>
      <c r="E38" s="13">
        <v>100.2</v>
      </c>
      <c r="F38" s="13">
        <v>97.1</v>
      </c>
      <c r="G38" s="13">
        <v>97.8</v>
      </c>
    </row>
    <row r="39" spans="1:7" ht="12.75">
      <c r="A39" s="12" t="s">
        <v>16</v>
      </c>
      <c r="B39" s="13">
        <v>100.1</v>
      </c>
      <c r="C39" s="13">
        <v>99.7</v>
      </c>
      <c r="D39" s="13">
        <v>99.3</v>
      </c>
      <c r="E39" s="13">
        <v>100.3</v>
      </c>
      <c r="F39" s="13">
        <v>97.7</v>
      </c>
      <c r="G39" s="13">
        <v>97.8</v>
      </c>
    </row>
    <row r="40" spans="1:7" ht="12.75">
      <c r="A40" s="12" t="s">
        <v>17</v>
      </c>
      <c r="B40" s="13">
        <v>99.1</v>
      </c>
      <c r="C40" s="13">
        <v>100.7</v>
      </c>
      <c r="D40" s="13">
        <v>99.5</v>
      </c>
      <c r="E40" s="13">
        <v>99.4</v>
      </c>
      <c r="F40" s="13">
        <v>98.3</v>
      </c>
      <c r="G40" s="13">
        <v>97.8</v>
      </c>
    </row>
    <row r="41" ht="12.75">
      <c r="A41" s="12" t="s">
        <v>18</v>
      </c>
    </row>
    <row r="42" ht="12.75">
      <c r="A42" s="12" t="s">
        <v>19</v>
      </c>
    </row>
  </sheetData>
  <sheetProtection/>
  <mergeCells count="3">
    <mergeCell ref="E2:G2"/>
    <mergeCell ref="A2:A3"/>
    <mergeCell ref="B2:D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55"/>
  <sheetViews>
    <sheetView showZeros="0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7" width="12.28125" style="0" customWidth="1"/>
  </cols>
  <sheetData>
    <row r="1" spans="1:8" ht="13.5" thickBot="1">
      <c r="A1" s="18" t="s">
        <v>508</v>
      </c>
      <c r="B1" s="18"/>
      <c r="C1" s="18"/>
      <c r="D1" s="18"/>
      <c r="E1" s="18"/>
      <c r="F1" s="18"/>
      <c r="G1" s="18"/>
      <c r="H1" s="467"/>
    </row>
    <row r="2" spans="1:7" ht="42.75" customHeight="1" thickBot="1">
      <c r="A2" s="2" t="s">
        <v>509</v>
      </c>
      <c r="B2" s="348" t="s">
        <v>510</v>
      </c>
      <c r="C2" s="348" t="s">
        <v>511</v>
      </c>
      <c r="D2" s="348" t="s">
        <v>512</v>
      </c>
      <c r="E2" s="348" t="s">
        <v>510</v>
      </c>
      <c r="F2" s="69" t="s">
        <v>511</v>
      </c>
      <c r="G2" s="134" t="s">
        <v>513</v>
      </c>
    </row>
    <row r="3" spans="1:7" ht="13.5" customHeight="1" thickBot="1">
      <c r="A3" s="6"/>
      <c r="B3" s="19" t="s">
        <v>514</v>
      </c>
      <c r="C3" s="20"/>
      <c r="D3" s="21"/>
      <c r="E3" s="19" t="s">
        <v>515</v>
      </c>
      <c r="F3" s="21"/>
      <c r="G3" s="135"/>
    </row>
    <row r="4" spans="1:7" ht="12.75">
      <c r="A4" s="93">
        <v>1990</v>
      </c>
      <c r="B4" s="423">
        <v>125679</v>
      </c>
      <c r="C4" s="423">
        <v>145660</v>
      </c>
      <c r="D4" s="423">
        <v>-19981</v>
      </c>
      <c r="E4" s="158">
        <v>12.1</v>
      </c>
      <c r="F4" s="158">
        <v>14</v>
      </c>
      <c r="G4" s="158">
        <v>14.8</v>
      </c>
    </row>
    <row r="5" spans="1:7" ht="12.75">
      <c r="A5" s="93">
        <v>2001</v>
      </c>
      <c r="B5" s="423">
        <v>97047</v>
      </c>
      <c r="C5" s="423">
        <v>132183</v>
      </c>
      <c r="D5" s="423">
        <v>-35136</v>
      </c>
      <c r="E5" s="158">
        <v>9.5</v>
      </c>
      <c r="F5" s="158">
        <v>13</v>
      </c>
      <c r="G5" s="158">
        <v>8.1</v>
      </c>
    </row>
    <row r="6" spans="1:7" ht="12.75">
      <c r="A6" s="93">
        <v>2002</v>
      </c>
      <c r="B6" s="423">
        <v>96804</v>
      </c>
      <c r="C6" s="423">
        <v>132833</v>
      </c>
      <c r="D6" s="423">
        <v>-36029</v>
      </c>
      <c r="E6" s="158">
        <v>9.5</v>
      </c>
      <c r="F6" s="158">
        <v>13.1</v>
      </c>
      <c r="G6" s="158">
        <v>7.2</v>
      </c>
    </row>
    <row r="7" spans="1:7" ht="12.75">
      <c r="A7" s="93">
        <v>2003</v>
      </c>
      <c r="B7" s="423">
        <v>94647</v>
      </c>
      <c r="C7" s="423">
        <v>135823</v>
      </c>
      <c r="D7" s="423">
        <v>-41176</v>
      </c>
      <c r="E7" s="158">
        <v>9.3</v>
      </c>
      <c r="F7" s="158">
        <v>13.4</v>
      </c>
      <c r="G7" s="158">
        <v>7.3</v>
      </c>
    </row>
    <row r="8" spans="1:7" ht="12.75">
      <c r="A8" s="93">
        <v>2004</v>
      </c>
      <c r="B8" s="423">
        <v>95137</v>
      </c>
      <c r="C8" s="423">
        <v>132492</v>
      </c>
      <c r="D8" s="423">
        <v>-37355</v>
      </c>
      <c r="E8" s="158">
        <v>9.4</v>
      </c>
      <c r="F8" s="158">
        <v>13.1</v>
      </c>
      <c r="G8" s="158">
        <v>6.6</v>
      </c>
    </row>
    <row r="9" spans="1:7" ht="12.75">
      <c r="A9" s="93">
        <v>2005</v>
      </c>
      <c r="B9" s="423">
        <v>97496</v>
      </c>
      <c r="C9" s="423">
        <v>135732</v>
      </c>
      <c r="D9" s="423">
        <v>-38236</v>
      </c>
      <c r="E9" s="158">
        <v>9.7</v>
      </c>
      <c r="F9" s="158">
        <v>13.5</v>
      </c>
      <c r="G9" s="158">
        <v>6.2</v>
      </c>
    </row>
    <row r="10" spans="1:7" ht="12.75">
      <c r="A10" s="93">
        <v>2006</v>
      </c>
      <c r="B10" s="423">
        <v>99871</v>
      </c>
      <c r="C10" s="423">
        <v>131603</v>
      </c>
      <c r="D10" s="423">
        <v>-31732</v>
      </c>
      <c r="E10" s="158">
        <v>9.9</v>
      </c>
      <c r="F10" s="158">
        <v>13.1</v>
      </c>
      <c r="G10" s="158">
        <v>5.7</v>
      </c>
    </row>
    <row r="11" spans="1:7" ht="12.75">
      <c r="A11" s="93">
        <v>2007</v>
      </c>
      <c r="B11" s="423">
        <v>97613</v>
      </c>
      <c r="C11" s="423">
        <v>132938</v>
      </c>
      <c r="D11" s="423">
        <v>-35325</v>
      </c>
      <c r="E11" s="158">
        <v>9.7</v>
      </c>
      <c r="F11" s="158">
        <v>13.2</v>
      </c>
      <c r="G11" s="158">
        <v>5.9</v>
      </c>
    </row>
    <row r="12" spans="1:7" ht="12.75">
      <c r="A12" s="93">
        <v>2008</v>
      </c>
      <c r="B12" s="423">
        <v>99149</v>
      </c>
      <c r="C12" s="423">
        <v>130027</v>
      </c>
      <c r="D12" s="423">
        <v>-30878</v>
      </c>
      <c r="E12" s="158">
        <v>9.9</v>
      </c>
      <c r="F12" s="158">
        <v>13</v>
      </c>
      <c r="G12" s="158">
        <v>5.6</v>
      </c>
    </row>
    <row r="13" spans="1:7" ht="12.75">
      <c r="A13" s="93">
        <v>2009</v>
      </c>
      <c r="B13" s="423">
        <v>96442</v>
      </c>
      <c r="C13" s="423">
        <v>130414</v>
      </c>
      <c r="D13" s="423">
        <v>-33972</v>
      </c>
      <c r="E13" s="158">
        <v>9.6</v>
      </c>
      <c r="F13" s="158">
        <v>13</v>
      </c>
      <c r="G13" s="158">
        <v>5.1</v>
      </c>
    </row>
    <row r="14" spans="1:7" ht="12.75">
      <c r="A14" s="93">
        <v>2010</v>
      </c>
      <c r="B14" s="423">
        <v>90335</v>
      </c>
      <c r="C14" s="423">
        <v>130456</v>
      </c>
      <c r="D14" s="423">
        <v>-40121</v>
      </c>
      <c r="E14" s="158">
        <v>9.033479222997787</v>
      </c>
      <c r="F14" s="158">
        <v>13.04556999518901</v>
      </c>
      <c r="G14" s="158">
        <v>5.324625006918692</v>
      </c>
    </row>
    <row r="15" spans="1:7" ht="12.75">
      <c r="A15" s="93">
        <v>2011</v>
      </c>
      <c r="B15" s="423">
        <v>88049</v>
      </c>
      <c r="C15" s="423">
        <v>128795</v>
      </c>
      <c r="D15" s="423">
        <v>-40746</v>
      </c>
      <c r="E15" s="158">
        <v>8.829865119144614</v>
      </c>
      <c r="F15" s="158">
        <v>12.916018103785738</v>
      </c>
      <c r="G15" s="158">
        <v>4.917716271621484</v>
      </c>
    </row>
    <row r="16" spans="1:7" ht="12.75">
      <c r="A16" s="93">
        <v>2012</v>
      </c>
      <c r="B16" s="423">
        <v>90269</v>
      </c>
      <c r="C16" s="423">
        <v>129440</v>
      </c>
      <c r="D16" s="423">
        <v>-39171</v>
      </c>
      <c r="E16" s="158">
        <v>9.099365985806061</v>
      </c>
      <c r="F16" s="158">
        <v>13.047911610882325</v>
      </c>
      <c r="G16" s="158">
        <v>4.852164087338954</v>
      </c>
    </row>
    <row r="17" spans="1:7" ht="12.75" customHeight="1">
      <c r="A17" s="93">
        <v>2013</v>
      </c>
      <c r="B17" s="423">
        <v>88689</v>
      </c>
      <c r="C17" s="423">
        <v>126778</v>
      </c>
      <c r="D17" s="423">
        <v>-38090</v>
      </c>
      <c r="E17" s="158">
        <v>8.964749759718446</v>
      </c>
      <c r="F17" s="158">
        <v>12.814915150552435</v>
      </c>
      <c r="G17" s="158">
        <v>5.1190113768336545</v>
      </c>
    </row>
    <row r="18" spans="1:7" ht="12.75">
      <c r="A18" s="9" t="s">
        <v>20</v>
      </c>
      <c r="B18" s="423"/>
      <c r="C18" s="423"/>
      <c r="D18" s="423"/>
      <c r="E18" s="158"/>
      <c r="F18" s="158"/>
      <c r="G18" s="158"/>
    </row>
    <row r="19" spans="1:7" ht="12.75">
      <c r="A19" s="12" t="s">
        <v>8</v>
      </c>
      <c r="B19" s="423">
        <v>7486</v>
      </c>
      <c r="C19" s="423">
        <v>11296</v>
      </c>
      <c r="D19" s="423">
        <v>-3810</v>
      </c>
      <c r="E19" s="158">
        <v>8.896757451993267</v>
      </c>
      <c r="F19" s="158">
        <v>13.424762513721074</v>
      </c>
      <c r="G19" s="158">
        <v>4.2746460058776385</v>
      </c>
    </row>
    <row r="20" spans="1:7" ht="12.75">
      <c r="A20" s="12" t="s">
        <v>9</v>
      </c>
      <c r="B20" s="423">
        <v>6612</v>
      </c>
      <c r="C20" s="423">
        <v>10692</v>
      </c>
      <c r="D20" s="423">
        <v>-4080</v>
      </c>
      <c r="E20" s="158">
        <v>8.702964215807636</v>
      </c>
      <c r="F20" s="158">
        <v>14.073214367122691</v>
      </c>
      <c r="G20" s="158">
        <v>5.14216575922565</v>
      </c>
    </row>
    <row r="21" spans="1:7" ht="12.75">
      <c r="A21" s="12" t="s">
        <v>10</v>
      </c>
      <c r="B21" s="423">
        <v>6988</v>
      </c>
      <c r="C21" s="423">
        <v>11956</v>
      </c>
      <c r="D21" s="423">
        <v>-4968</v>
      </c>
      <c r="E21" s="158">
        <v>8.311078051488082</v>
      </c>
      <c r="F21" s="158">
        <v>14.219697936976457</v>
      </c>
      <c r="G21" s="158">
        <v>5.437893531768746</v>
      </c>
    </row>
    <row r="22" spans="1:7" ht="12.75">
      <c r="A22" s="12" t="s">
        <v>11</v>
      </c>
      <c r="B22" s="423">
        <v>6428</v>
      </c>
      <c r="C22" s="423">
        <v>10954</v>
      </c>
      <c r="D22" s="423">
        <v>-4526</v>
      </c>
      <c r="E22" s="158">
        <v>7.903218034476458</v>
      </c>
      <c r="F22" s="158">
        <v>13.467929425895322</v>
      </c>
      <c r="G22" s="158">
        <v>5.444928438083386</v>
      </c>
    </row>
    <row r="23" spans="1:12" ht="12.75">
      <c r="A23" s="12" t="s">
        <v>12</v>
      </c>
      <c r="B23" s="423">
        <v>7014</v>
      </c>
      <c r="C23" s="423">
        <v>9757</v>
      </c>
      <c r="D23" s="423">
        <v>-2743</v>
      </c>
      <c r="E23" s="158">
        <v>8.348103447581247</v>
      </c>
      <c r="F23" s="158">
        <v>11.612837943833794</v>
      </c>
      <c r="G23" s="158">
        <v>4.847447961220416</v>
      </c>
      <c r="H23" s="468"/>
      <c r="I23" s="468"/>
      <c r="J23" s="438"/>
      <c r="K23" s="438"/>
      <c r="L23" s="438"/>
    </row>
    <row r="24" spans="1:12" ht="12.75">
      <c r="A24" s="12" t="s">
        <v>13</v>
      </c>
      <c r="B24" s="423">
        <v>7320</v>
      </c>
      <c r="C24" s="423">
        <v>10263</v>
      </c>
      <c r="D24" s="423">
        <v>-2943</v>
      </c>
      <c r="E24" s="158">
        <v>9.00479293399783</v>
      </c>
      <c r="F24" s="158">
        <v>12.625162552133844</v>
      </c>
      <c r="G24" s="158">
        <v>6.147540983606557</v>
      </c>
      <c r="H24" s="468"/>
      <c r="I24" s="468"/>
      <c r="J24" s="438"/>
      <c r="K24" s="438"/>
      <c r="L24" s="438"/>
    </row>
    <row r="25" spans="1:12" ht="12.75">
      <c r="A25" s="12" t="s">
        <v>14</v>
      </c>
      <c r="B25" s="423">
        <v>8282</v>
      </c>
      <c r="C25" s="423">
        <v>10044</v>
      </c>
      <c r="D25" s="423">
        <v>-1762</v>
      </c>
      <c r="E25" s="158">
        <v>9.861345038491388</v>
      </c>
      <c r="F25" s="158">
        <v>11.959351553562847</v>
      </c>
      <c r="G25" s="158">
        <v>5.795701521371649</v>
      </c>
      <c r="H25" s="468"/>
      <c r="I25" s="468"/>
      <c r="J25" s="438"/>
      <c r="K25" s="438"/>
      <c r="L25" s="438"/>
    </row>
    <row r="26" spans="1:12" ht="12.75">
      <c r="A26" s="12" t="s">
        <v>15</v>
      </c>
      <c r="B26" s="423">
        <v>7844</v>
      </c>
      <c r="C26" s="423">
        <v>9884</v>
      </c>
      <c r="D26" s="423">
        <v>-2040</v>
      </c>
      <c r="E26" s="158">
        <v>9.341086914643128</v>
      </c>
      <c r="F26" s="158">
        <v>11.77043639269922</v>
      </c>
      <c r="G26" s="158">
        <v>5.609382967873533</v>
      </c>
      <c r="H26" s="468"/>
      <c r="I26" s="468"/>
      <c r="J26" s="438"/>
      <c r="K26" s="438"/>
      <c r="L26" s="438"/>
    </row>
    <row r="27" spans="1:12" ht="12.75">
      <c r="A27" s="12" t="s">
        <v>16</v>
      </c>
      <c r="B27" s="423">
        <v>8133</v>
      </c>
      <c r="C27" s="423">
        <v>9848</v>
      </c>
      <c r="D27" s="423">
        <v>-1715</v>
      </c>
      <c r="E27" s="158">
        <v>10.009433710331075</v>
      </c>
      <c r="F27" s="158">
        <v>12.12011596942585</v>
      </c>
      <c r="G27" s="158">
        <v>4.057543341940244</v>
      </c>
      <c r="H27" s="468"/>
      <c r="I27" s="468"/>
      <c r="J27" s="438"/>
      <c r="K27" s="438"/>
      <c r="L27" s="438"/>
    </row>
    <row r="28" spans="1:12" ht="12.75">
      <c r="A28" s="12" t="s">
        <v>17</v>
      </c>
      <c r="B28" s="423">
        <v>7962</v>
      </c>
      <c r="C28" s="423">
        <v>10713</v>
      </c>
      <c r="D28" s="423">
        <v>-2751</v>
      </c>
      <c r="E28" s="158">
        <v>9.484519035584205</v>
      </c>
      <c r="F28" s="158">
        <v>12.761574030170006</v>
      </c>
      <c r="G28" s="158">
        <v>4.647073599598091</v>
      </c>
      <c r="H28" s="468"/>
      <c r="I28" s="468"/>
      <c r="J28" s="438"/>
      <c r="K28" s="438"/>
      <c r="L28" s="438"/>
    </row>
    <row r="29" spans="1:12" ht="12.75">
      <c r="A29" s="12" t="s">
        <v>18</v>
      </c>
      <c r="B29" s="423">
        <v>7248</v>
      </c>
      <c r="C29" s="423">
        <v>10053</v>
      </c>
      <c r="D29" s="423">
        <v>-2806</v>
      </c>
      <c r="E29" s="158">
        <v>8.923801247484349</v>
      </c>
      <c r="F29" s="158">
        <v>12.378573088052931</v>
      </c>
      <c r="G29" s="158">
        <v>5.65673289183223</v>
      </c>
      <c r="H29" s="468"/>
      <c r="I29" s="468"/>
      <c r="J29" s="438"/>
      <c r="K29" s="438"/>
      <c r="L29" s="438"/>
    </row>
    <row r="30" spans="1:13" ht="12.75">
      <c r="A30" s="12" t="s">
        <v>19</v>
      </c>
      <c r="B30" s="423">
        <v>7372</v>
      </c>
      <c r="C30" s="423">
        <v>11318</v>
      </c>
      <c r="D30" s="423">
        <v>-3946</v>
      </c>
      <c r="E30" s="158">
        <v>8.78619173290241</v>
      </c>
      <c r="F30" s="158">
        <v>13.489164139038182</v>
      </c>
      <c r="G30" s="158">
        <v>4.476397178513293</v>
      </c>
      <c r="H30" s="423"/>
      <c r="I30" s="423"/>
      <c r="J30" s="158"/>
      <c r="K30" s="158"/>
      <c r="L30" s="158"/>
      <c r="M30" s="410"/>
    </row>
    <row r="31" spans="1:13" ht="12.75">
      <c r="A31" s="9" t="s">
        <v>516</v>
      </c>
      <c r="B31" s="423"/>
      <c r="C31" s="423"/>
      <c r="D31" s="423"/>
      <c r="E31" s="158"/>
      <c r="F31" s="158"/>
      <c r="G31" s="158"/>
      <c r="H31" s="419"/>
      <c r="I31" s="419"/>
      <c r="J31" s="410"/>
      <c r="K31" s="410"/>
      <c r="L31" s="410"/>
      <c r="M31" s="469"/>
    </row>
    <row r="32" spans="1:13" ht="12.75">
      <c r="A32" s="12" t="s">
        <v>8</v>
      </c>
      <c r="B32" s="423">
        <v>7591</v>
      </c>
      <c r="C32" s="423">
        <v>11124</v>
      </c>
      <c r="D32" s="423">
        <v>-3533</v>
      </c>
      <c r="E32" s="158">
        <v>9.050112169730387</v>
      </c>
      <c r="F32" s="158">
        <v>13.262211536830566</v>
      </c>
      <c r="G32" s="158">
        <v>4.742458174153603</v>
      </c>
      <c r="M32" s="469"/>
    </row>
    <row r="33" spans="1:13" ht="12.75">
      <c r="A33" s="12" t="s">
        <v>9</v>
      </c>
      <c r="B33" s="423">
        <v>6543</v>
      </c>
      <c r="C33" s="423">
        <v>10394</v>
      </c>
      <c r="D33" s="423">
        <v>-3851</v>
      </c>
      <c r="E33" s="158">
        <v>8.639171946983604</v>
      </c>
      <c r="F33" s="158">
        <v>13.723911541639549</v>
      </c>
      <c r="G33" s="158">
        <v>5.807733455601406</v>
      </c>
      <c r="H33" s="470"/>
      <c r="I33" s="470"/>
      <c r="J33" s="469"/>
      <c r="K33" s="469"/>
      <c r="L33" s="469"/>
      <c r="M33" s="438"/>
    </row>
    <row r="34" spans="1:13" ht="12.75">
      <c r="A34" s="12" t="s">
        <v>10</v>
      </c>
      <c r="B34" s="423">
        <v>7175</v>
      </c>
      <c r="C34" s="423">
        <v>11467</v>
      </c>
      <c r="D34" s="423">
        <v>-4292</v>
      </c>
      <c r="E34" s="158">
        <v>8.559853885373773</v>
      </c>
      <c r="F34" s="158">
        <v>13.680257073669836</v>
      </c>
      <c r="G34" s="158">
        <v>5.156794425087108</v>
      </c>
      <c r="H34" s="471"/>
      <c r="I34" s="471"/>
      <c r="J34" s="468"/>
      <c r="K34" s="438"/>
      <c r="L34" s="438"/>
      <c r="M34" s="438"/>
    </row>
    <row r="35" spans="1:13" ht="12.75">
      <c r="A35" s="12" t="s">
        <v>11</v>
      </c>
      <c r="B35" s="423">
        <v>7037</v>
      </c>
      <c r="C35" s="423">
        <v>10584</v>
      </c>
      <c r="D35" s="423">
        <v>-3547</v>
      </c>
      <c r="E35" s="158">
        <v>8.677998011885844</v>
      </c>
      <c r="F35" s="158">
        <v>13.052143094756257</v>
      </c>
      <c r="G35" s="158">
        <v>4.121074321443797</v>
      </c>
      <c r="H35" s="468"/>
      <c r="I35" s="468"/>
      <c r="J35" s="468"/>
      <c r="K35" s="438"/>
      <c r="L35" s="438"/>
      <c r="M35" s="438"/>
    </row>
    <row r="36" spans="1:13" ht="12.75">
      <c r="A36" s="12" t="s">
        <v>12</v>
      </c>
      <c r="B36" s="423">
        <v>7222</v>
      </c>
      <c r="C36" s="423">
        <v>10359</v>
      </c>
      <c r="D36" s="423">
        <v>-3137</v>
      </c>
      <c r="E36" s="158">
        <v>8.621270614992403</v>
      </c>
      <c r="F36" s="158">
        <v>12.366067889879023</v>
      </c>
      <c r="G36" s="158">
        <v>3.323179174743838</v>
      </c>
      <c r="H36" s="468"/>
      <c r="I36" s="468"/>
      <c r="J36" s="468"/>
      <c r="K36" s="438"/>
      <c r="L36" s="438"/>
      <c r="M36" s="438"/>
    </row>
    <row r="37" spans="1:13" ht="12.75">
      <c r="A37" s="12" t="s">
        <v>13</v>
      </c>
      <c r="B37" s="423">
        <v>7722</v>
      </c>
      <c r="C37" s="423">
        <v>9594</v>
      </c>
      <c r="D37" s="423">
        <v>-1872</v>
      </c>
      <c r="E37" s="158">
        <v>9.527285368111322</v>
      </c>
      <c r="F37" s="158">
        <v>11.83693030583528</v>
      </c>
      <c r="G37" s="158">
        <v>6.086506086506087</v>
      </c>
      <c r="H37" s="468"/>
      <c r="I37" s="468"/>
      <c r="J37" s="468"/>
      <c r="K37" s="438"/>
      <c r="L37" s="438"/>
      <c r="M37" s="438"/>
    </row>
    <row r="38" spans="1:13" ht="12.75">
      <c r="A38" s="12" t="s">
        <v>14</v>
      </c>
      <c r="B38" s="423">
        <v>8576</v>
      </c>
      <c r="C38" s="423">
        <v>9895</v>
      </c>
      <c r="D38" s="423">
        <v>-1319</v>
      </c>
      <c r="E38" s="158">
        <v>10.240666826328125</v>
      </c>
      <c r="F38" s="158">
        <v>11.815694758222573</v>
      </c>
      <c r="G38" s="158">
        <v>3.8479477611940296</v>
      </c>
      <c r="H38" s="468"/>
      <c r="I38" s="468"/>
      <c r="J38" s="468"/>
      <c r="K38" s="438"/>
      <c r="L38" s="438"/>
      <c r="M38" s="438"/>
    </row>
    <row r="39" spans="1:13" ht="12.75">
      <c r="A39" s="12" t="s">
        <v>15</v>
      </c>
      <c r="B39" s="423">
        <v>7997</v>
      </c>
      <c r="C39" s="423">
        <v>9438</v>
      </c>
      <c r="D39" s="423">
        <v>-1441</v>
      </c>
      <c r="E39" s="158">
        <v>9.55002526569385</v>
      </c>
      <c r="F39" s="158">
        <v>11.270868883033456</v>
      </c>
      <c r="G39" s="158">
        <v>4.626735025634614</v>
      </c>
      <c r="H39" s="468"/>
      <c r="I39" s="468"/>
      <c r="J39" s="468"/>
      <c r="K39" s="438"/>
      <c r="L39" s="438"/>
      <c r="M39" s="438"/>
    </row>
    <row r="40" spans="1:13" ht="12.75">
      <c r="A40" s="12" t="s">
        <v>16</v>
      </c>
      <c r="B40" s="423">
        <v>8256</v>
      </c>
      <c r="C40" s="423">
        <v>9609</v>
      </c>
      <c r="D40" s="423">
        <v>-1353</v>
      </c>
      <c r="E40" s="158">
        <v>10.18879466897854</v>
      </c>
      <c r="F40" s="158">
        <v>11.858542632535707</v>
      </c>
      <c r="G40" s="158">
        <v>3.2703488372093026</v>
      </c>
      <c r="H40" s="468"/>
      <c r="I40" s="468"/>
      <c r="J40" s="468"/>
      <c r="K40" s="438"/>
      <c r="L40" s="438"/>
      <c r="M40" s="438"/>
    </row>
    <row r="41" spans="1:13" ht="12.75">
      <c r="A41" s="12" t="s">
        <v>17</v>
      </c>
      <c r="B41" s="423"/>
      <c r="C41" s="423"/>
      <c r="D41" s="423"/>
      <c r="E41" s="158"/>
      <c r="F41" s="158"/>
      <c r="G41" s="158"/>
      <c r="H41" s="468"/>
      <c r="I41" s="468"/>
      <c r="J41" s="468"/>
      <c r="K41" s="438"/>
      <c r="L41" s="438"/>
      <c r="M41" s="438"/>
    </row>
    <row r="42" spans="1:13" ht="12.75">
      <c r="A42" s="12" t="s">
        <v>18</v>
      </c>
      <c r="B42" s="423"/>
      <c r="C42" s="423"/>
      <c r="D42" s="423"/>
      <c r="E42" s="158"/>
      <c r="F42" s="158"/>
      <c r="G42" s="158"/>
      <c r="H42" s="423"/>
      <c r="I42" s="423"/>
      <c r="J42" s="423"/>
      <c r="K42" s="158"/>
      <c r="L42" s="158"/>
      <c r="M42" s="158"/>
    </row>
    <row r="43" spans="1:7" ht="12.75">
      <c r="A43" s="12" t="s">
        <v>19</v>
      </c>
      <c r="B43" s="423"/>
      <c r="C43" s="423"/>
      <c r="D43" s="423"/>
      <c r="E43" s="158"/>
      <c r="F43" s="158"/>
      <c r="G43" s="158"/>
    </row>
    <row r="44" spans="1:13" ht="12.75">
      <c r="A44" s="12" t="s">
        <v>517</v>
      </c>
      <c r="B44" s="423">
        <v>68119</v>
      </c>
      <c r="C44" s="423">
        <v>92464</v>
      </c>
      <c r="D44" s="423">
        <v>-24345</v>
      </c>
      <c r="E44" s="158">
        <v>9.22947547865064</v>
      </c>
      <c r="F44" s="158">
        <v>12.527991025381358</v>
      </c>
      <c r="G44" s="158">
        <v>4.521499141208767</v>
      </c>
      <c r="H44" s="470"/>
      <c r="I44" s="470"/>
      <c r="J44" s="470"/>
      <c r="K44" s="469"/>
      <c r="L44" s="469"/>
      <c r="M44" s="469"/>
    </row>
    <row r="45" spans="1:13" ht="33.75">
      <c r="A45" s="12" t="s">
        <v>518</v>
      </c>
      <c r="B45" s="438">
        <v>103.04355060734869</v>
      </c>
      <c r="C45" s="438">
        <v>97.64504614864722</v>
      </c>
      <c r="D45" s="438">
        <v>85.16108720747194</v>
      </c>
      <c r="E45" s="438">
        <v>103.34834791825602</v>
      </c>
      <c r="F45" s="438">
        <v>97.93387497213116</v>
      </c>
      <c r="G45" s="158">
        <v>87.14365706352417</v>
      </c>
      <c r="H45" s="470"/>
      <c r="I45" s="472"/>
      <c r="J45" s="470"/>
      <c r="K45" s="469"/>
      <c r="L45" s="469"/>
      <c r="M45" s="469"/>
    </row>
    <row r="46" spans="1:13" ht="12.75">
      <c r="A46" s="12"/>
      <c r="B46" s="473"/>
      <c r="C46" s="473"/>
      <c r="D46" s="438"/>
      <c r="E46" s="438"/>
      <c r="F46" s="438"/>
      <c r="G46" s="438"/>
      <c r="H46" s="468"/>
      <c r="I46" s="468"/>
      <c r="J46" s="468"/>
      <c r="K46" s="438"/>
      <c r="L46" s="438"/>
      <c r="M46" s="438"/>
    </row>
    <row r="47" spans="1:13" ht="12.75">
      <c r="A47" s="12"/>
      <c r="B47" s="468"/>
      <c r="C47" s="468"/>
      <c r="D47" s="438"/>
      <c r="E47" s="438"/>
      <c r="F47" s="438"/>
      <c r="G47" s="438"/>
      <c r="H47" s="471"/>
      <c r="I47" s="471"/>
      <c r="J47" s="468"/>
      <c r="K47" s="438"/>
      <c r="L47" s="438"/>
      <c r="M47" s="438"/>
    </row>
    <row r="48" spans="1:13" ht="12.75">
      <c r="A48" s="12"/>
      <c r="B48" s="440"/>
      <c r="C48" s="440"/>
      <c r="D48" s="474"/>
      <c r="E48" s="474"/>
      <c r="F48" s="474"/>
      <c r="G48" s="474"/>
      <c r="H48" s="468"/>
      <c r="I48" s="468"/>
      <c r="J48" s="468"/>
      <c r="K48" s="438"/>
      <c r="L48" s="438"/>
      <c r="M48" s="438"/>
    </row>
    <row r="49" spans="1:13" ht="12.75">
      <c r="A49" s="12"/>
      <c r="H49" s="468"/>
      <c r="I49" s="468"/>
      <c r="J49" s="468"/>
      <c r="K49" s="438"/>
      <c r="L49" s="438"/>
      <c r="M49" s="438"/>
    </row>
    <row r="50" spans="1:13" ht="12.75">
      <c r="A50" s="12"/>
      <c r="H50" s="468"/>
      <c r="I50" s="468"/>
      <c r="J50" s="468"/>
      <c r="K50" s="438"/>
      <c r="L50" s="438"/>
      <c r="M50" s="438"/>
    </row>
    <row r="51" spans="1:13" ht="12.75">
      <c r="A51" s="12"/>
      <c r="H51" s="468"/>
      <c r="I51" s="468"/>
      <c r="J51" s="468"/>
      <c r="K51" s="438"/>
      <c r="L51" s="438"/>
      <c r="M51" s="438"/>
    </row>
    <row r="52" spans="1:13" ht="12.75">
      <c r="A52" s="12"/>
      <c r="H52" s="468"/>
      <c r="I52" s="468"/>
      <c r="J52" s="468"/>
      <c r="K52" s="438"/>
      <c r="L52" s="438"/>
      <c r="M52" s="438"/>
    </row>
    <row r="53" spans="1:13" ht="12.75">
      <c r="A53" s="12"/>
      <c r="H53" s="468"/>
      <c r="I53" s="468"/>
      <c r="J53" s="468"/>
      <c r="K53" s="438"/>
      <c r="L53" s="438"/>
      <c r="M53" s="438"/>
    </row>
    <row r="54" spans="1:13" ht="12.75">
      <c r="A54" s="12"/>
      <c r="H54" s="468"/>
      <c r="I54" s="468"/>
      <c r="J54" s="468"/>
      <c r="K54" s="438"/>
      <c r="L54" s="438"/>
      <c r="M54" s="438"/>
    </row>
    <row r="55" spans="1:7" ht="12.75">
      <c r="A55" s="12"/>
      <c r="B55" s="158"/>
      <c r="C55" s="158"/>
      <c r="D55" s="158"/>
      <c r="E55" s="158"/>
      <c r="F55" s="158"/>
      <c r="G55" s="158"/>
    </row>
  </sheetData>
  <sheetProtection/>
  <mergeCells count="4">
    <mergeCell ref="A2:A3"/>
    <mergeCell ref="G2:G3"/>
    <mergeCell ref="B3:D3"/>
    <mergeCell ref="E3:F3"/>
  </mergeCells>
  <printOptions/>
  <pageMargins left="0.75" right="0.75" top="1" bottom="1" header="0.5" footer="0.5"/>
  <pageSetup horizontalDpi="600" verticalDpi="600" orientation="portrait" scale="89" r:id="rId3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41"/>
  <sheetViews>
    <sheetView showZeros="0" workbookViewId="0" topLeftCell="A1">
      <selection activeCell="A1" sqref="A1"/>
    </sheetView>
  </sheetViews>
  <sheetFormatPr defaultColWidth="9.140625" defaultRowHeight="12.75"/>
  <cols>
    <col min="1" max="1" width="25.8515625" style="0" customWidth="1"/>
    <col min="6" max="6" width="8.28125" style="0" customWidth="1"/>
  </cols>
  <sheetData>
    <row r="1" spans="1:7" ht="13.5" thickBot="1">
      <c r="A1" s="121" t="s">
        <v>519</v>
      </c>
      <c r="B1" s="121"/>
      <c r="C1" s="121"/>
      <c r="D1" s="121"/>
      <c r="E1" s="121"/>
      <c r="F1" s="121"/>
      <c r="G1" s="121"/>
    </row>
    <row r="2" spans="1:8" ht="24.75" customHeight="1" thickBot="1">
      <c r="A2" s="2" t="s">
        <v>102</v>
      </c>
      <c r="B2" s="19" t="s">
        <v>29</v>
      </c>
      <c r="C2" s="20"/>
      <c r="D2" s="21"/>
      <c r="E2" s="19" t="s">
        <v>197</v>
      </c>
      <c r="F2" s="20"/>
      <c r="G2" s="20"/>
      <c r="H2" s="33"/>
    </row>
    <row r="3" spans="1:8" ht="24.75" customHeight="1" thickBot="1">
      <c r="A3" s="6"/>
      <c r="B3" s="22">
        <v>2013</v>
      </c>
      <c r="C3" s="22" t="s">
        <v>520</v>
      </c>
      <c r="D3" s="22" t="s">
        <v>521</v>
      </c>
      <c r="E3" s="22">
        <v>2013</v>
      </c>
      <c r="F3" s="22" t="s">
        <v>520</v>
      </c>
      <c r="G3" s="39" t="s">
        <v>521</v>
      </c>
      <c r="H3" s="33"/>
    </row>
    <row r="4" spans="1:14" ht="22.5">
      <c r="A4" s="28" t="s">
        <v>522</v>
      </c>
      <c r="B4" s="211">
        <v>377.829</v>
      </c>
      <c r="C4" s="363">
        <v>182.1</v>
      </c>
      <c r="D4" s="249">
        <v>50.5</v>
      </c>
      <c r="E4" s="211">
        <v>80.01037640955053</v>
      </c>
      <c r="F4" s="363">
        <v>87.9</v>
      </c>
      <c r="G4" s="81">
        <v>84.4</v>
      </c>
      <c r="I4" s="115"/>
      <c r="J4" s="115"/>
      <c r="K4" s="50"/>
      <c r="L4" s="115"/>
      <c r="M4" s="115"/>
      <c r="N4" s="80"/>
    </row>
    <row r="5" spans="1:14" ht="12.75">
      <c r="A5" s="475" t="s">
        <v>122</v>
      </c>
      <c r="B5" s="158">
        <v>0</v>
      </c>
      <c r="C5" s="249"/>
      <c r="D5" s="249"/>
      <c r="E5" s="158"/>
      <c r="F5" s="363"/>
      <c r="G5" s="81"/>
      <c r="I5" s="50"/>
      <c r="J5" s="50"/>
      <c r="K5" s="50"/>
      <c r="L5" s="50"/>
      <c r="M5" s="50"/>
      <c r="N5" s="80"/>
    </row>
    <row r="6" spans="1:14" ht="12.75">
      <c r="A6" s="150" t="s">
        <v>523</v>
      </c>
      <c r="B6" s="438">
        <v>140.835</v>
      </c>
      <c r="C6" s="476">
        <v>66.8</v>
      </c>
      <c r="D6" s="476">
        <v>23.5</v>
      </c>
      <c r="E6" s="438">
        <v>95.72016964358535</v>
      </c>
      <c r="F6" s="363">
        <v>91</v>
      </c>
      <c r="G6" s="81">
        <v>105.9</v>
      </c>
      <c r="I6" s="410"/>
      <c r="J6" s="410"/>
      <c r="K6" s="410"/>
      <c r="L6" s="410"/>
      <c r="M6" s="410"/>
      <c r="N6" s="80"/>
    </row>
    <row r="7" spans="1:14" ht="12.75">
      <c r="A7" s="150" t="s">
        <v>524</v>
      </c>
      <c r="B7" s="438">
        <v>236.973</v>
      </c>
      <c r="C7" s="476">
        <v>115.2</v>
      </c>
      <c r="D7" s="476">
        <v>27</v>
      </c>
      <c r="E7" s="438">
        <v>72.8939103579591</v>
      </c>
      <c r="F7" s="363">
        <v>86.1</v>
      </c>
      <c r="G7" s="81">
        <v>71.8</v>
      </c>
      <c r="I7" s="410"/>
      <c r="J7" s="410"/>
      <c r="K7" s="410"/>
      <c r="L7" s="410"/>
      <c r="M7" s="410"/>
      <c r="N7" s="80"/>
    </row>
    <row r="8" spans="1:14" ht="22.5">
      <c r="A8" s="12" t="s">
        <v>525</v>
      </c>
      <c r="B8" s="438">
        <v>3818.8</v>
      </c>
      <c r="C8" s="438">
        <v>1840.5</v>
      </c>
      <c r="D8" s="438">
        <v>2904</v>
      </c>
      <c r="E8" s="438">
        <v>80.2</v>
      </c>
      <c r="F8" s="211">
        <v>87.9</v>
      </c>
      <c r="G8" s="36">
        <v>84.4</v>
      </c>
      <c r="I8" s="50"/>
      <c r="J8" s="50"/>
      <c r="K8" s="50"/>
      <c r="L8" s="50"/>
      <c r="M8" s="50"/>
      <c r="N8" s="80"/>
    </row>
    <row r="9" spans="1:14" ht="22.5">
      <c r="A9" s="12" t="s">
        <v>526</v>
      </c>
      <c r="B9" s="158">
        <v>245.655</v>
      </c>
      <c r="C9" s="158">
        <v>122.1</v>
      </c>
      <c r="D9" s="158">
        <v>33.8</v>
      </c>
      <c r="E9" s="158">
        <v>88.7895731753599</v>
      </c>
      <c r="F9" s="211">
        <v>91.5</v>
      </c>
      <c r="G9" s="36">
        <v>90.6</v>
      </c>
      <c r="I9" s="410"/>
      <c r="J9" s="410"/>
      <c r="K9" s="410"/>
      <c r="L9" s="410"/>
      <c r="M9" s="410"/>
      <c r="N9" s="410"/>
    </row>
    <row r="10" spans="1:14" ht="12.75">
      <c r="A10" s="475" t="s">
        <v>122</v>
      </c>
      <c r="B10" s="158"/>
      <c r="C10" s="249"/>
      <c r="D10" s="249"/>
      <c r="E10" s="158"/>
      <c r="F10" s="363"/>
      <c r="G10" s="81"/>
      <c r="I10" s="50"/>
      <c r="J10" s="50"/>
      <c r="K10" s="50"/>
      <c r="L10" s="50"/>
      <c r="M10" s="50"/>
      <c r="N10" s="50"/>
    </row>
    <row r="11" spans="1:14" ht="12.75">
      <c r="A11" s="150" t="s">
        <v>527</v>
      </c>
      <c r="B11" s="438">
        <v>10.285</v>
      </c>
      <c r="C11" s="476">
        <v>3.7</v>
      </c>
      <c r="D11" s="476">
        <v>0.4</v>
      </c>
      <c r="E11" s="438">
        <v>132.7953518398967</v>
      </c>
      <c r="F11" s="363">
        <v>110.3</v>
      </c>
      <c r="G11" s="81">
        <v>96.7</v>
      </c>
      <c r="I11" s="50"/>
      <c r="J11" s="50"/>
      <c r="K11" s="50"/>
      <c r="L11" s="50"/>
      <c r="M11" s="50"/>
      <c r="N11" s="50"/>
    </row>
    <row r="12" spans="1:14" ht="12.75">
      <c r="A12" s="12" t="s">
        <v>528</v>
      </c>
      <c r="B12" s="158">
        <v>103.676</v>
      </c>
      <c r="C12" s="249">
        <v>60.5</v>
      </c>
      <c r="D12" s="249">
        <v>7.8</v>
      </c>
      <c r="E12" s="158">
        <v>103.42880515567794</v>
      </c>
      <c r="F12" s="363">
        <v>100</v>
      </c>
      <c r="G12" s="81">
        <v>103.2</v>
      </c>
      <c r="I12" s="50"/>
      <c r="J12" s="50"/>
      <c r="K12" s="50"/>
      <c r="L12" s="50"/>
      <c r="M12" s="50"/>
      <c r="N12" s="50"/>
    </row>
    <row r="13" spans="1:14" ht="12.75">
      <c r="A13" s="475" t="s">
        <v>122</v>
      </c>
      <c r="B13" s="158">
        <v>0</v>
      </c>
      <c r="C13" s="249"/>
      <c r="D13" s="249"/>
      <c r="E13" s="158"/>
      <c r="F13" s="363"/>
      <c r="G13" s="81"/>
      <c r="I13" s="50"/>
      <c r="J13" s="50"/>
      <c r="K13" s="50"/>
      <c r="L13" s="50"/>
      <c r="M13" s="50"/>
      <c r="N13" s="50"/>
    </row>
    <row r="14" spans="1:14" ht="12.75">
      <c r="A14" s="150" t="s">
        <v>529</v>
      </c>
      <c r="B14" s="158">
        <v>10.202</v>
      </c>
      <c r="C14" s="249">
        <v>5.3</v>
      </c>
      <c r="D14" s="249">
        <v>0.5</v>
      </c>
      <c r="E14" s="158">
        <v>101.47205092500498</v>
      </c>
      <c r="F14" s="363">
        <v>86.7</v>
      </c>
      <c r="G14" s="81">
        <v>106.9</v>
      </c>
      <c r="I14" s="50"/>
      <c r="J14" s="50"/>
      <c r="K14" s="50"/>
      <c r="L14" s="50"/>
      <c r="M14" s="50"/>
      <c r="N14" s="50"/>
    </row>
    <row r="15" spans="1:14" ht="12.75">
      <c r="A15" s="150" t="s">
        <v>530</v>
      </c>
      <c r="B15" s="158">
        <v>3.911</v>
      </c>
      <c r="C15" s="249">
        <v>2.7</v>
      </c>
      <c r="D15" s="249">
        <v>0.3</v>
      </c>
      <c r="E15" s="158">
        <v>82.23296888141294</v>
      </c>
      <c r="F15" s="363">
        <v>120.6</v>
      </c>
      <c r="G15" s="81">
        <v>127.6</v>
      </c>
      <c r="I15" s="50"/>
      <c r="J15" s="50"/>
      <c r="K15" s="50"/>
      <c r="L15" s="50"/>
      <c r="M15" s="50"/>
      <c r="N15" s="50"/>
    </row>
    <row r="16" spans="1:14" ht="12.75">
      <c r="A16" s="12"/>
      <c r="B16" s="50"/>
      <c r="C16" s="50"/>
      <c r="D16" s="50"/>
      <c r="E16" s="50"/>
      <c r="F16" s="50"/>
      <c r="G16" s="50"/>
      <c r="I16" s="50"/>
      <c r="J16" s="50"/>
      <c r="K16" s="50"/>
      <c r="L16" s="50"/>
      <c r="M16" s="50"/>
      <c r="N16" s="50"/>
    </row>
    <row r="17" spans="1:14" ht="12.75">
      <c r="A17" s="475"/>
      <c r="B17" s="50"/>
      <c r="C17" s="50"/>
      <c r="D17" s="50"/>
      <c r="E17" s="50"/>
      <c r="F17" s="50"/>
      <c r="G17" s="50"/>
      <c r="I17" s="50"/>
      <c r="J17" s="50"/>
      <c r="K17" s="50"/>
      <c r="L17" s="50"/>
      <c r="M17" s="50"/>
      <c r="N17" s="50"/>
    </row>
    <row r="18" spans="1:14" ht="12.75">
      <c r="A18" s="150"/>
      <c r="B18" s="50"/>
      <c r="C18" s="50"/>
      <c r="D18" s="50"/>
      <c r="E18" s="50"/>
      <c r="F18" s="50"/>
      <c r="G18" s="50"/>
      <c r="I18" s="50"/>
      <c r="J18" s="50"/>
      <c r="K18" s="50"/>
      <c r="L18" s="50"/>
      <c r="M18" s="50"/>
      <c r="N18" s="50"/>
    </row>
    <row r="19" spans="1:14" ht="12.75">
      <c r="A19" s="150"/>
      <c r="B19" s="50"/>
      <c r="C19" s="50"/>
      <c r="D19" s="50"/>
      <c r="E19" s="50"/>
      <c r="F19" s="50"/>
      <c r="G19" s="50"/>
      <c r="I19" s="50"/>
      <c r="J19" s="50"/>
      <c r="K19" s="50"/>
      <c r="L19" s="50"/>
      <c r="M19" s="50"/>
      <c r="N19" s="50"/>
    </row>
    <row r="20" spans="2:14" ht="12.75">
      <c r="B20" s="50"/>
      <c r="C20" s="50"/>
      <c r="D20" s="50"/>
      <c r="E20" s="50"/>
      <c r="F20" s="50"/>
      <c r="G20" s="50"/>
      <c r="I20" s="50"/>
      <c r="J20" s="50"/>
      <c r="K20" s="50"/>
      <c r="L20" s="50"/>
      <c r="M20" s="50"/>
      <c r="N20" s="50"/>
    </row>
    <row r="22" spans="1:4" ht="12.75">
      <c r="A22" s="32"/>
      <c r="B22" s="32"/>
      <c r="C22" s="32"/>
      <c r="D22" s="32"/>
    </row>
    <row r="23" spans="1:7" ht="12.75">
      <c r="A23" s="28"/>
      <c r="B23" s="115"/>
      <c r="C23" s="115"/>
      <c r="D23" s="50"/>
      <c r="E23" s="115"/>
      <c r="F23" s="115"/>
      <c r="G23" s="50"/>
    </row>
    <row r="24" spans="1:7" ht="12.75">
      <c r="A24" s="475"/>
      <c r="B24" s="50"/>
      <c r="C24" s="50"/>
      <c r="D24" s="50"/>
      <c r="E24" s="50"/>
      <c r="F24" s="50"/>
      <c r="G24" s="50"/>
    </row>
    <row r="25" spans="1:7" ht="12.75">
      <c r="A25" s="150"/>
      <c r="B25" s="50"/>
      <c r="C25" s="50"/>
      <c r="D25" s="50"/>
      <c r="E25" s="50"/>
      <c r="F25" s="50"/>
      <c r="G25" s="80"/>
    </row>
    <row r="26" spans="1:7" ht="12.75">
      <c r="A26" s="150"/>
      <c r="B26" s="50"/>
      <c r="C26" s="410"/>
      <c r="D26" s="410"/>
      <c r="E26" s="50"/>
      <c r="F26" s="410"/>
      <c r="G26" s="410"/>
    </row>
    <row r="27" spans="1:7" ht="12.75">
      <c r="A27" s="93"/>
      <c r="B27" s="50"/>
      <c r="C27" s="50"/>
      <c r="D27" s="50"/>
      <c r="E27" s="50"/>
      <c r="F27" s="50"/>
      <c r="G27" s="50"/>
    </row>
    <row r="28" spans="1:7" ht="12.75" customHeight="1">
      <c r="A28" s="12"/>
      <c r="B28" s="410"/>
      <c r="C28" s="50"/>
      <c r="D28" s="50"/>
      <c r="E28" s="469"/>
      <c r="F28" s="50"/>
      <c r="G28" s="50"/>
    </row>
    <row r="29" spans="1:7" ht="12.75">
      <c r="A29" s="150"/>
      <c r="B29" s="50"/>
      <c r="C29" s="50"/>
      <c r="D29" s="50"/>
      <c r="E29" s="50"/>
      <c r="F29" s="50"/>
      <c r="G29" s="50"/>
    </row>
    <row r="30" spans="1:7" ht="12.75">
      <c r="A30" s="12"/>
      <c r="B30" s="50"/>
      <c r="C30" s="50"/>
      <c r="D30" s="50"/>
      <c r="E30" s="50"/>
      <c r="F30" s="50"/>
      <c r="G30" s="50"/>
    </row>
    <row r="31" spans="1:7" ht="12.75">
      <c r="A31" s="12"/>
      <c r="B31" s="50"/>
      <c r="C31" s="50"/>
      <c r="D31" s="50"/>
      <c r="E31" s="50"/>
      <c r="F31" s="50"/>
      <c r="G31" s="50"/>
    </row>
    <row r="32" spans="1:7" ht="12.75">
      <c r="A32" s="475"/>
      <c r="B32" s="50"/>
      <c r="C32" s="50"/>
      <c r="D32" s="50"/>
      <c r="E32" s="50"/>
      <c r="F32" s="50"/>
      <c r="G32" s="50"/>
    </row>
    <row r="33" spans="1:7" ht="12.75">
      <c r="A33" s="150"/>
      <c r="B33" s="50"/>
      <c r="C33" s="50"/>
      <c r="D33" s="50"/>
      <c r="E33" s="50"/>
      <c r="F33" s="50"/>
      <c r="G33" s="50"/>
    </row>
    <row r="34" spans="1:7" ht="12.75">
      <c r="A34" s="12"/>
      <c r="B34" s="12"/>
      <c r="C34" s="50"/>
      <c r="D34" s="50"/>
      <c r="E34" s="50"/>
      <c r="F34" s="50"/>
      <c r="G34" s="50"/>
    </row>
    <row r="35" spans="1:7" ht="12.75">
      <c r="A35" s="12"/>
      <c r="B35" s="50"/>
      <c r="C35" s="50"/>
      <c r="D35" s="50"/>
      <c r="E35" s="50"/>
      <c r="F35" s="50"/>
      <c r="G35" s="50"/>
    </row>
    <row r="36" spans="1:7" ht="12.75">
      <c r="A36" s="12"/>
      <c r="B36" s="50"/>
      <c r="C36" s="50"/>
      <c r="D36" s="50"/>
      <c r="E36" s="50"/>
      <c r="F36" s="50"/>
      <c r="G36" s="50"/>
    </row>
    <row r="37" spans="1:7" ht="12.75">
      <c r="A37" s="12"/>
      <c r="B37" s="50"/>
      <c r="C37" s="50"/>
      <c r="D37" s="50"/>
      <c r="E37" s="50"/>
      <c r="F37" s="50"/>
      <c r="G37" s="50"/>
    </row>
    <row r="38" spans="1:7" ht="12.75">
      <c r="A38" s="12"/>
      <c r="B38" s="50"/>
      <c r="C38" s="50"/>
      <c r="D38" s="50"/>
      <c r="E38" s="50"/>
      <c r="F38" s="50"/>
      <c r="G38" s="50"/>
    </row>
    <row r="39" spans="1:7" ht="12.75">
      <c r="A39" s="475"/>
      <c r="B39" s="50"/>
      <c r="C39" s="50"/>
      <c r="D39" s="50"/>
      <c r="E39" s="50"/>
      <c r="F39" s="50"/>
      <c r="G39" s="50"/>
    </row>
    <row r="40" spans="1:7" ht="12.75">
      <c r="A40" s="150"/>
      <c r="B40" s="50"/>
      <c r="C40" s="50"/>
      <c r="D40" s="50"/>
      <c r="E40" s="50"/>
      <c r="F40" s="50"/>
      <c r="G40" s="50"/>
    </row>
    <row r="41" spans="1:7" ht="12.75">
      <c r="A41" s="150"/>
      <c r="B41" s="50"/>
      <c r="C41" s="50"/>
      <c r="D41" s="50"/>
      <c r="E41" s="50"/>
      <c r="F41" s="50"/>
      <c r="G41" s="50"/>
    </row>
  </sheetData>
  <sheetProtection/>
  <mergeCells count="3">
    <mergeCell ref="A2:A3"/>
    <mergeCell ref="E2:G2"/>
    <mergeCell ref="B2:D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19"/>
  <sheetViews>
    <sheetView showZero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6" width="11.8515625" style="0" customWidth="1"/>
    <col min="7" max="7" width="13.00390625" style="0" customWidth="1"/>
  </cols>
  <sheetData>
    <row r="1" spans="1:7" ht="13.5" thickBot="1">
      <c r="A1" s="18" t="s">
        <v>531</v>
      </c>
      <c r="B1" s="18"/>
      <c r="C1" s="18"/>
      <c r="D1" s="18"/>
      <c r="E1" s="18"/>
      <c r="F1" s="18"/>
      <c r="G1" s="18"/>
    </row>
    <row r="2" spans="1:7" ht="23.25" thickBot="1">
      <c r="A2" s="2" t="s">
        <v>532</v>
      </c>
      <c r="B2" s="134" t="s">
        <v>533</v>
      </c>
      <c r="C2" s="342"/>
      <c r="D2" s="2"/>
      <c r="E2" s="69" t="s">
        <v>534</v>
      </c>
      <c r="F2" s="69" t="s">
        <v>535</v>
      </c>
      <c r="G2" s="69" t="s">
        <v>359</v>
      </c>
    </row>
    <row r="3" spans="1:7" ht="23.25" thickBot="1">
      <c r="A3" s="6"/>
      <c r="B3" s="22" t="s">
        <v>536</v>
      </c>
      <c r="C3" s="22" t="s">
        <v>537</v>
      </c>
      <c r="D3" s="19" t="s">
        <v>538</v>
      </c>
      <c r="E3" s="20"/>
      <c r="F3" s="20"/>
      <c r="G3" s="20"/>
    </row>
    <row r="4" spans="1:7" ht="12.75">
      <c r="A4" s="206" t="s">
        <v>539</v>
      </c>
      <c r="B4" s="50">
        <v>13529.1</v>
      </c>
      <c r="C4" s="425">
        <v>26600</v>
      </c>
      <c r="D4" s="477">
        <v>100</v>
      </c>
      <c r="E4" s="50">
        <v>101.5</v>
      </c>
      <c r="F4" s="50">
        <v>101.3</v>
      </c>
      <c r="G4" s="50">
        <v>101.3</v>
      </c>
    </row>
    <row r="5" spans="1:7" ht="12.75">
      <c r="A5" s="206" t="s">
        <v>283</v>
      </c>
      <c r="B5" s="50">
        <v>322.6</v>
      </c>
      <c r="C5" s="478">
        <v>34200</v>
      </c>
      <c r="D5" s="50">
        <v>100.2</v>
      </c>
      <c r="E5" s="50">
        <v>100.9</v>
      </c>
      <c r="F5" s="50">
        <v>100.5</v>
      </c>
      <c r="G5" s="50">
        <v>100</v>
      </c>
    </row>
    <row r="6" spans="1:7" ht="12.75">
      <c r="A6" s="206" t="s">
        <v>540</v>
      </c>
      <c r="B6" s="50">
        <v>41</v>
      </c>
      <c r="C6" s="478">
        <v>12300</v>
      </c>
      <c r="D6" s="479">
        <v>101.1</v>
      </c>
      <c r="E6" s="50">
        <v>101.5</v>
      </c>
      <c r="F6" s="50">
        <v>101.8</v>
      </c>
      <c r="G6" s="50">
        <v>101.5</v>
      </c>
    </row>
    <row r="7" spans="1:10" ht="12.75">
      <c r="A7" s="206" t="s">
        <v>285</v>
      </c>
      <c r="B7" s="50">
        <v>157.3</v>
      </c>
      <c r="C7" s="478">
        <v>21600</v>
      </c>
      <c r="D7" s="479">
        <v>99.3</v>
      </c>
      <c r="E7" s="50">
        <v>102.6</v>
      </c>
      <c r="F7" s="50">
        <v>102.3</v>
      </c>
      <c r="G7" s="50">
        <v>102.4</v>
      </c>
      <c r="I7" s="362"/>
      <c r="J7" s="362"/>
    </row>
    <row r="8" spans="1:10" ht="12.75">
      <c r="A8" s="206" t="s">
        <v>541</v>
      </c>
      <c r="B8" s="50">
        <v>18.7</v>
      </c>
      <c r="C8" s="478">
        <v>19500</v>
      </c>
      <c r="D8" s="479">
        <v>101.6</v>
      </c>
      <c r="E8" s="50">
        <v>100.4</v>
      </c>
      <c r="F8" s="50">
        <v>102.4</v>
      </c>
      <c r="G8" s="50">
        <v>102.3</v>
      </c>
      <c r="I8" s="33"/>
      <c r="J8" s="33"/>
    </row>
    <row r="9" spans="1:10" ht="12.75">
      <c r="A9" s="206" t="s">
        <v>290</v>
      </c>
      <c r="B9" s="50">
        <v>182.4</v>
      </c>
      <c r="C9" s="478">
        <v>19300</v>
      </c>
      <c r="D9" s="479">
        <v>96.1</v>
      </c>
      <c r="E9" s="50">
        <v>99.7</v>
      </c>
      <c r="F9" s="50">
        <v>100.4</v>
      </c>
      <c r="G9" s="50">
        <v>101.6</v>
      </c>
      <c r="I9" s="362"/>
      <c r="J9" s="362"/>
    </row>
    <row r="10" spans="1:7" ht="12.75">
      <c r="A10" s="206" t="s">
        <v>293</v>
      </c>
      <c r="B10" s="50">
        <v>396</v>
      </c>
      <c r="C10" s="478">
        <v>17900</v>
      </c>
      <c r="D10" s="479">
        <v>101.7</v>
      </c>
      <c r="E10" s="50">
        <v>103.5</v>
      </c>
      <c r="F10" s="50">
        <v>103.4</v>
      </c>
      <c r="G10" s="50">
        <v>103.4</v>
      </c>
    </row>
    <row r="11" spans="1:10" ht="12.75">
      <c r="A11" s="206" t="s">
        <v>542</v>
      </c>
      <c r="B11" s="50">
        <v>35</v>
      </c>
      <c r="C11" s="478">
        <v>19300</v>
      </c>
      <c r="D11" s="479">
        <v>103.3</v>
      </c>
      <c r="E11" s="50">
        <v>103.4</v>
      </c>
      <c r="F11" s="50">
        <v>103.3</v>
      </c>
      <c r="G11" s="50">
        <v>102.6</v>
      </c>
      <c r="H11" s="50"/>
      <c r="J11" s="50"/>
    </row>
    <row r="12" spans="1:10" ht="12.75">
      <c r="A12" s="206" t="s">
        <v>543</v>
      </c>
      <c r="B12" s="50">
        <v>100.5</v>
      </c>
      <c r="C12" s="478">
        <v>17600</v>
      </c>
      <c r="D12" s="479">
        <v>101.6</v>
      </c>
      <c r="E12" s="50">
        <v>103.5</v>
      </c>
      <c r="F12" s="50">
        <v>103.6</v>
      </c>
      <c r="G12" s="50">
        <v>103.1</v>
      </c>
      <c r="J12" s="50"/>
    </row>
    <row r="13" spans="1:10" ht="12.75">
      <c r="A13" s="206" t="s">
        <v>294</v>
      </c>
      <c r="B13" s="50">
        <v>2809.5</v>
      </c>
      <c r="C13" s="478">
        <v>32800</v>
      </c>
      <c r="D13" s="479">
        <v>100.1</v>
      </c>
      <c r="E13" s="50">
        <v>102.3</v>
      </c>
      <c r="F13" s="50">
        <v>101.4</v>
      </c>
      <c r="G13" s="50">
        <v>101.2</v>
      </c>
      <c r="J13" s="94"/>
    </row>
    <row r="14" spans="1:7" ht="12.75">
      <c r="A14" s="206" t="s">
        <v>295</v>
      </c>
      <c r="B14" s="50">
        <v>1618.9</v>
      </c>
      <c r="C14" s="478">
        <v>26400</v>
      </c>
      <c r="D14" s="479">
        <v>98.1</v>
      </c>
      <c r="E14" s="50">
        <v>99.7</v>
      </c>
      <c r="F14" s="50">
        <v>99.6</v>
      </c>
      <c r="G14" s="50">
        <v>99.5</v>
      </c>
    </row>
    <row r="15" spans="1:7" ht="11.25" customHeight="1">
      <c r="A15" s="206" t="s">
        <v>297</v>
      </c>
      <c r="B15" s="50">
        <v>171.2</v>
      </c>
      <c r="C15" s="478">
        <v>20100</v>
      </c>
      <c r="D15" s="479">
        <v>98.6</v>
      </c>
      <c r="E15" s="50">
        <v>101</v>
      </c>
      <c r="F15" s="50">
        <v>100.9</v>
      </c>
      <c r="G15" s="50">
        <v>101.1</v>
      </c>
    </row>
    <row r="16" spans="1:7" ht="12.75">
      <c r="A16" s="206" t="s">
        <v>303</v>
      </c>
      <c r="B16" s="50">
        <v>73.6</v>
      </c>
      <c r="C16" s="478">
        <v>20000</v>
      </c>
      <c r="D16" s="479">
        <v>101.4</v>
      </c>
      <c r="E16" s="50">
        <v>102.3</v>
      </c>
      <c r="F16" s="50">
        <v>102.5</v>
      </c>
      <c r="G16" s="50">
        <v>102.5</v>
      </c>
    </row>
    <row r="17" spans="1:7" ht="12.75">
      <c r="A17" s="206" t="s">
        <v>304</v>
      </c>
      <c r="B17" s="50">
        <v>36.1</v>
      </c>
      <c r="C17" s="478">
        <v>21800</v>
      </c>
      <c r="D17" s="479">
        <v>99</v>
      </c>
      <c r="E17" s="50">
        <v>101.9</v>
      </c>
      <c r="F17" s="50">
        <v>102.8</v>
      </c>
      <c r="G17" s="50">
        <v>103.1</v>
      </c>
    </row>
    <row r="18" spans="1:7" ht="12.75">
      <c r="A18" s="206" t="s">
        <v>312</v>
      </c>
      <c r="B18" s="50">
        <v>12625.6</v>
      </c>
      <c r="C18" s="124">
        <v>39800</v>
      </c>
      <c r="D18" s="479">
        <v>102.2</v>
      </c>
      <c r="E18" s="50">
        <v>101.9</v>
      </c>
      <c r="F18" s="50">
        <v>102.6</v>
      </c>
      <c r="G18" s="50">
        <v>102.4</v>
      </c>
    </row>
    <row r="19" spans="1:7" ht="12.75">
      <c r="A19" s="206" t="s">
        <v>306</v>
      </c>
      <c r="B19" s="50">
        <v>3703</v>
      </c>
      <c r="C19" s="124">
        <v>25800</v>
      </c>
      <c r="D19" s="50">
        <v>101.6</v>
      </c>
      <c r="E19" s="50">
        <v>102.2</v>
      </c>
      <c r="F19" s="50">
        <v>99.7</v>
      </c>
      <c r="G19" s="50">
        <v>98.8</v>
      </c>
    </row>
  </sheetData>
  <sheetProtection/>
  <mergeCells count="3">
    <mergeCell ref="D3:G3"/>
    <mergeCell ref="B2:D2"/>
    <mergeCell ref="A2:A3"/>
  </mergeCells>
  <printOptions/>
  <pageMargins left="0.7874015748031497" right="0.7874015748031497" top="0.984251968503937" bottom="0.984251968503937" header="0.5118110236220472" footer="0.5118110236220472"/>
  <pageSetup cellComments="atEnd" horizontalDpi="600" verticalDpi="600" orientation="portrait" scale="91" r:id="rId3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5" width="11.8515625" style="0" customWidth="1"/>
  </cols>
  <sheetData>
    <row r="1" spans="1:6" ht="13.5" thickBot="1">
      <c r="A1" s="18" t="s">
        <v>544</v>
      </c>
      <c r="B1" s="18"/>
      <c r="C1" s="18"/>
      <c r="D1" s="18"/>
      <c r="E1" s="18"/>
      <c r="F1" s="18"/>
    </row>
    <row r="2" spans="1:6" ht="13.5" customHeight="1" thickBot="1">
      <c r="A2" s="2" t="s">
        <v>532</v>
      </c>
      <c r="B2" s="19" t="s">
        <v>39</v>
      </c>
      <c r="C2" s="21"/>
      <c r="D2" s="19" t="s">
        <v>40</v>
      </c>
      <c r="E2" s="21"/>
      <c r="F2" s="134" t="s">
        <v>545</v>
      </c>
    </row>
    <row r="3" spans="1:6" ht="48.75" customHeight="1" thickBot="1">
      <c r="A3" s="6"/>
      <c r="B3" s="39" t="s">
        <v>546</v>
      </c>
      <c r="C3" s="22" t="s">
        <v>547</v>
      </c>
      <c r="D3" s="39" t="s">
        <v>546</v>
      </c>
      <c r="E3" s="39" t="s">
        <v>547</v>
      </c>
      <c r="F3" s="135"/>
    </row>
    <row r="4" spans="1:8" ht="12.75">
      <c r="A4" s="480" t="s">
        <v>548</v>
      </c>
      <c r="B4" s="115">
        <v>3372.1</v>
      </c>
      <c r="C4" s="115">
        <v>101.6</v>
      </c>
      <c r="D4" s="115">
        <v>3439.4</v>
      </c>
      <c r="E4" s="115">
        <v>100.5</v>
      </c>
      <c r="F4" s="115">
        <v>67.3</v>
      </c>
      <c r="G4" s="132"/>
      <c r="H4" s="132"/>
    </row>
    <row r="5" spans="1:10" ht="12.75">
      <c r="A5" s="480" t="s">
        <v>283</v>
      </c>
      <c r="B5" s="115">
        <v>102.1</v>
      </c>
      <c r="C5" s="115">
        <v>100</v>
      </c>
      <c r="D5" s="115">
        <v>99</v>
      </c>
      <c r="E5" s="115">
        <v>101</v>
      </c>
      <c r="F5" s="115">
        <v>-3.1</v>
      </c>
      <c r="G5" s="132"/>
      <c r="H5" s="132"/>
      <c r="I5" s="132"/>
      <c r="J5" s="132"/>
    </row>
    <row r="6" spans="1:9" ht="12.75">
      <c r="A6" s="480" t="s">
        <v>540</v>
      </c>
      <c r="B6" s="115">
        <v>19.2</v>
      </c>
      <c r="C6" s="115">
        <v>100</v>
      </c>
      <c r="D6" s="115">
        <v>16.3</v>
      </c>
      <c r="E6" s="115">
        <v>98</v>
      </c>
      <c r="F6" s="115">
        <v>-3</v>
      </c>
      <c r="G6" s="132"/>
      <c r="H6" s="132"/>
      <c r="I6" s="132"/>
    </row>
    <row r="7" spans="1:10" ht="12.75">
      <c r="A7" s="480" t="s">
        <v>285</v>
      </c>
      <c r="B7" s="115">
        <v>84.4</v>
      </c>
      <c r="C7" s="115">
        <v>106</v>
      </c>
      <c r="D7" s="115">
        <v>96.9</v>
      </c>
      <c r="E7" s="115">
        <v>108</v>
      </c>
      <c r="F7" s="115">
        <v>12.5</v>
      </c>
      <c r="G7" s="132"/>
      <c r="H7" s="132"/>
      <c r="I7" s="132"/>
      <c r="J7" s="132"/>
    </row>
    <row r="8" spans="1:9" ht="12.75">
      <c r="A8" s="28" t="s">
        <v>541</v>
      </c>
      <c r="B8" s="115">
        <v>10.1</v>
      </c>
      <c r="C8" s="132">
        <v>99</v>
      </c>
      <c r="D8" s="115">
        <v>8.9</v>
      </c>
      <c r="E8" s="115">
        <v>97</v>
      </c>
      <c r="F8" s="115">
        <v>-1.2</v>
      </c>
      <c r="G8" s="132"/>
      <c r="H8" s="132"/>
      <c r="I8" s="362"/>
    </row>
    <row r="9" spans="1:7" ht="12.75">
      <c r="A9" s="28" t="s">
        <v>290</v>
      </c>
      <c r="B9" s="115">
        <v>35.7</v>
      </c>
      <c r="C9" s="115">
        <v>101</v>
      </c>
      <c r="D9" s="115">
        <v>20</v>
      </c>
      <c r="E9" s="115">
        <v>96</v>
      </c>
      <c r="F9" s="115">
        <v>-15.7</v>
      </c>
      <c r="G9" s="132"/>
    </row>
    <row r="10" spans="1:6" ht="12.75">
      <c r="A10" s="28" t="s">
        <v>293</v>
      </c>
      <c r="B10" s="115">
        <v>122.3</v>
      </c>
      <c r="C10" s="115">
        <v>106</v>
      </c>
      <c r="D10" s="115">
        <v>121.2</v>
      </c>
      <c r="E10" s="115">
        <v>106</v>
      </c>
      <c r="F10" s="115">
        <v>-1.1</v>
      </c>
    </row>
    <row r="11" spans="1:6" ht="12.75">
      <c r="A11" s="28" t="s">
        <v>542</v>
      </c>
      <c r="B11" s="132">
        <v>19.3</v>
      </c>
      <c r="C11" s="132">
        <v>100</v>
      </c>
      <c r="D11" s="115">
        <v>17.9</v>
      </c>
      <c r="E11" s="115">
        <v>98</v>
      </c>
      <c r="F11" s="115">
        <v>-1.4</v>
      </c>
    </row>
    <row r="12" spans="1:6" ht="12.75">
      <c r="A12" s="28" t="s">
        <v>543</v>
      </c>
      <c r="B12" s="115">
        <v>58.4</v>
      </c>
      <c r="C12" s="115">
        <v>104</v>
      </c>
      <c r="D12" s="115">
        <v>62.2</v>
      </c>
      <c r="E12" s="115">
        <v>103</v>
      </c>
      <c r="F12" s="115">
        <v>3.8</v>
      </c>
    </row>
    <row r="13" spans="1:8" ht="12.75">
      <c r="A13" s="28" t="s">
        <v>294</v>
      </c>
      <c r="B13" s="115">
        <v>685.8</v>
      </c>
      <c r="C13" s="115">
        <v>102</v>
      </c>
      <c r="D13" s="115">
        <v>846.9</v>
      </c>
      <c r="E13" s="115">
        <v>104</v>
      </c>
      <c r="F13" s="115">
        <v>161.1</v>
      </c>
      <c r="G13" s="132"/>
      <c r="H13" s="132"/>
    </row>
    <row r="14" spans="1:6" ht="12.75">
      <c r="A14" s="28" t="s">
        <v>295</v>
      </c>
      <c r="B14" s="115">
        <v>265.9</v>
      </c>
      <c r="C14" s="132">
        <v>98</v>
      </c>
      <c r="D14" s="115">
        <v>294.1</v>
      </c>
      <c r="E14" s="115">
        <v>101</v>
      </c>
      <c r="F14" s="115">
        <v>28.2</v>
      </c>
    </row>
    <row r="15" spans="1:11" ht="12.75">
      <c r="A15" s="28" t="s">
        <v>297</v>
      </c>
      <c r="B15" s="115">
        <v>43.7</v>
      </c>
      <c r="C15" s="115">
        <v>104</v>
      </c>
      <c r="D15" s="115">
        <v>35.7</v>
      </c>
      <c r="E15" s="115">
        <v>101</v>
      </c>
      <c r="F15" s="115">
        <v>-8</v>
      </c>
      <c r="G15" s="132"/>
      <c r="H15" s="132"/>
      <c r="I15" s="132"/>
      <c r="J15" s="132"/>
      <c r="K15" s="132"/>
    </row>
    <row r="16" spans="1:10" ht="12.75">
      <c r="A16" s="28" t="s">
        <v>303</v>
      </c>
      <c r="B16" s="115">
        <v>45.4</v>
      </c>
      <c r="C16" s="115">
        <v>102</v>
      </c>
      <c r="D16" s="115">
        <v>48.3</v>
      </c>
      <c r="E16" s="115">
        <v>102</v>
      </c>
      <c r="F16" s="115">
        <v>2.9</v>
      </c>
      <c r="G16" s="132"/>
      <c r="H16" s="132"/>
      <c r="I16" s="132"/>
      <c r="J16" s="132"/>
    </row>
    <row r="17" spans="1:7" ht="12.75">
      <c r="A17" s="480" t="s">
        <v>304</v>
      </c>
      <c r="B17" s="115">
        <v>19</v>
      </c>
      <c r="C17" s="115">
        <v>102</v>
      </c>
      <c r="D17" s="115">
        <v>20.2</v>
      </c>
      <c r="E17" s="115">
        <v>106</v>
      </c>
      <c r="F17" s="481">
        <v>1.1</v>
      </c>
      <c r="G17" s="132"/>
    </row>
    <row r="18" ht="12.75">
      <c r="F18" s="482"/>
    </row>
    <row r="19" ht="12.75">
      <c r="D19" s="50"/>
    </row>
    <row r="22" ht="12.75">
      <c r="J22" s="96"/>
    </row>
  </sheetData>
  <sheetProtection/>
  <mergeCells count="4">
    <mergeCell ref="B2:C2"/>
    <mergeCell ref="D2:E2"/>
    <mergeCell ref="A2:A3"/>
    <mergeCell ref="F2:F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23"/>
  <sheetViews>
    <sheetView showZeros="0"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2" max="2" width="8.8515625" style="0" customWidth="1"/>
    <col min="4" max="4" width="10.421875" style="0" customWidth="1"/>
    <col min="6" max="6" width="8.57421875" style="0" customWidth="1"/>
  </cols>
  <sheetData>
    <row r="1" spans="1:7" ht="13.5" thickBot="1">
      <c r="A1" s="121" t="s">
        <v>549</v>
      </c>
      <c r="B1" s="121"/>
      <c r="C1" s="41"/>
      <c r="D1" s="41"/>
      <c r="E1" s="41"/>
      <c r="F1" s="41"/>
      <c r="G1" s="33"/>
    </row>
    <row r="2" spans="1:8" ht="13.5" customHeight="1" thickBot="1">
      <c r="A2" s="2" t="s">
        <v>532</v>
      </c>
      <c r="B2" s="483" t="s">
        <v>550</v>
      </c>
      <c r="C2" s="484" t="s">
        <v>21</v>
      </c>
      <c r="D2" s="485"/>
      <c r="E2" s="485"/>
      <c r="F2" s="485"/>
      <c r="G2" s="485"/>
      <c r="H2" s="33"/>
    </row>
    <row r="3" spans="1:7" ht="13.5" thickBot="1">
      <c r="A3" s="6"/>
      <c r="B3" s="486"/>
      <c r="C3" s="122" t="s">
        <v>551</v>
      </c>
      <c r="D3" s="122" t="s">
        <v>552</v>
      </c>
      <c r="E3" s="122" t="s">
        <v>553</v>
      </c>
      <c r="F3" s="122" t="s">
        <v>554</v>
      </c>
      <c r="G3" s="122" t="s">
        <v>158</v>
      </c>
    </row>
    <row r="4" spans="1:9" ht="12.75">
      <c r="A4" s="12" t="s">
        <v>539</v>
      </c>
      <c r="B4" s="50">
        <v>99.5</v>
      </c>
      <c r="C4" s="50">
        <v>101.4</v>
      </c>
      <c r="D4" s="50">
        <v>100.6</v>
      </c>
      <c r="E4" s="50">
        <v>99.7</v>
      </c>
      <c r="F4" s="50">
        <v>100.4</v>
      </c>
      <c r="G4" s="50">
        <v>100.8</v>
      </c>
      <c r="H4" s="50"/>
      <c r="I4" s="50"/>
    </row>
    <row r="5" spans="1:9" ht="12.75">
      <c r="A5" s="12" t="s">
        <v>283</v>
      </c>
      <c r="B5" s="50">
        <v>100.8</v>
      </c>
      <c r="C5" s="50">
        <v>100.9</v>
      </c>
      <c r="D5" s="50">
        <v>99.7</v>
      </c>
      <c r="E5" s="50">
        <v>98.1</v>
      </c>
      <c r="F5" s="50">
        <v>99.6</v>
      </c>
      <c r="G5" s="50" t="s">
        <v>57</v>
      </c>
      <c r="I5" s="33"/>
    </row>
    <row r="6" spans="1:8" ht="12.75">
      <c r="A6" s="12" t="s">
        <v>540</v>
      </c>
      <c r="B6" s="50">
        <v>100</v>
      </c>
      <c r="C6" s="50">
        <v>103.1</v>
      </c>
      <c r="D6" s="50">
        <v>99.2</v>
      </c>
      <c r="E6" s="50">
        <v>98</v>
      </c>
      <c r="F6" s="50">
        <v>100</v>
      </c>
      <c r="G6" s="50">
        <v>100.4</v>
      </c>
      <c r="H6" s="33"/>
    </row>
    <row r="7" spans="1:7" ht="12.75" customHeight="1">
      <c r="A7" s="12" t="s">
        <v>285</v>
      </c>
      <c r="B7" s="487">
        <v>100.2</v>
      </c>
      <c r="C7" s="488">
        <v>106.2</v>
      </c>
      <c r="D7" s="488">
        <v>102.8</v>
      </c>
      <c r="E7" s="50">
        <v>96.7</v>
      </c>
      <c r="F7" s="50">
        <v>105.9</v>
      </c>
      <c r="G7" s="50">
        <v>103.2</v>
      </c>
    </row>
    <row r="8" spans="1:9" ht="12.75">
      <c r="A8" s="12" t="s">
        <v>541</v>
      </c>
      <c r="B8" s="50">
        <v>103</v>
      </c>
      <c r="C8" s="50">
        <v>102.5</v>
      </c>
      <c r="D8" s="50">
        <v>103</v>
      </c>
      <c r="E8" s="50">
        <v>102.6</v>
      </c>
      <c r="F8" s="50">
        <v>103.9</v>
      </c>
      <c r="G8" s="50">
        <v>102.8</v>
      </c>
      <c r="I8" s="33"/>
    </row>
    <row r="9" spans="1:9" ht="12.75" customHeight="1">
      <c r="A9" s="12" t="s">
        <v>290</v>
      </c>
      <c r="B9" s="50">
        <v>96.8</v>
      </c>
      <c r="C9" s="50">
        <v>96.8</v>
      </c>
      <c r="D9" s="50">
        <v>95.9</v>
      </c>
      <c r="E9" s="50">
        <v>93.8</v>
      </c>
      <c r="F9" s="50">
        <v>95</v>
      </c>
      <c r="G9" s="50">
        <v>99.2</v>
      </c>
      <c r="I9" s="33"/>
    </row>
    <row r="10" spans="1:7" ht="12.75" customHeight="1">
      <c r="A10" s="12" t="s">
        <v>293</v>
      </c>
      <c r="B10" s="50">
        <v>102.4</v>
      </c>
      <c r="C10" s="50">
        <v>103.1</v>
      </c>
      <c r="D10" s="50">
        <v>101.5</v>
      </c>
      <c r="E10" s="50">
        <v>100.3</v>
      </c>
      <c r="F10" s="50">
        <v>101.9</v>
      </c>
      <c r="G10" s="50">
        <v>101.6</v>
      </c>
    </row>
    <row r="11" spans="1:7" ht="12.75">
      <c r="A11" s="12" t="s">
        <v>542</v>
      </c>
      <c r="B11" s="50">
        <v>103.5</v>
      </c>
      <c r="C11" s="50">
        <v>104.7</v>
      </c>
      <c r="D11" s="50">
        <v>99.5</v>
      </c>
      <c r="E11" s="50">
        <v>95.5</v>
      </c>
      <c r="F11" s="50">
        <v>100.3</v>
      </c>
      <c r="G11" s="50">
        <v>101.2</v>
      </c>
    </row>
    <row r="12" spans="1:7" ht="12.75" customHeight="1">
      <c r="A12" s="12" t="s">
        <v>543</v>
      </c>
      <c r="B12" s="50">
        <v>101.1</v>
      </c>
      <c r="C12" s="50">
        <v>110.4</v>
      </c>
      <c r="D12" s="50">
        <v>106.7</v>
      </c>
      <c r="E12" s="50">
        <v>102.8</v>
      </c>
      <c r="F12" s="50">
        <v>105.2</v>
      </c>
      <c r="G12" s="50">
        <v>101.7</v>
      </c>
    </row>
    <row r="13" spans="1:7" ht="12.75" customHeight="1">
      <c r="A13" s="12" t="s">
        <v>294</v>
      </c>
      <c r="B13" s="50">
        <v>100.2</v>
      </c>
      <c r="C13" s="50">
        <v>101.1</v>
      </c>
      <c r="D13" s="50">
        <v>100.5</v>
      </c>
      <c r="E13" s="50">
        <v>98.1</v>
      </c>
      <c r="F13" s="50">
        <v>100.3</v>
      </c>
      <c r="G13" s="50">
        <v>100.8</v>
      </c>
    </row>
    <row r="14" spans="1:7" ht="12.75" customHeight="1">
      <c r="A14" s="12" t="s">
        <v>295</v>
      </c>
      <c r="B14" s="50">
        <v>96.9</v>
      </c>
      <c r="C14" s="50">
        <v>99.9</v>
      </c>
      <c r="D14" s="50">
        <v>98.2</v>
      </c>
      <c r="E14" s="50">
        <v>99.3</v>
      </c>
      <c r="F14" s="50">
        <v>97.3</v>
      </c>
      <c r="G14" s="50">
        <v>97</v>
      </c>
    </row>
    <row r="15" spans="1:7" ht="12.75">
      <c r="A15" s="12" t="s">
        <v>297</v>
      </c>
      <c r="B15" s="50">
        <v>100.5</v>
      </c>
      <c r="C15" s="50">
        <v>101.9</v>
      </c>
      <c r="D15" s="50">
        <v>101.5</v>
      </c>
      <c r="E15" s="50">
        <v>102.3</v>
      </c>
      <c r="F15" s="50">
        <v>97.7</v>
      </c>
      <c r="G15" s="50">
        <v>100.2</v>
      </c>
    </row>
    <row r="16" spans="1:7" ht="12.75">
      <c r="A16" s="12" t="s">
        <v>298</v>
      </c>
      <c r="B16" s="50">
        <v>107.8</v>
      </c>
      <c r="C16" s="50">
        <v>109</v>
      </c>
      <c r="D16" s="50">
        <v>103.8</v>
      </c>
      <c r="E16" s="50">
        <v>101.9</v>
      </c>
      <c r="F16" s="50">
        <v>104.2</v>
      </c>
      <c r="G16" s="50">
        <v>103.9</v>
      </c>
    </row>
    <row r="17" spans="1:7" ht="12.75">
      <c r="A17" s="12" t="s">
        <v>303</v>
      </c>
      <c r="B17" s="50">
        <v>105.3</v>
      </c>
      <c r="C17" s="50">
        <v>105.2</v>
      </c>
      <c r="D17" s="50">
        <v>102.6</v>
      </c>
      <c r="E17" s="50">
        <v>103.8</v>
      </c>
      <c r="F17" s="50">
        <v>100.4</v>
      </c>
      <c r="G17" s="50">
        <v>102.7</v>
      </c>
    </row>
    <row r="18" spans="1:9" ht="12.75">
      <c r="A18" s="12" t="s">
        <v>304</v>
      </c>
      <c r="B18" s="50">
        <v>98.6</v>
      </c>
      <c r="C18" s="50">
        <v>101.7</v>
      </c>
      <c r="D18" s="50">
        <v>102.8</v>
      </c>
      <c r="E18" s="50">
        <v>101.2</v>
      </c>
      <c r="F18" s="50">
        <v>101</v>
      </c>
      <c r="G18" s="50">
        <v>103.9</v>
      </c>
      <c r="I18" s="50"/>
    </row>
    <row r="19" spans="1:9" ht="12.75" customHeight="1">
      <c r="A19" s="12" t="s">
        <v>312</v>
      </c>
      <c r="B19" s="50">
        <v>102.9</v>
      </c>
      <c r="C19" s="50">
        <v>104.2</v>
      </c>
      <c r="D19" s="50">
        <v>104.4</v>
      </c>
      <c r="E19" s="50">
        <v>104.2</v>
      </c>
      <c r="F19" s="50">
        <v>104.2</v>
      </c>
      <c r="G19" s="50">
        <v>104</v>
      </c>
      <c r="I19" s="50"/>
    </row>
    <row r="20" spans="1:9" ht="12.75">
      <c r="A20" s="12" t="s">
        <v>306</v>
      </c>
      <c r="B20" s="50">
        <v>99.2</v>
      </c>
      <c r="C20" s="50">
        <v>102.4</v>
      </c>
      <c r="D20" s="50">
        <v>98.8</v>
      </c>
      <c r="E20" s="50">
        <v>97.8</v>
      </c>
      <c r="F20" s="50">
        <v>99.2</v>
      </c>
      <c r="G20" s="50">
        <v>99</v>
      </c>
      <c r="I20" s="50"/>
    </row>
    <row r="23" ht="12.75">
      <c r="I23" s="94"/>
    </row>
  </sheetData>
  <sheetProtection/>
  <mergeCells count="3">
    <mergeCell ref="A2:A3"/>
    <mergeCell ref="B2:B3"/>
    <mergeCell ref="C2:G2"/>
  </mergeCells>
  <printOptions/>
  <pageMargins left="0.7874015748031497" right="0.7874015748031497" top="1.534251968503937" bottom="0.984251968503937" header="0.5118110236220472" footer="0.5118110236220472"/>
  <pageSetup cellComments="atEnd" horizontalDpi="600" verticalDpi="600" orientation="portrait" paperSize="9" scale="95" r:id="rId3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20"/>
  <sheetViews>
    <sheetView showZeros="0"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2" max="2" width="8.8515625" style="0" customWidth="1"/>
    <col min="4" max="4" width="10.421875" style="0" customWidth="1"/>
    <col min="6" max="6" width="8.57421875" style="0" customWidth="1"/>
  </cols>
  <sheetData>
    <row r="1" spans="1:7" ht="13.5" thickBot="1">
      <c r="A1" s="121" t="s">
        <v>555</v>
      </c>
      <c r="B1" s="121"/>
      <c r="C1" s="121"/>
      <c r="D1" s="18"/>
      <c r="E1" s="18"/>
      <c r="F1" s="18"/>
      <c r="G1" s="489"/>
    </row>
    <row r="2" spans="1:7" ht="13.5" customHeight="1" thickBot="1">
      <c r="A2" s="2" t="s">
        <v>532</v>
      </c>
      <c r="B2" s="67" t="s">
        <v>556</v>
      </c>
      <c r="C2" s="19" t="s">
        <v>21</v>
      </c>
      <c r="D2" s="20"/>
      <c r="E2" s="20"/>
      <c r="F2" s="20"/>
      <c r="G2" s="20"/>
    </row>
    <row r="3" spans="1:8" ht="13.5" thickBot="1">
      <c r="A3" s="6"/>
      <c r="B3" s="142"/>
      <c r="C3" s="122" t="s">
        <v>557</v>
      </c>
      <c r="D3" s="122" t="s">
        <v>558</v>
      </c>
      <c r="E3" s="490" t="s">
        <v>553</v>
      </c>
      <c r="F3" s="490" t="s">
        <v>554</v>
      </c>
      <c r="G3" s="490" t="s">
        <v>158</v>
      </c>
      <c r="H3" s="33"/>
    </row>
    <row r="4" spans="1:7" ht="12.75">
      <c r="A4" s="12" t="s">
        <v>539</v>
      </c>
      <c r="B4" s="50">
        <v>101.5</v>
      </c>
      <c r="C4" s="50">
        <v>100.7</v>
      </c>
      <c r="D4" s="50">
        <v>100.5</v>
      </c>
      <c r="E4" s="50">
        <v>100.5</v>
      </c>
      <c r="F4" s="50">
        <v>100.4</v>
      </c>
      <c r="G4" s="50">
        <v>100.5</v>
      </c>
    </row>
    <row r="5" spans="1:7" ht="12.75">
      <c r="A5" s="12" t="s">
        <v>283</v>
      </c>
      <c r="B5" s="50">
        <v>102.1</v>
      </c>
      <c r="C5" s="50">
        <v>101.6</v>
      </c>
      <c r="D5" s="50">
        <v>101.5</v>
      </c>
      <c r="E5" s="50">
        <v>101.5</v>
      </c>
      <c r="F5" s="50">
        <v>101.4</v>
      </c>
      <c r="G5" s="50">
        <v>101.4</v>
      </c>
    </row>
    <row r="6" spans="1:7" ht="12.75">
      <c r="A6" s="12" t="s">
        <v>540</v>
      </c>
      <c r="B6" s="50">
        <v>100.4</v>
      </c>
      <c r="C6" s="50">
        <v>98.4</v>
      </c>
      <c r="D6" s="50">
        <v>98.8</v>
      </c>
      <c r="E6" s="50">
        <v>99</v>
      </c>
      <c r="F6" s="50">
        <v>98.6</v>
      </c>
      <c r="G6" s="50">
        <v>98.5</v>
      </c>
    </row>
    <row r="7" spans="1:7" ht="12.75" customHeight="1">
      <c r="A7" s="12" t="s">
        <v>285</v>
      </c>
      <c r="B7" s="50">
        <v>101.4</v>
      </c>
      <c r="C7" s="50">
        <v>100.2</v>
      </c>
      <c r="D7" s="50">
        <v>100.7</v>
      </c>
      <c r="E7" s="50">
        <v>100.7</v>
      </c>
      <c r="F7" s="50">
        <v>100.8</v>
      </c>
      <c r="G7" s="50">
        <v>100.7</v>
      </c>
    </row>
    <row r="8" spans="1:7" ht="12.75">
      <c r="A8" s="12" t="s">
        <v>541</v>
      </c>
      <c r="B8" s="50">
        <v>103.2</v>
      </c>
      <c r="C8" s="50">
        <v>100.6</v>
      </c>
      <c r="D8" s="50">
        <v>100</v>
      </c>
      <c r="E8" s="50">
        <v>99.8</v>
      </c>
      <c r="F8" s="50">
        <v>100.2</v>
      </c>
      <c r="G8" s="50">
        <v>100.5</v>
      </c>
    </row>
    <row r="9" spans="1:9" ht="12.75" customHeight="1">
      <c r="A9" s="12" t="s">
        <v>290</v>
      </c>
      <c r="B9" s="50">
        <v>99.1</v>
      </c>
      <c r="C9" s="50">
        <v>98.3</v>
      </c>
      <c r="D9" s="50">
        <v>99.3</v>
      </c>
      <c r="E9" s="50">
        <v>99.8</v>
      </c>
      <c r="F9" s="50">
        <v>98.9</v>
      </c>
      <c r="G9" s="50">
        <v>98.2</v>
      </c>
      <c r="I9" t="s">
        <v>559</v>
      </c>
    </row>
    <row r="10" spans="1:8" ht="12.75" customHeight="1">
      <c r="A10" s="12" t="s">
        <v>293</v>
      </c>
      <c r="B10" s="50">
        <v>100.8</v>
      </c>
      <c r="C10" s="50">
        <v>100.3</v>
      </c>
      <c r="D10" s="50">
        <v>99.9</v>
      </c>
      <c r="E10" s="50">
        <v>99.9</v>
      </c>
      <c r="F10" s="50">
        <v>99.8</v>
      </c>
      <c r="G10" s="50">
        <v>99.7</v>
      </c>
      <c r="H10" s="50"/>
    </row>
    <row r="11" spans="1:7" ht="12.75">
      <c r="A11" s="12" t="s">
        <v>542</v>
      </c>
      <c r="B11" s="50">
        <v>101.2</v>
      </c>
      <c r="C11" s="50">
        <v>100.2</v>
      </c>
      <c r="D11" s="50">
        <v>100.3</v>
      </c>
      <c r="E11" s="50">
        <v>100.3</v>
      </c>
      <c r="F11" s="50">
        <v>100</v>
      </c>
      <c r="G11" s="50">
        <v>100.3</v>
      </c>
    </row>
    <row r="12" spans="1:7" ht="12.75" customHeight="1">
      <c r="A12" s="12" t="s">
        <v>543</v>
      </c>
      <c r="B12" s="50">
        <v>101.7</v>
      </c>
      <c r="C12" s="50">
        <v>99.9</v>
      </c>
      <c r="D12" s="50">
        <v>100.1</v>
      </c>
      <c r="E12" s="50">
        <v>100.3</v>
      </c>
      <c r="F12" s="50">
        <v>99.5</v>
      </c>
      <c r="G12" s="50">
        <v>99.7</v>
      </c>
    </row>
    <row r="13" spans="1:7" ht="12.75" customHeight="1">
      <c r="A13" s="12" t="s">
        <v>294</v>
      </c>
      <c r="B13" s="50">
        <v>101.6</v>
      </c>
      <c r="C13" s="50">
        <v>100.9</v>
      </c>
      <c r="D13" s="50">
        <v>100.8</v>
      </c>
      <c r="E13" s="50">
        <v>100.8</v>
      </c>
      <c r="F13" s="50">
        <v>100.8</v>
      </c>
      <c r="G13" s="50">
        <v>100.7</v>
      </c>
    </row>
    <row r="14" spans="1:7" ht="12.75" customHeight="1">
      <c r="A14" s="12" t="s">
        <v>295</v>
      </c>
      <c r="B14" s="50">
        <v>101.3</v>
      </c>
      <c r="C14" s="50">
        <v>100.4</v>
      </c>
      <c r="D14" s="50">
        <v>99.9</v>
      </c>
      <c r="E14" s="50">
        <v>99.8</v>
      </c>
      <c r="F14" s="50">
        <v>99.9</v>
      </c>
      <c r="G14" s="50">
        <v>100.2</v>
      </c>
    </row>
    <row r="15" spans="1:7" ht="12.75">
      <c r="A15" s="12" t="s">
        <v>297</v>
      </c>
      <c r="B15" s="50">
        <v>100.4</v>
      </c>
      <c r="C15" s="50">
        <v>99.8</v>
      </c>
      <c r="D15" s="50">
        <v>99.7</v>
      </c>
      <c r="E15" s="50">
        <v>99.9</v>
      </c>
      <c r="F15" s="50">
        <v>100</v>
      </c>
      <c r="G15" s="50">
        <v>100.1</v>
      </c>
    </row>
    <row r="16" spans="1:7" ht="12.75">
      <c r="A16" s="12" t="s">
        <v>298</v>
      </c>
      <c r="B16" s="50">
        <v>103.2</v>
      </c>
      <c r="C16" s="50">
        <v>101.3</v>
      </c>
      <c r="D16" s="50">
        <v>101.5</v>
      </c>
      <c r="E16" s="50">
        <v>101.3</v>
      </c>
      <c r="F16" s="50">
        <v>101.8</v>
      </c>
      <c r="G16" s="50">
        <v>101.8</v>
      </c>
    </row>
    <row r="17" spans="1:7" ht="12.75">
      <c r="A17" s="12" t="s">
        <v>303</v>
      </c>
      <c r="B17" s="50">
        <v>101.5</v>
      </c>
      <c r="C17" s="50">
        <v>99.9</v>
      </c>
      <c r="D17" s="50">
        <v>99.8</v>
      </c>
      <c r="E17" s="50">
        <v>99.8</v>
      </c>
      <c r="F17" s="50">
        <v>99.9</v>
      </c>
      <c r="G17" s="50">
        <v>100</v>
      </c>
    </row>
    <row r="18" spans="1:8" ht="12.75">
      <c r="A18" s="12" t="s">
        <v>304</v>
      </c>
      <c r="B18" s="50">
        <v>101.9</v>
      </c>
      <c r="C18" s="50">
        <v>100.8</v>
      </c>
      <c r="D18" s="50">
        <v>100.1</v>
      </c>
      <c r="E18" s="50">
        <v>100</v>
      </c>
      <c r="F18" s="50">
        <v>99.9</v>
      </c>
      <c r="G18" s="50">
        <v>100.1</v>
      </c>
      <c r="H18" s="50"/>
    </row>
    <row r="19" spans="1:8" ht="12.75" customHeight="1">
      <c r="A19" s="12" t="s">
        <v>312</v>
      </c>
      <c r="B19" s="50">
        <v>101.5</v>
      </c>
      <c r="C19" s="50">
        <v>102.1</v>
      </c>
      <c r="D19" s="50">
        <v>101.8</v>
      </c>
      <c r="E19" s="50">
        <v>101.7</v>
      </c>
      <c r="F19" s="50">
        <v>101.7</v>
      </c>
      <c r="G19" s="50">
        <v>101.7</v>
      </c>
      <c r="H19" s="50"/>
    </row>
    <row r="20" spans="1:7" ht="12.75">
      <c r="A20" s="12" t="s">
        <v>306</v>
      </c>
      <c r="B20" s="50">
        <v>100.4</v>
      </c>
      <c r="C20" s="50">
        <v>103.6</v>
      </c>
      <c r="D20" s="50">
        <v>103.3</v>
      </c>
      <c r="E20" s="50">
        <v>103.3</v>
      </c>
      <c r="F20" s="50">
        <v>103.2</v>
      </c>
      <c r="G20" s="50">
        <v>102.9</v>
      </c>
    </row>
  </sheetData>
  <sheetProtection/>
  <mergeCells count="3">
    <mergeCell ref="A2:A3"/>
    <mergeCell ref="B2:B3"/>
    <mergeCell ref="C2:G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20"/>
  <sheetViews>
    <sheetView showZeros="0"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12.57421875" style="0" customWidth="1"/>
    <col min="3" max="3" width="11.140625" style="0" customWidth="1"/>
    <col min="4" max="4" width="10.8515625" style="0" customWidth="1"/>
    <col min="5" max="5" width="10.421875" style="0" customWidth="1"/>
    <col min="6" max="6" width="9.7109375" style="0" customWidth="1"/>
    <col min="7" max="7" width="10.140625" style="0" customWidth="1"/>
  </cols>
  <sheetData>
    <row r="1" spans="1:7" ht="13.5" thickBot="1">
      <c r="A1" s="18" t="s">
        <v>560</v>
      </c>
      <c r="B1" s="38"/>
      <c r="C1" s="491"/>
      <c r="D1" s="38"/>
      <c r="E1" s="38"/>
      <c r="F1" s="38"/>
      <c r="G1" s="38"/>
    </row>
    <row r="2" spans="1:7" ht="13.5" thickBot="1">
      <c r="A2" s="342" t="s">
        <v>532</v>
      </c>
      <c r="B2" s="492" t="s">
        <v>20</v>
      </c>
      <c r="C2" s="19" t="s">
        <v>21</v>
      </c>
      <c r="D2" s="20"/>
      <c r="E2" s="20"/>
      <c r="F2" s="20"/>
      <c r="G2" s="20"/>
    </row>
    <row r="3" spans="1:7" ht="13.5" thickBot="1">
      <c r="A3" s="219"/>
      <c r="B3" s="60" t="s">
        <v>156</v>
      </c>
      <c r="C3" s="122" t="s">
        <v>551</v>
      </c>
      <c r="D3" s="122" t="s">
        <v>552</v>
      </c>
      <c r="E3" s="122" t="s">
        <v>553</v>
      </c>
      <c r="F3" s="122" t="s">
        <v>554</v>
      </c>
      <c r="G3" s="122" t="s">
        <v>158</v>
      </c>
    </row>
    <row r="4" spans="1:7" ht="12.75">
      <c r="A4" s="93" t="s">
        <v>539</v>
      </c>
      <c r="B4" s="50">
        <v>10.8</v>
      </c>
      <c r="C4" s="50">
        <v>10.3</v>
      </c>
      <c r="D4" s="50">
        <v>10.1</v>
      </c>
      <c r="E4" s="50">
        <v>10.1</v>
      </c>
      <c r="F4" s="50">
        <v>10</v>
      </c>
      <c r="G4" s="50">
        <v>10</v>
      </c>
    </row>
    <row r="5" spans="1:7" ht="12.75">
      <c r="A5" s="93" t="s">
        <v>283</v>
      </c>
      <c r="B5" s="50">
        <v>4.9</v>
      </c>
      <c r="C5" s="50">
        <v>5</v>
      </c>
      <c r="D5" s="50" t="s">
        <v>57</v>
      </c>
      <c r="E5" s="50">
        <v>5</v>
      </c>
      <c r="F5" s="50">
        <v>5.1</v>
      </c>
      <c r="G5" s="50">
        <v>5.1</v>
      </c>
    </row>
    <row r="6" spans="1:7" ht="12.75">
      <c r="A6" s="93" t="s">
        <v>540</v>
      </c>
      <c r="B6" s="50">
        <v>13</v>
      </c>
      <c r="C6" s="50">
        <v>11.5</v>
      </c>
      <c r="D6" s="50">
        <v>11.2</v>
      </c>
      <c r="E6" s="50">
        <v>11.2</v>
      </c>
      <c r="F6" s="50">
        <v>11.2</v>
      </c>
      <c r="G6" s="50">
        <v>11.1</v>
      </c>
    </row>
    <row r="7" spans="1:7" ht="12.75">
      <c r="A7" s="93" t="s">
        <v>285</v>
      </c>
      <c r="B7" s="50">
        <v>7</v>
      </c>
      <c r="C7" s="50">
        <v>6.2</v>
      </c>
      <c r="D7" s="50">
        <v>5.9</v>
      </c>
      <c r="E7" s="50">
        <v>6.3</v>
      </c>
      <c r="F7" s="50">
        <v>5.7</v>
      </c>
      <c r="G7" s="50">
        <v>5.7</v>
      </c>
    </row>
    <row r="8" spans="1:7" ht="12.75">
      <c r="A8" s="93" t="s">
        <v>541</v>
      </c>
      <c r="B8" s="50">
        <v>8.6</v>
      </c>
      <c r="C8" s="50">
        <v>7.6</v>
      </c>
      <c r="D8" s="50">
        <v>7.6</v>
      </c>
      <c r="E8" s="50">
        <v>7.7</v>
      </c>
      <c r="F8" s="50">
        <v>7.5</v>
      </c>
      <c r="G8" s="50" t="s">
        <v>57</v>
      </c>
    </row>
    <row r="9" spans="1:7" ht="12.75">
      <c r="A9" s="93" t="s">
        <v>289</v>
      </c>
      <c r="B9" s="50">
        <v>10.3</v>
      </c>
      <c r="C9" s="50">
        <v>10.3</v>
      </c>
      <c r="D9" s="50">
        <v>10.5</v>
      </c>
      <c r="E9" s="50">
        <v>10.5</v>
      </c>
      <c r="F9" s="50">
        <v>10.5</v>
      </c>
      <c r="G9" s="50">
        <v>10.5</v>
      </c>
    </row>
    <row r="10" spans="1:7" ht="12.75">
      <c r="A10" s="93" t="s">
        <v>293</v>
      </c>
      <c r="B10" s="50">
        <v>10.3</v>
      </c>
      <c r="C10" s="50">
        <v>9.2</v>
      </c>
      <c r="D10" s="50">
        <v>8.6</v>
      </c>
      <c r="E10" s="50">
        <v>8.6</v>
      </c>
      <c r="F10" s="50">
        <v>8.5</v>
      </c>
      <c r="G10" s="50">
        <v>8.3</v>
      </c>
    </row>
    <row r="11" spans="1:7" ht="12.75">
      <c r="A11" s="93" t="s">
        <v>542</v>
      </c>
      <c r="B11" s="50">
        <v>11.8</v>
      </c>
      <c r="C11" s="50">
        <v>11.4</v>
      </c>
      <c r="D11" s="50">
        <v>9.9</v>
      </c>
      <c r="E11" s="50">
        <v>9.8</v>
      </c>
      <c r="F11" s="50">
        <v>9.7</v>
      </c>
      <c r="G11" s="50">
        <v>9.9</v>
      </c>
    </row>
    <row r="12" spans="1:7" ht="12.75">
      <c r="A12" s="93" t="s">
        <v>543</v>
      </c>
      <c r="B12" s="50">
        <v>10.2</v>
      </c>
      <c r="C12" s="50">
        <v>8</v>
      </c>
      <c r="D12" s="50">
        <v>7.5</v>
      </c>
      <c r="E12" s="50">
        <v>7.5</v>
      </c>
      <c r="F12" s="50">
        <v>7.3</v>
      </c>
      <c r="G12" s="50" t="s">
        <v>57</v>
      </c>
    </row>
    <row r="13" spans="1:7" ht="12.75">
      <c r="A13" s="93" t="s">
        <v>294</v>
      </c>
      <c r="B13" s="50">
        <v>5.2</v>
      </c>
      <c r="C13" s="50">
        <v>5</v>
      </c>
      <c r="D13" s="50">
        <v>5</v>
      </c>
      <c r="E13" s="50">
        <v>5</v>
      </c>
      <c r="F13" s="50">
        <v>5</v>
      </c>
      <c r="G13" s="50">
        <v>4.9</v>
      </c>
    </row>
    <row r="14" spans="1:7" ht="12.75">
      <c r="A14" s="93" t="s">
        <v>297</v>
      </c>
      <c r="B14" s="50">
        <v>16.4</v>
      </c>
      <c r="C14" s="50">
        <v>14.3</v>
      </c>
      <c r="D14" s="50">
        <v>13.6</v>
      </c>
      <c r="E14" s="50">
        <v>13.5</v>
      </c>
      <c r="F14" s="50">
        <v>13.3</v>
      </c>
      <c r="G14" s="50">
        <v>13.4</v>
      </c>
    </row>
    <row r="15" spans="1:7" ht="12.75">
      <c r="A15" s="93" t="s">
        <v>298</v>
      </c>
      <c r="B15" s="50">
        <v>7.1</v>
      </c>
      <c r="C15" s="50">
        <v>6.9</v>
      </c>
      <c r="D15" s="50">
        <v>6.8</v>
      </c>
      <c r="E15" s="50">
        <v>6.8</v>
      </c>
      <c r="F15" s="50">
        <v>6.7</v>
      </c>
      <c r="G15" s="50">
        <v>6.7</v>
      </c>
    </row>
    <row r="16" spans="1:7" ht="12.75">
      <c r="A16" s="93" t="s">
        <v>299</v>
      </c>
      <c r="B16" s="50">
        <v>26.1</v>
      </c>
      <c r="C16" s="50">
        <v>24.7</v>
      </c>
      <c r="D16" s="50">
        <v>24.2</v>
      </c>
      <c r="E16" s="50">
        <v>24.2</v>
      </c>
      <c r="F16" s="50">
        <v>24.1</v>
      </c>
      <c r="G16" s="50">
        <v>24</v>
      </c>
    </row>
    <row r="17" spans="1:7" ht="12.75">
      <c r="A17" s="93" t="s">
        <v>303</v>
      </c>
      <c r="B17" s="50">
        <v>14.2</v>
      </c>
      <c r="C17" s="50">
        <v>13.4</v>
      </c>
      <c r="D17" s="50">
        <v>13.1</v>
      </c>
      <c r="E17" s="50">
        <v>13.2</v>
      </c>
      <c r="F17" s="50">
        <v>13</v>
      </c>
      <c r="G17" s="50">
        <v>12.9</v>
      </c>
    </row>
    <row r="18" spans="1:7" ht="12.75">
      <c r="A18" s="93" t="s">
        <v>304</v>
      </c>
      <c r="B18" s="50">
        <v>10.1</v>
      </c>
      <c r="C18" s="50">
        <v>9.5</v>
      </c>
      <c r="D18" s="50">
        <v>9.1</v>
      </c>
      <c r="E18" s="50">
        <v>9.1</v>
      </c>
      <c r="F18" s="50">
        <v>9</v>
      </c>
      <c r="G18" s="50">
        <v>8.8</v>
      </c>
    </row>
    <row r="19" spans="1:7" ht="12.75">
      <c r="A19" s="93" t="s">
        <v>312</v>
      </c>
      <c r="B19" s="50">
        <v>7.4</v>
      </c>
      <c r="C19" s="50">
        <v>6.2</v>
      </c>
      <c r="D19" s="50">
        <v>6.1</v>
      </c>
      <c r="E19" s="50">
        <v>6.1</v>
      </c>
      <c r="F19" s="50">
        <v>5.9</v>
      </c>
      <c r="G19" s="50">
        <v>5.8</v>
      </c>
    </row>
    <row r="20" spans="1:7" ht="12.75">
      <c r="A20" s="93" t="s">
        <v>306</v>
      </c>
      <c r="B20" s="50">
        <v>4</v>
      </c>
      <c r="C20" s="50">
        <v>3.6</v>
      </c>
      <c r="D20" s="50">
        <v>3.6</v>
      </c>
      <c r="E20" s="50">
        <v>3.5</v>
      </c>
      <c r="F20" s="50">
        <v>3.6</v>
      </c>
      <c r="G20" s="50" t="s">
        <v>57</v>
      </c>
    </row>
  </sheetData>
  <sheetProtection/>
  <mergeCells count="2">
    <mergeCell ref="A2:A3"/>
    <mergeCell ref="C2:G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K22"/>
  <sheetViews>
    <sheetView showZeros="0"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11.140625" style="0" customWidth="1"/>
    <col min="3" max="3" width="10.8515625" style="0" customWidth="1"/>
    <col min="4" max="4" width="10.421875" style="0" customWidth="1"/>
    <col min="5" max="5" width="9.7109375" style="0" customWidth="1"/>
    <col min="6" max="6" width="10.140625" style="0" customWidth="1"/>
  </cols>
  <sheetData>
    <row r="1" spans="1:6" ht="13.5" thickBot="1">
      <c r="A1" s="18" t="s">
        <v>561</v>
      </c>
      <c r="B1" s="491"/>
      <c r="C1" s="491"/>
      <c r="D1" s="38"/>
      <c r="E1" s="38"/>
      <c r="F1" s="38"/>
    </row>
    <row r="2" spans="1:6" ht="13.5" thickBot="1">
      <c r="A2" s="342" t="s">
        <v>532</v>
      </c>
      <c r="B2" s="492">
        <v>2013</v>
      </c>
      <c r="C2" s="19" t="s">
        <v>21</v>
      </c>
      <c r="D2" s="20"/>
      <c r="E2" s="20"/>
      <c r="F2" s="20"/>
    </row>
    <row r="3" spans="1:6" ht="13.5" thickBot="1">
      <c r="A3" s="219"/>
      <c r="B3" s="60" t="s">
        <v>156</v>
      </c>
      <c r="C3" s="493" t="s">
        <v>562</v>
      </c>
      <c r="D3" s="493" t="s">
        <v>553</v>
      </c>
      <c r="E3" s="493" t="s">
        <v>554</v>
      </c>
      <c r="F3" s="493" t="s">
        <v>158</v>
      </c>
    </row>
    <row r="4" spans="1:6" ht="12.75">
      <c r="A4" s="93" t="s">
        <v>563</v>
      </c>
      <c r="B4" s="494">
        <v>0.73</v>
      </c>
      <c r="C4" s="494">
        <v>0.73</v>
      </c>
      <c r="D4" s="494">
        <v>0.76</v>
      </c>
      <c r="E4" s="494">
        <v>0.79</v>
      </c>
      <c r="F4" s="494">
        <v>0.8</v>
      </c>
    </row>
    <row r="5" spans="1:6" ht="12.75">
      <c r="A5" s="93" t="s">
        <v>564</v>
      </c>
      <c r="B5" s="494">
        <v>1.42</v>
      </c>
      <c r="C5" s="494">
        <v>1.43</v>
      </c>
      <c r="D5" s="494">
        <v>1.48</v>
      </c>
      <c r="E5" s="494">
        <v>1.55</v>
      </c>
      <c r="F5" s="494">
        <v>1.56</v>
      </c>
    </row>
    <row r="6" spans="1:6" ht="12.75">
      <c r="A6" s="93" t="s">
        <v>565</v>
      </c>
      <c r="B6" s="494">
        <v>19.89</v>
      </c>
      <c r="C6" s="494">
        <v>20.1</v>
      </c>
      <c r="D6" s="494">
        <v>21.02</v>
      </c>
      <c r="E6" s="494">
        <v>21.85</v>
      </c>
      <c r="F6" s="494">
        <v>22.17</v>
      </c>
    </row>
    <row r="7" spans="1:9" ht="12.75">
      <c r="A7" s="93" t="s">
        <v>566</v>
      </c>
      <c r="B7" s="494">
        <v>5.41</v>
      </c>
      <c r="C7" s="494">
        <v>5.46</v>
      </c>
      <c r="D7" s="494">
        <v>5.65</v>
      </c>
      <c r="E7" s="494">
        <v>5.92</v>
      </c>
      <c r="F7" s="494">
        <v>5.94</v>
      </c>
      <c r="I7" s="33"/>
    </row>
    <row r="8" spans="1:6" ht="12.75">
      <c r="A8" s="93" t="s">
        <v>567</v>
      </c>
      <c r="B8" s="494">
        <v>0.6</v>
      </c>
      <c r="C8" s="494">
        <v>0.59</v>
      </c>
      <c r="D8" s="494">
        <v>0.6</v>
      </c>
      <c r="E8" s="494">
        <v>0.62</v>
      </c>
      <c r="F8" s="494">
        <v>0.63</v>
      </c>
    </row>
    <row r="9" spans="1:6" ht="12.75">
      <c r="A9" s="93" t="s">
        <v>568</v>
      </c>
      <c r="B9" s="494">
        <v>5.53</v>
      </c>
      <c r="C9" s="494">
        <v>5.55</v>
      </c>
      <c r="D9" s="494">
        <v>5.78</v>
      </c>
      <c r="E9" s="494">
        <v>6.07</v>
      </c>
      <c r="F9" s="494">
        <v>6.12</v>
      </c>
    </row>
    <row r="10" spans="1:6" ht="12.75">
      <c r="A10" s="93" t="s">
        <v>569</v>
      </c>
      <c r="B10" s="494">
        <v>3.01</v>
      </c>
      <c r="C10" s="494">
        <v>3.04</v>
      </c>
      <c r="D10" s="494">
        <v>3.2</v>
      </c>
      <c r="E10" s="494">
        <v>3.32</v>
      </c>
      <c r="F10" s="494">
        <v>3.37</v>
      </c>
    </row>
    <row r="11" spans="1:11" ht="12.75">
      <c r="A11" s="93" t="s">
        <v>570</v>
      </c>
      <c r="B11" s="494">
        <v>2.5</v>
      </c>
      <c r="C11" s="494">
        <v>2.53</v>
      </c>
      <c r="D11" s="494">
        <v>2.62</v>
      </c>
      <c r="E11" s="494">
        <v>2.74</v>
      </c>
      <c r="F11" s="494">
        <v>2.76</v>
      </c>
      <c r="I11" s="495"/>
      <c r="J11" s="495"/>
      <c r="K11" s="362"/>
    </row>
    <row r="12" spans="1:11" ht="12.75">
      <c r="A12" s="93" t="s">
        <v>571</v>
      </c>
      <c r="B12" s="494">
        <v>215.39</v>
      </c>
      <c r="C12" s="494">
        <v>226.46</v>
      </c>
      <c r="D12" s="494">
        <v>238.87</v>
      </c>
      <c r="E12" s="494">
        <v>246.82</v>
      </c>
      <c r="F12" s="494">
        <v>246.14</v>
      </c>
      <c r="I12" s="494"/>
      <c r="J12" s="494"/>
      <c r="K12" s="494"/>
    </row>
    <row r="13" spans="1:11" ht="12.75">
      <c r="A13" s="93" t="s">
        <v>572</v>
      </c>
      <c r="B13" s="494">
        <v>3.24</v>
      </c>
      <c r="C13" s="494">
        <v>3.21</v>
      </c>
      <c r="D13" s="494">
        <v>3.34</v>
      </c>
      <c r="E13" s="494">
        <v>3.5</v>
      </c>
      <c r="F13" s="494">
        <v>3.53</v>
      </c>
      <c r="I13" s="494"/>
      <c r="J13" s="494"/>
      <c r="K13" s="494"/>
    </row>
    <row r="14" spans="1:11" ht="12.75">
      <c r="A14" s="93" t="s">
        <v>573</v>
      </c>
      <c r="B14" s="494">
        <v>6.42</v>
      </c>
      <c r="C14" s="494">
        <v>6.72</v>
      </c>
      <c r="D14" s="494">
        <v>6.95</v>
      </c>
      <c r="E14" s="494">
        <v>7.27</v>
      </c>
      <c r="F14" s="494">
        <v>7.4</v>
      </c>
      <c r="I14" s="494"/>
      <c r="J14" s="494"/>
      <c r="K14" s="494"/>
    </row>
    <row r="15" spans="1:11" ht="12.75">
      <c r="A15" s="93" t="s">
        <v>574</v>
      </c>
      <c r="B15" s="494">
        <v>104.94</v>
      </c>
      <c r="C15" s="494">
        <v>101.36</v>
      </c>
      <c r="D15" s="494">
        <v>103.97</v>
      </c>
      <c r="E15" s="494">
        <v>109.76</v>
      </c>
      <c r="F15" s="494">
        <v>111.93</v>
      </c>
      <c r="G15" s="494"/>
      <c r="I15" s="494"/>
      <c r="J15" s="494"/>
      <c r="K15" s="494"/>
    </row>
    <row r="16" spans="6:11" ht="12.75">
      <c r="F16" s="494"/>
      <c r="I16" s="494"/>
      <c r="J16" s="494"/>
      <c r="K16" s="494"/>
    </row>
    <row r="17" spans="9:11" ht="12.75">
      <c r="I17" s="494"/>
      <c r="J17" s="494"/>
      <c r="K17" s="494"/>
    </row>
    <row r="18" spans="9:11" ht="12.75">
      <c r="I18" s="494"/>
      <c r="J18" s="494"/>
      <c r="K18" s="494"/>
    </row>
    <row r="19" spans="9:11" ht="12.75">
      <c r="I19" s="494"/>
      <c r="J19" s="494"/>
      <c r="K19" s="494"/>
    </row>
    <row r="20" spans="9:11" ht="12.75">
      <c r="I20" s="494"/>
      <c r="J20" s="494"/>
      <c r="K20" s="494"/>
    </row>
    <row r="21" spans="9:11" ht="12.75">
      <c r="I21" s="494"/>
      <c r="J21" s="494"/>
      <c r="K21" s="494"/>
    </row>
    <row r="22" spans="9:10" ht="12.75">
      <c r="I22" s="494"/>
      <c r="J22" s="494"/>
    </row>
  </sheetData>
  <sheetProtection/>
  <mergeCells count="2">
    <mergeCell ref="A2:A3"/>
    <mergeCell ref="C2:F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showZeros="0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2" width="10.7109375" style="0" customWidth="1"/>
    <col min="3" max="3" width="11.57421875" style="0" customWidth="1"/>
    <col min="4" max="4" width="10.57421875" style="0" customWidth="1"/>
    <col min="5" max="5" width="11.140625" style="0" customWidth="1"/>
    <col min="6" max="6" width="18.57421875" style="33" customWidth="1"/>
  </cols>
  <sheetData>
    <row r="1" spans="1:6" ht="13.5" thickBot="1">
      <c r="A1" s="18" t="s">
        <v>34</v>
      </c>
      <c r="B1" s="18"/>
      <c r="C1" s="18"/>
      <c r="D1" s="18"/>
      <c r="E1" s="18"/>
      <c r="F1" s="41"/>
    </row>
    <row r="2" spans="1:6" ht="33.75" customHeight="1" thickBot="1">
      <c r="A2" s="2" t="s">
        <v>1</v>
      </c>
      <c r="B2" s="19" t="s">
        <v>35</v>
      </c>
      <c r="C2" s="21"/>
      <c r="D2" s="19" t="s">
        <v>36</v>
      </c>
      <c r="E2" s="20"/>
      <c r="F2" s="42"/>
    </row>
    <row r="3" spans="1:6" ht="34.5" thickBot="1">
      <c r="A3" s="6"/>
      <c r="B3" s="43" t="s">
        <v>37</v>
      </c>
      <c r="C3" s="7" t="s">
        <v>6</v>
      </c>
      <c r="D3" s="43" t="s">
        <v>5</v>
      </c>
      <c r="E3" s="8" t="s">
        <v>6</v>
      </c>
      <c r="F3" s="44"/>
    </row>
    <row r="4" spans="1:6" ht="12.75">
      <c r="A4" s="45" t="s">
        <v>7</v>
      </c>
      <c r="B4" s="46"/>
      <c r="C4" s="46"/>
      <c r="D4" s="46"/>
      <c r="E4" s="46"/>
      <c r="F4" s="47"/>
    </row>
    <row r="5" spans="1:7" ht="12.75">
      <c r="A5" s="28" t="s">
        <v>8</v>
      </c>
      <c r="B5" s="48">
        <v>104</v>
      </c>
      <c r="C5" s="48">
        <v>104</v>
      </c>
      <c r="D5" s="48">
        <v>101.1</v>
      </c>
      <c r="E5" s="48">
        <v>101.1</v>
      </c>
      <c r="F5" s="49"/>
      <c r="G5" s="10"/>
    </row>
    <row r="6" spans="1:7" ht="12.75">
      <c r="A6" s="28" t="s">
        <v>9</v>
      </c>
      <c r="B6" s="49">
        <v>106.8</v>
      </c>
      <c r="C6" s="49">
        <v>105.4</v>
      </c>
      <c r="D6" s="49">
        <v>103.6</v>
      </c>
      <c r="E6" s="49">
        <v>102.4</v>
      </c>
      <c r="F6" s="49"/>
      <c r="G6" s="10"/>
    </row>
    <row r="7" spans="1:7" ht="12.75">
      <c r="A7" s="28" t="s">
        <v>10</v>
      </c>
      <c r="B7" s="48">
        <v>102.5</v>
      </c>
      <c r="C7" s="48">
        <v>104.4</v>
      </c>
      <c r="D7" s="48">
        <v>99.8</v>
      </c>
      <c r="E7" s="48">
        <v>101.5</v>
      </c>
      <c r="F7" s="49"/>
      <c r="G7" s="10"/>
    </row>
    <row r="8" spans="1:7" ht="12.75">
      <c r="A8" s="28" t="s">
        <v>11</v>
      </c>
      <c r="B8" s="50">
        <v>102.5</v>
      </c>
      <c r="C8" s="50">
        <v>103.9</v>
      </c>
      <c r="D8" s="50">
        <v>99.9</v>
      </c>
      <c r="E8" s="50">
        <v>101.1</v>
      </c>
      <c r="F8" s="49"/>
      <c r="G8" s="10"/>
    </row>
    <row r="9" spans="1:7" ht="12.75">
      <c r="A9" s="28" t="s">
        <v>12</v>
      </c>
      <c r="B9" s="50">
        <v>106.3</v>
      </c>
      <c r="C9" s="50">
        <v>104.4</v>
      </c>
      <c r="D9" s="50">
        <v>103.8</v>
      </c>
      <c r="E9" s="50">
        <v>101.6</v>
      </c>
      <c r="F9" s="49"/>
      <c r="G9" s="10"/>
    </row>
    <row r="10" spans="1:7" ht="12.75">
      <c r="A10" s="28" t="s">
        <v>13</v>
      </c>
      <c r="B10" s="48">
        <v>104.1</v>
      </c>
      <c r="C10" s="48">
        <v>104.4</v>
      </c>
      <c r="D10" s="48">
        <v>101.6</v>
      </c>
      <c r="E10" s="48">
        <v>101.6</v>
      </c>
      <c r="F10" s="49"/>
      <c r="G10" s="10"/>
    </row>
    <row r="11" spans="1:7" ht="12.75">
      <c r="A11" s="28" t="s">
        <v>14</v>
      </c>
      <c r="B11" s="48">
        <v>107</v>
      </c>
      <c r="C11" s="48">
        <v>104.7</v>
      </c>
      <c r="D11" s="48">
        <v>104.3</v>
      </c>
      <c r="E11" s="48">
        <v>102</v>
      </c>
      <c r="F11" s="49"/>
      <c r="G11" s="10"/>
    </row>
    <row r="12" spans="1:7" ht="12.75">
      <c r="A12" s="28" t="s">
        <v>15</v>
      </c>
      <c r="B12" s="48">
        <v>103.9</v>
      </c>
      <c r="C12" s="48">
        <v>104.6</v>
      </c>
      <c r="D12" s="48">
        <v>101.2</v>
      </c>
      <c r="E12" s="48">
        <v>101.9</v>
      </c>
      <c r="F12" s="49"/>
      <c r="G12" s="10"/>
    </row>
    <row r="13" spans="1:7" ht="12.75">
      <c r="A13" s="28" t="s">
        <v>16</v>
      </c>
      <c r="B13" s="48">
        <v>103.8</v>
      </c>
      <c r="C13" s="48">
        <v>104.5</v>
      </c>
      <c r="D13" s="48">
        <v>101.1</v>
      </c>
      <c r="E13" s="48">
        <v>101.8</v>
      </c>
      <c r="F13" s="49"/>
      <c r="G13" s="10"/>
    </row>
    <row r="14" spans="1:7" ht="12.75">
      <c r="A14" s="28" t="s">
        <v>17</v>
      </c>
      <c r="B14" s="50">
        <v>104.7</v>
      </c>
      <c r="C14" s="50">
        <v>104.6</v>
      </c>
      <c r="D14" s="50">
        <v>102.1</v>
      </c>
      <c r="E14" s="50">
        <v>101.8</v>
      </c>
      <c r="F14" s="50"/>
      <c r="G14" s="10"/>
    </row>
    <row r="15" spans="1:7" ht="12.75">
      <c r="A15" s="28" t="s">
        <v>18</v>
      </c>
      <c r="B15" s="48">
        <v>105.5</v>
      </c>
      <c r="C15" s="48">
        <v>104.6</v>
      </c>
      <c r="D15" s="48">
        <v>103.2</v>
      </c>
      <c r="E15" s="48">
        <v>102</v>
      </c>
      <c r="F15" s="49"/>
      <c r="G15" s="10"/>
    </row>
    <row r="16" spans="1:7" ht="12.75">
      <c r="A16" s="28" t="s">
        <v>19</v>
      </c>
      <c r="B16" s="49">
        <v>105.1</v>
      </c>
      <c r="C16" s="49">
        <v>104.7</v>
      </c>
      <c r="D16" s="49">
        <v>103.2</v>
      </c>
      <c r="E16" s="49">
        <v>102.1</v>
      </c>
      <c r="F16" s="49"/>
      <c r="G16" s="10"/>
    </row>
    <row r="17" spans="1:6" ht="12.75">
      <c r="A17" s="51" t="s">
        <v>20</v>
      </c>
      <c r="B17" s="52"/>
      <c r="C17" s="52"/>
      <c r="D17" s="52"/>
      <c r="E17" s="52"/>
      <c r="F17" s="52"/>
    </row>
    <row r="18" spans="1:6" ht="12.75">
      <c r="A18" s="28" t="s">
        <v>8</v>
      </c>
      <c r="B18" s="48">
        <v>102.9</v>
      </c>
      <c r="C18" s="48">
        <v>102.9</v>
      </c>
      <c r="D18" s="48">
        <v>104.3</v>
      </c>
      <c r="E18" s="48">
        <v>104.3</v>
      </c>
      <c r="F18" s="49"/>
    </row>
    <row r="19" spans="1:6" ht="12.75">
      <c r="A19" s="28" t="s">
        <v>9</v>
      </c>
      <c r="B19" s="49">
        <v>102.8</v>
      </c>
      <c r="C19" s="49">
        <v>102.9</v>
      </c>
      <c r="D19" s="49">
        <v>104.1</v>
      </c>
      <c r="E19" s="49">
        <v>104.2</v>
      </c>
      <c r="F19" s="49"/>
    </row>
    <row r="20" spans="1:6" ht="12.75">
      <c r="A20" s="28" t="s">
        <v>10</v>
      </c>
      <c r="B20" s="48">
        <v>103.2</v>
      </c>
      <c r="C20" s="48">
        <v>103</v>
      </c>
      <c r="D20" s="48">
        <v>104.4</v>
      </c>
      <c r="E20" s="48">
        <v>104.3</v>
      </c>
      <c r="F20" s="49"/>
    </row>
    <row r="21" spans="1:6" ht="12.75">
      <c r="A21" s="28" t="s">
        <v>11</v>
      </c>
      <c r="B21" s="50">
        <v>104.6</v>
      </c>
      <c r="C21" s="50">
        <v>103.4</v>
      </c>
      <c r="D21" s="50">
        <v>106</v>
      </c>
      <c r="E21" s="50">
        <v>104.7</v>
      </c>
      <c r="F21" s="49"/>
    </row>
    <row r="22" spans="1:6" ht="12.75">
      <c r="A22" s="28" t="s">
        <v>12</v>
      </c>
      <c r="B22" s="50">
        <v>102.9</v>
      </c>
      <c r="C22" s="50">
        <v>103.3</v>
      </c>
      <c r="D22" s="50">
        <v>104.3</v>
      </c>
      <c r="E22" s="50">
        <v>104.6</v>
      </c>
      <c r="F22" s="49"/>
    </row>
    <row r="23" spans="1:6" ht="12.75">
      <c r="A23" s="28" t="s">
        <v>13</v>
      </c>
      <c r="B23" s="48">
        <v>103.8</v>
      </c>
      <c r="C23" s="48">
        <v>103.4</v>
      </c>
      <c r="D23" s="48">
        <v>105.2</v>
      </c>
      <c r="E23" s="48">
        <v>104.7</v>
      </c>
      <c r="F23" s="49"/>
    </row>
    <row r="24" spans="1:6" ht="12.75">
      <c r="A24" s="28" t="s">
        <v>14</v>
      </c>
      <c r="B24" s="48">
        <v>102</v>
      </c>
      <c r="C24" s="48">
        <v>103.2</v>
      </c>
      <c r="D24" s="48">
        <v>103.7</v>
      </c>
      <c r="E24" s="48">
        <v>104.6</v>
      </c>
      <c r="F24" s="49"/>
    </row>
    <row r="25" spans="1:6" ht="12.75">
      <c r="A25" s="28" t="s">
        <v>15</v>
      </c>
      <c r="B25" s="48">
        <v>104.7</v>
      </c>
      <c r="C25" s="48">
        <v>103.4</v>
      </c>
      <c r="D25" s="48">
        <v>106.1</v>
      </c>
      <c r="E25" s="48">
        <v>104.8</v>
      </c>
      <c r="F25" s="49"/>
    </row>
    <row r="26" spans="1:6" ht="12.75">
      <c r="A26" s="28" t="s">
        <v>16</v>
      </c>
      <c r="B26" s="48">
        <v>105</v>
      </c>
      <c r="C26" s="48">
        <v>103.5</v>
      </c>
      <c r="D26" s="48">
        <v>106.5</v>
      </c>
      <c r="E26" s="48">
        <v>105</v>
      </c>
      <c r="F26" s="49"/>
    </row>
    <row r="27" spans="1:6" ht="12.75">
      <c r="A27" s="28" t="s">
        <v>17</v>
      </c>
      <c r="B27" s="50">
        <v>105.7</v>
      </c>
      <c r="C27" s="50">
        <v>103.8</v>
      </c>
      <c r="D27" s="50">
        <v>107.2</v>
      </c>
      <c r="E27" s="50">
        <v>105.2</v>
      </c>
      <c r="F27" s="50"/>
    </row>
    <row r="28" spans="1:6" ht="12.75">
      <c r="A28" s="28" t="s">
        <v>18</v>
      </c>
      <c r="B28" s="48">
        <v>104.2</v>
      </c>
      <c r="C28" s="48">
        <v>103.8</v>
      </c>
      <c r="D28" s="48">
        <v>105.9</v>
      </c>
      <c r="E28" s="48">
        <v>105.3</v>
      </c>
      <c r="F28" s="49"/>
    </row>
    <row r="29" spans="1:6" ht="12.75">
      <c r="A29" s="28" t="s">
        <v>19</v>
      </c>
      <c r="B29" s="49">
        <v>99</v>
      </c>
      <c r="C29" s="49">
        <v>103.4</v>
      </c>
      <c r="D29" s="49">
        <v>100.5</v>
      </c>
      <c r="E29" s="49">
        <v>104.9</v>
      </c>
      <c r="F29" s="49"/>
    </row>
    <row r="30" spans="1:6" ht="12.75">
      <c r="A30" s="51" t="s">
        <v>21</v>
      </c>
      <c r="B30" s="53"/>
      <c r="C30" s="53"/>
      <c r="D30" s="53"/>
      <c r="E30" s="53"/>
      <c r="F30" s="53"/>
    </row>
    <row r="31" spans="1:6" ht="12.75">
      <c r="A31" s="28" t="s">
        <v>8</v>
      </c>
      <c r="B31" s="48">
        <v>100.8</v>
      </c>
      <c r="C31" s="48">
        <v>100.8</v>
      </c>
      <c r="D31" s="48">
        <v>100.8</v>
      </c>
      <c r="E31" s="48">
        <v>100.8</v>
      </c>
      <c r="F31" s="49"/>
    </row>
    <row r="32" spans="1:6" ht="12.75">
      <c r="A32" s="28" t="s">
        <v>9</v>
      </c>
      <c r="B32" s="49">
        <v>101.8</v>
      </c>
      <c r="C32" s="49">
        <v>101.3</v>
      </c>
      <c r="D32" s="49">
        <v>101.8</v>
      </c>
      <c r="E32" s="49">
        <v>101.3</v>
      </c>
      <c r="F32" s="49"/>
    </row>
    <row r="33" spans="1:6" ht="12.75">
      <c r="A33" s="28" t="s">
        <v>10</v>
      </c>
      <c r="B33" s="48">
        <v>103</v>
      </c>
      <c r="C33" s="48">
        <v>101.9</v>
      </c>
      <c r="D33" s="48">
        <v>103</v>
      </c>
      <c r="E33" s="48">
        <v>101.9</v>
      </c>
      <c r="F33" s="49"/>
    </row>
    <row r="34" spans="1:6" ht="12.75">
      <c r="A34" s="28" t="s">
        <v>11</v>
      </c>
      <c r="B34" s="50">
        <v>104.1</v>
      </c>
      <c r="C34" s="50">
        <v>102.4</v>
      </c>
      <c r="D34" s="50">
        <v>104.1</v>
      </c>
      <c r="E34" s="50">
        <v>102.4</v>
      </c>
      <c r="F34" s="49"/>
    </row>
    <row r="35" spans="1:6" ht="12.75">
      <c r="A35" s="28" t="s">
        <v>12</v>
      </c>
      <c r="B35" s="50">
        <v>105</v>
      </c>
      <c r="C35" s="50">
        <v>102.9</v>
      </c>
      <c r="D35" s="50">
        <v>105</v>
      </c>
      <c r="E35" s="50">
        <v>102.9</v>
      </c>
      <c r="F35" s="50"/>
    </row>
    <row r="36" spans="1:6" ht="12.75">
      <c r="A36" s="28" t="s">
        <v>13</v>
      </c>
      <c r="B36" s="48">
        <v>103.7</v>
      </c>
      <c r="C36" s="48">
        <v>103</v>
      </c>
      <c r="D36" s="48">
        <v>103.7</v>
      </c>
      <c r="E36" s="48">
        <v>103</v>
      </c>
      <c r="F36" s="49"/>
    </row>
    <row r="37" spans="1:6" ht="12.75">
      <c r="A37" s="28" t="s">
        <v>14</v>
      </c>
      <c r="B37" s="48">
        <v>103.1</v>
      </c>
      <c r="C37" s="48">
        <v>103</v>
      </c>
      <c r="D37" s="48">
        <v>103.1</v>
      </c>
      <c r="E37" s="48">
        <v>103</v>
      </c>
      <c r="F37" s="49"/>
    </row>
    <row r="38" spans="1:6" ht="12.75">
      <c r="A38" s="28" t="s">
        <v>15</v>
      </c>
      <c r="B38" s="48">
        <v>102.2</v>
      </c>
      <c r="C38" s="48">
        <v>102.9</v>
      </c>
      <c r="D38" s="48">
        <v>102.2</v>
      </c>
      <c r="E38" s="48">
        <v>102.9</v>
      </c>
      <c r="F38" s="49"/>
    </row>
    <row r="39" spans="1:6" ht="12.75">
      <c r="A39" s="28" t="s">
        <v>16</v>
      </c>
      <c r="B39" s="48">
        <v>102.4</v>
      </c>
      <c r="C39" s="48">
        <v>102.9</v>
      </c>
      <c r="D39" s="48">
        <v>102.4</v>
      </c>
      <c r="E39" s="48">
        <v>102.9</v>
      </c>
      <c r="F39" s="49"/>
    </row>
    <row r="40" spans="1:6" ht="12.75">
      <c r="A40" s="28" t="s">
        <v>17</v>
      </c>
      <c r="B40" s="50"/>
      <c r="C40" s="50"/>
      <c r="D40" s="50"/>
      <c r="E40" s="50"/>
      <c r="F40" s="50"/>
    </row>
    <row r="41" spans="1:6" ht="12.75">
      <c r="A41" s="28" t="s">
        <v>18</v>
      </c>
      <c r="B41" s="48"/>
      <c r="C41" s="48"/>
      <c r="D41" s="48"/>
      <c r="E41" s="48"/>
      <c r="F41" s="49"/>
    </row>
    <row r="42" spans="1:6" s="33" customFormat="1" ht="12.75">
      <c r="A42" s="28" t="s">
        <v>19</v>
      </c>
      <c r="B42" s="49"/>
      <c r="C42" s="49"/>
      <c r="D42" s="49"/>
      <c r="E42" s="49"/>
      <c r="F42" s="49"/>
    </row>
  </sheetData>
  <sheetProtection/>
  <mergeCells count="4">
    <mergeCell ref="B4:F4"/>
    <mergeCell ref="A2:A3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showZeros="0" workbookViewId="0" topLeftCell="A1">
      <selection activeCell="A1" sqref="A1"/>
    </sheetView>
  </sheetViews>
  <sheetFormatPr defaultColWidth="9.140625" defaultRowHeight="12.75"/>
  <cols>
    <col min="1" max="1" width="25.28125" style="10" customWidth="1"/>
    <col min="2" max="2" width="11.421875" style="10" customWidth="1"/>
    <col min="3" max="3" width="9.7109375" style="10" customWidth="1"/>
    <col min="4" max="4" width="9.140625" style="10" customWidth="1"/>
    <col min="5" max="5" width="9.7109375" style="10" customWidth="1"/>
    <col min="6" max="6" width="9.140625" style="10" customWidth="1"/>
    <col min="7" max="7" width="10.140625" style="10" customWidth="1"/>
    <col min="8" max="16384" width="9.140625" style="10" customWidth="1"/>
  </cols>
  <sheetData>
    <row r="1" spans="1:7" ht="13.5" thickBot="1">
      <c r="A1" s="18" t="s">
        <v>38</v>
      </c>
      <c r="B1" s="18"/>
      <c r="C1" s="18"/>
      <c r="D1" s="18"/>
      <c r="E1" s="18"/>
      <c r="F1" s="18"/>
      <c r="G1" s="18"/>
    </row>
    <row r="2" spans="1:7" ht="13.5" thickBot="1">
      <c r="A2" s="2" t="s">
        <v>1</v>
      </c>
      <c r="B2" s="3" t="s">
        <v>39</v>
      </c>
      <c r="C2" s="5"/>
      <c r="D2" s="3" t="s">
        <v>40</v>
      </c>
      <c r="E2" s="5"/>
      <c r="F2" s="3" t="s">
        <v>41</v>
      </c>
      <c r="G2" s="4"/>
    </row>
    <row r="3" spans="1:7" ht="23.25" thickBot="1">
      <c r="A3" s="6"/>
      <c r="B3" s="43" t="s">
        <v>42</v>
      </c>
      <c r="C3" s="43" t="s">
        <v>6</v>
      </c>
      <c r="D3" s="43" t="s">
        <v>42</v>
      </c>
      <c r="E3" s="43" t="s">
        <v>6</v>
      </c>
      <c r="F3" s="43" t="s">
        <v>42</v>
      </c>
      <c r="G3" s="54" t="s">
        <v>6</v>
      </c>
    </row>
    <row r="4" spans="1:7" ht="12.75">
      <c r="A4" s="9" t="s">
        <v>7</v>
      </c>
      <c r="G4" s="10">
        <v>0</v>
      </c>
    </row>
    <row r="5" spans="1:7" ht="12.75">
      <c r="A5" s="12" t="s">
        <v>8</v>
      </c>
      <c r="B5" s="55">
        <v>5907.6</v>
      </c>
      <c r="C5" s="55">
        <v>5908</v>
      </c>
      <c r="D5" s="55">
        <v>6153.7</v>
      </c>
      <c r="E5" s="55">
        <v>6154</v>
      </c>
      <c r="F5" s="55">
        <v>246.1</v>
      </c>
      <c r="G5" s="55">
        <v>246</v>
      </c>
    </row>
    <row r="6" spans="1:7" ht="12.75">
      <c r="A6" s="12" t="s">
        <v>9</v>
      </c>
      <c r="B6" s="56">
        <v>5869.7</v>
      </c>
      <c r="C6" s="56">
        <v>11777</v>
      </c>
      <c r="D6" s="56">
        <v>6640.1</v>
      </c>
      <c r="E6" s="56">
        <v>12794</v>
      </c>
      <c r="F6" s="56">
        <v>770.4</v>
      </c>
      <c r="G6" s="56">
        <v>1017</v>
      </c>
    </row>
    <row r="7" spans="1:7" ht="12.75">
      <c r="A7" s="12" t="s">
        <v>10</v>
      </c>
      <c r="B7" s="56">
        <v>6438.7</v>
      </c>
      <c r="C7" s="56">
        <v>18216</v>
      </c>
      <c r="D7" s="56">
        <v>7095.2</v>
      </c>
      <c r="E7" s="56">
        <v>19889</v>
      </c>
      <c r="F7" s="56">
        <v>656.5</v>
      </c>
      <c r="G7" s="56">
        <v>1673</v>
      </c>
    </row>
    <row r="8" spans="1:7" ht="12.75">
      <c r="A8" s="12" t="s">
        <v>11</v>
      </c>
      <c r="B8" s="56">
        <v>5703.1</v>
      </c>
      <c r="C8" s="56">
        <v>23919</v>
      </c>
      <c r="D8" s="56">
        <v>6149.2</v>
      </c>
      <c r="E8" s="56">
        <v>26038</v>
      </c>
      <c r="F8" s="56">
        <v>446.1</v>
      </c>
      <c r="G8" s="56">
        <v>2119</v>
      </c>
    </row>
    <row r="9" spans="1:7" ht="12.75">
      <c r="A9" s="12" t="s">
        <v>12</v>
      </c>
      <c r="B9" s="55">
        <v>6247.7</v>
      </c>
      <c r="C9" s="55">
        <v>30167</v>
      </c>
      <c r="D9" s="55">
        <v>7002.9</v>
      </c>
      <c r="E9" s="55">
        <v>33041</v>
      </c>
      <c r="F9" s="55">
        <v>755.2</v>
      </c>
      <c r="G9" s="55">
        <v>2874</v>
      </c>
    </row>
    <row r="10" spans="1:7" ht="12.75">
      <c r="A10" s="12" t="s">
        <v>13</v>
      </c>
      <c r="B10" s="55">
        <v>6193.4</v>
      </c>
      <c r="C10" s="55">
        <v>36360</v>
      </c>
      <c r="D10" s="55">
        <v>6948.2</v>
      </c>
      <c r="E10" s="55">
        <v>39989.5</v>
      </c>
      <c r="F10" s="55">
        <v>754.8</v>
      </c>
      <c r="G10" s="55">
        <v>3629</v>
      </c>
    </row>
    <row r="11" spans="1:7" ht="12.75">
      <c r="A11" s="12" t="s">
        <v>14</v>
      </c>
      <c r="B11" s="55">
        <v>6056.8</v>
      </c>
      <c r="C11" s="55">
        <v>42417</v>
      </c>
      <c r="D11" s="55">
        <v>6436.7</v>
      </c>
      <c r="E11" s="55">
        <v>46426</v>
      </c>
      <c r="F11" s="55">
        <v>379.9</v>
      </c>
      <c r="G11" s="55">
        <v>4009</v>
      </c>
    </row>
    <row r="12" spans="1:7" ht="12.75">
      <c r="A12" s="12" t="s">
        <v>15</v>
      </c>
      <c r="B12" s="55">
        <v>6020.2</v>
      </c>
      <c r="C12" s="55">
        <v>48437</v>
      </c>
      <c r="D12" s="55">
        <v>6626.2</v>
      </c>
      <c r="E12" s="55">
        <v>53052</v>
      </c>
      <c r="F12" s="55">
        <v>606</v>
      </c>
      <c r="G12" s="55">
        <v>4615</v>
      </c>
    </row>
    <row r="13" spans="1:7" ht="12.75">
      <c r="A13" s="12" t="s">
        <v>16</v>
      </c>
      <c r="B13" s="55">
        <v>6124.7</v>
      </c>
      <c r="C13" s="55">
        <v>54562</v>
      </c>
      <c r="D13" s="55">
        <v>6840.1</v>
      </c>
      <c r="E13" s="55">
        <v>59892.6</v>
      </c>
      <c r="F13" s="55">
        <v>715.4</v>
      </c>
      <c r="G13" s="55">
        <v>5330</v>
      </c>
    </row>
    <row r="14" spans="1:7" ht="12.75">
      <c r="A14" s="12" t="s">
        <v>17</v>
      </c>
      <c r="B14" s="55">
        <v>6734.4</v>
      </c>
      <c r="C14" s="55">
        <v>61297</v>
      </c>
      <c r="D14" s="55">
        <v>7351.7</v>
      </c>
      <c r="E14" s="55">
        <v>67244</v>
      </c>
      <c r="F14" s="55">
        <v>617.3</v>
      </c>
      <c r="G14" s="55">
        <v>5947.7</v>
      </c>
    </row>
    <row r="15" spans="1:7" ht="12.75">
      <c r="A15" s="12" t="s">
        <v>18</v>
      </c>
      <c r="B15" s="55">
        <v>6723.2</v>
      </c>
      <c r="C15" s="55">
        <v>68020</v>
      </c>
      <c r="D15" s="55">
        <v>7290</v>
      </c>
      <c r="E15" s="55">
        <v>74534</v>
      </c>
      <c r="F15" s="55">
        <v>566.8</v>
      </c>
      <c r="G15" s="55">
        <v>6514.6</v>
      </c>
    </row>
    <row r="16" spans="1:7" ht="12.75">
      <c r="A16" s="12" t="s">
        <v>19</v>
      </c>
      <c r="B16" s="55">
        <v>5277.7</v>
      </c>
      <c r="C16" s="55">
        <v>73297.4</v>
      </c>
      <c r="D16" s="55">
        <v>5417.7</v>
      </c>
      <c r="E16" s="55">
        <v>79952</v>
      </c>
      <c r="F16" s="55">
        <v>140</v>
      </c>
      <c r="G16" s="55">
        <v>6654.5</v>
      </c>
    </row>
    <row r="17" spans="1:7" ht="12.75">
      <c r="A17" s="9" t="s">
        <v>20</v>
      </c>
      <c r="G17" s="10">
        <v>0</v>
      </c>
    </row>
    <row r="18" spans="1:7" ht="12.75">
      <c r="A18" s="12" t="s">
        <v>8</v>
      </c>
      <c r="B18" s="57">
        <v>6114.8095140000005</v>
      </c>
      <c r="C18" s="57">
        <v>6115</v>
      </c>
      <c r="D18" s="57">
        <v>6396.188593</v>
      </c>
      <c r="E18" s="57">
        <v>6396</v>
      </c>
      <c r="F18" s="57">
        <v>281.37907899999993</v>
      </c>
      <c r="G18" s="57">
        <v>281</v>
      </c>
    </row>
    <row r="19" spans="1:7" ht="12.75">
      <c r="A19" s="12" t="s">
        <v>9</v>
      </c>
      <c r="B19" s="56">
        <v>5861.304769</v>
      </c>
      <c r="C19" s="56">
        <v>11976</v>
      </c>
      <c r="D19" s="56">
        <v>6506.587987999999</v>
      </c>
      <c r="E19" s="56">
        <v>12903</v>
      </c>
      <c r="F19" s="56">
        <v>645.2832189999999</v>
      </c>
      <c r="G19" s="56">
        <v>927</v>
      </c>
    </row>
    <row r="20" spans="1:7" ht="12.75">
      <c r="A20" s="12" t="s">
        <v>10</v>
      </c>
      <c r="B20" s="56">
        <v>6132.220771</v>
      </c>
      <c r="C20" s="56">
        <v>18108</v>
      </c>
      <c r="D20" s="56">
        <v>6813.093124999999</v>
      </c>
      <c r="E20" s="56">
        <v>19716</v>
      </c>
      <c r="F20" s="56">
        <v>680.8723539999995</v>
      </c>
      <c r="G20" s="56">
        <v>1608</v>
      </c>
    </row>
    <row r="21" spans="1:7" ht="12.75">
      <c r="A21" s="12" t="s">
        <v>11</v>
      </c>
      <c r="B21" s="56">
        <v>6253.8403149999995</v>
      </c>
      <c r="C21" s="56">
        <v>24362</v>
      </c>
      <c r="D21" s="56">
        <v>6844.103451</v>
      </c>
      <c r="E21" s="56">
        <v>26560</v>
      </c>
      <c r="F21" s="56">
        <v>590.263136</v>
      </c>
      <c r="G21" s="56">
        <v>2198</v>
      </c>
    </row>
    <row r="22" spans="1:7" ht="12.75">
      <c r="A22" s="12" t="s">
        <v>12</v>
      </c>
      <c r="B22" s="55">
        <v>6432.490494</v>
      </c>
      <c r="C22" s="55">
        <v>30795</v>
      </c>
      <c r="D22" s="55">
        <v>6826.683198</v>
      </c>
      <c r="E22" s="55">
        <v>33387</v>
      </c>
      <c r="F22" s="55">
        <v>394.19270399999994</v>
      </c>
      <c r="G22" s="55">
        <v>2592</v>
      </c>
    </row>
    <row r="23" spans="1:7" ht="12.75">
      <c r="A23" s="12" t="s">
        <v>13</v>
      </c>
      <c r="B23" s="55">
        <v>6163.578192999999</v>
      </c>
      <c r="C23" s="55">
        <v>36958</v>
      </c>
      <c r="D23" s="55">
        <v>6668.593921</v>
      </c>
      <c r="E23" s="55">
        <v>40055</v>
      </c>
      <c r="F23" s="55">
        <v>505.0157280000002</v>
      </c>
      <c r="G23" s="55">
        <v>3097</v>
      </c>
    </row>
    <row r="24" spans="1:7" ht="12.75">
      <c r="A24" s="12" t="s">
        <v>14</v>
      </c>
      <c r="B24" s="55">
        <v>6258.976832</v>
      </c>
      <c r="C24" s="55">
        <v>43217</v>
      </c>
      <c r="D24" s="55">
        <v>6690.720782</v>
      </c>
      <c r="E24" s="55">
        <v>46746</v>
      </c>
      <c r="F24" s="55">
        <v>431.7439500000001</v>
      </c>
      <c r="G24" s="55">
        <v>3529</v>
      </c>
    </row>
    <row r="25" spans="1:7" ht="12.75">
      <c r="A25" s="12" t="s">
        <v>15</v>
      </c>
      <c r="B25" s="55">
        <v>5773.12653</v>
      </c>
      <c r="C25" s="55">
        <v>48990</v>
      </c>
      <c r="D25" s="55">
        <v>6268.99747</v>
      </c>
      <c r="E25" s="55">
        <v>53015</v>
      </c>
      <c r="F25" s="55">
        <v>495.8709399999998</v>
      </c>
      <c r="G25" s="55">
        <v>4025</v>
      </c>
    </row>
    <row r="26" spans="1:7" ht="12.75">
      <c r="A26" s="12" t="s">
        <v>16</v>
      </c>
      <c r="B26" s="55">
        <v>6465.4905739999995</v>
      </c>
      <c r="C26" s="55">
        <v>55456</v>
      </c>
      <c r="D26" s="55">
        <v>7319.149902</v>
      </c>
      <c r="E26" s="55">
        <v>60334</v>
      </c>
      <c r="F26" s="55">
        <v>853.6593280000002</v>
      </c>
      <c r="G26" s="55">
        <v>4878</v>
      </c>
    </row>
    <row r="27" spans="1:7" ht="12.75">
      <c r="A27" s="12" t="s">
        <v>17</v>
      </c>
      <c r="B27" s="55">
        <v>6976.375304</v>
      </c>
      <c r="C27" s="55">
        <v>62432</v>
      </c>
      <c r="D27" s="55">
        <v>7672.103959</v>
      </c>
      <c r="E27" s="55">
        <v>68006</v>
      </c>
      <c r="F27" s="55">
        <v>695.7286549999999</v>
      </c>
      <c r="G27" s="55">
        <v>5574</v>
      </c>
    </row>
    <row r="28" spans="1:7" ht="12.75">
      <c r="A28" s="12" t="s">
        <v>18</v>
      </c>
      <c r="B28" s="55">
        <v>6631.3253700000005</v>
      </c>
      <c r="C28" s="55">
        <v>69064</v>
      </c>
      <c r="D28" s="55">
        <v>7387.484565000001</v>
      </c>
      <c r="E28" s="55">
        <v>75394</v>
      </c>
      <c r="F28" s="55">
        <v>756.159195</v>
      </c>
      <c r="G28" s="55">
        <v>6330</v>
      </c>
    </row>
    <row r="29" spans="1:7" ht="12.75">
      <c r="A29" s="12" t="s">
        <v>19</v>
      </c>
      <c r="B29" s="55">
        <v>5675.2845</v>
      </c>
      <c r="C29" s="55">
        <v>74738.8</v>
      </c>
      <c r="D29" s="55">
        <v>5900.232398</v>
      </c>
      <c r="E29" s="55">
        <v>81294</v>
      </c>
      <c r="F29" s="55">
        <v>224.94789799999978</v>
      </c>
      <c r="G29" s="55">
        <v>6555</v>
      </c>
    </row>
    <row r="30" ht="12.75">
      <c r="A30" s="9" t="s">
        <v>21</v>
      </c>
    </row>
    <row r="31" spans="1:7" ht="12.75">
      <c r="A31" s="12" t="s">
        <v>8</v>
      </c>
      <c r="B31" s="55">
        <v>6108.6220410000005</v>
      </c>
      <c r="C31" s="55">
        <v>6108.6</v>
      </c>
      <c r="D31" s="55">
        <v>6594.412473</v>
      </c>
      <c r="E31" s="55">
        <v>6594</v>
      </c>
      <c r="F31" s="55">
        <v>485.790432</v>
      </c>
      <c r="G31" s="55">
        <v>486</v>
      </c>
    </row>
    <row r="32" spans="1:7" ht="12.75">
      <c r="A32" s="12" t="s">
        <v>9</v>
      </c>
      <c r="B32" s="55">
        <v>6041.9626690000005</v>
      </c>
      <c r="C32" s="55">
        <v>12151</v>
      </c>
      <c r="D32" s="55">
        <v>6791.221241</v>
      </c>
      <c r="E32" s="55">
        <v>13386</v>
      </c>
      <c r="F32" s="55">
        <v>749.2585720000002</v>
      </c>
      <c r="G32" s="55">
        <v>1235</v>
      </c>
    </row>
    <row r="33" spans="1:7" ht="12.75">
      <c r="A33" s="12" t="s">
        <v>10</v>
      </c>
      <c r="B33" s="55">
        <v>6647.6767660000005</v>
      </c>
      <c r="C33" s="55">
        <v>18798</v>
      </c>
      <c r="D33" s="55">
        <v>7283.15908</v>
      </c>
      <c r="E33" s="55">
        <v>20669</v>
      </c>
      <c r="F33" s="55">
        <v>635.4823140000005</v>
      </c>
      <c r="G33" s="55">
        <v>1871</v>
      </c>
    </row>
    <row r="34" spans="1:7" ht="12.75">
      <c r="A34" s="12" t="s">
        <v>11</v>
      </c>
      <c r="B34" s="55">
        <v>6517.949076000001</v>
      </c>
      <c r="C34" s="55">
        <v>25316</v>
      </c>
      <c r="D34" s="55">
        <v>7055.375449</v>
      </c>
      <c r="E34" s="55">
        <v>27724</v>
      </c>
      <c r="F34" s="55">
        <v>537.426373</v>
      </c>
      <c r="G34" s="55">
        <v>2408</v>
      </c>
    </row>
    <row r="35" spans="1:7" ht="12.75">
      <c r="A35" s="12" t="s">
        <v>12</v>
      </c>
      <c r="B35" s="55">
        <v>6740.793818</v>
      </c>
      <c r="C35" s="55">
        <v>32057</v>
      </c>
      <c r="D35" s="55">
        <v>7032.743597000001</v>
      </c>
      <c r="E35" s="55">
        <v>34757</v>
      </c>
      <c r="F35" s="55">
        <v>291.9497789999999</v>
      </c>
      <c r="G35" s="55">
        <v>2700</v>
      </c>
    </row>
    <row r="36" spans="1:7" ht="12.75">
      <c r="A36" s="12" t="s">
        <v>13</v>
      </c>
      <c r="B36" s="55">
        <v>6483.5</v>
      </c>
      <c r="C36" s="55">
        <v>38540.4</v>
      </c>
      <c r="D36" s="55">
        <v>7067.551587</v>
      </c>
      <c r="E36" s="55">
        <v>41824.4</v>
      </c>
      <c r="F36" s="55">
        <v>584.089064</v>
      </c>
      <c r="G36" s="55">
        <v>3284</v>
      </c>
    </row>
    <row r="37" spans="1:7" ht="12.75">
      <c r="A37" s="12" t="s">
        <v>14</v>
      </c>
      <c r="B37" s="55">
        <v>6823.4</v>
      </c>
      <c r="C37" s="55">
        <v>45363.8</v>
      </c>
      <c r="D37" s="55">
        <v>7305.2</v>
      </c>
      <c r="E37" s="55">
        <v>49129.7</v>
      </c>
      <c r="F37" s="55">
        <v>481.8</v>
      </c>
      <c r="G37" s="55">
        <v>3765.8</v>
      </c>
    </row>
    <row r="38" spans="1:7" ht="12.75">
      <c r="A38" s="12" t="s">
        <v>15</v>
      </c>
      <c r="B38" s="55">
        <v>5741.4</v>
      </c>
      <c r="C38" s="55">
        <v>51105.2</v>
      </c>
      <c r="D38" s="55">
        <v>6019.8</v>
      </c>
      <c r="E38" s="55">
        <v>55149.5</v>
      </c>
      <c r="F38" s="55">
        <v>278.6</v>
      </c>
      <c r="G38" s="55">
        <v>4044.4</v>
      </c>
    </row>
    <row r="39" spans="1:7" ht="12.75">
      <c r="A39" s="12" t="s">
        <v>16</v>
      </c>
      <c r="B39" s="58">
        <v>6822.3</v>
      </c>
      <c r="C39" s="58">
        <v>57927.4</v>
      </c>
      <c r="D39" s="58">
        <v>7761</v>
      </c>
      <c r="E39" s="58">
        <v>62910.5</v>
      </c>
      <c r="F39" s="58">
        <v>938.7</v>
      </c>
      <c r="G39" s="58">
        <v>4983.1</v>
      </c>
    </row>
    <row r="40" spans="1:7" ht="12.75">
      <c r="A40" s="12" t="s">
        <v>17</v>
      </c>
      <c r="B40" s="55">
        <v>7138.7</v>
      </c>
      <c r="C40" s="55">
        <v>65066.1</v>
      </c>
      <c r="D40" s="55">
        <v>7512.4</v>
      </c>
      <c r="E40" s="55">
        <v>70423</v>
      </c>
      <c r="F40" s="55">
        <v>373.8</v>
      </c>
      <c r="G40" s="55">
        <v>5356.8</v>
      </c>
    </row>
    <row r="41" spans="1:7" ht="12.75">
      <c r="A41" s="12" t="s">
        <v>18</v>
      </c>
      <c r="B41" s="55"/>
      <c r="C41" s="55"/>
      <c r="D41" s="55"/>
      <c r="E41" s="55"/>
      <c r="F41" s="55"/>
      <c r="G41" s="55"/>
    </row>
    <row r="42" spans="1:7" ht="12.75">
      <c r="A42" s="12" t="s">
        <v>19</v>
      </c>
      <c r="B42" s="55"/>
      <c r="C42" s="55"/>
      <c r="D42" s="55"/>
      <c r="E42" s="55"/>
      <c r="F42" s="55"/>
      <c r="G42" s="55"/>
    </row>
  </sheetData>
  <sheetProtection/>
  <mergeCells count="4">
    <mergeCell ref="A2:A3"/>
    <mergeCell ref="F2:G2"/>
    <mergeCell ref="B2:C2"/>
    <mergeCell ref="D2:E2"/>
  </mergeCells>
  <printOptions/>
  <pageMargins left="0.75" right="0.75" top="1" bottom="1" header="0.5" footer="0.5"/>
  <pageSetup horizontalDpi="600" verticalDpi="600" orientation="portrait" paperSize="9" scale="9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showZeros="0" workbookViewId="0" topLeftCell="A1">
      <selection activeCell="A1" sqref="A1"/>
    </sheetView>
  </sheetViews>
  <sheetFormatPr defaultColWidth="9.140625" defaultRowHeight="12.75"/>
  <cols>
    <col min="1" max="1" width="28.00390625" style="10" customWidth="1"/>
    <col min="2" max="2" width="9.140625" style="10" customWidth="1"/>
    <col min="3" max="3" width="9.57421875" style="10" customWidth="1"/>
    <col min="4" max="4" width="9.140625" style="10" customWidth="1"/>
    <col min="5" max="5" width="10.00390625" style="10" customWidth="1"/>
    <col min="6" max="6" width="9.140625" style="10" customWidth="1"/>
    <col min="7" max="7" width="10.7109375" style="10" customWidth="1"/>
    <col min="8" max="16384" width="9.140625" style="10" customWidth="1"/>
  </cols>
  <sheetData>
    <row r="1" spans="1:7" ht="13.5" thickBot="1">
      <c r="A1" s="18" t="s">
        <v>43</v>
      </c>
      <c r="B1" s="18"/>
      <c r="C1" s="18"/>
      <c r="D1" s="18"/>
      <c r="E1" s="18"/>
      <c r="F1" s="18"/>
      <c r="G1" s="18"/>
    </row>
    <row r="2" spans="1:7" ht="12.75" customHeight="1" thickBot="1">
      <c r="A2" s="2" t="s">
        <v>1</v>
      </c>
      <c r="B2" s="19" t="s">
        <v>44</v>
      </c>
      <c r="C2" s="21"/>
      <c r="D2" s="19" t="s">
        <v>45</v>
      </c>
      <c r="E2" s="21"/>
      <c r="F2" s="19" t="s">
        <v>46</v>
      </c>
      <c r="G2" s="20"/>
    </row>
    <row r="3" spans="1:7" ht="34.5" thickBot="1">
      <c r="A3" s="6"/>
      <c r="B3" s="43" t="s">
        <v>5</v>
      </c>
      <c r="C3" s="59" t="s">
        <v>6</v>
      </c>
      <c r="D3" s="43" t="s">
        <v>5</v>
      </c>
      <c r="E3" s="7" t="s">
        <v>6</v>
      </c>
      <c r="F3" s="60" t="s">
        <v>47</v>
      </c>
      <c r="G3" s="8" t="s">
        <v>48</v>
      </c>
    </row>
    <row r="4" ht="12.75">
      <c r="A4" s="9" t="s">
        <v>7</v>
      </c>
    </row>
    <row r="5" spans="1:7" ht="12.75">
      <c r="A5" s="12" t="s">
        <v>8</v>
      </c>
      <c r="B5" s="13">
        <v>111.6</v>
      </c>
      <c r="C5" s="61">
        <v>111.6</v>
      </c>
      <c r="D5" s="61">
        <v>108.3</v>
      </c>
      <c r="E5" s="61">
        <v>108.3</v>
      </c>
      <c r="F5" s="61">
        <v>104.1</v>
      </c>
      <c r="G5" s="61">
        <v>104</v>
      </c>
    </row>
    <row r="6" spans="1:7" ht="12.75">
      <c r="A6" s="12" t="s">
        <v>9</v>
      </c>
      <c r="B6" s="13">
        <v>108.1</v>
      </c>
      <c r="C6" s="61">
        <v>109.9</v>
      </c>
      <c r="D6" s="61">
        <v>105.3</v>
      </c>
      <c r="E6" s="61">
        <v>106.8</v>
      </c>
      <c r="F6" s="61">
        <v>103</v>
      </c>
      <c r="G6" s="61">
        <v>102.6</v>
      </c>
    </row>
    <row r="7" spans="1:7" ht="12.75">
      <c r="A7" s="12" t="s">
        <v>10</v>
      </c>
      <c r="B7" s="13">
        <v>108.5</v>
      </c>
      <c r="C7" s="61">
        <v>109.4</v>
      </c>
      <c r="D7" s="61">
        <v>105.5</v>
      </c>
      <c r="E7" s="61">
        <v>106.4</v>
      </c>
      <c r="F7" s="61">
        <v>101.2</v>
      </c>
      <c r="G7" s="61">
        <v>101.1</v>
      </c>
    </row>
    <row r="8" spans="1:7" ht="12.75">
      <c r="A8" s="12" t="s">
        <v>11</v>
      </c>
      <c r="B8" s="13">
        <v>110.1</v>
      </c>
      <c r="C8" s="61">
        <v>109.6</v>
      </c>
      <c r="D8" s="61">
        <v>108.2</v>
      </c>
      <c r="E8" s="61">
        <v>106.9</v>
      </c>
      <c r="F8" s="61">
        <v>100.1</v>
      </c>
      <c r="G8" s="61">
        <v>100.6</v>
      </c>
    </row>
    <row r="9" spans="1:7" ht="12.75">
      <c r="A9" s="12" t="s">
        <v>12</v>
      </c>
      <c r="B9" s="13">
        <v>109.9</v>
      </c>
      <c r="C9" s="61">
        <v>109.6</v>
      </c>
      <c r="D9" s="61">
        <v>108.1</v>
      </c>
      <c r="E9" s="61">
        <v>107.1</v>
      </c>
      <c r="F9" s="61">
        <v>100.5</v>
      </c>
      <c r="G9" s="61">
        <v>101.3</v>
      </c>
    </row>
    <row r="10" spans="1:7" ht="12.75">
      <c r="A10" s="12" t="s">
        <v>13</v>
      </c>
      <c r="B10" s="13">
        <v>109.4</v>
      </c>
      <c r="C10" s="61">
        <v>109.6</v>
      </c>
      <c r="D10" s="61">
        <v>107.3</v>
      </c>
      <c r="E10" s="61">
        <v>107.1</v>
      </c>
      <c r="F10" s="61">
        <v>101.2</v>
      </c>
      <c r="G10" s="61">
        <v>102.8</v>
      </c>
    </row>
    <row r="11" spans="1:7" ht="12.75">
      <c r="A11" s="12" t="s">
        <v>14</v>
      </c>
      <c r="B11" s="13">
        <v>105.9</v>
      </c>
      <c r="C11" s="61">
        <v>109.1</v>
      </c>
      <c r="D11" s="61">
        <v>105.2</v>
      </c>
      <c r="E11" s="61">
        <v>106.9</v>
      </c>
      <c r="F11" s="61">
        <v>101.7</v>
      </c>
      <c r="G11" s="61">
        <v>103.1</v>
      </c>
    </row>
    <row r="12" spans="1:7" ht="12.75">
      <c r="A12" s="12" t="s">
        <v>15</v>
      </c>
      <c r="B12" s="13">
        <v>104</v>
      </c>
      <c r="C12" s="61">
        <v>108.4</v>
      </c>
      <c r="D12" s="61">
        <v>103.6</v>
      </c>
      <c r="E12" s="61">
        <v>106.4</v>
      </c>
      <c r="F12" s="61">
        <v>101.6</v>
      </c>
      <c r="G12" s="61">
        <v>103.1</v>
      </c>
    </row>
    <row r="13" spans="1:7" ht="12.75">
      <c r="A13" s="12" t="s">
        <v>16</v>
      </c>
      <c r="B13" s="13">
        <v>101.4</v>
      </c>
      <c r="C13" s="61">
        <v>107.6</v>
      </c>
      <c r="D13" s="61">
        <v>100.4</v>
      </c>
      <c r="E13" s="61">
        <v>105.8</v>
      </c>
      <c r="F13" s="61">
        <v>100.7</v>
      </c>
      <c r="G13" s="61">
        <v>102</v>
      </c>
    </row>
    <row r="14" spans="1:7" ht="12.75">
      <c r="A14" s="12" t="s">
        <v>17</v>
      </c>
      <c r="B14" s="13">
        <v>96.5</v>
      </c>
      <c r="C14" s="61">
        <v>106.4</v>
      </c>
      <c r="D14" s="61">
        <v>96.8</v>
      </c>
      <c r="E14" s="61">
        <v>104.8</v>
      </c>
      <c r="F14" s="61">
        <v>101.1</v>
      </c>
      <c r="G14" s="61">
        <v>102.3</v>
      </c>
    </row>
    <row r="15" spans="1:7" ht="12.75">
      <c r="A15" s="12" t="s">
        <v>18</v>
      </c>
      <c r="B15" s="13">
        <v>94.6</v>
      </c>
      <c r="C15" s="61">
        <v>105.2</v>
      </c>
      <c r="D15" s="61">
        <v>93.8</v>
      </c>
      <c r="E15" s="61">
        <v>103.7</v>
      </c>
      <c r="F15" s="61">
        <v>100.6</v>
      </c>
      <c r="G15" s="61">
        <v>101.4</v>
      </c>
    </row>
    <row r="16" spans="1:7" ht="12.75">
      <c r="A16" s="12" t="s">
        <v>19</v>
      </c>
      <c r="B16" s="13">
        <v>94.4</v>
      </c>
      <c r="C16" s="61">
        <v>104.3</v>
      </c>
      <c r="D16" s="61">
        <v>94.6</v>
      </c>
      <c r="E16" s="61">
        <v>102.9</v>
      </c>
      <c r="F16" s="61">
        <v>99.9</v>
      </c>
      <c r="G16" s="61">
        <v>100.7</v>
      </c>
    </row>
    <row r="17" ht="12.75">
      <c r="A17" s="9" t="s">
        <v>20</v>
      </c>
    </row>
    <row r="18" spans="1:9" ht="12.75">
      <c r="A18" s="12" t="s">
        <v>8</v>
      </c>
      <c r="B18" s="13">
        <v>95.4</v>
      </c>
      <c r="C18" s="61">
        <v>95.4</v>
      </c>
      <c r="D18" s="61">
        <v>96.4</v>
      </c>
      <c r="E18" s="61">
        <v>96.4</v>
      </c>
      <c r="F18" s="61">
        <v>102.3</v>
      </c>
      <c r="G18" s="61">
        <v>102</v>
      </c>
      <c r="H18" s="13"/>
      <c r="I18" s="13"/>
    </row>
    <row r="19" spans="1:9" ht="12.75">
      <c r="A19" s="12" t="s">
        <v>9</v>
      </c>
      <c r="B19" s="13">
        <v>99.3</v>
      </c>
      <c r="C19" s="61">
        <v>97.3</v>
      </c>
      <c r="D19" s="61">
        <v>99.4</v>
      </c>
      <c r="E19" s="61">
        <v>97.8</v>
      </c>
      <c r="F19" s="61">
        <v>101.4</v>
      </c>
      <c r="G19" s="61">
        <v>100.5</v>
      </c>
      <c r="H19" s="13"/>
      <c r="I19" s="13"/>
    </row>
    <row r="20" spans="1:9" ht="12.75">
      <c r="A20" s="12" t="s">
        <v>10</v>
      </c>
      <c r="B20" s="13">
        <v>100.7</v>
      </c>
      <c r="C20" s="61">
        <v>98.4</v>
      </c>
      <c r="D20" s="61">
        <v>101.9</v>
      </c>
      <c r="E20" s="61">
        <v>99.2</v>
      </c>
      <c r="F20" s="61">
        <v>100.3</v>
      </c>
      <c r="G20" s="61">
        <v>99.6</v>
      </c>
      <c r="H20" s="13"/>
      <c r="I20" s="13"/>
    </row>
    <row r="21" spans="1:9" ht="12.75">
      <c r="A21" s="12" t="s">
        <v>11</v>
      </c>
      <c r="B21" s="13">
        <v>99.3</v>
      </c>
      <c r="C21" s="61">
        <v>98.6</v>
      </c>
      <c r="D21" s="61">
        <v>100.4</v>
      </c>
      <c r="E21" s="61">
        <v>99.5</v>
      </c>
      <c r="F21" s="61">
        <v>103.2</v>
      </c>
      <c r="G21" s="61">
        <v>102.7</v>
      </c>
      <c r="H21" s="13"/>
      <c r="I21" s="13"/>
    </row>
    <row r="22" spans="1:9" ht="12.75">
      <c r="A22" s="12" t="s">
        <v>12</v>
      </c>
      <c r="B22" s="13">
        <v>97.1</v>
      </c>
      <c r="C22" s="61">
        <v>98.3</v>
      </c>
      <c r="D22" s="61">
        <v>97.8</v>
      </c>
      <c r="E22" s="61">
        <v>99.1</v>
      </c>
      <c r="F22" s="61">
        <v>103.8</v>
      </c>
      <c r="G22" s="61">
        <v>102</v>
      </c>
      <c r="H22" s="13"/>
      <c r="I22" s="13"/>
    </row>
    <row r="23" spans="1:9" ht="12.75">
      <c r="A23" s="12" t="s">
        <v>13</v>
      </c>
      <c r="B23" s="13">
        <v>97.5</v>
      </c>
      <c r="C23" s="61">
        <v>98.2</v>
      </c>
      <c r="D23" s="61">
        <v>99.1</v>
      </c>
      <c r="E23" s="61">
        <v>99.1</v>
      </c>
      <c r="F23" s="61">
        <v>103.3</v>
      </c>
      <c r="G23" s="61">
        <v>101</v>
      </c>
      <c r="H23" s="13"/>
      <c r="I23" s="13"/>
    </row>
    <row r="24" spans="1:9" ht="12.75">
      <c r="A24" s="12" t="s">
        <v>14</v>
      </c>
      <c r="B24" s="13">
        <v>100.4</v>
      </c>
      <c r="C24" s="61">
        <v>98.5</v>
      </c>
      <c r="D24" s="61">
        <v>100.2</v>
      </c>
      <c r="E24" s="61">
        <v>99.3</v>
      </c>
      <c r="F24" s="61">
        <v>103.7</v>
      </c>
      <c r="G24" s="61">
        <v>101.7</v>
      </c>
      <c r="H24" s="13"/>
      <c r="I24" s="13"/>
    </row>
    <row r="25" spans="1:9" ht="12.75">
      <c r="A25" s="12" t="s">
        <v>15</v>
      </c>
      <c r="B25" s="13">
        <v>101.7</v>
      </c>
      <c r="C25" s="61">
        <v>98.9</v>
      </c>
      <c r="D25" s="61">
        <v>101.4</v>
      </c>
      <c r="E25" s="61">
        <v>99.5</v>
      </c>
      <c r="F25" s="61">
        <v>103.2</v>
      </c>
      <c r="G25" s="61">
        <v>101.5</v>
      </c>
      <c r="H25" s="13"/>
      <c r="I25" s="13"/>
    </row>
    <row r="26" spans="1:9" ht="12.75">
      <c r="A26" s="12" t="s">
        <v>16</v>
      </c>
      <c r="B26" s="13">
        <v>101</v>
      </c>
      <c r="C26" s="61">
        <v>99.1</v>
      </c>
      <c r="D26" s="61">
        <v>101.2</v>
      </c>
      <c r="E26" s="61">
        <v>99.7</v>
      </c>
      <c r="F26" s="61">
        <v>104.1</v>
      </c>
      <c r="G26" s="61">
        <v>102.7</v>
      </c>
      <c r="H26" s="13"/>
      <c r="I26" s="13"/>
    </row>
    <row r="27" spans="1:9" ht="12.75">
      <c r="A27" s="12" t="s">
        <v>17</v>
      </c>
      <c r="B27" s="13">
        <v>100.3</v>
      </c>
      <c r="C27" s="61">
        <v>99.2</v>
      </c>
      <c r="D27" s="61">
        <v>100.1</v>
      </c>
      <c r="E27" s="61">
        <v>99.8</v>
      </c>
      <c r="F27" s="61">
        <v>104.5</v>
      </c>
      <c r="G27" s="61">
        <v>103.3</v>
      </c>
      <c r="H27" s="13"/>
      <c r="I27" s="13"/>
    </row>
    <row r="28" spans="1:9" ht="12.75">
      <c r="A28" s="12" t="s">
        <v>18</v>
      </c>
      <c r="B28" s="61">
        <v>100.5</v>
      </c>
      <c r="C28" s="61">
        <v>99.3</v>
      </c>
      <c r="D28" s="61">
        <v>100.9</v>
      </c>
      <c r="E28" s="61">
        <v>99.9</v>
      </c>
      <c r="F28" s="61">
        <v>104.4</v>
      </c>
      <c r="G28" s="61">
        <v>103.5</v>
      </c>
      <c r="H28" s="13"/>
      <c r="I28" s="13"/>
    </row>
    <row r="29" spans="1:9" ht="12.75">
      <c r="A29" s="12" t="s">
        <v>19</v>
      </c>
      <c r="B29" s="13">
        <v>100.1</v>
      </c>
      <c r="C29" s="61">
        <v>99.4</v>
      </c>
      <c r="D29" s="61">
        <v>101.2</v>
      </c>
      <c r="E29" s="61">
        <v>100</v>
      </c>
      <c r="F29" s="61">
        <v>105</v>
      </c>
      <c r="G29" s="61">
        <v>104.2</v>
      </c>
      <c r="H29" s="13"/>
      <c r="I29" s="13"/>
    </row>
    <row r="30" ht="12.75">
      <c r="A30" s="9" t="s">
        <v>21</v>
      </c>
    </row>
    <row r="31" spans="1:9" ht="12.75">
      <c r="A31" s="12" t="s">
        <v>8</v>
      </c>
      <c r="B31" s="13">
        <v>99.5</v>
      </c>
      <c r="C31" s="61">
        <v>99.5</v>
      </c>
      <c r="D31" s="61">
        <v>100.1</v>
      </c>
      <c r="E31" s="61">
        <v>100.1</v>
      </c>
      <c r="F31" s="61">
        <v>103.8</v>
      </c>
      <c r="G31" s="61">
        <v>106.3</v>
      </c>
      <c r="H31" s="13"/>
      <c r="I31" s="13"/>
    </row>
    <row r="32" spans="1:9" ht="12.75">
      <c r="A32" s="12" t="s">
        <v>9</v>
      </c>
      <c r="B32" s="13">
        <v>100.7</v>
      </c>
      <c r="C32" s="61">
        <v>100.1</v>
      </c>
      <c r="D32" s="61">
        <v>101.9</v>
      </c>
      <c r="E32" s="61">
        <v>101</v>
      </c>
      <c r="F32" s="61">
        <v>105.7</v>
      </c>
      <c r="G32" s="61">
        <v>107</v>
      </c>
      <c r="H32" s="13"/>
      <c r="I32" s="13"/>
    </row>
    <row r="33" spans="1:9" ht="12.75">
      <c r="A33" s="12" t="s">
        <v>10</v>
      </c>
      <c r="B33" s="13">
        <v>99.2</v>
      </c>
      <c r="C33" s="61">
        <v>99.8</v>
      </c>
      <c r="D33" s="61">
        <v>98.7</v>
      </c>
      <c r="E33" s="61">
        <v>100.2</v>
      </c>
      <c r="F33" s="61">
        <v>108.2</v>
      </c>
      <c r="G33" s="61">
        <v>108.7</v>
      </c>
      <c r="H33" s="13"/>
      <c r="I33" s="13"/>
    </row>
    <row r="34" spans="1:9" ht="12.75">
      <c r="A34" s="12" t="s">
        <v>11</v>
      </c>
      <c r="B34" s="13">
        <v>98.9</v>
      </c>
      <c r="C34" s="61">
        <v>99.6</v>
      </c>
      <c r="D34" s="61">
        <v>99.3</v>
      </c>
      <c r="E34" s="61">
        <v>100</v>
      </c>
      <c r="F34" s="61">
        <v>108.1</v>
      </c>
      <c r="G34" s="61">
        <v>108.1</v>
      </c>
      <c r="H34" s="13"/>
      <c r="I34" s="13"/>
    </row>
    <row r="35" spans="1:9" ht="12.75">
      <c r="A35" s="12" t="s">
        <v>12</v>
      </c>
      <c r="B35" s="13">
        <v>99.6</v>
      </c>
      <c r="C35" s="61">
        <v>99.6</v>
      </c>
      <c r="D35" s="61">
        <v>100.3</v>
      </c>
      <c r="E35" s="61">
        <v>100.1</v>
      </c>
      <c r="F35" s="61">
        <v>108.4</v>
      </c>
      <c r="G35" s="61">
        <v>107.8</v>
      </c>
      <c r="H35" s="13"/>
      <c r="I35" s="13"/>
    </row>
    <row r="36" spans="1:9" ht="12.75">
      <c r="A36" s="12" t="s">
        <v>13</v>
      </c>
      <c r="B36" s="13">
        <v>100.1</v>
      </c>
      <c r="C36" s="61">
        <v>99.7</v>
      </c>
      <c r="D36" s="61">
        <v>100.6</v>
      </c>
      <c r="E36" s="61">
        <v>100.1</v>
      </c>
      <c r="F36" s="61">
        <v>108.5</v>
      </c>
      <c r="G36" s="61">
        <v>108.2</v>
      </c>
      <c r="H36" s="13"/>
      <c r="I36" s="13"/>
    </row>
    <row r="37" spans="1:7" ht="12.75">
      <c r="A37" s="12" t="s">
        <v>14</v>
      </c>
      <c r="B37" s="13">
        <v>100.8</v>
      </c>
      <c r="C37" s="61">
        <v>99.8</v>
      </c>
      <c r="D37" s="61">
        <v>101.9</v>
      </c>
      <c r="E37" s="61">
        <v>100.4</v>
      </c>
      <c r="F37" s="61">
        <v>109.3</v>
      </c>
      <c r="G37" s="61">
        <v>108.8</v>
      </c>
    </row>
    <row r="38" spans="1:7" ht="12.75">
      <c r="A38" s="12" t="s">
        <v>15</v>
      </c>
      <c r="B38" s="13">
        <v>100.1</v>
      </c>
      <c r="C38" s="61">
        <v>99.9</v>
      </c>
      <c r="D38" s="61">
        <v>102.1</v>
      </c>
      <c r="E38" s="61">
        <v>100.6</v>
      </c>
      <c r="F38" s="61">
        <v>108.6</v>
      </c>
      <c r="G38" s="61">
        <v>107.6</v>
      </c>
    </row>
    <row r="39" spans="1:7" ht="12.75">
      <c r="A39" s="12" t="s">
        <v>16</v>
      </c>
      <c r="B39" s="13">
        <v>100.3</v>
      </c>
      <c r="C39" s="61">
        <v>99.9</v>
      </c>
      <c r="D39" s="61">
        <v>101.7</v>
      </c>
      <c r="E39" s="61">
        <v>100.7</v>
      </c>
      <c r="F39" s="61">
        <v>108.8</v>
      </c>
      <c r="G39" s="61">
        <v>107.7</v>
      </c>
    </row>
    <row r="40" spans="1:7" ht="12.75">
      <c r="A40" s="12" t="s">
        <v>17</v>
      </c>
      <c r="B40" s="13"/>
      <c r="C40" s="61"/>
      <c r="D40" s="61"/>
      <c r="E40" s="61"/>
      <c r="F40" s="61"/>
      <c r="G40" s="61"/>
    </row>
    <row r="41" spans="1:7" ht="12.75">
      <c r="A41" s="12" t="s">
        <v>18</v>
      </c>
      <c r="B41" s="61"/>
      <c r="C41" s="61"/>
      <c r="D41" s="61"/>
      <c r="E41" s="61"/>
      <c r="F41" s="61"/>
      <c r="G41" s="61"/>
    </row>
    <row r="42" spans="1:7" ht="12.75">
      <c r="A42" s="12" t="s">
        <v>19</v>
      </c>
      <c r="B42" s="13"/>
      <c r="C42" s="61"/>
      <c r="D42" s="61"/>
      <c r="E42" s="61"/>
      <c r="F42" s="61"/>
      <c r="G42" s="61"/>
    </row>
  </sheetData>
  <sheetProtection/>
  <mergeCells count="4">
    <mergeCell ref="A2:A3"/>
    <mergeCell ref="B2:C2"/>
    <mergeCell ref="D2:E2"/>
    <mergeCell ref="F2:G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Zeros="0" workbookViewId="0" topLeftCell="A1">
      <selection activeCell="A1" sqref="A1"/>
    </sheetView>
  </sheetViews>
  <sheetFormatPr defaultColWidth="9.140625" defaultRowHeight="12.75"/>
  <cols>
    <col min="1" max="1" width="20.00390625" style="10" customWidth="1"/>
    <col min="2" max="3" width="12.57421875" style="10" customWidth="1"/>
    <col min="4" max="4" width="10.421875" style="10" customWidth="1"/>
    <col min="5" max="5" width="12.57421875" style="10" customWidth="1"/>
    <col min="6" max="6" width="11.28125" style="10" customWidth="1"/>
    <col min="7" max="16384" width="9.140625" style="10" customWidth="1"/>
  </cols>
  <sheetData>
    <row r="1" spans="1:6" ht="13.5" thickBot="1">
      <c r="A1" s="18" t="s">
        <v>49</v>
      </c>
      <c r="B1" s="18"/>
      <c r="C1" s="18"/>
      <c r="D1" s="18"/>
      <c r="E1" s="18"/>
      <c r="F1" s="18"/>
    </row>
    <row r="2" spans="1:6" ht="18.75" customHeight="1" thickBot="1">
      <c r="A2" s="62" t="s">
        <v>1</v>
      </c>
      <c r="B2" s="63" t="s">
        <v>50</v>
      </c>
      <c r="C2" s="64"/>
      <c r="D2" s="64"/>
      <c r="E2" s="65"/>
      <c r="F2" s="65"/>
    </row>
    <row r="3" spans="1:6" ht="30" customHeight="1" thickBot="1">
      <c r="A3" s="66"/>
      <c r="B3" s="67" t="s">
        <v>51</v>
      </c>
      <c r="C3" s="68" t="s">
        <v>5</v>
      </c>
      <c r="D3" s="22" t="s">
        <v>6</v>
      </c>
      <c r="E3" s="68" t="s">
        <v>5</v>
      </c>
      <c r="F3" s="69" t="s">
        <v>6</v>
      </c>
    </row>
    <row r="4" spans="1:6" ht="30" customHeight="1" thickBot="1">
      <c r="A4" s="70"/>
      <c r="B4" s="71"/>
      <c r="C4" s="63" t="s">
        <v>52</v>
      </c>
      <c r="D4" s="72"/>
      <c r="E4" s="64" t="s">
        <v>53</v>
      </c>
      <c r="F4" s="64"/>
    </row>
    <row r="5" spans="1:12" ht="12.75">
      <c r="A5" s="25" t="s">
        <v>7</v>
      </c>
      <c r="B5" s="73"/>
      <c r="C5" s="74"/>
      <c r="D5" s="74"/>
      <c r="E5" s="74"/>
      <c r="F5" s="74"/>
      <c r="G5" s="75"/>
      <c r="H5" s="76"/>
      <c r="I5" s="77"/>
      <c r="J5" s="77"/>
      <c r="K5" s="77"/>
      <c r="L5" s="77"/>
    </row>
    <row r="6" spans="1:12" ht="12.75">
      <c r="A6" s="78" t="s">
        <v>8</v>
      </c>
      <c r="B6" s="79">
        <v>99.9</v>
      </c>
      <c r="C6" s="79">
        <v>100.5</v>
      </c>
      <c r="D6" s="79">
        <v>100.5</v>
      </c>
      <c r="E6" s="79">
        <v>101</v>
      </c>
      <c r="F6" s="79">
        <v>101</v>
      </c>
      <c r="G6" s="75"/>
      <c r="H6" s="80"/>
      <c r="I6" s="79"/>
      <c r="J6" s="79"/>
      <c r="K6" s="79"/>
      <c r="L6" s="79"/>
    </row>
    <row r="7" spans="1:12" ht="12.75">
      <c r="A7" s="28" t="s">
        <v>9</v>
      </c>
      <c r="B7" s="79">
        <v>99.7</v>
      </c>
      <c r="C7" s="73">
        <v>99.9</v>
      </c>
      <c r="D7" s="73">
        <v>100.2</v>
      </c>
      <c r="E7" s="73">
        <v>100.1</v>
      </c>
      <c r="F7" s="73">
        <v>100.6</v>
      </c>
      <c r="G7" s="75"/>
      <c r="H7" s="80"/>
      <c r="I7" s="79"/>
      <c r="J7" s="79"/>
      <c r="K7" s="79"/>
      <c r="L7" s="79"/>
    </row>
    <row r="8" spans="1:12" ht="12.75">
      <c r="A8" s="28" t="s">
        <v>10</v>
      </c>
      <c r="B8" s="81">
        <v>99.7</v>
      </c>
      <c r="C8" s="82">
        <v>101.5</v>
      </c>
      <c r="D8" s="82">
        <v>100.6</v>
      </c>
      <c r="E8" s="82">
        <v>100.6</v>
      </c>
      <c r="F8" s="82">
        <v>100.6</v>
      </c>
      <c r="H8" s="80"/>
      <c r="I8" s="81"/>
      <c r="J8" s="81"/>
      <c r="K8" s="81"/>
      <c r="L8" s="81"/>
    </row>
    <row r="9" spans="1:12" ht="12.75">
      <c r="A9" s="28" t="s">
        <v>11</v>
      </c>
      <c r="B9" s="81">
        <v>98.2</v>
      </c>
      <c r="C9" s="82">
        <v>97</v>
      </c>
      <c r="D9" s="82">
        <v>99.7</v>
      </c>
      <c r="E9" s="82">
        <v>96.9</v>
      </c>
      <c r="F9" s="82">
        <v>99.6</v>
      </c>
      <c r="H9" s="80"/>
      <c r="I9" s="81"/>
      <c r="J9" s="81"/>
      <c r="K9" s="81"/>
      <c r="L9" s="81"/>
    </row>
    <row r="10" spans="1:12" ht="12.75">
      <c r="A10" s="28" t="s">
        <v>12</v>
      </c>
      <c r="B10" s="81">
        <v>100.2</v>
      </c>
      <c r="C10" s="82">
        <v>97.8</v>
      </c>
      <c r="D10" s="82">
        <v>99.3</v>
      </c>
      <c r="E10" s="82">
        <v>97.3</v>
      </c>
      <c r="F10" s="82">
        <v>99.1</v>
      </c>
      <c r="H10" s="80"/>
      <c r="I10" s="81"/>
      <c r="J10" s="81"/>
      <c r="K10" s="81"/>
      <c r="L10" s="81"/>
    </row>
    <row r="11" spans="1:12" ht="12.75">
      <c r="A11" s="28" t="s">
        <v>13</v>
      </c>
      <c r="B11" s="81">
        <v>100.7</v>
      </c>
      <c r="C11" s="82">
        <v>98.8</v>
      </c>
      <c r="D11" s="82">
        <v>99.2</v>
      </c>
      <c r="E11" s="82">
        <v>98.8</v>
      </c>
      <c r="F11" s="82">
        <v>99</v>
      </c>
      <c r="H11" s="80"/>
      <c r="I11" s="81"/>
      <c r="J11" s="81"/>
      <c r="K11" s="81"/>
      <c r="L11" s="81"/>
    </row>
    <row r="12" spans="1:12" ht="12.75">
      <c r="A12" s="28" t="s">
        <v>14</v>
      </c>
      <c r="B12" s="83">
        <v>99.6</v>
      </c>
      <c r="C12" s="83">
        <v>97.4</v>
      </c>
      <c r="D12" s="84">
        <v>99</v>
      </c>
      <c r="E12" s="84">
        <v>97.9</v>
      </c>
      <c r="F12" s="84">
        <v>98.8</v>
      </c>
      <c r="H12" s="80"/>
      <c r="I12" s="83"/>
      <c r="J12" s="83"/>
      <c r="K12" s="83"/>
      <c r="L12" s="83"/>
    </row>
    <row r="13" spans="1:12" ht="12.75">
      <c r="A13" s="28" t="s">
        <v>15</v>
      </c>
      <c r="B13" s="81">
        <v>99.9</v>
      </c>
      <c r="C13" s="82">
        <v>98</v>
      </c>
      <c r="D13" s="82">
        <v>98.9</v>
      </c>
      <c r="E13" s="82">
        <v>97.7</v>
      </c>
      <c r="F13" s="82">
        <v>98.7</v>
      </c>
      <c r="H13" s="80"/>
      <c r="I13" s="81"/>
      <c r="J13" s="81"/>
      <c r="K13" s="81"/>
      <c r="L13" s="81"/>
    </row>
    <row r="14" spans="1:12" ht="12.75">
      <c r="A14" s="28" t="s">
        <v>16</v>
      </c>
      <c r="B14" s="85">
        <v>99.6</v>
      </c>
      <c r="C14" s="86">
        <v>97</v>
      </c>
      <c r="D14" s="86">
        <v>98.7</v>
      </c>
      <c r="E14" s="86">
        <v>96.1</v>
      </c>
      <c r="F14" s="86">
        <v>98.4</v>
      </c>
      <c r="H14" s="80"/>
      <c r="I14" s="85"/>
      <c r="J14" s="85"/>
      <c r="K14" s="85"/>
      <c r="L14" s="85"/>
    </row>
    <row r="15" spans="1:12" ht="12.75">
      <c r="A15" s="28" t="s">
        <v>17</v>
      </c>
      <c r="B15" s="85">
        <v>99.4</v>
      </c>
      <c r="C15" s="86">
        <v>96</v>
      </c>
      <c r="D15" s="86">
        <v>98.4</v>
      </c>
      <c r="E15" s="86">
        <v>97.2</v>
      </c>
      <c r="F15" s="86">
        <v>98.2</v>
      </c>
      <c r="H15" s="80"/>
      <c r="I15" s="85"/>
      <c r="J15" s="85"/>
      <c r="K15" s="85"/>
      <c r="L15" s="85"/>
    </row>
    <row r="16" spans="1:12" ht="12.75">
      <c r="A16" s="28" t="s">
        <v>18</v>
      </c>
      <c r="B16" s="85">
        <v>99.7</v>
      </c>
      <c r="C16" s="86">
        <v>95.8</v>
      </c>
      <c r="D16" s="86">
        <v>98.2</v>
      </c>
      <c r="E16" s="86">
        <v>95.9</v>
      </c>
      <c r="F16" s="86">
        <v>98</v>
      </c>
      <c r="H16" s="80"/>
      <c r="I16" s="85"/>
      <c r="J16" s="85"/>
      <c r="K16" s="85"/>
      <c r="L16" s="85"/>
    </row>
    <row r="17" spans="1:12" ht="12.75">
      <c r="A17" s="28" t="s">
        <v>19</v>
      </c>
      <c r="B17" s="85">
        <v>101</v>
      </c>
      <c r="C17" s="86">
        <v>97.5</v>
      </c>
      <c r="D17" s="86">
        <v>98.1</v>
      </c>
      <c r="E17" s="86">
        <v>96.6</v>
      </c>
      <c r="F17" s="86">
        <v>97.8</v>
      </c>
      <c r="H17" s="80"/>
      <c r="I17" s="85"/>
      <c r="J17" s="85"/>
      <c r="K17" s="85"/>
      <c r="L17" s="85"/>
    </row>
    <row r="18" spans="1:12" ht="12.75">
      <c r="A18" s="25" t="s">
        <v>20</v>
      </c>
      <c r="B18" s="87"/>
      <c r="C18" s="88"/>
      <c r="D18" s="88"/>
      <c r="E18" s="88"/>
      <c r="F18" s="88"/>
      <c r="I18" s="87"/>
      <c r="J18" s="87"/>
      <c r="K18" s="87"/>
      <c r="L18" s="87"/>
    </row>
    <row r="19" spans="1:12" ht="12.75">
      <c r="A19" s="78" t="s">
        <v>8</v>
      </c>
      <c r="B19" s="85">
        <v>99.7</v>
      </c>
      <c r="C19" s="73">
        <v>97.5</v>
      </c>
      <c r="D19" s="73">
        <v>97.5</v>
      </c>
      <c r="E19" s="73">
        <v>97.2</v>
      </c>
      <c r="F19" s="73">
        <v>97.2</v>
      </c>
      <c r="I19" s="85"/>
      <c r="J19" s="85"/>
      <c r="K19" s="85"/>
      <c r="L19" s="85"/>
    </row>
    <row r="20" spans="1:12" ht="12.75">
      <c r="A20" s="28" t="s">
        <v>9</v>
      </c>
      <c r="B20" s="85">
        <v>99.9</v>
      </c>
      <c r="C20" s="73">
        <v>97.6</v>
      </c>
      <c r="D20" s="73">
        <v>97.6</v>
      </c>
      <c r="E20" s="73">
        <v>97.6</v>
      </c>
      <c r="F20" s="73">
        <v>97.4</v>
      </c>
      <c r="I20" s="85"/>
      <c r="J20" s="85"/>
      <c r="K20" s="85"/>
      <c r="L20" s="85"/>
    </row>
    <row r="21" spans="1:12" ht="12.75">
      <c r="A21" s="28" t="s">
        <v>10</v>
      </c>
      <c r="B21" s="79">
        <v>100</v>
      </c>
      <c r="C21" s="73">
        <v>97.5</v>
      </c>
      <c r="D21" s="73">
        <v>97.5</v>
      </c>
      <c r="E21" s="73">
        <v>99.5</v>
      </c>
      <c r="F21" s="73">
        <v>98.2</v>
      </c>
      <c r="I21" s="79"/>
      <c r="J21" s="79"/>
      <c r="K21" s="79"/>
      <c r="L21" s="79"/>
    </row>
    <row r="22" spans="1:12" ht="12.75">
      <c r="A22" s="28" t="s">
        <v>11</v>
      </c>
      <c r="B22" s="79">
        <v>101.5</v>
      </c>
      <c r="C22" s="73">
        <v>102.6</v>
      </c>
      <c r="D22" s="73">
        <v>98.8</v>
      </c>
      <c r="E22" s="73">
        <v>100.6</v>
      </c>
      <c r="F22" s="73">
        <v>98.8</v>
      </c>
      <c r="I22" s="79"/>
      <c r="J22" s="79"/>
      <c r="K22" s="79"/>
      <c r="L22" s="79"/>
    </row>
    <row r="23" spans="1:12" ht="12.75">
      <c r="A23" s="28" t="s">
        <v>12</v>
      </c>
      <c r="B23" s="79">
        <v>100.6</v>
      </c>
      <c r="C23" s="73">
        <v>102.2</v>
      </c>
      <c r="D23" s="73">
        <v>99.5</v>
      </c>
      <c r="E23" s="73">
        <v>102.2</v>
      </c>
      <c r="F23" s="73">
        <v>99.6</v>
      </c>
      <c r="I23" s="79"/>
      <c r="J23" s="79"/>
      <c r="K23" s="79"/>
      <c r="L23" s="79"/>
    </row>
    <row r="24" spans="1:12" ht="12.75">
      <c r="A24" s="28" t="s">
        <v>13</v>
      </c>
      <c r="B24" s="79">
        <v>100.1</v>
      </c>
      <c r="C24" s="89">
        <v>99.6</v>
      </c>
      <c r="D24" s="89">
        <v>99.5</v>
      </c>
      <c r="E24" s="89">
        <v>99.1</v>
      </c>
      <c r="F24" s="89">
        <v>99.5</v>
      </c>
      <c r="I24" s="79"/>
      <c r="J24" s="79"/>
      <c r="K24" s="79"/>
      <c r="L24" s="79"/>
    </row>
    <row r="25" spans="1:12" ht="12.75">
      <c r="A25" s="28" t="s">
        <v>14</v>
      </c>
      <c r="B25" s="79">
        <v>100.9</v>
      </c>
      <c r="C25" s="90">
        <v>102.6</v>
      </c>
      <c r="D25" s="90">
        <v>99.9</v>
      </c>
      <c r="E25" s="90">
        <v>103.1</v>
      </c>
      <c r="F25" s="90">
        <v>100.1</v>
      </c>
      <c r="I25" s="79"/>
      <c r="J25" s="79"/>
      <c r="K25" s="79"/>
      <c r="L25" s="79"/>
    </row>
    <row r="26" spans="1:12" ht="12.75">
      <c r="A26" s="28" t="s">
        <v>15</v>
      </c>
      <c r="B26" s="79">
        <v>100.4</v>
      </c>
      <c r="C26" s="73">
        <v>103.4</v>
      </c>
      <c r="D26" s="73">
        <v>100.4</v>
      </c>
      <c r="E26" s="73">
        <v>102.9</v>
      </c>
      <c r="F26" s="73">
        <v>100.5</v>
      </c>
      <c r="I26" s="79"/>
      <c r="J26" s="79"/>
      <c r="K26" s="79"/>
      <c r="L26" s="79"/>
    </row>
    <row r="27" spans="1:12" ht="12.75">
      <c r="A27" s="28" t="s">
        <v>16</v>
      </c>
      <c r="B27" s="79">
        <v>99.8</v>
      </c>
      <c r="C27" s="73">
        <v>102.2</v>
      </c>
      <c r="D27" s="73">
        <v>100.6</v>
      </c>
      <c r="E27" s="73">
        <v>102.7</v>
      </c>
      <c r="F27" s="73">
        <v>100.7</v>
      </c>
      <c r="I27" s="79"/>
      <c r="J27" s="79"/>
      <c r="K27" s="79"/>
      <c r="L27" s="79"/>
    </row>
    <row r="28" spans="1:12" ht="12.75">
      <c r="A28" s="28" t="s">
        <v>17</v>
      </c>
      <c r="B28" s="79">
        <v>100.8</v>
      </c>
      <c r="C28" s="73">
        <v>104.5</v>
      </c>
      <c r="D28" s="73">
        <v>101</v>
      </c>
      <c r="E28" s="73">
        <v>104.5</v>
      </c>
      <c r="F28" s="73">
        <v>101.1</v>
      </c>
      <c r="I28" s="79"/>
      <c r="J28" s="79"/>
      <c r="K28" s="79"/>
      <c r="L28" s="79"/>
    </row>
    <row r="29" spans="1:6" ht="12.75">
      <c r="A29" s="28" t="s">
        <v>18</v>
      </c>
      <c r="B29" s="81">
        <v>100.8</v>
      </c>
      <c r="C29" s="79">
        <v>106.6</v>
      </c>
      <c r="D29" s="73">
        <v>101.5</v>
      </c>
      <c r="E29" s="73">
        <v>106</v>
      </c>
      <c r="F29" s="73">
        <v>101.6</v>
      </c>
    </row>
    <row r="30" spans="1:6" ht="12.75">
      <c r="A30" s="28" t="s">
        <v>19</v>
      </c>
      <c r="B30" s="81">
        <v>99.8</v>
      </c>
      <c r="C30" s="73">
        <v>103.5</v>
      </c>
      <c r="D30" s="73">
        <v>101.6</v>
      </c>
      <c r="E30" s="73">
        <v>104</v>
      </c>
      <c r="F30" s="73">
        <v>101.8</v>
      </c>
    </row>
    <row r="31" spans="1:6" ht="12.75">
      <c r="A31" s="25" t="s">
        <v>21</v>
      </c>
      <c r="B31" s="81"/>
      <c r="C31" s="73"/>
      <c r="D31" s="73"/>
      <c r="E31" s="73"/>
      <c r="F31" s="73"/>
    </row>
    <row r="32" spans="1:6" ht="12.75">
      <c r="A32" s="78" t="s">
        <v>8</v>
      </c>
      <c r="B32" s="81">
        <v>100.9</v>
      </c>
      <c r="C32" s="73">
        <v>106.2</v>
      </c>
      <c r="D32" s="73">
        <v>106.2</v>
      </c>
      <c r="E32" s="73">
        <v>106.2</v>
      </c>
      <c r="F32" s="73">
        <v>106.2</v>
      </c>
    </row>
    <row r="33" spans="1:6" ht="12.75">
      <c r="A33" s="28" t="s">
        <v>9</v>
      </c>
      <c r="B33" s="81">
        <v>100.6</v>
      </c>
      <c r="C33" s="73">
        <v>106.7</v>
      </c>
      <c r="D33" s="73">
        <v>106.5</v>
      </c>
      <c r="E33" s="73">
        <v>106.7</v>
      </c>
      <c r="F33" s="73">
        <v>106.5</v>
      </c>
    </row>
    <row r="34" spans="1:6" ht="12.75">
      <c r="A34" s="28" t="s">
        <v>10</v>
      </c>
      <c r="B34" s="81">
        <v>100.9</v>
      </c>
      <c r="C34" s="73">
        <v>108.5</v>
      </c>
      <c r="D34" s="73">
        <v>107.1</v>
      </c>
      <c r="E34" s="73">
        <v>106.4</v>
      </c>
      <c r="F34" s="73">
        <v>106.4</v>
      </c>
    </row>
    <row r="35" spans="1:6" ht="12.75">
      <c r="A35" s="28" t="s">
        <v>11</v>
      </c>
      <c r="B35" s="81">
        <v>99.9</v>
      </c>
      <c r="C35" s="73">
        <v>106.3</v>
      </c>
      <c r="D35" s="73">
        <v>106.9</v>
      </c>
      <c r="E35" s="73">
        <v>109</v>
      </c>
      <c r="F35" s="73">
        <v>107.1</v>
      </c>
    </row>
    <row r="36" spans="1:6" ht="12.75">
      <c r="A36" s="28" t="s">
        <v>12</v>
      </c>
      <c r="B36" s="81">
        <v>99.7</v>
      </c>
      <c r="C36" s="73">
        <v>104.9</v>
      </c>
      <c r="D36" s="73">
        <v>106.5</v>
      </c>
      <c r="E36" s="73">
        <v>104.9</v>
      </c>
      <c r="F36" s="73">
        <v>106.6</v>
      </c>
    </row>
    <row r="37" spans="1:6" ht="12.75">
      <c r="A37" s="28" t="s">
        <v>13</v>
      </c>
      <c r="B37" s="81">
        <v>99.6</v>
      </c>
      <c r="C37" s="89">
        <v>104.1</v>
      </c>
      <c r="D37" s="89">
        <v>106.1</v>
      </c>
      <c r="E37" s="89">
        <v>104.1</v>
      </c>
      <c r="F37" s="89">
        <v>106.2</v>
      </c>
    </row>
    <row r="38" spans="1:6" ht="12.75">
      <c r="A38" s="28" t="s">
        <v>14</v>
      </c>
      <c r="B38" s="81">
        <v>100</v>
      </c>
      <c r="C38" s="73">
        <v>102.5</v>
      </c>
      <c r="D38" s="73">
        <v>105.6</v>
      </c>
      <c r="E38" s="73">
        <v>102.5</v>
      </c>
      <c r="F38" s="73">
        <v>105.6</v>
      </c>
    </row>
    <row r="39" spans="1:6" ht="12.75">
      <c r="A39" s="28" t="s">
        <v>15</v>
      </c>
      <c r="B39" s="81">
        <v>100.4</v>
      </c>
      <c r="C39" s="73">
        <v>102.5</v>
      </c>
      <c r="D39" s="73">
        <v>105.2</v>
      </c>
      <c r="E39" s="73">
        <v>102</v>
      </c>
      <c r="F39" s="73">
        <v>105</v>
      </c>
    </row>
    <row r="40" spans="1:6" ht="12.75">
      <c r="A40" s="28" t="s">
        <v>16</v>
      </c>
      <c r="B40" s="79">
        <v>100.7</v>
      </c>
      <c r="C40" s="73">
        <v>104.5</v>
      </c>
      <c r="D40" s="73">
        <v>105.1</v>
      </c>
      <c r="E40" s="73">
        <v>105</v>
      </c>
      <c r="F40" s="73">
        <v>105</v>
      </c>
    </row>
    <row r="41" spans="1:2" ht="12.75">
      <c r="A41" s="28" t="s">
        <v>17</v>
      </c>
      <c r="B41" s="79"/>
    </row>
    <row r="42" spans="1:2" ht="12.75">
      <c r="A42" s="28" t="s">
        <v>18</v>
      </c>
      <c r="B42" s="79"/>
    </row>
    <row r="43" spans="1:2" ht="12.75">
      <c r="A43" s="28" t="s">
        <v>19</v>
      </c>
      <c r="B43" s="79"/>
    </row>
  </sheetData>
  <sheetProtection/>
  <mergeCells count="5">
    <mergeCell ref="A2:A4"/>
    <mergeCell ref="B2:F2"/>
    <mergeCell ref="B3:B4"/>
    <mergeCell ref="C4:D4"/>
    <mergeCell ref="E4:F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Tóthné Perlaky Mária</dc:creator>
  <cp:keywords/>
  <dc:description/>
  <cp:lastModifiedBy>Tóthné Perlaky Mária</cp:lastModifiedBy>
  <dcterms:created xsi:type="dcterms:W3CDTF">2014-12-17T12:15:27Z</dcterms:created>
  <dcterms:modified xsi:type="dcterms:W3CDTF">2014-12-17T12:15:48Z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