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12576" windowHeight="11640" tabRatio="824" activeTab="3"/>
  </bookViews>
  <sheets>
    <sheet name="TOC" sheetId="1" r:id="rId1"/>
    <sheet name="Stadat 5.32.2." sheetId="2" r:id="rId2"/>
    <sheet name="Stadat 5.33.2." sheetId="3" r:id="rId3"/>
    <sheet name="Stadat 5.34.2." sheetId="4" r:id="rId4"/>
    <sheet name="Stadat 5.35." sheetId="5" r:id="rId5"/>
    <sheet name="kr1.1" sheetId="6" r:id="rId6"/>
    <sheet name="kr1.2" sheetId="7" r:id="rId7"/>
    <sheet name="kr1.3" sheetId="8" r:id="rId8"/>
    <sheet name="kr1.4" sheetId="9" r:id="rId9"/>
    <sheet name="kr1.5" sheetId="10" r:id="rId10"/>
    <sheet name="kr1.6" sheetId="11" r:id="rId11"/>
    <sheet name="kr1.7" sheetId="12" r:id="rId12"/>
    <sheet name="kr1.8" sheetId="13" r:id="rId13"/>
    <sheet name="kr1.9" sheetId="14" r:id="rId14"/>
    <sheet name="kr1.10" sheetId="15" r:id="rId15"/>
    <sheet name="kr2.1" sheetId="16" r:id="rId16"/>
    <sheet name="kr2.2" sheetId="17" r:id="rId17"/>
    <sheet name="kr2.3" sheetId="18" r:id="rId18"/>
    <sheet name="kr2.4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<sst xmlns="http://schemas.openxmlformats.org/spreadsheetml/2006/main" count="743" uniqueCount="199">
  <si>
    <t>A</t>
  </si>
  <si>
    <t>-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</si>
  <si>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</si>
  <si>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</si>
  <si>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</si>
  <si>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</si>
  <si>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</si>
  <si>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</si>
  <si>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</si>
  <si>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</si>
  <si>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</si>
  <si>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</si>
  <si>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</si>
  <si>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</si>
  <si>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</si>
  <si>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</si>
  <si>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</si>
  <si>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</si>
  <si>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</si>
  <si>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K</t>
  </si>
  <si>
    <t>összesen</t>
  </si>
  <si>
    <t>Környezeti terület</t>
  </si>
  <si>
    <t>Közvetlen környezetvédelmi beruházások</t>
  </si>
  <si>
    <t>Integrált környezetvédelmi beruházások</t>
  </si>
  <si>
    <t>Környezetvédelmi beruházások összesen</t>
  </si>
  <si>
    <t>Levegőtisztaság védelme</t>
  </si>
  <si>
    <t>Szennyvízkezelés</t>
  </si>
  <si>
    <t>Hulladékkezelés</t>
  </si>
  <si>
    <t>Ebből: veszélyes hulladékok kezelése</t>
  </si>
  <si>
    <t>Talaj és felszín alatti vizek védelme</t>
  </si>
  <si>
    <t>Zaj- és rezgés elleni védelem</t>
  </si>
  <si>
    <t>Táj- és természetvédelem</t>
  </si>
  <si>
    <t>Kutatás-fejlesztés</t>
  </si>
  <si>
    <t>Egyéb</t>
  </si>
  <si>
    <t xml:space="preserve">Összesen </t>
  </si>
  <si>
    <t>TEÁOR-kód</t>
  </si>
  <si>
    <t>Gazdasági ág</t>
  </si>
  <si>
    <t>Táj- és természet-védelem</t>
  </si>
  <si>
    <t>Kutatás és fejlesztés</t>
  </si>
  <si>
    <t>Összesen</t>
  </si>
  <si>
    <t>Feldolgozóipar</t>
  </si>
  <si>
    <t>Építőipar</t>
  </si>
  <si>
    <t>Oktatás</t>
  </si>
  <si>
    <t>Mezőgazdaság, erdőgazdálkodás, halászat</t>
  </si>
  <si>
    <t>Bányászat, kőfejtés</t>
  </si>
  <si>
    <t>Villamosenergia, gáz-, gőzellátás, légkondícionálás</t>
  </si>
  <si>
    <t>Vízellátás, szennyvíz gyűjtése, kezelése, hulladékgazdálkodás, szennyeződésmentesítés</t>
  </si>
  <si>
    <t>Kereskedelem, gépjárműjavítás</t>
  </si>
  <si>
    <t>Szálláshely-szolgáltatás, vendéglátás</t>
  </si>
  <si>
    <t>Szállítás, raktározás</t>
  </si>
  <si>
    <t>Információ, kommunikáció</t>
  </si>
  <si>
    <t>Pénzügyi, biztosítási tevékenység</t>
  </si>
  <si>
    <t>Ingatlanügyletek</t>
  </si>
  <si>
    <t>Szakmai, tudományos, műszaki tevékenység</t>
  </si>
  <si>
    <t>Adminisztratív és szolgáltatást támogató tevékenység</t>
  </si>
  <si>
    <t>Közigazgatás</t>
  </si>
  <si>
    <t>Humán-egészségügyi, szociális ellátás</t>
  </si>
  <si>
    <t>Művészet, szórakoztatás, szabadidő</t>
  </si>
  <si>
    <t>Egyéb szolgáltatás</t>
  </si>
  <si>
    <t>16</t>
  </si>
  <si>
    <t>23</t>
  </si>
  <si>
    <t>24</t>
  </si>
  <si>
    <t>Ágazati kód</t>
  </si>
  <si>
    <t>Ágazat</t>
  </si>
  <si>
    <t>Élelmiszerek, italok és dohány gyártása</t>
  </si>
  <si>
    <t>Fafeldolgozás</t>
  </si>
  <si>
    <t>Papírgyártás, kiadói, nyomdai tevékenység</t>
  </si>
  <si>
    <t>Egyéb nemfém ásványi termék gyártása</t>
  </si>
  <si>
    <t>Fémalapanyag gyártása</t>
  </si>
  <si>
    <t>Fémfeldolgozási termék, gép, berendezés, villamos gép, műszer és jármű, bútor, máshova nem sorolt feldolgozóipari termék gyártása</t>
  </si>
  <si>
    <t>Textília, textiláru, ruházati termék, bőrtermék, lábbeli gyártása</t>
  </si>
  <si>
    <t>Kokszgyártás, kőolajfeldolgozás, gyógyszergyártás; vegyi anyag és termék, gumi-, műanyag termék gyártás</t>
  </si>
  <si>
    <t>Anyagi-műszaki összetétel</t>
  </si>
  <si>
    <t>Közvetlen</t>
  </si>
  <si>
    <t>Integrált</t>
  </si>
  <si>
    <t>Építés</t>
  </si>
  <si>
    <t>Gép</t>
  </si>
  <si>
    <t>Ebből: veszélyes hulladék</t>
  </si>
  <si>
    <t>Tartályban gyűjtött szennyvíz</t>
  </si>
  <si>
    <t>Környezetvédelmi szolgáltatónál</t>
  </si>
  <si>
    <t>Egyéb szervezetnél</t>
  </si>
  <si>
    <t>Környezetvédelmi ipari tevékenység</t>
  </si>
  <si>
    <t>Nettó árbevétel</t>
  </si>
  <si>
    <t>Ebből: exportárbevétel</t>
  </si>
  <si>
    <t>Közvetlen szennyezéscsökkentést szolgáló termék-előállítás és ilyen szolgáltatások nyújtása</t>
  </si>
  <si>
    <t>Integrált szennyezéscsökkentést szolgáló technológák és termékek előállítása</t>
  </si>
  <si>
    <t>Környezetvédelmi ipari értékesítés összesen</t>
  </si>
  <si>
    <t>Termékelőállítás</t>
  </si>
  <si>
    <t>Szolgáltatásnyújtás</t>
  </si>
  <si>
    <t>Környezetvédelmi kutatás és fejlesztés</t>
  </si>
  <si>
    <t>Ágazat nettó árbevétel</t>
  </si>
  <si>
    <t>Nemzetgazdasági ág</t>
  </si>
  <si>
    <t>$Közvetlen beruházás</t>
  </si>
  <si>
    <t>$Integrált beruházás</t>
  </si>
  <si>
    <t>$Összesen</t>
  </si>
  <si>
    <t>A beruházás célja</t>
  </si>
  <si>
    <t>Zaj és rezgés elleni védelem</t>
  </si>
  <si>
    <t>Ebből:</t>
  </si>
  <si>
    <t>veszélyes hulladékok kezelése</t>
  </si>
  <si>
    <t>Megnevezés</t>
  </si>
  <si>
    <t>$Nettó árbevétel</t>
  </si>
  <si>
    <t>szolgáltatásnyújtás</t>
  </si>
  <si>
    <t>$Ebből: export árbevétel</t>
  </si>
  <si>
    <t>kr1.1</t>
  </si>
  <si>
    <t>kr1.2</t>
  </si>
  <si>
    <t>kr1.3</t>
  </si>
  <si>
    <t>kr1.4</t>
  </si>
  <si>
    <t>kr1.5</t>
  </si>
  <si>
    <t>kr1.6</t>
  </si>
  <si>
    <t>kr1.7</t>
  </si>
  <si>
    <t>kr1.8</t>
  </si>
  <si>
    <t>kr1.9</t>
  </si>
  <si>
    <t>kr1.10</t>
  </si>
  <si>
    <t>Környezetvédelmi ipar</t>
  </si>
  <si>
    <t>kr2.1</t>
  </si>
  <si>
    <t>kr2.2</t>
  </si>
  <si>
    <t>kr2.3</t>
  </si>
  <si>
    <t>kr2.4</t>
  </si>
  <si>
    <t>Hosszú idősor:</t>
  </si>
  <si>
    <t>Éves táblák</t>
  </si>
  <si>
    <t>Környezetvédelmi beruházások környezeti területek szerint – TEÁOR '08 [folyó áron, millió Ft]</t>
  </si>
  <si>
    <t>Környezetvédelmi beruházások gazdasági ágak szerint – TEÁOR '08 [folyó áron, millió Ft]</t>
  </si>
  <si>
    <t>Szervezeten belüli folyó környezetvédelmi ráfordítások – TEÁOR '08 [folyó áron, millió Ft]</t>
  </si>
  <si>
    <t>A környezetvédelmi ipari értékesítés értéke [folyó áron, millió Ft]</t>
  </si>
  <si>
    <t>Stadat 5.33.2.</t>
  </si>
  <si>
    <t>Stadat 5.32.2.</t>
  </si>
  <si>
    <t>Stadat 5.35.</t>
  </si>
  <si>
    <t>Stadat 5.34.2.</t>
  </si>
  <si>
    <t>04. A környezetvédelmi ipari értékesítés értéke (2002–) [folyó áron, millió Ft]</t>
  </si>
  <si>
    <t>Hulladékkezelésből: veszélyes hulladékok kezelése</t>
  </si>
  <si>
    <t>10-12</t>
  </si>
  <si>
    <t>13-15</t>
  </si>
  <si>
    <t>17-18</t>
  </si>
  <si>
    <t>19-22</t>
  </si>
  <si>
    <t>25-33</t>
  </si>
  <si>
    <t>Víztermelés, -kezelés, -ellátás (36)</t>
  </si>
  <si>
    <t>Szennyvíz gyűjtése, kezelése (37)</t>
  </si>
  <si>
    <t>Hulladékgazdálkodás (38)</t>
  </si>
  <si>
    <t>Szennyeződés-mentesítés, egyéb hulladékkezelés (39)</t>
  </si>
  <si>
    <t>Hulladék-nagykereskedelem (46.77)</t>
  </si>
  <si>
    <t>Utóbbiból: szellemi munkakörben</t>
  </si>
  <si>
    <t>környezetvédelmi technológiák (építési-szerelési tevékenység)</t>
  </si>
  <si>
    <t>Integrált szennyezéscsökkentést szolgáló technológiák és tisztább/erőforráshatékony termékek előállítása</t>
  </si>
  <si>
    <t>Környezetvédelmi technológiák (építési-szerelési tevékenység)</t>
  </si>
  <si>
    <t xml:space="preserve">   ebből: Éghajlatváltozás elleni védelem</t>
  </si>
  <si>
    <t>Sugárzás elleni védelem</t>
  </si>
  <si>
    <t>Egyéb környezetvédelmi tevékenység</t>
  </si>
  <si>
    <t>Vízgazdálkodás</t>
  </si>
  <si>
    <t>Erdőgazdálkodás</t>
  </si>
  <si>
    <t>Vadgazdálkodás</t>
  </si>
  <si>
    <t>Energiagazdálkodás</t>
  </si>
  <si>
    <t xml:space="preserve">   ebből: Megújuló energaforrások termelése</t>
  </si>
  <si>
    <t xml:space="preserve">   ebből: Fűtés és energiahatékonyság</t>
  </si>
  <si>
    <t xml:space="preserve">   ebből: Fosszilis energiaforrások használatának csökkentése</t>
  </si>
  <si>
    <t>Ásványvagyon-gazdálkodás</t>
  </si>
  <si>
    <t>Erőforrás-gazdálkodáshoz kapcsolódó kutatás és fejlesztés</t>
  </si>
  <si>
    <t>Egyéb erőforrás-gazdálkodási tevékenység</t>
  </si>
  <si>
    <t>Hulladékgazdálkodás</t>
  </si>
  <si>
    <t>Környezeti/erőforrásgazdálkodási terület</t>
  </si>
  <si>
    <t>Környezeti területek</t>
  </si>
  <si>
    <t>Környezeti és erőforrásgazdálkodási területek összesen</t>
  </si>
  <si>
    <t>Erőforrás-gazdálkodási területek</t>
  </si>
  <si>
    <t>Környezeti/erőforrás-gazdálkodási terület</t>
  </si>
  <si>
    <t>Környezeti és erőforrás-gazdálkodási területek összesen</t>
  </si>
  <si>
    <t>Összes nettó árbevétel</t>
  </si>
  <si>
    <t>Termék-előállítás</t>
  </si>
  <si>
    <t>termék-előállítás</t>
  </si>
  <si>
    <t>01. Környezetvédelmi beruházások környezeti területek szerint (2005–) [folyó áron, millió Ft] (TEÁOR '08)</t>
  </si>
  <si>
    <t>02. Környezetvédelmi beruházások gazdasági ágak szerint (2005–) [folyó áron, millió Ft] (TEÁOR '08)</t>
  </si>
  <si>
    <t>03. Szervezeten belüli folyó környezetvédelmi ráfordítások (2005–) [folyó áron, millió Ft] (TEÁOR '08)</t>
  </si>
  <si>
    <t>Környezetvédelmi ráfordítások és környezetvédelmi ipar, 2013</t>
  </si>
  <si>
    <t>Környezetvédelmi beruházások, 2013 [millió Ft]</t>
  </si>
  <si>
    <t>Közvetlen környezetvédelmi beruházások, 2013 [millió Ft]</t>
  </si>
  <si>
    <t>Integrált környezetvédelmi beruházások, 2013 [millió Ft]</t>
  </si>
  <si>
    <t>A feldolgozóipar környezetvédelmi beruházásai, 2013 [millió Ft]</t>
  </si>
  <si>
    <t>Környezetvédelmi beruházások anyagi-műszaki összetétel szerint, 2013 [millió Ft]</t>
  </si>
  <si>
    <t>Szervezeten belüli folyó környezetvédelmi ráfordítások, 2013 [millió Ft]</t>
  </si>
  <si>
    <t>A feldolgozóipar szervezeten belüli folyó környezetvédelmi ráfordításai, 2013 [millió Ft]</t>
  </si>
  <si>
    <t>Külső szolgáltató által végzett környezetvédelmi szolgáltatás ellenértéke, 2013 [millió Ft]</t>
  </si>
  <si>
    <t>Külső szolgáltató által végzett környezetvédelmi szolgáltatások ellenértéke a feldolgozóiparban, 2013 [millió Ft]</t>
  </si>
  <si>
    <t>A környezetvédelemmel összefüggésben közvetlenül foglalkoztatottak száma, 2013 [fő]</t>
  </si>
  <si>
    <t>A környezetvédelmi ipari értékesítés értéke, 2013 [millió Ft]</t>
  </si>
  <si>
    <t>Közvetlen szennyezéscsökkentési célú termék-előállítás és szolgáltatásnyújtás környezeti területek szerint, 2013 [millió Ft]</t>
  </si>
  <si>
    <t>Közvetlen szennyezéscsökkentést szolgáló termék-előállítással és szolgáltatás-nyújtással összefüggésben foglalkoztatottak száma, 2013 [fő]</t>
  </si>
  <si>
    <t>Környezetvédelmi ipari ágazatok környezetvédelmi célú termék-előállításának és szolgáltatás-nyújtásának értéke, 2013 [millió Ft]</t>
  </si>
  <si>
    <t>1.1. Környezetvédelmi beruházások (2013)[millió Ft]</t>
  </si>
  <si>
    <t>1.2. Közvetlen környezetvédelmi beruházások (2013) [millió Ft]</t>
  </si>
  <si>
    <t>1.3. Integrált környezetvédelmi beruházások (2013)[millió Ft]</t>
  </si>
  <si>
    <t>1.4. A feldolgozóipar környezetvédelmi beruházásai (2013) [millió Ft]</t>
  </si>
  <si>
    <t>1.5. Környezetvédelmi beruházások anyagi-műszaki összetétel szerint (2013) [millió Ft]</t>
  </si>
  <si>
    <t>1.6. Szervezeten belüli folyó környezetvédelmi ráfordítások (2013) [millió Ft]</t>
  </si>
  <si>
    <t>1.7. A feldolgozóipar szervezeten belüli folyó környezetvédelmi ráfordításai (2013) [millió Ft]</t>
  </si>
  <si>
    <t>1.8. Külső szolgáltató által végzett környezetvédelmi szolgáltatás ellenértéke (2013) [millió Ft]</t>
  </si>
  <si>
    <t>1.9. Külső szolgáltató által végzett környezetvédelmi szolgáltatások ellenértéke a feldolgozóiparban (2013) [millió Ft]</t>
  </si>
  <si>
    <t>1.10. A környezetvédelemmel összefüggésben közvetlenül foglalkoztatottak száma (2013) [fő]</t>
  </si>
  <si>
    <t>2.1. A környezetvédelmi ipari értékesítés értéke (2013) [millió Ft]</t>
  </si>
  <si>
    <t>2.2. Közvetlen szennyezéscsökkentési célú termék-előállítás és szolgáltatásnyújtás környezeti és erőforrás-gazdálkodási területek szerint (2013) [millió Ft]</t>
  </si>
  <si>
    <t>2.3. Közvetlen szennyezéscsökkentést szolgáló termék-előállítással és szolgáltatás-nyújtással összefüggésben foglalkoztatottak száma (2013) [fő]</t>
  </si>
  <si>
    <t>2.4. Környezetvédelmi ipari ágazatok környezetvédelmi célú termék-előállításának és szolgáltatás-nyújtásának értéke (2013) [millió Ft]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</si>
</sst>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0.000"/>
    <numFmt numFmtId="167" formatCode="0.0"/>
    <numFmt numFmtId="168" formatCode="_-* #,##0\ _F_t_-;\-* #,##0\ _F_t_-;_-* &quot;-&quot;??\ _F_t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b/>
      <sz val="9"/>
      <name val="Microsoft Sans Serif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 wrapText="1" indent="1"/>
    </xf>
    <xf numFmtId="3" fontId="1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2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indent="1"/>
    </xf>
    <xf numFmtId="0" fontId="3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166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 indent="1"/>
    </xf>
    <xf numFmtId="3" fontId="3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51" fillId="0" borderId="0" xfId="0" applyNumberFormat="1" applyFont="1" applyAlignment="1">
      <alignment horizontal="right" vertical="top" wrapText="1"/>
    </xf>
    <xf numFmtId="3" fontId="52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167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\R&#225;ford&#237;t&#225;sok\MINDEN\1892-2012\1892_aggregalt_12_JOOO\1892_tabla6_sum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9">
          <cell r="E9">
            <v>923.779</v>
          </cell>
          <cell r="I9">
            <v>555.792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8515625" style="60" customWidth="1"/>
    <col min="2" max="2" width="110.421875" style="61" customWidth="1"/>
  </cols>
  <sheetData>
    <row r="1" ht="17.25">
      <c r="A1" s="59" t="s">
        <v>170</v>
      </c>
    </row>
    <row r="2" spans="1:2" s="64" customFormat="1" ht="12.75">
      <c r="A2" s="62"/>
      <c r="B2" s="63"/>
    </row>
    <row r="3" spans="1:2" s="26" customFormat="1" ht="9.75">
      <c r="A3" s="65"/>
      <c r="B3" s="58" t="s">
        <v>118</v>
      </c>
    </row>
    <row r="4" spans="1:2" s="39" customFormat="1" ht="11.25">
      <c r="A4" s="67" t="s">
        <v>125</v>
      </c>
      <c r="B4" s="68" t="s">
        <v>120</v>
      </c>
    </row>
    <row r="5" spans="1:2" s="39" customFormat="1" ht="11.25">
      <c r="A5" s="67" t="s">
        <v>124</v>
      </c>
      <c r="B5" s="68" t="s">
        <v>121</v>
      </c>
    </row>
    <row r="6" spans="1:2" s="39" customFormat="1" ht="11.25">
      <c r="A6" s="67" t="s">
        <v>127</v>
      </c>
      <c r="B6" s="68" t="s">
        <v>122</v>
      </c>
    </row>
    <row r="7" spans="1:2" s="39" customFormat="1" ht="19.5" customHeight="1">
      <c r="A7" s="67" t="s">
        <v>126</v>
      </c>
      <c r="B7" s="68" t="s">
        <v>123</v>
      </c>
    </row>
    <row r="8" spans="1:2" s="39" customFormat="1" ht="12">
      <c r="A8" s="67"/>
      <c r="B8" s="69" t="s">
        <v>119</v>
      </c>
    </row>
    <row r="9" spans="1:2" s="39" customFormat="1" ht="11.25">
      <c r="A9" s="70" t="s">
        <v>103</v>
      </c>
      <c r="B9" s="68" t="s">
        <v>171</v>
      </c>
    </row>
    <row r="10" spans="1:2" s="39" customFormat="1" ht="11.25">
      <c r="A10" s="70" t="s">
        <v>104</v>
      </c>
      <c r="B10" s="68" t="s">
        <v>172</v>
      </c>
    </row>
    <row r="11" spans="1:2" s="39" customFormat="1" ht="11.25">
      <c r="A11" s="70" t="s">
        <v>105</v>
      </c>
      <c r="B11" s="68" t="s">
        <v>173</v>
      </c>
    </row>
    <row r="12" spans="1:2" s="39" customFormat="1" ht="11.25">
      <c r="A12" s="70" t="s">
        <v>106</v>
      </c>
      <c r="B12" s="68" t="s">
        <v>174</v>
      </c>
    </row>
    <row r="13" spans="1:2" s="39" customFormat="1" ht="11.25">
      <c r="A13" s="70" t="s">
        <v>107</v>
      </c>
      <c r="B13" s="68" t="s">
        <v>175</v>
      </c>
    </row>
    <row r="14" spans="1:2" s="39" customFormat="1" ht="11.25">
      <c r="A14" s="70" t="s">
        <v>108</v>
      </c>
      <c r="B14" s="68" t="s">
        <v>176</v>
      </c>
    </row>
    <row r="15" spans="1:2" s="39" customFormat="1" ht="11.25">
      <c r="A15" s="70" t="s">
        <v>109</v>
      </c>
      <c r="B15" s="68" t="s">
        <v>177</v>
      </c>
    </row>
    <row r="16" spans="1:2" s="39" customFormat="1" ht="11.25">
      <c r="A16" s="70" t="s">
        <v>110</v>
      </c>
      <c r="B16" s="68" t="s">
        <v>178</v>
      </c>
    </row>
    <row r="17" spans="1:2" s="39" customFormat="1" ht="11.25">
      <c r="A17" s="70" t="s">
        <v>111</v>
      </c>
      <c r="B17" s="68" t="s">
        <v>179</v>
      </c>
    </row>
    <row r="18" spans="1:2" s="39" customFormat="1" ht="11.25">
      <c r="A18" s="70" t="s">
        <v>112</v>
      </c>
      <c r="B18" s="68" t="s">
        <v>180</v>
      </c>
    </row>
    <row r="19" spans="1:2" s="39" customFormat="1" ht="11.25">
      <c r="A19" s="70"/>
      <c r="B19" s="71" t="s">
        <v>113</v>
      </c>
    </row>
    <row r="20" spans="1:2" s="39" customFormat="1" ht="11.25">
      <c r="A20" s="70" t="s">
        <v>114</v>
      </c>
      <c r="B20" s="68" t="s">
        <v>181</v>
      </c>
    </row>
    <row r="21" spans="1:2" s="39" customFormat="1" ht="11.25">
      <c r="A21" s="70" t="s">
        <v>115</v>
      </c>
      <c r="B21" s="68" t="s">
        <v>182</v>
      </c>
    </row>
    <row r="22" spans="1:2" s="39" customFormat="1" ht="11.25">
      <c r="A22" s="70" t="s">
        <v>116</v>
      </c>
      <c r="B22" s="68" t="s">
        <v>183</v>
      </c>
    </row>
    <row r="23" spans="1:2" s="39" customFormat="1" ht="11.25">
      <c r="A23" s="70" t="s">
        <v>117</v>
      </c>
      <c r="B23" s="68" t="s">
        <v>184</v>
      </c>
    </row>
    <row r="24" spans="1:2" s="26" customFormat="1" ht="9.75">
      <c r="A24" s="65"/>
      <c r="B24" s="66"/>
    </row>
    <row r="25" spans="1:2" s="26" customFormat="1" ht="9.75">
      <c r="A25" s="65"/>
      <c r="B25" s="66"/>
    </row>
    <row r="26" spans="1:2" s="26" customFormat="1" ht="9.75">
      <c r="A26" s="65"/>
      <c r="B26" s="66"/>
    </row>
    <row r="27" spans="1:2" s="64" customFormat="1" ht="12.75">
      <c r="A27" s="62"/>
      <c r="B27" s="63"/>
    </row>
    <row r="28" spans="1:2" s="64" customFormat="1" ht="12.75">
      <c r="A28" s="62"/>
      <c r="B28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2" sqref="E2:E6"/>
    </sheetView>
  </sheetViews>
  <sheetFormatPr defaultColWidth="9.140625" defaultRowHeight="12.75"/>
  <cols>
    <col min="1" max="1" width="25.140625" style="0" customWidth="1"/>
  </cols>
  <sheetData>
    <row r="1" spans="1:4" ht="12.75">
      <c r="A1" s="2" t="s">
        <v>189</v>
      </c>
      <c r="B1" s="2"/>
      <c r="C1" s="2"/>
      <c r="D1" s="2"/>
    </row>
    <row r="2" spans="1:4" ht="12.75">
      <c r="A2" s="2" t="s">
        <v>72</v>
      </c>
      <c r="B2" s="2" t="s">
        <v>73</v>
      </c>
      <c r="C2" s="2" t="s">
        <v>74</v>
      </c>
      <c r="D2" s="17" t="s">
        <v>39</v>
      </c>
    </row>
    <row r="3" spans="1:4" ht="12.75">
      <c r="A3" s="2" t="s">
        <v>75</v>
      </c>
      <c r="B3" s="37">
        <v>81898.609</v>
      </c>
      <c r="C3" s="37">
        <v>4102.24</v>
      </c>
      <c r="D3" s="19">
        <f>SUM(B3:C3)</f>
        <v>86000.849</v>
      </c>
    </row>
    <row r="4" spans="1:4" ht="12.75">
      <c r="A4" s="2" t="s">
        <v>76</v>
      </c>
      <c r="B4" s="37">
        <v>26939.688000000006</v>
      </c>
      <c r="C4" s="37">
        <v>5026.317</v>
      </c>
      <c r="D4" s="19">
        <f>SUM(B4:C4)</f>
        <v>31966.005000000005</v>
      </c>
    </row>
    <row r="5" spans="1:4" ht="12.75">
      <c r="A5" s="2" t="s">
        <v>33</v>
      </c>
      <c r="B5" s="37">
        <v>4817.3730000000005</v>
      </c>
      <c r="C5" s="37">
        <v>4521.135</v>
      </c>
      <c r="D5" s="19">
        <f>SUM(B5:C5)</f>
        <v>9338.508000000002</v>
      </c>
    </row>
    <row r="6" spans="1:4" ht="12.75">
      <c r="A6" s="17" t="s">
        <v>39</v>
      </c>
      <c r="B6" s="19">
        <f>SUM(B3:B5)</f>
        <v>113655.67000000001</v>
      </c>
      <c r="C6" s="19">
        <f>SUM(C3:C5)</f>
        <v>13649.692000000001</v>
      </c>
      <c r="D6" s="19">
        <f>SUM(B6:C6)</f>
        <v>127305.36200000001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B13">
      <selection activeCell="M5" sqref="M5:M7"/>
    </sheetView>
  </sheetViews>
  <sheetFormatPr defaultColWidth="9.140625" defaultRowHeight="12.75"/>
  <cols>
    <col min="1" max="1" width="10.8515625" style="83" customWidth="1"/>
    <col min="2" max="2" width="21.57421875" style="83" customWidth="1"/>
    <col min="3" max="3" width="9.28125" style="83" bestFit="1" customWidth="1"/>
    <col min="4" max="4" width="9.57421875" style="83" bestFit="1" customWidth="1"/>
    <col min="5" max="5" width="9.28125" style="83" bestFit="1" customWidth="1"/>
    <col min="6" max="6" width="12.140625" style="83" customWidth="1"/>
    <col min="7" max="11" width="9.28125" style="83" bestFit="1" customWidth="1"/>
    <col min="12" max="12" width="9.57421875" style="83" bestFit="1" customWidth="1"/>
    <col min="13" max="16384" width="9.140625" style="83" customWidth="1"/>
  </cols>
  <sheetData>
    <row r="1" spans="1:12" ht="12.75">
      <c r="A1" s="92" t="s">
        <v>190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94"/>
    </row>
    <row r="2" spans="1:12" ht="41.25">
      <c r="A2" s="78" t="s">
        <v>35</v>
      </c>
      <c r="B2" s="78" t="s">
        <v>36</v>
      </c>
      <c r="C2" s="78" t="s">
        <v>25</v>
      </c>
      <c r="D2" s="78" t="s">
        <v>26</v>
      </c>
      <c r="E2" s="78" t="s">
        <v>27</v>
      </c>
      <c r="F2" s="78" t="s">
        <v>129</v>
      </c>
      <c r="G2" s="78" t="s">
        <v>29</v>
      </c>
      <c r="H2" s="78" t="s">
        <v>30</v>
      </c>
      <c r="I2" s="78" t="s">
        <v>37</v>
      </c>
      <c r="J2" s="78" t="s">
        <v>38</v>
      </c>
      <c r="K2" s="78" t="s">
        <v>33</v>
      </c>
      <c r="L2" s="79" t="s">
        <v>39</v>
      </c>
    </row>
    <row r="3" spans="1:15" ht="20.25">
      <c r="A3" s="84" t="s">
        <v>0</v>
      </c>
      <c r="B3" s="81" t="s">
        <v>43</v>
      </c>
      <c r="C3" s="87">
        <v>39.2393</v>
      </c>
      <c r="D3" s="87">
        <v>241.5348</v>
      </c>
      <c r="E3" s="87">
        <v>1143.5325</v>
      </c>
      <c r="F3" s="87">
        <v>95.82889999999999</v>
      </c>
      <c r="G3" s="87">
        <v>204.8805</v>
      </c>
      <c r="H3" s="87">
        <v>4.8703</v>
      </c>
      <c r="I3" s="87">
        <v>66.39760000000001</v>
      </c>
      <c r="J3" s="87">
        <v>60.0732</v>
      </c>
      <c r="K3" s="87">
        <v>89.0378</v>
      </c>
      <c r="L3" s="95">
        <f>SUM(C3:E3,G3:K3)</f>
        <v>1849.566</v>
      </c>
      <c r="M3" s="128"/>
      <c r="N3" s="96"/>
      <c r="O3" s="77"/>
    </row>
    <row r="4" spans="1:14" ht="12.75">
      <c r="A4" s="84" t="s">
        <v>2</v>
      </c>
      <c r="B4" s="81" t="s">
        <v>44</v>
      </c>
      <c r="C4" s="87">
        <v>1.7703</v>
      </c>
      <c r="D4" s="87">
        <v>1.6073</v>
      </c>
      <c r="E4" s="87">
        <v>2.4382</v>
      </c>
      <c r="F4" s="87">
        <v>1.146</v>
      </c>
      <c r="G4" s="87">
        <v>1.9975999999999998</v>
      </c>
      <c r="H4" s="87">
        <v>4.6605</v>
      </c>
      <c r="I4" s="87">
        <v>7.718100000000001</v>
      </c>
      <c r="J4" s="87">
        <v>3.63</v>
      </c>
      <c r="K4" s="87">
        <v>112.6558</v>
      </c>
      <c r="L4" s="95">
        <f aca="true" t="shared" si="0" ref="L4:L21">SUM(C4:E4,G4:K4)</f>
        <v>136.4778</v>
      </c>
      <c r="M4" s="128"/>
      <c r="N4" s="96"/>
    </row>
    <row r="5" spans="1:14" ht="12.75">
      <c r="A5" s="84" t="s">
        <v>3</v>
      </c>
      <c r="B5" s="81" t="s">
        <v>40</v>
      </c>
      <c r="C5" s="87">
        <v>4258.7335</v>
      </c>
      <c r="D5" s="87">
        <v>13117.6483</v>
      </c>
      <c r="E5" s="87">
        <v>5265.5427</v>
      </c>
      <c r="F5" s="87">
        <v>2710.3903</v>
      </c>
      <c r="G5" s="87">
        <v>1209.3568</v>
      </c>
      <c r="H5" s="87">
        <v>161.2825</v>
      </c>
      <c r="I5" s="87">
        <v>145.4538</v>
      </c>
      <c r="J5" s="87">
        <v>294.2669</v>
      </c>
      <c r="K5" s="87">
        <v>2004.2076000000002</v>
      </c>
      <c r="L5" s="95">
        <f t="shared" si="0"/>
        <v>26456.492100000003</v>
      </c>
      <c r="M5" s="128"/>
      <c r="N5" s="96"/>
    </row>
    <row r="6" spans="1:14" ht="20.25">
      <c r="A6" s="84" t="s">
        <v>4</v>
      </c>
      <c r="B6" s="81" t="s">
        <v>45</v>
      </c>
      <c r="C6" s="87">
        <v>516.8548</v>
      </c>
      <c r="D6" s="87">
        <v>235.0215</v>
      </c>
      <c r="E6" s="87">
        <v>214.6334</v>
      </c>
      <c r="F6" s="87">
        <v>51.9208</v>
      </c>
      <c r="G6" s="87">
        <v>472.06440000000003</v>
      </c>
      <c r="H6" s="87">
        <v>162.072</v>
      </c>
      <c r="I6" s="87">
        <v>177.9264</v>
      </c>
      <c r="J6" s="87">
        <v>48.9943</v>
      </c>
      <c r="K6" s="87">
        <v>962.6053</v>
      </c>
      <c r="L6" s="95">
        <f t="shared" si="0"/>
        <v>2790.1721000000002</v>
      </c>
      <c r="M6" s="128"/>
      <c r="N6" s="96"/>
    </row>
    <row r="7" spans="1:14" ht="40.5">
      <c r="A7" s="84" t="s">
        <v>5</v>
      </c>
      <c r="B7" s="81" t="s">
        <v>46</v>
      </c>
      <c r="C7" s="87">
        <v>71.3755</v>
      </c>
      <c r="D7" s="87">
        <v>95294.80320000001</v>
      </c>
      <c r="E7" s="87">
        <v>39158.666699999994</v>
      </c>
      <c r="F7" s="87">
        <v>5164.7137999999995</v>
      </c>
      <c r="G7" s="87">
        <v>7592.5486</v>
      </c>
      <c r="H7" s="87">
        <v>57.8516</v>
      </c>
      <c r="I7" s="87">
        <v>11.6622</v>
      </c>
      <c r="J7" s="87">
        <v>7.4473</v>
      </c>
      <c r="K7" s="87">
        <v>771.3164</v>
      </c>
      <c r="L7" s="95">
        <f t="shared" si="0"/>
        <v>142965.6715</v>
      </c>
      <c r="M7" s="128"/>
      <c r="N7" s="96"/>
    </row>
    <row r="8" spans="1:14" ht="12.75">
      <c r="A8" s="84" t="s">
        <v>6</v>
      </c>
      <c r="B8" s="81" t="s">
        <v>41</v>
      </c>
      <c r="C8" s="87">
        <v>27.938299999999998</v>
      </c>
      <c r="D8" s="87">
        <v>60.719199999999994</v>
      </c>
      <c r="E8" s="87">
        <v>356.06080000000003</v>
      </c>
      <c r="F8" s="87">
        <v>22.583299999999998</v>
      </c>
      <c r="G8" s="87">
        <v>22.251900000000003</v>
      </c>
      <c r="H8" s="87">
        <v>8.4061</v>
      </c>
      <c r="I8" s="87">
        <v>10.3958</v>
      </c>
      <c r="J8" s="87">
        <v>16.3018</v>
      </c>
      <c r="K8" s="87">
        <v>139.0041</v>
      </c>
      <c r="L8" s="95">
        <f t="shared" si="0"/>
        <v>641.078</v>
      </c>
      <c r="M8" s="128"/>
      <c r="N8" s="96"/>
    </row>
    <row r="9" spans="1:14" ht="20.25">
      <c r="A9" s="84" t="s">
        <v>7</v>
      </c>
      <c r="B9" s="81" t="s">
        <v>47</v>
      </c>
      <c r="C9" s="87">
        <v>140.41989999999998</v>
      </c>
      <c r="D9" s="87">
        <v>211.3684</v>
      </c>
      <c r="E9" s="87">
        <v>888.908</v>
      </c>
      <c r="F9" s="87">
        <v>104.7597</v>
      </c>
      <c r="G9" s="87">
        <v>154.8415</v>
      </c>
      <c r="H9" s="87">
        <v>19.608400000000003</v>
      </c>
      <c r="I9" s="87">
        <v>87.8934</v>
      </c>
      <c r="J9" s="87">
        <v>0.39280000000000004</v>
      </c>
      <c r="K9" s="87">
        <v>35.810199999999995</v>
      </c>
      <c r="L9" s="95">
        <f t="shared" si="0"/>
        <v>1539.2426</v>
      </c>
      <c r="M9" s="128"/>
      <c r="N9" s="96"/>
    </row>
    <row r="10" spans="1:14" ht="12.75">
      <c r="A10" s="84" t="s">
        <v>8</v>
      </c>
      <c r="B10" s="81" t="s">
        <v>49</v>
      </c>
      <c r="C10" s="87">
        <v>205.5</v>
      </c>
      <c r="D10" s="87">
        <v>108.4113</v>
      </c>
      <c r="E10" s="87">
        <v>165.72469999999998</v>
      </c>
      <c r="F10" s="87">
        <v>37.4014</v>
      </c>
      <c r="G10" s="87">
        <v>178.69320000000002</v>
      </c>
      <c r="H10" s="87">
        <v>27.2774</v>
      </c>
      <c r="I10" s="87">
        <v>101.62110000000001</v>
      </c>
      <c r="J10" s="87">
        <v>5.6355</v>
      </c>
      <c r="K10" s="87">
        <v>194.199</v>
      </c>
      <c r="L10" s="95">
        <f t="shared" si="0"/>
        <v>987.0622000000001</v>
      </c>
      <c r="M10" s="128"/>
      <c r="N10" s="96"/>
    </row>
    <row r="11" spans="1:14" ht="20.25">
      <c r="A11" s="84" t="s">
        <v>9</v>
      </c>
      <c r="B11" s="81" t="s">
        <v>48</v>
      </c>
      <c r="C11" s="87">
        <v>3.7517</v>
      </c>
      <c r="D11" s="87">
        <v>58.978300000000004</v>
      </c>
      <c r="E11" s="87">
        <v>43.060599999999994</v>
      </c>
      <c r="F11" s="87">
        <v>10.401399999999999</v>
      </c>
      <c r="G11" s="87">
        <v>0.2334</v>
      </c>
      <c r="H11" s="87">
        <v>0.172</v>
      </c>
      <c r="I11" s="87">
        <v>0.129</v>
      </c>
      <c r="J11" s="87">
        <v>0.086</v>
      </c>
      <c r="K11" s="87">
        <v>14.0051</v>
      </c>
      <c r="L11" s="95">
        <f t="shared" si="0"/>
        <v>120.4161</v>
      </c>
      <c r="M11" s="128"/>
      <c r="N11" s="96"/>
    </row>
    <row r="12" spans="1:14" ht="12.75">
      <c r="A12" s="84" t="s">
        <v>10</v>
      </c>
      <c r="B12" s="81" t="s">
        <v>50</v>
      </c>
      <c r="C12" s="87">
        <v>1.1698</v>
      </c>
      <c r="D12" s="87">
        <v>5.643</v>
      </c>
      <c r="E12" s="87">
        <v>9.9975</v>
      </c>
      <c r="F12" s="87">
        <v>0.1439</v>
      </c>
      <c r="G12" s="87">
        <v>0</v>
      </c>
      <c r="H12" s="87">
        <v>0</v>
      </c>
      <c r="I12" s="87">
        <v>0.573</v>
      </c>
      <c r="J12" s="87">
        <v>0.095</v>
      </c>
      <c r="K12" s="87">
        <v>28.7501</v>
      </c>
      <c r="L12" s="95">
        <f t="shared" si="0"/>
        <v>46.22839999999999</v>
      </c>
      <c r="M12" s="128"/>
      <c r="N12" s="96"/>
    </row>
    <row r="13" spans="1:14" ht="20.25">
      <c r="A13" s="84" t="s">
        <v>19</v>
      </c>
      <c r="B13" s="81" t="s">
        <v>51</v>
      </c>
      <c r="C13" s="87"/>
      <c r="D13" s="87"/>
      <c r="E13" s="87"/>
      <c r="F13" s="87"/>
      <c r="G13" s="87"/>
      <c r="H13" s="87"/>
      <c r="I13" s="87"/>
      <c r="J13" s="87"/>
      <c r="K13" s="87"/>
      <c r="L13" s="95">
        <f t="shared" si="0"/>
        <v>0</v>
      </c>
      <c r="M13" s="128"/>
      <c r="N13" s="96"/>
    </row>
    <row r="14" spans="1:14" ht="12.75">
      <c r="A14" s="84" t="s">
        <v>11</v>
      </c>
      <c r="B14" s="81" t="s">
        <v>52</v>
      </c>
      <c r="C14" s="87">
        <v>3.3521</v>
      </c>
      <c r="D14" s="87">
        <v>157.1428</v>
      </c>
      <c r="E14" s="87">
        <v>1043.3274000000001</v>
      </c>
      <c r="F14" s="87">
        <v>2.4045</v>
      </c>
      <c r="G14" s="87">
        <v>1.4686</v>
      </c>
      <c r="H14" s="87">
        <v>0</v>
      </c>
      <c r="I14" s="87">
        <v>4.062</v>
      </c>
      <c r="J14" s="87">
        <v>0</v>
      </c>
      <c r="K14" s="87">
        <v>93.5261</v>
      </c>
      <c r="L14" s="95">
        <f t="shared" si="0"/>
        <v>1302.879</v>
      </c>
      <c r="M14" s="128"/>
      <c r="N14" s="96"/>
    </row>
    <row r="15" spans="1:14" ht="20.25">
      <c r="A15" s="84" t="s">
        <v>12</v>
      </c>
      <c r="B15" s="81" t="s">
        <v>53</v>
      </c>
      <c r="C15" s="87">
        <v>11.7181</v>
      </c>
      <c r="D15" s="87">
        <v>52.8106</v>
      </c>
      <c r="E15" s="87">
        <v>140.3273</v>
      </c>
      <c r="F15" s="87">
        <v>35.200199999999995</v>
      </c>
      <c r="G15" s="87">
        <v>9.7529</v>
      </c>
      <c r="H15" s="87">
        <v>8.600700000000002</v>
      </c>
      <c r="I15" s="87">
        <v>17.821099999999998</v>
      </c>
      <c r="J15" s="87">
        <v>2.7358000000000002</v>
      </c>
      <c r="K15" s="87">
        <v>41.0505</v>
      </c>
      <c r="L15" s="95">
        <f t="shared" si="0"/>
        <v>284.817</v>
      </c>
      <c r="M15" s="128"/>
      <c r="N15" s="96"/>
    </row>
    <row r="16" spans="1:14" ht="30">
      <c r="A16" s="84" t="s">
        <v>13</v>
      </c>
      <c r="B16" s="81" t="s">
        <v>54</v>
      </c>
      <c r="C16" s="87">
        <v>1.0965</v>
      </c>
      <c r="D16" s="87">
        <v>16.975</v>
      </c>
      <c r="E16" s="87">
        <v>103.9774</v>
      </c>
      <c r="F16" s="87">
        <v>9.7023</v>
      </c>
      <c r="G16" s="87">
        <v>1.2641</v>
      </c>
      <c r="H16" s="87">
        <v>0.02</v>
      </c>
      <c r="I16" s="87">
        <v>0.02</v>
      </c>
      <c r="J16" s="87">
        <v>8.0945</v>
      </c>
      <c r="K16" s="87">
        <v>8.765</v>
      </c>
      <c r="L16" s="95">
        <f t="shared" si="0"/>
        <v>140.21249999999998</v>
      </c>
      <c r="M16" s="128"/>
      <c r="N16" s="96"/>
    </row>
    <row r="17" spans="1:14" ht="12.75">
      <c r="A17" s="84" t="s">
        <v>14</v>
      </c>
      <c r="B17" s="81" t="s">
        <v>55</v>
      </c>
      <c r="C17" s="87">
        <v>204.322</v>
      </c>
      <c r="D17" s="87">
        <v>5413.403</v>
      </c>
      <c r="E17" s="87">
        <v>1187.6811</v>
      </c>
      <c r="F17" s="87">
        <v>309.7831</v>
      </c>
      <c r="G17" s="87">
        <v>6381.3459</v>
      </c>
      <c r="H17" s="87">
        <v>31.7811</v>
      </c>
      <c r="I17" s="87">
        <v>3515.6066</v>
      </c>
      <c r="J17" s="87">
        <v>97.9305</v>
      </c>
      <c r="K17" s="87">
        <v>448.9136</v>
      </c>
      <c r="L17" s="95">
        <f t="shared" si="0"/>
        <v>17280.983799999998</v>
      </c>
      <c r="M17" s="128"/>
      <c r="N17" s="96"/>
    </row>
    <row r="18" spans="1:14" ht="12.75">
      <c r="A18" s="84" t="s">
        <v>15</v>
      </c>
      <c r="B18" s="81" t="s">
        <v>42</v>
      </c>
      <c r="C18" s="87">
        <v>33.240199999999994</v>
      </c>
      <c r="D18" s="87">
        <v>33.862</v>
      </c>
      <c r="E18" s="87">
        <v>36.2954</v>
      </c>
      <c r="F18" s="87">
        <v>0.1178</v>
      </c>
      <c r="G18" s="87">
        <v>3.8681</v>
      </c>
      <c r="H18" s="87">
        <v>0</v>
      </c>
      <c r="I18" s="87">
        <v>1.4154</v>
      </c>
      <c r="J18" s="87">
        <v>104.1495</v>
      </c>
      <c r="K18" s="87">
        <v>33.375800000000005</v>
      </c>
      <c r="L18" s="95">
        <f t="shared" si="0"/>
        <v>246.2064</v>
      </c>
      <c r="M18" s="128"/>
      <c r="N18" s="96"/>
    </row>
    <row r="19" spans="1:14" ht="20.25">
      <c r="A19" s="84" t="s">
        <v>16</v>
      </c>
      <c r="B19" s="81" t="s">
        <v>56</v>
      </c>
      <c r="C19" s="87">
        <v>24.8395</v>
      </c>
      <c r="D19" s="87">
        <v>358.29409999999996</v>
      </c>
      <c r="E19" s="87">
        <v>515.5336</v>
      </c>
      <c r="F19" s="87">
        <v>252.7605</v>
      </c>
      <c r="G19" s="87">
        <v>111.9886</v>
      </c>
      <c r="H19" s="87">
        <v>0.224</v>
      </c>
      <c r="I19" s="87">
        <v>4.7418000000000005</v>
      </c>
      <c r="J19" s="87">
        <v>0</v>
      </c>
      <c r="K19" s="87">
        <v>33.1623</v>
      </c>
      <c r="L19" s="95">
        <f t="shared" si="0"/>
        <v>1048.7839</v>
      </c>
      <c r="M19" s="128"/>
      <c r="N19" s="96"/>
    </row>
    <row r="20" spans="1:14" ht="20.25">
      <c r="A20" s="84" t="s">
        <v>17</v>
      </c>
      <c r="B20" s="81" t="s">
        <v>57</v>
      </c>
      <c r="C20" s="87">
        <v>1.0560999999999998</v>
      </c>
      <c r="D20" s="87">
        <v>9.9707</v>
      </c>
      <c r="E20" s="87">
        <v>40.9991</v>
      </c>
      <c r="F20" s="87">
        <v>13.9986</v>
      </c>
      <c r="G20" s="87">
        <v>0</v>
      </c>
      <c r="H20" s="87">
        <v>0</v>
      </c>
      <c r="I20" s="87">
        <v>7.433</v>
      </c>
      <c r="J20" s="87">
        <v>0</v>
      </c>
      <c r="K20" s="87">
        <v>0.38689999999999997</v>
      </c>
      <c r="L20" s="95">
        <f t="shared" si="0"/>
        <v>59.8458</v>
      </c>
      <c r="M20" s="128"/>
      <c r="N20" s="96"/>
    </row>
    <row r="21" spans="1:14" ht="12.75">
      <c r="A21" s="84" t="s">
        <v>18</v>
      </c>
      <c r="B21" s="81" t="s">
        <v>58</v>
      </c>
      <c r="C21" s="87">
        <v>0</v>
      </c>
      <c r="D21" s="87">
        <v>119.365</v>
      </c>
      <c r="E21" s="87">
        <v>47.719300000000004</v>
      </c>
      <c r="F21" s="87">
        <v>3.9778000000000002</v>
      </c>
      <c r="G21" s="87">
        <v>0</v>
      </c>
      <c r="H21" s="87">
        <v>0</v>
      </c>
      <c r="I21" s="87">
        <v>0</v>
      </c>
      <c r="J21" s="87">
        <v>0</v>
      </c>
      <c r="K21" s="87">
        <v>45.1985</v>
      </c>
      <c r="L21" s="95">
        <f t="shared" si="0"/>
        <v>212.28279999999998</v>
      </c>
      <c r="M21" s="128"/>
      <c r="N21" s="96"/>
    </row>
    <row r="22" spans="2:14" ht="12.75">
      <c r="B22" s="82" t="s">
        <v>39</v>
      </c>
      <c r="C22" s="95">
        <f>SUM(C3:C21)</f>
        <v>5546.3776</v>
      </c>
      <c r="D22" s="95">
        <f aca="true" t="shared" si="1" ref="D22:L22">SUM(D3:D21)</f>
        <v>115497.55850000004</v>
      </c>
      <c r="E22" s="95">
        <f t="shared" si="1"/>
        <v>50364.4257</v>
      </c>
      <c r="F22" s="95">
        <f t="shared" si="1"/>
        <v>8827.234300000002</v>
      </c>
      <c r="G22" s="95">
        <f t="shared" si="1"/>
        <v>16346.5561</v>
      </c>
      <c r="H22" s="95">
        <f t="shared" si="1"/>
        <v>486.82660000000004</v>
      </c>
      <c r="I22" s="95">
        <f t="shared" si="1"/>
        <v>4160.8703</v>
      </c>
      <c r="J22" s="95">
        <f t="shared" si="1"/>
        <v>649.8331000000001</v>
      </c>
      <c r="K22" s="95">
        <f t="shared" si="1"/>
        <v>5055.970100000002</v>
      </c>
      <c r="L22" s="95">
        <f t="shared" si="1"/>
        <v>198108.41799999998</v>
      </c>
      <c r="M22" s="128"/>
      <c r="N22" s="96"/>
    </row>
    <row r="23" spans="3:12" ht="12.75">
      <c r="C23" s="97"/>
      <c r="D23" s="97"/>
      <c r="E23" s="97"/>
      <c r="F23" s="97"/>
      <c r="G23" s="97"/>
      <c r="H23" s="97"/>
      <c r="I23" s="97"/>
      <c r="J23" s="97"/>
      <c r="K23" s="97"/>
      <c r="L23" s="9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B1">
      <selection activeCell="C11" sqref="C11:L11"/>
    </sheetView>
  </sheetViews>
  <sheetFormatPr defaultColWidth="9.140625" defaultRowHeight="12.75"/>
  <cols>
    <col min="1" max="1" width="13.00390625" style="85" customWidth="1"/>
    <col min="2" max="2" width="25.140625" style="85" customWidth="1"/>
    <col min="3" max="3" width="9.57421875" style="85" customWidth="1"/>
    <col min="4" max="5" width="9.140625" style="85" customWidth="1"/>
    <col min="6" max="6" width="11.140625" style="85" customWidth="1"/>
    <col min="7" max="16384" width="9.140625" style="85" customWidth="1"/>
  </cols>
  <sheetData>
    <row r="1" spans="1:12" ht="12.75">
      <c r="A1" s="2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1.25">
      <c r="A2" s="2" t="s">
        <v>62</v>
      </c>
      <c r="B2" s="2" t="s">
        <v>63</v>
      </c>
      <c r="C2" s="74" t="s">
        <v>25</v>
      </c>
      <c r="D2" s="74" t="s">
        <v>26</v>
      </c>
      <c r="E2" s="74" t="s">
        <v>27</v>
      </c>
      <c r="F2" s="74" t="s">
        <v>129</v>
      </c>
      <c r="G2" s="74" t="s">
        <v>29</v>
      </c>
      <c r="H2" s="74" t="s">
        <v>30</v>
      </c>
      <c r="I2" s="74" t="s">
        <v>37</v>
      </c>
      <c r="J2" s="74" t="s">
        <v>38</v>
      </c>
      <c r="K2" s="74" t="s">
        <v>33</v>
      </c>
      <c r="L2" s="75" t="s">
        <v>39</v>
      </c>
    </row>
    <row r="3" spans="1:12" ht="20.25">
      <c r="A3" s="14" t="s">
        <v>130</v>
      </c>
      <c r="B3" s="6" t="s">
        <v>64</v>
      </c>
      <c r="C3" s="20">
        <v>280.8133</v>
      </c>
      <c r="D3" s="20">
        <v>1837.0511999999999</v>
      </c>
      <c r="E3" s="20">
        <v>1012.3125</v>
      </c>
      <c r="F3" s="20">
        <v>104.3421</v>
      </c>
      <c r="G3" s="20">
        <v>107.1905</v>
      </c>
      <c r="H3" s="20">
        <v>14.8665</v>
      </c>
      <c r="I3" s="20">
        <v>43.262699999999995</v>
      </c>
      <c r="J3" s="20">
        <v>37.1757</v>
      </c>
      <c r="K3" s="20">
        <v>149.49009999999998</v>
      </c>
      <c r="L3" s="23">
        <f>SUM(C3:E3,G3:K3)</f>
        <v>3482.1624999999995</v>
      </c>
    </row>
    <row r="4" spans="1:12" ht="20.25">
      <c r="A4" s="14" t="s">
        <v>131</v>
      </c>
      <c r="B4" s="6" t="s">
        <v>70</v>
      </c>
      <c r="C4" s="20">
        <v>10.7178</v>
      </c>
      <c r="D4" s="20">
        <v>52.222199999999994</v>
      </c>
      <c r="E4" s="20">
        <v>57.832100000000004</v>
      </c>
      <c r="F4" s="20">
        <v>8.091999999999999</v>
      </c>
      <c r="G4" s="20">
        <v>0.7204999999999999</v>
      </c>
      <c r="H4" s="20">
        <v>7.8241000000000005</v>
      </c>
      <c r="I4" s="20">
        <v>0</v>
      </c>
      <c r="J4" s="20">
        <v>0.373</v>
      </c>
      <c r="K4" s="20">
        <v>10.003499999999999</v>
      </c>
      <c r="L4" s="23">
        <f aca="true" t="shared" si="0" ref="L4:L10">SUM(C4:E4,G4:K4)</f>
        <v>139.6932</v>
      </c>
    </row>
    <row r="5" spans="1:12" ht="12.75">
      <c r="A5" s="15" t="s">
        <v>59</v>
      </c>
      <c r="B5" s="6" t="s">
        <v>65</v>
      </c>
      <c r="C5" s="20">
        <v>85.7633</v>
      </c>
      <c r="D5" s="20">
        <v>80.108</v>
      </c>
      <c r="E5" s="20">
        <v>20.7158</v>
      </c>
      <c r="F5" s="20">
        <v>6.3373</v>
      </c>
      <c r="G5" s="20">
        <v>0.5993999999999999</v>
      </c>
      <c r="H5" s="20">
        <v>1.8662</v>
      </c>
      <c r="I5" s="20">
        <v>0.6725</v>
      </c>
      <c r="J5" s="20">
        <v>0</v>
      </c>
      <c r="K5" s="20">
        <v>20.914</v>
      </c>
      <c r="L5" s="23">
        <f t="shared" si="0"/>
        <v>210.63920000000002</v>
      </c>
    </row>
    <row r="6" spans="1:12" ht="20.25">
      <c r="A6" s="15" t="s">
        <v>132</v>
      </c>
      <c r="B6" s="6" t="s">
        <v>66</v>
      </c>
      <c r="C6" s="20">
        <v>46.4604</v>
      </c>
      <c r="D6" s="20">
        <v>1747.9832</v>
      </c>
      <c r="E6" s="20">
        <v>116.3126</v>
      </c>
      <c r="F6" s="20">
        <v>40.3742</v>
      </c>
      <c r="G6" s="20">
        <v>0.6928</v>
      </c>
      <c r="H6" s="20">
        <v>0.2781</v>
      </c>
      <c r="I6" s="20">
        <v>0</v>
      </c>
      <c r="J6" s="20">
        <v>1.654</v>
      </c>
      <c r="K6" s="20">
        <v>52.180099999999996</v>
      </c>
      <c r="L6" s="23">
        <f t="shared" si="0"/>
        <v>1965.5611999999999</v>
      </c>
    </row>
    <row r="7" spans="1:12" ht="40.5">
      <c r="A7" s="15" t="s">
        <v>133</v>
      </c>
      <c r="B7" s="6" t="s">
        <v>71</v>
      </c>
      <c r="C7" s="20">
        <v>1358.0679</v>
      </c>
      <c r="D7" s="20">
        <v>7107.387499999999</v>
      </c>
      <c r="E7" s="20">
        <v>1841.6276000000003</v>
      </c>
      <c r="F7" s="20">
        <v>1470.0723999999998</v>
      </c>
      <c r="G7" s="20">
        <v>427.0569</v>
      </c>
      <c r="H7" s="20">
        <v>28.8805</v>
      </c>
      <c r="I7" s="20">
        <v>19.8492</v>
      </c>
      <c r="J7" s="20">
        <v>52.59729999999999</v>
      </c>
      <c r="K7" s="20">
        <v>658.6688</v>
      </c>
      <c r="L7" s="23">
        <f t="shared" si="0"/>
        <v>11494.135699999997</v>
      </c>
    </row>
    <row r="8" spans="1:12" ht="20.25">
      <c r="A8" s="15" t="s">
        <v>60</v>
      </c>
      <c r="B8" s="6" t="s">
        <v>67</v>
      </c>
      <c r="C8" s="20">
        <v>397.0262</v>
      </c>
      <c r="D8" s="20">
        <v>253.0194</v>
      </c>
      <c r="E8" s="20">
        <v>183.72770000000003</v>
      </c>
      <c r="F8" s="20">
        <v>47.7761</v>
      </c>
      <c r="G8" s="20">
        <v>21.2323</v>
      </c>
      <c r="H8" s="20">
        <v>11.761700000000001</v>
      </c>
      <c r="I8" s="20">
        <v>32.6408</v>
      </c>
      <c r="J8" s="20">
        <v>9.4806</v>
      </c>
      <c r="K8" s="20">
        <v>191.2846</v>
      </c>
      <c r="L8" s="23">
        <f t="shared" si="0"/>
        <v>1100.1733000000002</v>
      </c>
    </row>
    <row r="9" spans="1:12" ht="12.75">
      <c r="A9" s="15" t="s">
        <v>61</v>
      </c>
      <c r="B9" s="6" t="s">
        <v>68</v>
      </c>
      <c r="C9" s="20">
        <v>247.3078</v>
      </c>
      <c r="D9" s="20">
        <v>680.8725</v>
      </c>
      <c r="E9" s="20">
        <v>351.5648</v>
      </c>
      <c r="F9" s="20">
        <v>199.0395</v>
      </c>
      <c r="G9" s="20">
        <v>73.029</v>
      </c>
      <c r="H9" s="20">
        <v>43.998599999999996</v>
      </c>
      <c r="I9" s="20">
        <v>7.089</v>
      </c>
      <c r="J9" s="20">
        <v>4.0866</v>
      </c>
      <c r="K9" s="20">
        <v>244.826</v>
      </c>
      <c r="L9" s="23">
        <f t="shared" si="0"/>
        <v>1652.7743</v>
      </c>
    </row>
    <row r="10" spans="1:12" ht="40.5">
      <c r="A10" s="15" t="s">
        <v>134</v>
      </c>
      <c r="B10" s="6" t="s">
        <v>69</v>
      </c>
      <c r="C10" s="20">
        <v>1832.5767999999998</v>
      </c>
      <c r="D10" s="20">
        <v>1359.0042999999996</v>
      </c>
      <c r="E10" s="20">
        <v>1681.4496</v>
      </c>
      <c r="F10" s="20">
        <v>834.3567</v>
      </c>
      <c r="G10" s="20">
        <v>578.8354000000002</v>
      </c>
      <c r="H10" s="20">
        <v>51.80680000000001</v>
      </c>
      <c r="I10" s="20">
        <v>41.9396</v>
      </c>
      <c r="J10" s="20">
        <v>188.89969999999997</v>
      </c>
      <c r="K10" s="20">
        <v>676.8405000000001</v>
      </c>
      <c r="L10" s="23">
        <f t="shared" si="0"/>
        <v>6411.3526999999995</v>
      </c>
    </row>
    <row r="11" spans="1:12" ht="12.75">
      <c r="A11" s="16"/>
      <c r="B11" s="8" t="s">
        <v>39</v>
      </c>
      <c r="C11" s="19">
        <f>SUM(C3:C10)</f>
        <v>4258.7335</v>
      </c>
      <c r="D11" s="19">
        <f aca="true" t="shared" si="1" ref="D11:L11">SUM(D3:D10)</f>
        <v>13117.648299999997</v>
      </c>
      <c r="E11" s="19">
        <f t="shared" si="1"/>
        <v>5265.5427</v>
      </c>
      <c r="F11" s="19">
        <f t="shared" si="1"/>
        <v>2710.3903</v>
      </c>
      <c r="G11" s="19">
        <f t="shared" si="1"/>
        <v>1209.3568</v>
      </c>
      <c r="H11" s="19">
        <f t="shared" si="1"/>
        <v>161.28250000000003</v>
      </c>
      <c r="I11" s="19">
        <f t="shared" si="1"/>
        <v>145.4538</v>
      </c>
      <c r="J11" s="19">
        <f t="shared" si="1"/>
        <v>294.26689999999996</v>
      </c>
      <c r="K11" s="19">
        <f t="shared" si="1"/>
        <v>2004.2076000000002</v>
      </c>
      <c r="L11" s="19">
        <f t="shared" si="1"/>
        <v>26456.492099999996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H24" sqref="H24:I24"/>
    </sheetView>
  </sheetViews>
  <sheetFormatPr defaultColWidth="9.140625" defaultRowHeight="12.75"/>
  <cols>
    <col min="1" max="1" width="8.8515625" style="77" customWidth="1"/>
    <col min="2" max="2" width="20.8515625" style="77" customWidth="1"/>
    <col min="3" max="3" width="8.421875" style="77" customWidth="1"/>
    <col min="4" max="5" width="8.8515625" style="77" customWidth="1"/>
    <col min="6" max="6" width="10.28125" style="77" customWidth="1"/>
    <col min="7" max="7" width="6.28125" style="77" bestFit="1" customWidth="1"/>
    <col min="8" max="8" width="9.57421875" style="77" customWidth="1"/>
    <col min="9" max="16384" width="8.8515625" style="77" customWidth="1"/>
  </cols>
  <sheetData>
    <row r="1" spans="1:8" ht="12.75">
      <c r="A1" s="76" t="s">
        <v>192</v>
      </c>
      <c r="B1" s="76"/>
      <c r="C1" s="76"/>
      <c r="D1" s="76"/>
      <c r="E1" s="76"/>
      <c r="F1" s="76"/>
      <c r="G1" s="76"/>
      <c r="H1" s="76"/>
    </row>
    <row r="2" spans="1:8" ht="30.75">
      <c r="A2" s="78" t="s">
        <v>35</v>
      </c>
      <c r="B2" s="78" t="s">
        <v>36</v>
      </c>
      <c r="C2" s="72" t="s">
        <v>27</v>
      </c>
      <c r="D2" s="72" t="s">
        <v>77</v>
      </c>
      <c r="E2" s="72" t="s">
        <v>26</v>
      </c>
      <c r="F2" s="72" t="s">
        <v>78</v>
      </c>
      <c r="G2" s="72" t="s">
        <v>33</v>
      </c>
      <c r="H2" s="89" t="s">
        <v>39</v>
      </c>
    </row>
    <row r="3" spans="1:9" ht="20.25">
      <c r="A3" s="80" t="s">
        <v>0</v>
      </c>
      <c r="B3" s="81" t="s">
        <v>43</v>
      </c>
      <c r="C3" s="98">
        <v>1966.3344</v>
      </c>
      <c r="D3" s="98">
        <v>1137.5962</v>
      </c>
      <c r="E3" s="98">
        <v>271.4246</v>
      </c>
      <c r="F3" s="98">
        <v>135.6527</v>
      </c>
      <c r="G3" s="98">
        <v>216.9066</v>
      </c>
      <c r="H3" s="99">
        <f>SUM(C3,E3:G3)</f>
        <v>2590.3183</v>
      </c>
      <c r="I3" s="100"/>
    </row>
    <row r="4" spans="1:9" ht="12.75">
      <c r="A4" s="80" t="s">
        <v>2</v>
      </c>
      <c r="B4" s="81" t="s">
        <v>44</v>
      </c>
      <c r="C4" s="98">
        <v>161.85899999999998</v>
      </c>
      <c r="D4" s="98">
        <v>28.3661</v>
      </c>
      <c r="E4" s="98">
        <v>8.2055</v>
      </c>
      <c r="F4" s="98">
        <v>17.6888</v>
      </c>
      <c r="G4" s="98">
        <v>106.3255</v>
      </c>
      <c r="H4" s="99">
        <f aca="true" t="shared" si="0" ref="H4:H12">SUM(C4,E4:G4)</f>
        <v>294.0788</v>
      </c>
      <c r="I4" s="100"/>
    </row>
    <row r="5" spans="1:11" ht="12.75">
      <c r="A5" s="80" t="s">
        <v>3</v>
      </c>
      <c r="B5" s="81" t="s">
        <v>40</v>
      </c>
      <c r="C5" s="98">
        <v>29710.990900000004</v>
      </c>
      <c r="D5" s="98">
        <v>12454.3788</v>
      </c>
      <c r="E5" s="98">
        <v>14178.287400000001</v>
      </c>
      <c r="F5" s="98">
        <v>2103.1432</v>
      </c>
      <c r="G5" s="98">
        <v>2786.56</v>
      </c>
      <c r="H5" s="99">
        <f t="shared" si="0"/>
        <v>48778.9815</v>
      </c>
      <c r="I5" s="100"/>
      <c r="J5" s="100"/>
      <c r="K5" s="100"/>
    </row>
    <row r="6" spans="1:9" ht="20.25">
      <c r="A6" s="80" t="s">
        <v>4</v>
      </c>
      <c r="B6" s="81" t="s">
        <v>45</v>
      </c>
      <c r="C6" s="98">
        <v>771.2836</v>
      </c>
      <c r="D6" s="98">
        <v>269.9312</v>
      </c>
      <c r="E6" s="98">
        <v>806.4250999999999</v>
      </c>
      <c r="F6" s="98">
        <v>17.196</v>
      </c>
      <c r="G6" s="98">
        <v>556.7795</v>
      </c>
      <c r="H6" s="99">
        <f t="shared" si="0"/>
        <v>2151.6841999999997</v>
      </c>
      <c r="I6" s="100"/>
    </row>
    <row r="7" spans="1:9" ht="40.5">
      <c r="A7" s="80" t="s">
        <v>5</v>
      </c>
      <c r="B7" s="81" t="s">
        <v>46</v>
      </c>
      <c r="C7" s="98">
        <v>16231.2186</v>
      </c>
      <c r="D7" s="98">
        <v>2472.3356</v>
      </c>
      <c r="E7" s="98">
        <v>1650.7572</v>
      </c>
      <c r="F7" s="98">
        <v>948.5524</v>
      </c>
      <c r="G7" s="98">
        <v>832.6522</v>
      </c>
      <c r="H7" s="99">
        <f t="shared" si="0"/>
        <v>19663.1804</v>
      </c>
      <c r="I7" s="100"/>
    </row>
    <row r="8" spans="1:9" ht="12.75">
      <c r="A8" s="80" t="s">
        <v>6</v>
      </c>
      <c r="B8" s="81" t="s">
        <v>41</v>
      </c>
      <c r="C8" s="98">
        <v>1410.8367</v>
      </c>
      <c r="D8" s="98">
        <v>155.8799</v>
      </c>
      <c r="E8" s="98">
        <v>408.47240000000005</v>
      </c>
      <c r="F8" s="98">
        <v>167.69070000000002</v>
      </c>
      <c r="G8" s="98">
        <v>151.81029999999998</v>
      </c>
      <c r="H8" s="99">
        <f t="shared" si="0"/>
        <v>2138.8101</v>
      </c>
      <c r="I8" s="100"/>
    </row>
    <row r="9" spans="1:9" ht="20.25">
      <c r="A9" s="80" t="s">
        <v>7</v>
      </c>
      <c r="B9" s="81" t="s">
        <v>47</v>
      </c>
      <c r="C9" s="98">
        <v>8116.927900000001</v>
      </c>
      <c r="D9" s="98">
        <v>3029.007</v>
      </c>
      <c r="E9" s="98">
        <v>2031.2896</v>
      </c>
      <c r="F9" s="98">
        <v>169.7003</v>
      </c>
      <c r="G9" s="98">
        <v>250.0687</v>
      </c>
      <c r="H9" s="99">
        <f t="shared" si="0"/>
        <v>10567.9865</v>
      </c>
      <c r="I9" s="100"/>
    </row>
    <row r="10" spans="1:9" ht="12.75">
      <c r="A10" s="80" t="s">
        <v>8</v>
      </c>
      <c r="B10" s="81" t="s">
        <v>49</v>
      </c>
      <c r="C10" s="98">
        <v>1795.47</v>
      </c>
      <c r="D10" s="98">
        <v>418.6031</v>
      </c>
      <c r="E10" s="98">
        <v>1262.7003</v>
      </c>
      <c r="F10" s="98">
        <v>296.28770000000003</v>
      </c>
      <c r="G10" s="98">
        <v>692.219</v>
      </c>
      <c r="H10" s="99">
        <f t="shared" si="0"/>
        <v>4046.6769999999997</v>
      </c>
      <c r="I10" s="100"/>
    </row>
    <row r="11" spans="1:9" ht="20.25">
      <c r="A11" s="80" t="s">
        <v>9</v>
      </c>
      <c r="B11" s="81" t="s">
        <v>48</v>
      </c>
      <c r="C11" s="98">
        <v>810.7915</v>
      </c>
      <c r="D11" s="98">
        <v>94.2561</v>
      </c>
      <c r="E11" s="98">
        <v>1341.2991000000002</v>
      </c>
      <c r="F11" s="98">
        <v>73.43310000000001</v>
      </c>
      <c r="G11" s="98">
        <v>55.9228</v>
      </c>
      <c r="H11" s="99">
        <f t="shared" si="0"/>
        <v>2281.4465000000005</v>
      </c>
      <c r="I11" s="100"/>
    </row>
    <row r="12" spans="1:9" ht="12.75">
      <c r="A12" s="80" t="s">
        <v>10</v>
      </c>
      <c r="B12" s="81" t="s">
        <v>50</v>
      </c>
      <c r="C12" s="98">
        <v>227.9548</v>
      </c>
      <c r="D12" s="98">
        <v>28.597</v>
      </c>
      <c r="E12" s="98">
        <v>152.2248</v>
      </c>
      <c r="F12" s="98">
        <v>2.625</v>
      </c>
      <c r="G12" s="98">
        <v>79.3278</v>
      </c>
      <c r="H12" s="99">
        <f t="shared" si="0"/>
        <v>462.13239999999996</v>
      </c>
      <c r="I12" s="100"/>
    </row>
    <row r="13" spans="1:9" ht="20.25">
      <c r="A13" s="80" t="s">
        <v>19</v>
      </c>
      <c r="B13" s="81" t="s">
        <v>51</v>
      </c>
      <c r="I13" s="100"/>
    </row>
    <row r="14" spans="1:9" ht="12.75">
      <c r="A14" s="80" t="s">
        <v>11</v>
      </c>
      <c r="B14" s="81" t="s">
        <v>52</v>
      </c>
      <c r="C14" s="24">
        <v>795.5238999999999</v>
      </c>
      <c r="D14" s="24">
        <v>34.874300000000005</v>
      </c>
      <c r="E14" s="24">
        <v>781.3138</v>
      </c>
      <c r="F14" s="24">
        <v>26.183</v>
      </c>
      <c r="G14" s="24">
        <v>7.59</v>
      </c>
      <c r="H14" s="99">
        <f aca="true" t="shared" si="1" ref="H14:H22">SUM(C14,E14:G14)</f>
        <v>1610.6107</v>
      </c>
      <c r="I14" s="100"/>
    </row>
    <row r="15" spans="1:9" ht="20.25">
      <c r="A15" s="80" t="s">
        <v>12</v>
      </c>
      <c r="B15" s="81" t="s">
        <v>53</v>
      </c>
      <c r="C15" s="98">
        <v>607.2882999999999</v>
      </c>
      <c r="D15" s="98">
        <v>269.3455</v>
      </c>
      <c r="E15" s="98">
        <v>251.2067</v>
      </c>
      <c r="F15" s="98">
        <v>39.4498</v>
      </c>
      <c r="G15" s="98">
        <v>219.4123</v>
      </c>
      <c r="H15" s="99">
        <f t="shared" si="1"/>
        <v>1117.3571</v>
      </c>
      <c r="I15" s="100"/>
    </row>
    <row r="16" spans="1:9" ht="30">
      <c r="A16" s="80" t="s">
        <v>13</v>
      </c>
      <c r="B16" s="81" t="s">
        <v>54</v>
      </c>
      <c r="C16" s="98">
        <v>875.5536999999999</v>
      </c>
      <c r="D16" s="98">
        <v>82.5659</v>
      </c>
      <c r="E16" s="98">
        <v>144.3187</v>
      </c>
      <c r="F16" s="98">
        <v>116.411</v>
      </c>
      <c r="G16" s="98">
        <v>3.997</v>
      </c>
      <c r="H16" s="99">
        <f t="shared" si="1"/>
        <v>1140.2804</v>
      </c>
      <c r="I16" s="100"/>
    </row>
    <row r="17" spans="1:9" ht="12.75">
      <c r="A17" s="80" t="s">
        <v>14</v>
      </c>
      <c r="B17" s="81" t="s">
        <v>55</v>
      </c>
      <c r="C17" s="98">
        <v>12944.0829</v>
      </c>
      <c r="D17" s="98">
        <v>1303.2889</v>
      </c>
      <c r="E17" s="98">
        <v>3491.3945</v>
      </c>
      <c r="F17" s="98">
        <v>359.0415</v>
      </c>
      <c r="G17" s="98">
        <v>157.6302</v>
      </c>
      <c r="H17" s="99">
        <f t="shared" si="1"/>
        <v>16952.1491</v>
      </c>
      <c r="I17" s="100"/>
    </row>
    <row r="18" spans="1:9" ht="12.75">
      <c r="A18" s="80" t="s">
        <v>15</v>
      </c>
      <c r="B18" s="81" t="s">
        <v>42</v>
      </c>
      <c r="C18" s="98">
        <v>1245.1392</v>
      </c>
      <c r="D18" s="98">
        <v>475.2971</v>
      </c>
      <c r="E18" s="98">
        <v>1288.8805</v>
      </c>
      <c r="F18" s="98">
        <v>20.186</v>
      </c>
      <c r="G18" s="98">
        <v>58.5721</v>
      </c>
      <c r="H18" s="99">
        <f t="shared" si="1"/>
        <v>2612.7778</v>
      </c>
      <c r="I18" s="100"/>
    </row>
    <row r="19" spans="1:9" ht="20.25">
      <c r="A19" s="80" t="s">
        <v>16</v>
      </c>
      <c r="B19" s="81" t="s">
        <v>56</v>
      </c>
      <c r="C19" s="98">
        <v>4536.3036</v>
      </c>
      <c r="D19" s="98">
        <v>2416.2996000000003</v>
      </c>
      <c r="E19" s="98">
        <v>2776.7902999999997</v>
      </c>
      <c r="F19" s="98">
        <v>61.630300000000005</v>
      </c>
      <c r="G19" s="98">
        <v>119.5536</v>
      </c>
      <c r="H19" s="99">
        <f t="shared" si="1"/>
        <v>7494.2778</v>
      </c>
      <c r="I19" s="100"/>
    </row>
    <row r="20" spans="1:9" ht="20.25">
      <c r="A20" s="80" t="s">
        <v>17</v>
      </c>
      <c r="B20" s="81" t="s">
        <v>57</v>
      </c>
      <c r="C20" s="98">
        <v>419.5247</v>
      </c>
      <c r="D20" s="98">
        <v>70.6314</v>
      </c>
      <c r="E20" s="98">
        <v>833.2044000000001</v>
      </c>
      <c r="F20" s="98">
        <v>5.5685</v>
      </c>
      <c r="G20" s="98">
        <v>7.349</v>
      </c>
      <c r="H20" s="99">
        <f t="shared" si="1"/>
        <v>1265.6466</v>
      </c>
      <c r="I20" s="100"/>
    </row>
    <row r="21" spans="1:9" ht="12.75">
      <c r="A21" s="80" t="s">
        <v>18</v>
      </c>
      <c r="B21" s="81" t="s">
        <v>58</v>
      </c>
      <c r="C21" s="98">
        <v>347.1033</v>
      </c>
      <c r="D21" s="98">
        <v>25.4546</v>
      </c>
      <c r="E21" s="98">
        <v>464.64709999999997</v>
      </c>
      <c r="F21" s="98">
        <v>8.9026</v>
      </c>
      <c r="G21" s="98">
        <v>53.169</v>
      </c>
      <c r="H21" s="99">
        <f t="shared" si="1"/>
        <v>873.8219999999999</v>
      </c>
      <c r="I21" s="100"/>
    </row>
    <row r="22" spans="2:9" ht="12.75">
      <c r="B22" s="82" t="s">
        <v>39</v>
      </c>
      <c r="C22" s="131">
        <v>82974.187</v>
      </c>
      <c r="D22" s="131">
        <v>24766.708300000002</v>
      </c>
      <c r="E22" s="131">
        <v>32142.841999999997</v>
      </c>
      <c r="F22" s="131">
        <v>4569.3426</v>
      </c>
      <c r="G22" s="88">
        <v>6355.845600000001</v>
      </c>
      <c r="H22" s="99">
        <f t="shared" si="1"/>
        <v>126042.21720000001</v>
      </c>
      <c r="I22" s="100"/>
    </row>
    <row r="23" spans="3:8" ht="12.75">
      <c r="C23" s="100"/>
      <c r="D23" s="100"/>
      <c r="E23" s="100"/>
      <c r="F23" s="100"/>
      <c r="G23" s="100"/>
      <c r="H23" s="100"/>
    </row>
    <row r="24" spans="8:9" ht="12.75">
      <c r="H24" s="131"/>
      <c r="I24" s="138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3.00390625" style="0" customWidth="1"/>
    <col min="2" max="2" width="25.140625" style="0" customWidth="1"/>
    <col min="3" max="3" width="8.421875" style="0" customWidth="1"/>
    <col min="6" max="6" width="10.28125" style="0" customWidth="1"/>
    <col min="7" max="7" width="6.28125" style="0" bestFit="1" customWidth="1"/>
    <col min="8" max="8" width="9.57421875" style="0" customWidth="1"/>
  </cols>
  <sheetData>
    <row r="1" spans="1:8" ht="12.75">
      <c r="A1" s="2" t="s">
        <v>193</v>
      </c>
      <c r="B1" s="2"/>
      <c r="C1" s="2"/>
      <c r="D1" s="2"/>
      <c r="E1" s="2"/>
      <c r="F1" s="2"/>
      <c r="G1" s="2"/>
      <c r="H1" s="2"/>
    </row>
    <row r="2" spans="1:8" ht="30.75">
      <c r="A2" s="2" t="s">
        <v>62</v>
      </c>
      <c r="B2" s="2" t="s">
        <v>63</v>
      </c>
      <c r="C2" s="21" t="s">
        <v>27</v>
      </c>
      <c r="D2" s="21" t="s">
        <v>77</v>
      </c>
      <c r="E2" s="21" t="s">
        <v>26</v>
      </c>
      <c r="F2" s="21" t="s">
        <v>78</v>
      </c>
      <c r="G2" s="21" t="s">
        <v>33</v>
      </c>
      <c r="H2" s="22" t="s">
        <v>39</v>
      </c>
    </row>
    <row r="3" spans="1:8" ht="20.25">
      <c r="A3" s="14" t="s">
        <v>130</v>
      </c>
      <c r="B3" s="6" t="s">
        <v>64</v>
      </c>
      <c r="C3" s="18">
        <v>6443.8554</v>
      </c>
      <c r="D3" s="18">
        <v>961.6915</v>
      </c>
      <c r="E3" s="18">
        <v>6195.1187</v>
      </c>
      <c r="F3" s="18">
        <v>806.5772</v>
      </c>
      <c r="G3" s="18">
        <v>324.06139999999994</v>
      </c>
      <c r="H3" s="13">
        <v>13769.6131</v>
      </c>
    </row>
    <row r="4" spans="1:8" ht="20.25">
      <c r="A4" s="14" t="s">
        <v>131</v>
      </c>
      <c r="B4" s="6" t="s">
        <v>70</v>
      </c>
      <c r="C4" s="18">
        <v>469.6834</v>
      </c>
      <c r="D4" s="18">
        <v>88.63300000000001</v>
      </c>
      <c r="E4" s="18">
        <v>223.6648</v>
      </c>
      <c r="F4" s="18">
        <v>24.905499999999996</v>
      </c>
      <c r="G4" s="18">
        <v>10.459</v>
      </c>
      <c r="H4" s="13">
        <v>728.7127</v>
      </c>
    </row>
    <row r="5" spans="1:8" ht="12.75">
      <c r="A5" s="15" t="s">
        <v>59</v>
      </c>
      <c r="B5" s="6" t="s">
        <v>65</v>
      </c>
      <c r="C5" s="18">
        <v>649.5324</v>
      </c>
      <c r="D5" s="18">
        <v>69.906</v>
      </c>
      <c r="E5" s="18">
        <v>40.3584</v>
      </c>
      <c r="F5" s="18">
        <v>36.37</v>
      </c>
      <c r="G5" s="18">
        <v>8.316799999999999</v>
      </c>
      <c r="H5" s="13">
        <v>734.5776</v>
      </c>
    </row>
    <row r="6" spans="1:8" ht="20.25">
      <c r="A6" s="15" t="s">
        <v>132</v>
      </c>
      <c r="B6" s="6" t="s">
        <v>66</v>
      </c>
      <c r="C6" s="18">
        <v>1733.3893</v>
      </c>
      <c r="D6" s="18">
        <v>785.8078</v>
      </c>
      <c r="E6" s="18">
        <v>427.48560000000003</v>
      </c>
      <c r="F6" s="18">
        <v>22.625</v>
      </c>
      <c r="G6" s="18">
        <v>53.128400000000006</v>
      </c>
      <c r="H6" s="13">
        <v>2236.628</v>
      </c>
    </row>
    <row r="7" spans="1:8" ht="40.5">
      <c r="A7" s="15" t="s">
        <v>133</v>
      </c>
      <c r="B7" s="6" t="s">
        <v>71</v>
      </c>
      <c r="C7" s="18">
        <v>10698.9637</v>
      </c>
      <c r="D7" s="18">
        <v>5753.3922</v>
      </c>
      <c r="E7" s="18">
        <v>4109.8298</v>
      </c>
      <c r="F7" s="18">
        <v>825.7931000000001</v>
      </c>
      <c r="G7" s="18">
        <v>1183.317</v>
      </c>
      <c r="H7" s="13">
        <v>16817.9033</v>
      </c>
    </row>
    <row r="8" spans="1:8" ht="20.25">
      <c r="A8" s="15" t="s">
        <v>60</v>
      </c>
      <c r="B8" s="6" t="s">
        <v>67</v>
      </c>
      <c r="C8" s="18">
        <v>646.4428</v>
      </c>
      <c r="D8" s="18">
        <v>174.11270000000002</v>
      </c>
      <c r="E8" s="18">
        <v>412.0577</v>
      </c>
      <c r="F8" s="18">
        <v>45.0078</v>
      </c>
      <c r="G8" s="18">
        <v>101.896</v>
      </c>
      <c r="H8" s="13">
        <v>1205.4045</v>
      </c>
    </row>
    <row r="9" spans="1:8" ht="12.75">
      <c r="A9" s="15" t="s">
        <v>61</v>
      </c>
      <c r="B9" s="6" t="s">
        <v>68</v>
      </c>
      <c r="C9" s="18">
        <v>1280.9619</v>
      </c>
      <c r="D9" s="18">
        <v>656.5589</v>
      </c>
      <c r="E9" s="18">
        <v>386.84</v>
      </c>
      <c r="F9" s="18">
        <v>30.689799999999998</v>
      </c>
      <c r="G9" s="18">
        <v>94.8176</v>
      </c>
      <c r="H9" s="13">
        <v>1793.3093999999999</v>
      </c>
    </row>
    <row r="10" spans="1:8" ht="40.5">
      <c r="A10" s="15" t="s">
        <v>134</v>
      </c>
      <c r="B10" s="6" t="s">
        <v>69</v>
      </c>
      <c r="C10" s="18">
        <v>7788.162</v>
      </c>
      <c r="D10" s="18">
        <v>3964.2767000000003</v>
      </c>
      <c r="E10" s="18">
        <v>2382.9323999999997</v>
      </c>
      <c r="F10" s="18">
        <v>311.1748</v>
      </c>
      <c r="G10" s="18">
        <v>1010.5638</v>
      </c>
      <c r="H10" s="13">
        <v>11492.8322</v>
      </c>
    </row>
    <row r="11" spans="1:8" ht="12.75">
      <c r="A11" s="16"/>
      <c r="B11" s="8" t="s">
        <v>39</v>
      </c>
      <c r="C11" s="13">
        <v>29710.9909</v>
      </c>
      <c r="D11" s="13">
        <v>12454.3788</v>
      </c>
      <c r="E11" s="13">
        <v>14178.2874</v>
      </c>
      <c r="F11" s="13">
        <v>2103.1432000000004</v>
      </c>
      <c r="G11" s="13">
        <v>2786.56</v>
      </c>
      <c r="H11" s="13">
        <v>48778.98079999999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1.7109375" style="77" customWidth="1"/>
    <col min="2" max="2" width="39.28125" style="77" customWidth="1"/>
    <col min="3" max="3" width="16.140625" style="77" customWidth="1"/>
    <col min="4" max="4" width="17.421875" style="77" bestFit="1" customWidth="1"/>
    <col min="5" max="5" width="25.140625" style="77" customWidth="1"/>
    <col min="6" max="16384" width="8.8515625" style="77" customWidth="1"/>
  </cols>
  <sheetData>
    <row r="1" spans="1:5" ht="12.75">
      <c r="A1" s="76" t="s">
        <v>194</v>
      </c>
      <c r="B1" s="76"/>
      <c r="C1" s="76"/>
      <c r="D1" s="76"/>
      <c r="E1" s="76"/>
    </row>
    <row r="2" spans="1:5" ht="21">
      <c r="A2" s="76" t="s">
        <v>35</v>
      </c>
      <c r="B2" s="76" t="s">
        <v>36</v>
      </c>
      <c r="C2" s="72" t="s">
        <v>79</v>
      </c>
      <c r="D2" s="72" t="s">
        <v>80</v>
      </c>
      <c r="E2" s="72" t="s">
        <v>140</v>
      </c>
    </row>
    <row r="3" spans="1:5" ht="12.75">
      <c r="A3" s="80" t="s">
        <v>0</v>
      </c>
      <c r="B3" s="81" t="s">
        <v>43</v>
      </c>
      <c r="C3" s="87">
        <v>12.5</v>
      </c>
      <c r="D3" s="87">
        <v>78.2</v>
      </c>
      <c r="E3" s="87">
        <v>47.4</v>
      </c>
    </row>
    <row r="4" spans="1:5" ht="12.75">
      <c r="A4" s="80" t="s">
        <v>2</v>
      </c>
      <c r="B4" s="81" t="s">
        <v>44</v>
      </c>
      <c r="C4" s="87">
        <v>15</v>
      </c>
      <c r="D4" s="87">
        <v>11</v>
      </c>
      <c r="E4" s="87">
        <v>11</v>
      </c>
    </row>
    <row r="5" spans="1:5" ht="12.75">
      <c r="A5" s="80" t="s">
        <v>3</v>
      </c>
      <c r="B5" s="81" t="s">
        <v>40</v>
      </c>
      <c r="C5" s="87">
        <v>507</v>
      </c>
      <c r="D5" s="87">
        <v>2345.4</v>
      </c>
      <c r="E5" s="87">
        <v>1441.4</v>
      </c>
    </row>
    <row r="6" spans="1:5" ht="12.75">
      <c r="A6" s="80" t="s">
        <v>4</v>
      </c>
      <c r="B6" s="81" t="s">
        <v>45</v>
      </c>
      <c r="C6" s="87">
        <v>98.2</v>
      </c>
      <c r="D6" s="87">
        <v>140</v>
      </c>
      <c r="E6" s="87">
        <v>97</v>
      </c>
    </row>
    <row r="7" spans="1:5" ht="20.25">
      <c r="A7" s="80" t="s">
        <v>5</v>
      </c>
      <c r="B7" s="81" t="s">
        <v>46</v>
      </c>
      <c r="C7" s="87">
        <v>12834.000000000002</v>
      </c>
      <c r="D7" s="87">
        <v>12</v>
      </c>
      <c r="E7" s="87">
        <v>7</v>
      </c>
    </row>
    <row r="8" spans="1:5" ht="12.75">
      <c r="A8" s="80" t="s">
        <v>6</v>
      </c>
      <c r="B8" s="81" t="s">
        <v>41</v>
      </c>
      <c r="C8" s="87">
        <v>107</v>
      </c>
      <c r="D8" s="87">
        <v>131.9</v>
      </c>
      <c r="E8" s="87">
        <v>54</v>
      </c>
    </row>
    <row r="9" spans="1:5" ht="12.75">
      <c r="A9" s="80" t="s">
        <v>7</v>
      </c>
      <c r="B9" s="81" t="s">
        <v>47</v>
      </c>
      <c r="C9" s="87">
        <v>1108</v>
      </c>
      <c r="D9" s="87">
        <v>426.4</v>
      </c>
      <c r="E9" s="87">
        <v>165.2</v>
      </c>
    </row>
    <row r="10" spans="1:5" ht="12.75">
      <c r="A10" s="80" t="s">
        <v>8</v>
      </c>
      <c r="B10" s="81" t="s">
        <v>49</v>
      </c>
      <c r="C10" s="87">
        <v>29</v>
      </c>
      <c r="D10" s="87">
        <v>142.8</v>
      </c>
      <c r="E10" s="87">
        <v>136.5</v>
      </c>
    </row>
    <row r="11" spans="1:5" ht="12.75">
      <c r="A11" s="80" t="s">
        <v>9</v>
      </c>
      <c r="B11" s="81" t="s">
        <v>48</v>
      </c>
      <c r="C11" s="87"/>
      <c r="D11" s="87">
        <v>26.7</v>
      </c>
      <c r="E11" s="87">
        <v>18.7</v>
      </c>
    </row>
    <row r="12" spans="1:5" ht="12.75">
      <c r="A12" s="80" t="s">
        <v>10</v>
      </c>
      <c r="B12" s="81" t="s">
        <v>50</v>
      </c>
      <c r="C12" s="87"/>
      <c r="D12" s="87">
        <v>67</v>
      </c>
      <c r="E12" s="87">
        <v>67</v>
      </c>
    </row>
    <row r="13" spans="1:2" ht="12.75">
      <c r="A13" s="80" t="s">
        <v>19</v>
      </c>
      <c r="B13" s="81" t="s">
        <v>51</v>
      </c>
    </row>
    <row r="14" spans="1:5" ht="12.75">
      <c r="A14" s="80" t="s">
        <v>11</v>
      </c>
      <c r="B14" s="81" t="s">
        <v>52</v>
      </c>
      <c r="C14" s="87">
        <v>101</v>
      </c>
      <c r="D14" s="87">
        <v>6.1</v>
      </c>
      <c r="E14" s="87">
        <v>2.8</v>
      </c>
    </row>
    <row r="15" spans="1:5" ht="12.75">
      <c r="A15" s="80" t="s">
        <v>12</v>
      </c>
      <c r="B15" s="81" t="s">
        <v>53</v>
      </c>
      <c r="C15" s="87">
        <v>440.5</v>
      </c>
      <c r="D15" s="87">
        <v>43.19999999999999</v>
      </c>
      <c r="E15" s="87">
        <v>29.19999999999999</v>
      </c>
    </row>
    <row r="16" spans="1:5" ht="12.75">
      <c r="A16" s="80" t="s">
        <v>13</v>
      </c>
      <c r="B16" s="81" t="s">
        <v>54</v>
      </c>
      <c r="C16" s="87">
        <v>46</v>
      </c>
      <c r="D16" s="87">
        <v>5.9</v>
      </c>
      <c r="E16" s="87">
        <v>5.9</v>
      </c>
    </row>
    <row r="17" spans="1:5" ht="12.75">
      <c r="A17" s="80" t="s">
        <v>14</v>
      </c>
      <c r="B17" s="81" t="s">
        <v>55</v>
      </c>
      <c r="C17" s="87">
        <v>337.40000000000003</v>
      </c>
      <c r="D17" s="87">
        <v>1095.3</v>
      </c>
      <c r="E17" s="87">
        <v>812.3</v>
      </c>
    </row>
    <row r="18" spans="1:5" ht="12.75">
      <c r="A18" s="80" t="s">
        <v>15</v>
      </c>
      <c r="B18" s="81" t="s">
        <v>42</v>
      </c>
      <c r="C18" s="87"/>
      <c r="D18" s="87">
        <v>14.1</v>
      </c>
      <c r="E18" s="87">
        <v>12.9</v>
      </c>
    </row>
    <row r="19" spans="1:5" ht="12.75">
      <c r="A19" s="80" t="s">
        <v>16</v>
      </c>
      <c r="B19" s="81" t="s">
        <v>56</v>
      </c>
      <c r="C19" s="87">
        <v>4</v>
      </c>
      <c r="D19" s="87">
        <v>296.6</v>
      </c>
      <c r="E19" s="87">
        <v>226.5</v>
      </c>
    </row>
    <row r="20" spans="1:5" ht="12.75">
      <c r="A20" s="80" t="s">
        <v>17</v>
      </c>
      <c r="B20" s="81" t="s">
        <v>57</v>
      </c>
      <c r="C20" s="87"/>
      <c r="D20" s="87">
        <v>1.2</v>
      </c>
      <c r="E20" s="87">
        <v>1.2</v>
      </c>
    </row>
    <row r="21" spans="1:5" ht="12.75">
      <c r="A21" s="80" t="s">
        <v>18</v>
      </c>
      <c r="B21" s="81" t="s">
        <v>58</v>
      </c>
      <c r="C21" s="87">
        <v>14</v>
      </c>
      <c r="D21" s="87">
        <v>29.7</v>
      </c>
      <c r="E21" s="87">
        <v>24.7</v>
      </c>
    </row>
    <row r="22" spans="2:5" ht="12.75">
      <c r="B22" s="82" t="s">
        <v>39</v>
      </c>
      <c r="C22" s="88">
        <f>SUM(C3:C21)</f>
        <v>15653.600000000002</v>
      </c>
      <c r="D22" s="88">
        <v>4873.5</v>
      </c>
      <c r="E22" s="88">
        <v>3160.7000000000003</v>
      </c>
    </row>
    <row r="23" ht="12.75">
      <c r="D23" s="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421875" style="0" customWidth="1"/>
    <col min="2" max="2" width="13.421875" style="0" bestFit="1" customWidth="1"/>
    <col min="3" max="3" width="16.57421875" style="0" bestFit="1" customWidth="1"/>
  </cols>
  <sheetData>
    <row r="1" spans="1:3" ht="12.75">
      <c r="A1" s="2" t="s">
        <v>195</v>
      </c>
      <c r="B1" s="2"/>
      <c r="C1" s="2"/>
    </row>
    <row r="2" spans="1:3" ht="12.75">
      <c r="A2" s="6" t="s">
        <v>81</v>
      </c>
      <c r="B2" s="86" t="s">
        <v>82</v>
      </c>
      <c r="C2" s="86" t="s">
        <v>83</v>
      </c>
    </row>
    <row r="3" spans="1:4" ht="30">
      <c r="A3" s="6" t="s">
        <v>84</v>
      </c>
      <c r="B3" s="18">
        <v>405972.698</v>
      </c>
      <c r="C3" s="18">
        <v>76428.191</v>
      </c>
      <c r="D3" s="90"/>
    </row>
    <row r="4" spans="1:4" ht="20.25">
      <c r="A4" s="6" t="s">
        <v>85</v>
      </c>
      <c r="B4" s="18">
        <v>1514.95</v>
      </c>
      <c r="C4" s="20" t="s">
        <v>1</v>
      </c>
      <c r="D4" s="90"/>
    </row>
    <row r="5" spans="1:4" ht="20.25">
      <c r="A5" s="8" t="s">
        <v>86</v>
      </c>
      <c r="B5" s="19">
        <f>SUM(B3:B4)</f>
        <v>407487.648</v>
      </c>
      <c r="C5" s="19">
        <f>SUM(C3:C4)</f>
        <v>76428.191</v>
      </c>
      <c r="D5" s="90"/>
    </row>
    <row r="6" spans="2:3" ht="12.75">
      <c r="B6" s="19">
        <v>416612.296</v>
      </c>
      <c r="C6" s="19">
        <v>99047.714</v>
      </c>
    </row>
    <row r="7" ht="12.75">
      <c r="B7" s="141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J8" sqref="J8"/>
    </sheetView>
  </sheetViews>
  <sheetFormatPr defaultColWidth="9.140625" defaultRowHeight="12.75"/>
  <cols>
    <col min="1" max="1" width="27.7109375" style="83" customWidth="1"/>
    <col min="2" max="2" width="11.140625" style="83" customWidth="1"/>
    <col min="3" max="3" width="13.57421875" style="83" customWidth="1"/>
    <col min="4" max="4" width="11.57421875" style="83" customWidth="1"/>
    <col min="5" max="5" width="14.421875" style="83" customWidth="1"/>
    <col min="6" max="6" width="9.140625" style="83" customWidth="1"/>
    <col min="7" max="7" width="14.7109375" style="83" customWidth="1"/>
    <col min="8" max="8" width="9.00390625" style="80" customWidth="1"/>
    <col min="9" max="9" width="13.57421875" style="80" bestFit="1" customWidth="1"/>
    <col min="10" max="16384" width="9.140625" style="83" customWidth="1"/>
  </cols>
  <sheetData>
    <row r="1" spans="1:9" ht="12.75">
      <c r="A1" s="124" t="s">
        <v>196</v>
      </c>
      <c r="B1" s="124"/>
      <c r="C1" s="124"/>
      <c r="D1" s="124"/>
      <c r="E1" s="124"/>
      <c r="F1" s="124"/>
      <c r="G1" s="124"/>
      <c r="H1" s="123"/>
      <c r="I1" s="123"/>
    </row>
    <row r="2" spans="1:9" ht="24" customHeight="1">
      <c r="A2" s="148" t="s">
        <v>162</v>
      </c>
      <c r="B2" s="147" t="s">
        <v>165</v>
      </c>
      <c r="C2" s="147"/>
      <c r="D2" s="147" t="s">
        <v>88</v>
      </c>
      <c r="E2" s="147"/>
      <c r="F2" s="147" t="s">
        <v>143</v>
      </c>
      <c r="G2" s="147"/>
      <c r="H2" s="147" t="s">
        <v>39</v>
      </c>
      <c r="I2" s="147"/>
    </row>
    <row r="3" spans="1:9" ht="21">
      <c r="A3" s="149"/>
      <c r="B3" s="126" t="s">
        <v>82</v>
      </c>
      <c r="C3" s="122" t="s">
        <v>83</v>
      </c>
      <c r="D3" s="126" t="s">
        <v>82</v>
      </c>
      <c r="E3" s="122" t="s">
        <v>83</v>
      </c>
      <c r="F3" s="126" t="s">
        <v>82</v>
      </c>
      <c r="G3" s="122" t="s">
        <v>83</v>
      </c>
      <c r="H3" s="126" t="s">
        <v>82</v>
      </c>
      <c r="I3" s="122" t="s">
        <v>83</v>
      </c>
    </row>
    <row r="4" spans="1:9" ht="21" customHeight="1">
      <c r="A4" s="144" t="s">
        <v>159</v>
      </c>
      <c r="B4" s="144"/>
      <c r="C4" s="144"/>
      <c r="D4" s="144"/>
      <c r="E4" s="144"/>
      <c r="F4" s="144"/>
      <c r="G4" s="144"/>
      <c r="H4" s="144"/>
      <c r="I4" s="144"/>
    </row>
    <row r="5" spans="1:10" ht="12.75">
      <c r="A5" s="118" t="s">
        <v>25</v>
      </c>
      <c r="B5" s="87">
        <v>740.604</v>
      </c>
      <c r="C5" s="87">
        <v>468.235</v>
      </c>
      <c r="D5" s="87">
        <v>691.715</v>
      </c>
      <c r="E5" s="87">
        <v>1.687</v>
      </c>
      <c r="F5" s="87">
        <v>540.532</v>
      </c>
      <c r="G5" s="87">
        <v>1.876</v>
      </c>
      <c r="H5" s="101">
        <v>1972.851</v>
      </c>
      <c r="I5" s="101">
        <v>471.798</v>
      </c>
      <c r="J5" s="87"/>
    </row>
    <row r="6" spans="1:9" ht="12.75">
      <c r="A6" s="118" t="s">
        <v>144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101">
        <v>0</v>
      </c>
      <c r="I6" s="101">
        <v>0</v>
      </c>
    </row>
    <row r="7" spans="1:9" ht="12.75">
      <c r="A7" s="118" t="s">
        <v>26</v>
      </c>
      <c r="B7" s="87">
        <v>8098.287</v>
      </c>
      <c r="C7" s="87">
        <v>790.797</v>
      </c>
      <c r="D7" s="87">
        <v>122799.556</v>
      </c>
      <c r="E7" s="87">
        <v>2142.194</v>
      </c>
      <c r="F7" s="87">
        <v>3515.695</v>
      </c>
      <c r="G7" s="87">
        <v>0</v>
      </c>
      <c r="H7" s="101">
        <v>134413.538</v>
      </c>
      <c r="I7" s="101">
        <v>2932.991</v>
      </c>
    </row>
    <row r="8" spans="1:9" ht="12.75">
      <c r="A8" s="118" t="s">
        <v>157</v>
      </c>
      <c r="B8" s="87">
        <v>9271.596</v>
      </c>
      <c r="C8" s="87">
        <v>3318.145</v>
      </c>
      <c r="D8" s="87">
        <v>244739.803</v>
      </c>
      <c r="E8" s="87">
        <v>68557.549</v>
      </c>
      <c r="F8" s="87">
        <v>2722.209</v>
      </c>
      <c r="G8" s="87">
        <v>30.491</v>
      </c>
      <c r="H8" s="101">
        <v>256733.608</v>
      </c>
      <c r="I8" s="101">
        <v>71906.185</v>
      </c>
    </row>
    <row r="9" spans="1:9" ht="12.75" customHeight="1">
      <c r="A9" s="118" t="s">
        <v>29</v>
      </c>
      <c r="B9" s="87">
        <v>1046.348</v>
      </c>
      <c r="C9" s="87">
        <v>746.637</v>
      </c>
      <c r="D9" s="87">
        <v>6453.36</v>
      </c>
      <c r="E9" s="87">
        <v>126.417</v>
      </c>
      <c r="F9" s="87">
        <v>50</v>
      </c>
      <c r="G9" s="87">
        <v>0</v>
      </c>
      <c r="H9" s="101">
        <v>7549.708</v>
      </c>
      <c r="I9" s="101">
        <v>873.054</v>
      </c>
    </row>
    <row r="10" spans="1:9" ht="12.75">
      <c r="A10" s="118" t="s">
        <v>96</v>
      </c>
      <c r="B10" s="87">
        <v>83.211</v>
      </c>
      <c r="C10" s="87">
        <v>51.089</v>
      </c>
      <c r="D10" s="87">
        <v>359.594</v>
      </c>
      <c r="E10" s="87">
        <v>0</v>
      </c>
      <c r="F10" s="87">
        <v>0</v>
      </c>
      <c r="G10" s="87">
        <v>0</v>
      </c>
      <c r="H10" s="101">
        <v>442.805</v>
      </c>
      <c r="I10" s="101">
        <v>51.089</v>
      </c>
    </row>
    <row r="11" spans="1:9" ht="12.75">
      <c r="A11" s="118" t="s">
        <v>31</v>
      </c>
      <c r="B11" s="87">
        <v>0</v>
      </c>
      <c r="C11" s="87">
        <v>0</v>
      </c>
      <c r="D11" s="87">
        <v>32.624</v>
      </c>
      <c r="E11" s="87">
        <v>0</v>
      </c>
      <c r="F11" s="87">
        <v>178.807</v>
      </c>
      <c r="G11" s="87">
        <v>5.724</v>
      </c>
      <c r="H11" s="101">
        <v>211.431</v>
      </c>
      <c r="I11" s="101">
        <v>5.724</v>
      </c>
    </row>
    <row r="12" spans="1:9" ht="12.75">
      <c r="A12" s="118" t="s">
        <v>145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101">
        <v>0</v>
      </c>
      <c r="I12" s="101">
        <v>0</v>
      </c>
    </row>
    <row r="13" spans="1:9" ht="12.75">
      <c r="A13" s="118" t="s">
        <v>89</v>
      </c>
      <c r="B13" s="87">
        <v>29.4</v>
      </c>
      <c r="C13" s="87">
        <v>0</v>
      </c>
      <c r="D13" s="87">
        <v>134.315</v>
      </c>
      <c r="E13" s="87">
        <v>1.128</v>
      </c>
      <c r="F13" s="87">
        <v>6</v>
      </c>
      <c r="G13" s="87">
        <v>0</v>
      </c>
      <c r="H13" s="101">
        <v>169.715</v>
      </c>
      <c r="I13" s="101">
        <v>1.128</v>
      </c>
    </row>
    <row r="14" spans="1:9" ht="12.75">
      <c r="A14" s="119" t="s">
        <v>146</v>
      </c>
      <c r="B14" s="120">
        <v>795.035</v>
      </c>
      <c r="C14" s="120">
        <v>94.918</v>
      </c>
      <c r="D14" s="120">
        <v>3377.763</v>
      </c>
      <c r="E14" s="120">
        <v>91.304</v>
      </c>
      <c r="F14" s="120">
        <v>42.396</v>
      </c>
      <c r="G14" s="120">
        <v>0</v>
      </c>
      <c r="H14" s="101">
        <v>4215.194</v>
      </c>
      <c r="I14" s="101">
        <v>186.222</v>
      </c>
    </row>
    <row r="15" spans="1:10" ht="12.75">
      <c r="A15" s="121" t="s">
        <v>39</v>
      </c>
      <c r="B15" s="117">
        <v>20064.481</v>
      </c>
      <c r="C15" s="117">
        <v>5469.821</v>
      </c>
      <c r="D15" s="117">
        <v>378588.73</v>
      </c>
      <c r="E15" s="117">
        <v>70920.279</v>
      </c>
      <c r="F15" s="117">
        <v>7055.639</v>
      </c>
      <c r="G15" s="117">
        <v>38.091</v>
      </c>
      <c r="H15" s="101">
        <v>405708.85</v>
      </c>
      <c r="I15" s="101">
        <v>76428.191</v>
      </c>
      <c r="J15" s="91"/>
    </row>
    <row r="16" spans="1:10" ht="15.75" customHeight="1">
      <c r="A16" s="145" t="s">
        <v>161</v>
      </c>
      <c r="B16" s="146"/>
      <c r="C16" s="146"/>
      <c r="D16" s="146"/>
      <c r="E16" s="146"/>
      <c r="F16" s="146"/>
      <c r="G16" s="146"/>
      <c r="H16" s="146"/>
      <c r="I16" s="146"/>
      <c r="J16" s="91"/>
    </row>
    <row r="17" spans="1:10" ht="12.75">
      <c r="A17" s="118" t="s">
        <v>147</v>
      </c>
      <c r="B17" s="87">
        <v>0</v>
      </c>
      <c r="C17" s="87">
        <v>0</v>
      </c>
      <c r="D17" s="87">
        <v>1.372</v>
      </c>
      <c r="E17" s="87">
        <v>0</v>
      </c>
      <c r="F17" s="87">
        <v>0</v>
      </c>
      <c r="G17" s="87">
        <v>0</v>
      </c>
      <c r="H17" s="101">
        <f>SUM(B17,D17,F17)</f>
        <v>1.372</v>
      </c>
      <c r="I17" s="101">
        <f>SUM(C17,E17,G17)</f>
        <v>0</v>
      </c>
      <c r="J17" s="91"/>
    </row>
    <row r="18" spans="1:10" ht="12.75">
      <c r="A18" s="118" t="s">
        <v>148</v>
      </c>
      <c r="B18" s="87">
        <v>110.31</v>
      </c>
      <c r="C18" s="87">
        <v>0</v>
      </c>
      <c r="D18" s="87">
        <v>5.412</v>
      </c>
      <c r="E18" s="87">
        <v>0</v>
      </c>
      <c r="F18" s="87">
        <v>0</v>
      </c>
      <c r="G18" s="87">
        <v>0</v>
      </c>
      <c r="H18" s="101">
        <f aca="true" t="shared" si="0" ref="H18:H27">SUM(B18,D18,F18)</f>
        <v>115.72200000000001</v>
      </c>
      <c r="I18" s="101">
        <f aca="true" t="shared" si="1" ref="I18:I27">SUM(C18,E18,G18)</f>
        <v>0</v>
      </c>
      <c r="J18" s="91"/>
    </row>
    <row r="19" spans="1:10" ht="12.75">
      <c r="A19" s="118" t="s">
        <v>149</v>
      </c>
      <c r="B19" s="87">
        <v>7.806</v>
      </c>
      <c r="C19" s="87">
        <v>0</v>
      </c>
      <c r="D19" s="87">
        <v>5.189</v>
      </c>
      <c r="E19" s="87">
        <v>0</v>
      </c>
      <c r="F19" s="87">
        <v>0</v>
      </c>
      <c r="G19" s="87">
        <v>0</v>
      </c>
      <c r="H19" s="101">
        <f t="shared" si="0"/>
        <v>12.995000000000001</v>
      </c>
      <c r="I19" s="101">
        <f t="shared" si="1"/>
        <v>0</v>
      </c>
      <c r="J19" s="91"/>
    </row>
    <row r="20" spans="1:10" ht="12.75">
      <c r="A20" s="118" t="s">
        <v>150</v>
      </c>
      <c r="B20" s="87">
        <v>2.719</v>
      </c>
      <c r="C20" s="87">
        <v>0</v>
      </c>
      <c r="D20" s="87">
        <v>34.99</v>
      </c>
      <c r="E20" s="87">
        <v>0</v>
      </c>
      <c r="F20" s="87">
        <v>0</v>
      </c>
      <c r="G20" s="87">
        <v>0</v>
      </c>
      <c r="H20" s="101">
        <f t="shared" si="0"/>
        <v>37.709</v>
      </c>
      <c r="I20" s="101">
        <f t="shared" si="1"/>
        <v>0</v>
      </c>
      <c r="J20" s="91"/>
    </row>
    <row r="21" spans="1:9" ht="21">
      <c r="A21" s="118" t="s">
        <v>151</v>
      </c>
      <c r="B21" s="87">
        <v>2.719</v>
      </c>
      <c r="C21" s="87">
        <v>0</v>
      </c>
      <c r="D21" s="87">
        <v>10</v>
      </c>
      <c r="E21" s="87">
        <v>0</v>
      </c>
      <c r="F21" s="87">
        <v>0</v>
      </c>
      <c r="G21" s="87">
        <v>0</v>
      </c>
      <c r="H21" s="101">
        <f t="shared" si="0"/>
        <v>12.719</v>
      </c>
      <c r="I21" s="101">
        <f t="shared" si="1"/>
        <v>0</v>
      </c>
    </row>
    <row r="22" spans="1:9" ht="12.75">
      <c r="A22" s="118" t="s">
        <v>152</v>
      </c>
      <c r="B22" s="87">
        <v>0</v>
      </c>
      <c r="C22" s="87">
        <v>0</v>
      </c>
      <c r="D22" s="87">
        <v>6.2</v>
      </c>
      <c r="E22" s="87">
        <v>0</v>
      </c>
      <c r="F22" s="87">
        <v>0</v>
      </c>
      <c r="G22" s="87">
        <v>0</v>
      </c>
      <c r="H22" s="101">
        <f t="shared" si="0"/>
        <v>6.2</v>
      </c>
      <c r="I22" s="101">
        <f t="shared" si="1"/>
        <v>0</v>
      </c>
    </row>
    <row r="23" spans="1:9" ht="21">
      <c r="A23" s="118" t="s">
        <v>153</v>
      </c>
      <c r="B23" s="87">
        <v>0</v>
      </c>
      <c r="C23" s="87">
        <v>0</v>
      </c>
      <c r="D23" s="87">
        <v>18.79</v>
      </c>
      <c r="E23" s="87">
        <v>0</v>
      </c>
      <c r="F23" s="87">
        <v>0</v>
      </c>
      <c r="G23" s="87">
        <v>0</v>
      </c>
      <c r="H23" s="101">
        <f t="shared" si="0"/>
        <v>18.79</v>
      </c>
      <c r="I23" s="101">
        <f t="shared" si="1"/>
        <v>0</v>
      </c>
    </row>
    <row r="24" spans="1:9" ht="12.75">
      <c r="A24" s="118" t="s">
        <v>154</v>
      </c>
      <c r="B24" s="87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101">
        <f t="shared" si="0"/>
        <v>0</v>
      </c>
      <c r="I24" s="101">
        <f t="shared" si="1"/>
        <v>0</v>
      </c>
    </row>
    <row r="25" spans="1:9" ht="21">
      <c r="A25" s="118" t="s">
        <v>155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101">
        <f t="shared" si="0"/>
        <v>0</v>
      </c>
      <c r="I25" s="101">
        <f t="shared" si="1"/>
        <v>0</v>
      </c>
    </row>
    <row r="26" spans="1:9" ht="21">
      <c r="A26" s="118" t="s">
        <v>156</v>
      </c>
      <c r="B26" s="87">
        <v>0</v>
      </c>
      <c r="C26" s="87">
        <v>0</v>
      </c>
      <c r="D26" s="87">
        <v>58.341</v>
      </c>
      <c r="E26" s="87">
        <v>0</v>
      </c>
      <c r="F26" s="87">
        <v>0</v>
      </c>
      <c r="G26" s="87">
        <v>0</v>
      </c>
      <c r="H26" s="101">
        <f t="shared" si="0"/>
        <v>58.341</v>
      </c>
      <c r="I26" s="101">
        <f t="shared" si="1"/>
        <v>0</v>
      </c>
    </row>
    <row r="27" spans="1:9" ht="12.75">
      <c r="A27" s="123" t="s">
        <v>39</v>
      </c>
      <c r="B27" s="87">
        <f aca="true" t="shared" si="2" ref="B27:G27">SUM(B17:B26)</f>
        <v>123.55399999999999</v>
      </c>
      <c r="C27" s="87">
        <f t="shared" si="2"/>
        <v>0</v>
      </c>
      <c r="D27" s="87">
        <f t="shared" si="2"/>
        <v>140.294</v>
      </c>
      <c r="E27" s="87">
        <f t="shared" si="2"/>
        <v>0</v>
      </c>
      <c r="F27" s="87">
        <f t="shared" si="2"/>
        <v>0</v>
      </c>
      <c r="G27" s="87">
        <f t="shared" si="2"/>
        <v>0</v>
      </c>
      <c r="H27" s="101">
        <f t="shared" si="0"/>
        <v>263.848</v>
      </c>
      <c r="I27" s="101">
        <f t="shared" si="1"/>
        <v>0</v>
      </c>
    </row>
    <row r="28" spans="1:9" ht="21">
      <c r="A28" s="125" t="s">
        <v>160</v>
      </c>
      <c r="B28" s="101">
        <f>SUM(B27,B15)</f>
        <v>20188.035</v>
      </c>
      <c r="C28" s="101">
        <f aca="true" t="shared" si="3" ref="C28:I28">SUM(C27,C15)</f>
        <v>5469.821</v>
      </c>
      <c r="D28" s="101">
        <f t="shared" si="3"/>
        <v>378729.024</v>
      </c>
      <c r="E28" s="101">
        <f t="shared" si="3"/>
        <v>70920.279</v>
      </c>
      <c r="F28" s="101">
        <f t="shared" si="3"/>
        <v>7055.639</v>
      </c>
      <c r="G28" s="101">
        <f t="shared" si="3"/>
        <v>38.091</v>
      </c>
      <c r="H28" s="101">
        <f t="shared" si="3"/>
        <v>405972.698</v>
      </c>
      <c r="I28" s="101">
        <f t="shared" si="3"/>
        <v>76428.191</v>
      </c>
    </row>
    <row r="29" spans="1:9" ht="12.75">
      <c r="A29" s="113"/>
      <c r="H29" s="83"/>
      <c r="I29" s="83"/>
    </row>
    <row r="30" spans="1:9" ht="12.75">
      <c r="A30" s="76"/>
      <c r="H30" s="83"/>
      <c r="I30" s="83"/>
    </row>
  </sheetData>
  <sheetProtection/>
  <mergeCells count="7">
    <mergeCell ref="A4:I4"/>
    <mergeCell ref="A16:I16"/>
    <mergeCell ref="H2:I2"/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2.57421875" style="0" customWidth="1"/>
    <col min="2" max="2" width="15.28125" style="0" customWidth="1"/>
    <col min="3" max="3" width="16.00390625" style="0" customWidth="1"/>
    <col min="4" max="4" width="14.7109375" style="0" customWidth="1"/>
  </cols>
  <sheetData>
    <row r="1" spans="1:5" ht="12.75">
      <c r="A1" s="35" t="s">
        <v>197</v>
      </c>
      <c r="B1" s="35"/>
      <c r="C1" s="35"/>
      <c r="D1" s="35"/>
      <c r="E1" s="35"/>
    </row>
    <row r="2" spans="1:5" ht="41.25">
      <c r="A2" s="114" t="s">
        <v>162</v>
      </c>
      <c r="B2" s="112" t="s">
        <v>165</v>
      </c>
      <c r="C2" s="112" t="s">
        <v>88</v>
      </c>
      <c r="D2" s="112" t="s">
        <v>143</v>
      </c>
      <c r="E2" s="114" t="s">
        <v>39</v>
      </c>
    </row>
    <row r="3" spans="1:8" s="77" customFormat="1" ht="12.75">
      <c r="A3" s="150" t="s">
        <v>159</v>
      </c>
      <c r="B3" s="150"/>
      <c r="C3" s="150"/>
      <c r="D3" s="150"/>
      <c r="E3" s="150"/>
      <c r="F3" s="108"/>
      <c r="G3" s="108"/>
      <c r="H3" s="108"/>
    </row>
    <row r="4" spans="1:8" s="77" customFormat="1" ht="12.75">
      <c r="A4" s="106" t="s">
        <v>25</v>
      </c>
      <c r="B4" s="107">
        <v>44</v>
      </c>
      <c r="C4" s="107">
        <v>44.7</v>
      </c>
      <c r="D4" s="107">
        <v>23</v>
      </c>
      <c r="E4" s="88">
        <f>SUM(B4:D4)</f>
        <v>111.7</v>
      </c>
      <c r="G4" s="108"/>
      <c r="H4" s="108"/>
    </row>
    <row r="5" spans="1:8" s="77" customFormat="1" ht="21">
      <c r="A5" s="106" t="s">
        <v>144</v>
      </c>
      <c r="B5" s="107"/>
      <c r="C5" s="107"/>
      <c r="D5" s="107"/>
      <c r="E5" s="88">
        <f aca="true" t="shared" si="0" ref="E5:E13">SUM(B5:D5)</f>
        <v>0</v>
      </c>
      <c r="G5" s="108"/>
      <c r="H5" s="108"/>
    </row>
    <row r="6" spans="1:8" s="77" customFormat="1" ht="12.75">
      <c r="A6" s="106" t="s">
        <v>26</v>
      </c>
      <c r="B6" s="107">
        <v>324</v>
      </c>
      <c r="C6" s="107">
        <v>5009.4</v>
      </c>
      <c r="D6" s="107">
        <v>622</v>
      </c>
      <c r="E6" s="88">
        <f t="shared" si="0"/>
        <v>5955.4</v>
      </c>
      <c r="G6" s="108"/>
      <c r="H6" s="108"/>
    </row>
    <row r="7" spans="1:8" s="77" customFormat="1" ht="12.75">
      <c r="A7" s="106" t="s">
        <v>157</v>
      </c>
      <c r="B7" s="107">
        <v>661</v>
      </c>
      <c r="C7" s="107">
        <v>9543.1</v>
      </c>
      <c r="D7" s="107">
        <v>253.5</v>
      </c>
      <c r="E7" s="88">
        <f t="shared" si="0"/>
        <v>10457.6</v>
      </c>
      <c r="G7" s="108"/>
      <c r="H7" s="108"/>
    </row>
    <row r="8" spans="1:8" s="77" customFormat="1" ht="21">
      <c r="A8" s="106" t="s">
        <v>29</v>
      </c>
      <c r="B8" s="107">
        <v>78.5</v>
      </c>
      <c r="C8" s="107">
        <v>275.9</v>
      </c>
      <c r="D8" s="107">
        <v>13</v>
      </c>
      <c r="E8" s="88">
        <f t="shared" si="0"/>
        <v>367.4</v>
      </c>
      <c r="G8" s="108"/>
      <c r="H8" s="108"/>
    </row>
    <row r="9" spans="1:8" s="77" customFormat="1" ht="12.75">
      <c r="A9" s="106" t="s">
        <v>96</v>
      </c>
      <c r="B9" s="107">
        <v>20</v>
      </c>
      <c r="C9" s="107">
        <v>29</v>
      </c>
      <c r="D9" s="107"/>
      <c r="E9" s="88">
        <f t="shared" si="0"/>
        <v>49</v>
      </c>
      <c r="G9" s="108"/>
      <c r="H9" s="108"/>
    </row>
    <row r="10" spans="1:8" s="77" customFormat="1" ht="12.75">
      <c r="A10" s="106" t="s">
        <v>31</v>
      </c>
      <c r="B10" s="107"/>
      <c r="C10" s="107">
        <v>4.1</v>
      </c>
      <c r="D10" s="107">
        <v>5</v>
      </c>
      <c r="E10" s="88">
        <f t="shared" si="0"/>
        <v>9.1</v>
      </c>
      <c r="G10" s="108"/>
      <c r="H10" s="108"/>
    </row>
    <row r="11" spans="1:8" s="77" customFormat="1" ht="12.75">
      <c r="A11" s="106" t="s">
        <v>145</v>
      </c>
      <c r="B11" s="107"/>
      <c r="C11" s="107"/>
      <c r="D11" s="107"/>
      <c r="E11" s="88">
        <f t="shared" si="0"/>
        <v>0</v>
      </c>
      <c r="G11" s="108"/>
      <c r="H11" s="108"/>
    </row>
    <row r="12" spans="1:8" s="77" customFormat="1" ht="21">
      <c r="A12" s="106" t="s">
        <v>89</v>
      </c>
      <c r="B12" s="107">
        <v>26</v>
      </c>
      <c r="C12" s="107">
        <v>57</v>
      </c>
      <c r="D12" s="107">
        <v>6</v>
      </c>
      <c r="E12" s="88">
        <f t="shared" si="0"/>
        <v>89</v>
      </c>
      <c r="G12" s="108"/>
      <c r="H12" s="108"/>
    </row>
    <row r="13" spans="1:8" s="77" customFormat="1" ht="21">
      <c r="A13" s="106" t="s">
        <v>146</v>
      </c>
      <c r="B13" s="107">
        <v>32.5</v>
      </c>
      <c r="C13" s="107">
        <v>662.9</v>
      </c>
      <c r="D13" s="107">
        <v>4</v>
      </c>
      <c r="E13" s="88">
        <f t="shared" si="0"/>
        <v>699.4</v>
      </c>
      <c r="G13" s="108"/>
      <c r="H13" s="108"/>
    </row>
    <row r="14" spans="1:8" s="77" customFormat="1" ht="12.75">
      <c r="A14" s="115" t="s">
        <v>39</v>
      </c>
      <c r="B14" s="101">
        <f>SUM(B4:B13)</f>
        <v>1186</v>
      </c>
      <c r="C14" s="101">
        <f>SUM(C4:C13)</f>
        <v>15626.1</v>
      </c>
      <c r="D14" s="101">
        <f>SUM(D4:D13)</f>
        <v>926.5</v>
      </c>
      <c r="E14" s="101">
        <f>SUM(E4:E13)</f>
        <v>17738.600000000002</v>
      </c>
      <c r="F14" s="101"/>
      <c r="G14" s="108"/>
      <c r="H14" s="108"/>
    </row>
    <row r="15" spans="1:8" s="77" customFormat="1" ht="12.75">
      <c r="A15" s="151" t="s">
        <v>161</v>
      </c>
      <c r="B15" s="151"/>
      <c r="C15" s="151"/>
      <c r="D15" s="151"/>
      <c r="E15" s="151"/>
      <c r="F15" s="108"/>
      <c r="G15" s="108"/>
      <c r="H15" s="108"/>
    </row>
    <row r="16" spans="1:8" s="77" customFormat="1" ht="15">
      <c r="A16" s="110" t="s">
        <v>147</v>
      </c>
      <c r="B16" s="116"/>
      <c r="C16" s="116">
        <v>3</v>
      </c>
      <c r="E16" s="111">
        <f>SUM(B16:D16)</f>
        <v>3</v>
      </c>
      <c r="F16" s="102"/>
      <c r="G16" s="109"/>
      <c r="H16" s="109"/>
    </row>
    <row r="17" spans="1:5" s="77" customFormat="1" ht="12.75">
      <c r="A17" s="106" t="s">
        <v>148</v>
      </c>
      <c r="B17" s="107">
        <v>3</v>
      </c>
      <c r="C17" s="107">
        <v>9</v>
      </c>
      <c r="E17" s="111">
        <f aca="true" t="shared" si="1" ref="E17:E25">SUM(B17:D17)</f>
        <v>12</v>
      </c>
    </row>
    <row r="18" spans="1:7" s="77" customFormat="1" ht="12.75">
      <c r="A18" s="106" t="s">
        <v>149</v>
      </c>
      <c r="B18" s="107">
        <v>1.5</v>
      </c>
      <c r="C18" s="107">
        <v>1.5</v>
      </c>
      <c r="E18" s="111">
        <f t="shared" si="1"/>
        <v>3</v>
      </c>
      <c r="G18" s="93"/>
    </row>
    <row r="19" spans="1:5" s="77" customFormat="1" ht="12.75">
      <c r="A19" s="106" t="s">
        <v>150</v>
      </c>
      <c r="B19" s="107">
        <v>4</v>
      </c>
      <c r="C19" s="107">
        <v>9</v>
      </c>
      <c r="E19" s="111">
        <f t="shared" si="1"/>
        <v>13</v>
      </c>
    </row>
    <row r="20" spans="1:5" s="77" customFormat="1" ht="21">
      <c r="A20" s="106" t="s">
        <v>151</v>
      </c>
      <c r="B20" s="107">
        <v>4</v>
      </c>
      <c r="C20" s="107">
        <v>3</v>
      </c>
      <c r="E20" s="111">
        <f t="shared" si="1"/>
        <v>7</v>
      </c>
    </row>
    <row r="21" spans="1:5" s="77" customFormat="1" ht="21">
      <c r="A21" s="106" t="s">
        <v>152</v>
      </c>
      <c r="B21" s="107"/>
      <c r="C21" s="107"/>
      <c r="E21" s="111">
        <f t="shared" si="1"/>
        <v>0</v>
      </c>
    </row>
    <row r="22" spans="1:5" ht="30.75">
      <c r="A22" s="106" t="s">
        <v>153</v>
      </c>
      <c r="B22" s="107"/>
      <c r="C22" s="107">
        <v>6</v>
      </c>
      <c r="E22" s="111">
        <f t="shared" si="1"/>
        <v>6</v>
      </c>
    </row>
    <row r="23" spans="1:5" ht="12.75">
      <c r="A23" s="106" t="s">
        <v>154</v>
      </c>
      <c r="E23" s="111">
        <f t="shared" si="1"/>
        <v>0</v>
      </c>
    </row>
    <row r="24" spans="1:5" ht="21">
      <c r="A24" s="106" t="s">
        <v>155</v>
      </c>
      <c r="B24" s="107"/>
      <c r="C24" s="107"/>
      <c r="E24" s="111">
        <f t="shared" si="1"/>
        <v>0</v>
      </c>
    </row>
    <row r="25" spans="1:5" ht="21">
      <c r="A25" s="106" t="s">
        <v>156</v>
      </c>
      <c r="B25" s="107"/>
      <c r="C25" s="107">
        <v>5</v>
      </c>
      <c r="E25" s="111">
        <f t="shared" si="1"/>
        <v>5</v>
      </c>
    </row>
    <row r="26" spans="1:5" ht="12.75">
      <c r="A26" s="115" t="s">
        <v>39</v>
      </c>
      <c r="B26" s="101">
        <f>SUM(B16:B25)</f>
        <v>12.5</v>
      </c>
      <c r="C26" s="101">
        <f>SUM(C16:C25)</f>
        <v>36.5</v>
      </c>
      <c r="D26" s="101">
        <f>SUM(D16:D25)</f>
        <v>0</v>
      </c>
      <c r="E26" s="101">
        <f>SUM(E16:E25)</f>
        <v>49</v>
      </c>
    </row>
    <row r="27" spans="1:6" ht="30.75">
      <c r="A27" s="114" t="s">
        <v>163</v>
      </c>
      <c r="B27" s="101">
        <f>B14+B26</f>
        <v>1198.5</v>
      </c>
      <c r="C27" s="101">
        <f>C14+C26</f>
        <v>15662.6</v>
      </c>
      <c r="D27" s="101">
        <f>D14+D26</f>
        <v>926.5</v>
      </c>
      <c r="E27" s="101">
        <f>E14+E26</f>
        <v>17787.600000000002</v>
      </c>
      <c r="F27" s="142"/>
    </row>
    <row r="28" ht="12.75">
      <c r="E28" s="88"/>
    </row>
  </sheetData>
  <sheetProtection/>
  <mergeCells count="2">
    <mergeCell ref="A3:E3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9.28125" style="0" customWidth="1"/>
    <col min="2" max="2" width="18.28125" style="0" customWidth="1"/>
    <col min="3" max="3" width="16.421875" style="0" customWidth="1"/>
    <col min="4" max="4" width="16.57421875" style="0" customWidth="1"/>
    <col min="5" max="5" width="20.00390625" style="0" customWidth="1"/>
    <col min="6" max="6" width="14.8515625" style="0" customWidth="1"/>
  </cols>
  <sheetData>
    <row r="1" spans="1:6" ht="12.75">
      <c r="A1" s="35" t="s">
        <v>198</v>
      </c>
      <c r="B1" s="35"/>
      <c r="C1" s="35"/>
      <c r="D1" s="35"/>
      <c r="E1" s="35"/>
      <c r="F1" s="1"/>
    </row>
    <row r="2" spans="1:6" ht="12.75">
      <c r="A2" s="35"/>
      <c r="B2" s="152" t="s">
        <v>90</v>
      </c>
      <c r="C2" s="152"/>
      <c r="D2" s="152"/>
      <c r="E2" s="152"/>
      <c r="F2" s="1"/>
    </row>
    <row r="3" spans="1:7" ht="30.75">
      <c r="A3" s="112" t="s">
        <v>158</v>
      </c>
      <c r="B3" s="114" t="s">
        <v>135</v>
      </c>
      <c r="C3" s="114" t="s">
        <v>136</v>
      </c>
      <c r="D3" s="114" t="s">
        <v>137</v>
      </c>
      <c r="E3" s="114" t="s">
        <v>138</v>
      </c>
      <c r="F3" s="114" t="s">
        <v>139</v>
      </c>
      <c r="G3" s="21"/>
    </row>
    <row r="4" spans="1:6" ht="12.75">
      <c r="A4" s="153" t="s">
        <v>87</v>
      </c>
      <c r="B4" s="153"/>
      <c r="C4" s="153"/>
      <c r="D4" s="153"/>
      <c r="E4" s="153"/>
      <c r="F4" s="153"/>
    </row>
    <row r="5" spans="1:6" ht="12.75">
      <c r="A5" s="72" t="s">
        <v>26</v>
      </c>
      <c r="B5" s="87">
        <v>644.91</v>
      </c>
      <c r="C5" s="87">
        <v>0</v>
      </c>
      <c r="D5" s="87">
        <v>511.602</v>
      </c>
      <c r="E5" s="87">
        <v>0</v>
      </c>
      <c r="F5" s="87">
        <v>0</v>
      </c>
    </row>
    <row r="6" spans="1:6" ht="12.75">
      <c r="A6" s="106" t="s">
        <v>157</v>
      </c>
      <c r="B6" s="87">
        <v>49.679</v>
      </c>
      <c r="C6" s="87">
        <v>0</v>
      </c>
      <c r="D6" s="87">
        <v>4677.384</v>
      </c>
      <c r="E6" s="87">
        <v>0</v>
      </c>
      <c r="F6" s="87">
        <v>0</v>
      </c>
    </row>
    <row r="7" spans="1:6" ht="12.75">
      <c r="A7" s="72" t="s">
        <v>29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</row>
    <row r="8" spans="1:6" ht="12.75">
      <c r="A8" s="72" t="s">
        <v>33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</row>
    <row r="9" spans="1:6" ht="12.75">
      <c r="A9" s="112" t="s">
        <v>39</v>
      </c>
      <c r="B9" s="101">
        <f>SUM(B5:B8)</f>
        <v>694.5889999999999</v>
      </c>
      <c r="C9" s="101">
        <f>SUM(C5:C8)</f>
        <v>0</v>
      </c>
      <c r="D9" s="101">
        <f>SUM(D5:D8)</f>
        <v>5188.986</v>
      </c>
      <c r="E9" s="101">
        <f>SUM(E5:E8)</f>
        <v>0</v>
      </c>
      <c r="F9" s="101">
        <f>SUM(F5:F8)</f>
        <v>0</v>
      </c>
    </row>
    <row r="10" spans="1:6" ht="12.75">
      <c r="A10" s="154" t="s">
        <v>88</v>
      </c>
      <c r="B10" s="154"/>
      <c r="C10" s="154"/>
      <c r="D10" s="154"/>
      <c r="E10" s="154"/>
      <c r="F10" s="154"/>
    </row>
    <row r="11" spans="1:6" ht="12.75">
      <c r="A11" s="72" t="s">
        <v>26</v>
      </c>
      <c r="B11" s="87">
        <v>72958.78</v>
      </c>
      <c r="C11" s="87">
        <v>41239.057</v>
      </c>
      <c r="D11" s="87">
        <v>1751.496</v>
      </c>
      <c r="E11" s="87">
        <v>317.792</v>
      </c>
      <c r="F11" s="87">
        <v>0</v>
      </c>
    </row>
    <row r="12" spans="1:6" ht="12.75">
      <c r="A12" s="106" t="s">
        <v>157</v>
      </c>
      <c r="B12" s="87">
        <v>1301.062</v>
      </c>
      <c r="C12" s="87">
        <v>4301.366</v>
      </c>
      <c r="D12" s="87">
        <v>170239.58599999998</v>
      </c>
      <c r="E12" s="87">
        <v>5130.847</v>
      </c>
      <c r="F12" s="87">
        <v>58445.669</v>
      </c>
    </row>
    <row r="13" spans="1:6" ht="12.75">
      <c r="A13" s="72" t="s">
        <v>29</v>
      </c>
      <c r="B13" s="87">
        <v>0.001</v>
      </c>
      <c r="C13" s="87">
        <v>0</v>
      </c>
      <c r="D13" s="87">
        <v>1198.8220000000001</v>
      </c>
      <c r="E13" s="87">
        <v>3504.822</v>
      </c>
      <c r="F13" s="87">
        <v>0</v>
      </c>
    </row>
    <row r="14" spans="1:6" ht="12.75">
      <c r="A14" s="72" t="s">
        <v>33</v>
      </c>
      <c r="B14" s="87">
        <v>0</v>
      </c>
      <c r="C14" s="87">
        <v>10.64</v>
      </c>
      <c r="D14" s="87">
        <v>1402.4120000000003</v>
      </c>
      <c r="E14" s="87">
        <v>138.908</v>
      </c>
      <c r="F14" s="87">
        <v>0</v>
      </c>
    </row>
    <row r="15" spans="1:6" ht="12.75">
      <c r="A15" s="112" t="s">
        <v>39</v>
      </c>
      <c r="B15" s="101">
        <f>SUM(B11:B14)</f>
        <v>74259.84300000001</v>
      </c>
      <c r="C15" s="101">
        <f>SUM(C11:C14)</f>
        <v>45551.063</v>
      </c>
      <c r="D15" s="101">
        <f>SUM(D11:D14)</f>
        <v>174592.316</v>
      </c>
      <c r="E15" s="101">
        <f>SUM(E11:E14)</f>
        <v>9092.368999999999</v>
      </c>
      <c r="F15" s="101">
        <f>SUM(F11:F14)</f>
        <v>58445.669</v>
      </c>
    </row>
    <row r="16" spans="1:6" ht="12.75">
      <c r="A16" s="150" t="s">
        <v>143</v>
      </c>
      <c r="B16" s="150"/>
      <c r="C16" s="150"/>
      <c r="D16" s="150"/>
      <c r="E16" s="150"/>
      <c r="F16" s="150"/>
    </row>
    <row r="17" spans="1:6" ht="12.75">
      <c r="A17" s="72" t="s">
        <v>26</v>
      </c>
      <c r="B17" s="87">
        <v>3029.575</v>
      </c>
      <c r="C17" s="87">
        <v>191.556</v>
      </c>
      <c r="D17" s="87">
        <v>174.957</v>
      </c>
      <c r="E17" s="87">
        <v>0</v>
      </c>
      <c r="F17" s="87">
        <v>0</v>
      </c>
    </row>
    <row r="18" spans="1:6" ht="12.75">
      <c r="A18" s="106" t="s">
        <v>157</v>
      </c>
      <c r="B18" s="87">
        <v>674.941</v>
      </c>
      <c r="C18" s="87">
        <v>0</v>
      </c>
      <c r="D18" s="87">
        <v>1867.067</v>
      </c>
      <c r="E18" s="87">
        <v>0</v>
      </c>
      <c r="F18" s="87">
        <v>66.899</v>
      </c>
    </row>
    <row r="19" spans="1:6" ht="12.75">
      <c r="A19" s="72" t="s">
        <v>29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</row>
    <row r="20" spans="1:6" ht="12.75">
      <c r="A20" s="72" t="s">
        <v>33</v>
      </c>
      <c r="B20" s="87">
        <v>0</v>
      </c>
      <c r="C20" s="87">
        <v>178.807</v>
      </c>
      <c r="D20" s="87">
        <v>42.396</v>
      </c>
      <c r="E20" s="87">
        <v>0</v>
      </c>
      <c r="F20" s="87">
        <v>0</v>
      </c>
    </row>
    <row r="21" spans="1:6" ht="12.75">
      <c r="A21" s="112" t="s">
        <v>39</v>
      </c>
      <c r="B21" s="101">
        <f>SUM(B17:B20)</f>
        <v>3704.5159999999996</v>
      </c>
      <c r="C21" s="101">
        <f>SUM(C17:C20)</f>
        <v>370.363</v>
      </c>
      <c r="D21" s="101">
        <f>SUM(D17:D20)</f>
        <v>2084.42</v>
      </c>
      <c r="E21" s="101">
        <f>SUM(E17:E20)</f>
        <v>0</v>
      </c>
      <c r="F21" s="101">
        <f>SUM(F17:F20)</f>
        <v>66.899</v>
      </c>
    </row>
    <row r="22" spans="1:6" ht="12.75">
      <c r="A22" s="112" t="s">
        <v>164</v>
      </c>
      <c r="B22" s="125">
        <f>B9+B15+B21</f>
        <v>78658.948</v>
      </c>
      <c r="C22" s="125">
        <f>C9+C15+C21</f>
        <v>45921.426</v>
      </c>
      <c r="D22" s="125">
        <f>D9+D15+D21</f>
        <v>181865.722</v>
      </c>
      <c r="E22" s="125">
        <f>E9+E15+E21</f>
        <v>9092.368999999999</v>
      </c>
      <c r="F22" s="125">
        <f>F9+F15+F21</f>
        <v>58512.568</v>
      </c>
    </row>
    <row r="23" spans="2:6" ht="12.75">
      <c r="B23" s="90"/>
      <c r="C23" s="90"/>
      <c r="D23" s="143"/>
      <c r="E23" s="90"/>
      <c r="F23" s="90"/>
    </row>
    <row r="24" spans="2:6" ht="12.75">
      <c r="B24" s="90"/>
      <c r="C24" s="90"/>
      <c r="D24" s="90"/>
      <c r="E24" s="90"/>
      <c r="F24" s="90"/>
    </row>
    <row r="25" ht="12.75">
      <c r="D25" s="129"/>
    </row>
  </sheetData>
  <sheetProtection/>
  <mergeCells count="4">
    <mergeCell ref="A16:F16"/>
    <mergeCell ref="B2:E2"/>
    <mergeCell ref="A4:F4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35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21.140625" style="39" customWidth="1"/>
    <col min="2" max="6" width="9.140625" style="39" customWidth="1"/>
    <col min="7" max="7" width="9.57421875" style="39" customWidth="1"/>
    <col min="8" max="8" width="10.00390625" style="39" customWidth="1"/>
    <col min="9" max="10" width="12.8515625" style="39" bestFit="1" customWidth="1"/>
    <col min="11" max="16384" width="9.140625" style="39" customWidth="1"/>
  </cols>
  <sheetData>
    <row r="1" ht="12.75">
      <c r="A1" s="38" t="s">
        <v>167</v>
      </c>
    </row>
    <row r="2" spans="1:10" ht="11.25">
      <c r="A2" s="28" t="s">
        <v>95</v>
      </c>
      <c r="B2" s="29">
        <v>2005</v>
      </c>
      <c r="C2" s="29">
        <v>2006</v>
      </c>
      <c r="D2" s="30">
        <v>2007</v>
      </c>
      <c r="E2" s="30">
        <v>2008</v>
      </c>
      <c r="F2" s="30">
        <v>2009</v>
      </c>
      <c r="G2" s="30">
        <v>2010</v>
      </c>
      <c r="H2" s="30">
        <v>2011</v>
      </c>
      <c r="I2" s="30">
        <v>2012</v>
      </c>
      <c r="J2" s="30">
        <v>2013</v>
      </c>
    </row>
    <row r="3" spans="1:14" ht="11.25">
      <c r="A3" s="31" t="s">
        <v>92</v>
      </c>
      <c r="B3" s="40"/>
      <c r="C3" s="40"/>
      <c r="D3" s="40"/>
      <c r="E3" s="40"/>
      <c r="N3" s="26"/>
    </row>
    <row r="4" spans="1:14" ht="11.25">
      <c r="A4" s="32" t="s">
        <v>25</v>
      </c>
      <c r="B4" s="37">
        <v>12742.913</v>
      </c>
      <c r="C4" s="37">
        <v>9229.673000000003</v>
      </c>
      <c r="D4" s="37">
        <v>16634.394999999997</v>
      </c>
      <c r="E4" s="37">
        <v>15521.766999999996</v>
      </c>
      <c r="F4" s="37">
        <v>11856.276</v>
      </c>
      <c r="G4" s="37">
        <v>9204.224999999999</v>
      </c>
      <c r="H4" s="37">
        <v>12075.893</v>
      </c>
      <c r="I4" s="37">
        <v>5428.758</v>
      </c>
      <c r="J4" s="37">
        <v>5638.549999999999</v>
      </c>
      <c r="N4" s="26"/>
    </row>
    <row r="5" spans="1:14" ht="11.25">
      <c r="A5" s="32" t="s">
        <v>26</v>
      </c>
      <c r="B5" s="37">
        <v>85597.466</v>
      </c>
      <c r="C5" s="37">
        <v>73917.579</v>
      </c>
      <c r="D5" s="37">
        <v>41370.89599999999</v>
      </c>
      <c r="E5" s="37">
        <v>30101.376</v>
      </c>
      <c r="F5" s="37">
        <v>20383.844999999998</v>
      </c>
      <c r="G5" s="37">
        <v>58033.238</v>
      </c>
      <c r="H5" s="37">
        <v>34290.443</v>
      </c>
      <c r="I5" s="37">
        <v>73854.26</v>
      </c>
      <c r="J5" s="37">
        <v>49000.955</v>
      </c>
      <c r="N5" s="26"/>
    </row>
    <row r="6" spans="1:14" ht="11.25">
      <c r="A6" s="32" t="s">
        <v>27</v>
      </c>
      <c r="B6" s="37">
        <v>21488.856</v>
      </c>
      <c r="C6" s="37">
        <v>25691.15</v>
      </c>
      <c r="D6" s="37">
        <v>20357.18</v>
      </c>
      <c r="E6" s="37">
        <v>29797.462</v>
      </c>
      <c r="F6" s="37">
        <v>37034.344999999994</v>
      </c>
      <c r="G6" s="37">
        <v>28399.581</v>
      </c>
      <c r="H6" s="37">
        <v>11811.150999999998</v>
      </c>
      <c r="I6" s="37">
        <v>10011.526</v>
      </c>
      <c r="J6" s="37">
        <v>11423.625</v>
      </c>
      <c r="N6" s="26"/>
    </row>
    <row r="7" spans="1:14" ht="20.25">
      <c r="A7" s="32" t="s">
        <v>28</v>
      </c>
      <c r="B7" s="42">
        <v>3098.105</v>
      </c>
      <c r="C7" s="42">
        <v>8378.277999999998</v>
      </c>
      <c r="D7" s="41">
        <v>4595.65</v>
      </c>
      <c r="E7" s="42">
        <v>4999.916</v>
      </c>
      <c r="F7" s="42">
        <v>2576.1589999999997</v>
      </c>
      <c r="G7" s="42">
        <v>1912.55</v>
      </c>
      <c r="H7" s="42">
        <v>2099.7019999999998</v>
      </c>
      <c r="I7" s="42">
        <v>1721.2510000000002</v>
      </c>
      <c r="J7" s="42">
        <v>6985.073999999999</v>
      </c>
      <c r="N7" s="26"/>
    </row>
    <row r="8" spans="1:14" ht="20.25">
      <c r="A8" s="32" t="s">
        <v>29</v>
      </c>
      <c r="B8" s="42">
        <v>25713.054</v>
      </c>
      <c r="C8" s="42">
        <v>16424.311999999998</v>
      </c>
      <c r="D8" s="41">
        <v>11917.578999999998</v>
      </c>
      <c r="E8" s="42">
        <v>13401.171</v>
      </c>
      <c r="F8" s="42">
        <v>16821.461000000007</v>
      </c>
      <c r="G8" s="42">
        <v>13139.558000000003</v>
      </c>
      <c r="H8" s="42">
        <v>16334.913</v>
      </c>
      <c r="I8" s="42">
        <v>8291.809</v>
      </c>
      <c r="J8" s="42">
        <v>19586.219</v>
      </c>
      <c r="N8" s="26"/>
    </row>
    <row r="9" spans="1:14" ht="11.25">
      <c r="A9" s="32" t="s">
        <v>96</v>
      </c>
      <c r="B9" s="37">
        <v>1519.269</v>
      </c>
      <c r="C9" s="37">
        <v>1137.69</v>
      </c>
      <c r="D9" s="37">
        <v>1584.3059999999998</v>
      </c>
      <c r="E9" s="37">
        <v>3187.903</v>
      </c>
      <c r="F9" s="37">
        <v>2033.9640000000002</v>
      </c>
      <c r="G9" s="37">
        <v>2915.743</v>
      </c>
      <c r="H9" s="37">
        <v>4008.1059999999998</v>
      </c>
      <c r="I9" s="37">
        <v>2327.3019999999997</v>
      </c>
      <c r="J9" s="37">
        <v>2569.274</v>
      </c>
      <c r="N9" s="26"/>
    </row>
    <row r="10" spans="1:14" ht="11.25">
      <c r="A10" s="32" t="s">
        <v>31</v>
      </c>
      <c r="B10" s="37">
        <v>9114.994</v>
      </c>
      <c r="C10" s="37">
        <v>11337.224</v>
      </c>
      <c r="D10" s="37">
        <v>9213.037</v>
      </c>
      <c r="E10" s="37">
        <v>5825.426</v>
      </c>
      <c r="F10" s="37">
        <v>3672.809</v>
      </c>
      <c r="G10" s="37">
        <v>3738.346</v>
      </c>
      <c r="H10" s="37">
        <v>2224.205</v>
      </c>
      <c r="I10" s="37">
        <v>3638.524</v>
      </c>
      <c r="J10" s="37">
        <v>6246.923000000001</v>
      </c>
      <c r="N10" s="26"/>
    </row>
    <row r="11" spans="1:14" ht="11.25">
      <c r="A11" s="32" t="s">
        <v>32</v>
      </c>
      <c r="B11" s="37">
        <v>69.825</v>
      </c>
      <c r="C11" s="37">
        <v>86.825</v>
      </c>
      <c r="D11" s="37">
        <v>693.072</v>
      </c>
      <c r="E11" s="37">
        <v>477.32899999999995</v>
      </c>
      <c r="F11" s="37">
        <v>626.405</v>
      </c>
      <c r="G11" s="37">
        <v>877.727</v>
      </c>
      <c r="H11" s="37">
        <v>388.07199999999995</v>
      </c>
      <c r="I11" s="37">
        <v>236.05100000000002</v>
      </c>
      <c r="J11" s="37">
        <v>163.221</v>
      </c>
      <c r="N11" s="26"/>
    </row>
    <row r="12" spans="1:14" ht="11.25">
      <c r="A12" s="32" t="s">
        <v>33</v>
      </c>
      <c r="B12" s="37">
        <v>11228.042</v>
      </c>
      <c r="C12" s="37">
        <v>4838.962</v>
      </c>
      <c r="D12" s="37">
        <v>4874.825</v>
      </c>
      <c r="E12" s="37">
        <v>19325.248</v>
      </c>
      <c r="F12" s="37">
        <v>16153.811000000002</v>
      </c>
      <c r="G12" s="37">
        <v>19060.4</v>
      </c>
      <c r="H12" s="37">
        <v>20094.301999999996</v>
      </c>
      <c r="I12" s="37">
        <v>14972.472</v>
      </c>
      <c r="J12" s="37">
        <v>19026.868999999995</v>
      </c>
      <c r="N12" s="26"/>
    </row>
    <row r="13" spans="1:14" s="45" customFormat="1" ht="12">
      <c r="A13" s="34" t="s">
        <v>39</v>
      </c>
      <c r="B13" s="12">
        <v>167474.419</v>
      </c>
      <c r="C13" s="12">
        <v>142663.415</v>
      </c>
      <c r="D13" s="12">
        <f>D4+D5+D6+D8+D9+D10+D11+D12</f>
        <v>106645.28999999998</v>
      </c>
      <c r="E13" s="12">
        <v>117637.682</v>
      </c>
      <c r="F13" s="12">
        <v>108582.916</v>
      </c>
      <c r="G13" s="12">
        <v>135368.818</v>
      </c>
      <c r="H13" s="12">
        <v>101227</v>
      </c>
      <c r="I13" s="12">
        <f>SUM(I4:I6,I8:I12)</f>
        <v>118760.70199999999</v>
      </c>
      <c r="J13" s="12">
        <v>113655.63500000001</v>
      </c>
      <c r="K13" s="137"/>
      <c r="N13" s="35"/>
    </row>
    <row r="14" spans="1:10" ht="11.25">
      <c r="A14" s="31" t="s">
        <v>93</v>
      </c>
      <c r="B14" s="40"/>
      <c r="C14" s="40"/>
      <c r="D14" s="40"/>
      <c r="G14" s="49"/>
      <c r="H14" s="49"/>
      <c r="I14" s="49"/>
      <c r="J14" s="49"/>
    </row>
    <row r="15" spans="1:10" ht="11.25">
      <c r="A15" s="32" t="s">
        <v>25</v>
      </c>
      <c r="B15" s="37">
        <v>16293.045</v>
      </c>
      <c r="C15" s="37">
        <v>18586.769</v>
      </c>
      <c r="D15" s="37">
        <v>8374.037000000002</v>
      </c>
      <c r="E15" s="37">
        <v>5303.0509999999995</v>
      </c>
      <c r="F15" s="37">
        <v>2419.957</v>
      </c>
      <c r="G15" s="37">
        <v>3192.9149999999995</v>
      </c>
      <c r="H15" s="37">
        <v>6930.689000000001</v>
      </c>
      <c r="I15" s="37">
        <v>5165.063</v>
      </c>
      <c r="J15" s="37">
        <v>3833.713</v>
      </c>
    </row>
    <row r="16" spans="1:10" ht="11.25">
      <c r="A16" s="32" t="s">
        <v>26</v>
      </c>
      <c r="B16" s="37">
        <v>13213.698</v>
      </c>
      <c r="C16" s="37">
        <v>12706.528</v>
      </c>
      <c r="D16" s="37">
        <v>8616.812</v>
      </c>
      <c r="E16" s="37">
        <v>9706.925</v>
      </c>
      <c r="F16" s="37">
        <v>1863.8790000000001</v>
      </c>
      <c r="G16" s="37">
        <v>4636.561000000001</v>
      </c>
      <c r="H16" s="37">
        <v>5596.5470000000005</v>
      </c>
      <c r="I16" s="37">
        <v>6436.591</v>
      </c>
      <c r="J16" s="37">
        <v>2071.6150000000002</v>
      </c>
    </row>
    <row r="17" spans="1:10" ht="11.25">
      <c r="A17" s="32" t="s">
        <v>27</v>
      </c>
      <c r="B17" s="37">
        <v>1798.249</v>
      </c>
      <c r="C17" s="37">
        <v>9142.392</v>
      </c>
      <c r="D17" s="37">
        <v>1026.53</v>
      </c>
      <c r="E17" s="37">
        <v>378.382</v>
      </c>
      <c r="F17" s="37">
        <v>8425.993999999999</v>
      </c>
      <c r="G17" s="37">
        <v>3790.149</v>
      </c>
      <c r="H17" s="37">
        <v>5905.135</v>
      </c>
      <c r="I17" s="37">
        <v>1391.151</v>
      </c>
      <c r="J17" s="37">
        <v>1365.741</v>
      </c>
    </row>
    <row r="18" spans="1:10" ht="20.25">
      <c r="A18" s="32" t="s">
        <v>28</v>
      </c>
      <c r="B18" s="42">
        <v>924.091</v>
      </c>
      <c r="C18" s="42">
        <v>167.455</v>
      </c>
      <c r="D18" s="41">
        <v>367.842</v>
      </c>
      <c r="E18" s="42">
        <v>157.9</v>
      </c>
      <c r="F18" s="42">
        <v>8165.241999999999</v>
      </c>
      <c r="G18" s="42">
        <v>578.77</v>
      </c>
      <c r="H18" s="42">
        <v>1330.741</v>
      </c>
      <c r="I18" s="42">
        <v>464.651</v>
      </c>
      <c r="J18" s="42">
        <v>236.68699999999998</v>
      </c>
    </row>
    <row r="19" spans="1:10" ht="20.25">
      <c r="A19" s="32" t="s">
        <v>29</v>
      </c>
      <c r="B19" s="42">
        <v>2614.15</v>
      </c>
      <c r="C19" s="42">
        <v>5198.394000000001</v>
      </c>
      <c r="D19" s="41">
        <v>2344.5670000000005</v>
      </c>
      <c r="E19" s="42">
        <v>2309.204</v>
      </c>
      <c r="F19" s="42">
        <v>2190.512</v>
      </c>
      <c r="G19" s="42">
        <v>2734.0280000000002</v>
      </c>
      <c r="H19" s="42">
        <v>4716.913</v>
      </c>
      <c r="I19" s="42">
        <v>2703.8950000000004</v>
      </c>
      <c r="J19" s="42">
        <v>3822.449</v>
      </c>
    </row>
    <row r="20" spans="1:10" ht="11.25">
      <c r="A20" s="32" t="s">
        <v>96</v>
      </c>
      <c r="B20" s="37">
        <v>251.618</v>
      </c>
      <c r="C20" s="37">
        <v>6488.295</v>
      </c>
      <c r="D20" s="37">
        <v>174.39399999999998</v>
      </c>
      <c r="E20" s="37">
        <v>105.607</v>
      </c>
      <c r="F20" s="37">
        <v>176.862</v>
      </c>
      <c r="G20" s="37">
        <v>102.299</v>
      </c>
      <c r="H20" s="37">
        <v>2782.472</v>
      </c>
      <c r="I20" s="37">
        <v>757.1479999999999</v>
      </c>
      <c r="J20" s="37">
        <v>431.298</v>
      </c>
    </row>
    <row r="21" spans="1:10" ht="11.25">
      <c r="A21" s="32" t="s">
        <v>31</v>
      </c>
      <c r="B21" s="37">
        <v>436.281</v>
      </c>
      <c r="C21" s="37">
        <v>5433.089</v>
      </c>
      <c r="D21" s="37">
        <v>669.9340000000001</v>
      </c>
      <c r="E21" s="37">
        <v>1086.509</v>
      </c>
      <c r="F21" s="37">
        <v>19.477</v>
      </c>
      <c r="G21" s="37">
        <v>131.385</v>
      </c>
      <c r="H21" s="37">
        <v>46.121</v>
      </c>
      <c r="I21" s="37">
        <v>541.076</v>
      </c>
      <c r="J21" s="37">
        <v>692.352</v>
      </c>
    </row>
    <row r="22" spans="1:10" ht="11.25">
      <c r="A22" s="32" t="s">
        <v>32</v>
      </c>
      <c r="B22" s="37">
        <v>108.885</v>
      </c>
      <c r="C22" s="37">
        <v>101.385</v>
      </c>
      <c r="D22" s="37">
        <v>170.59699999999998</v>
      </c>
      <c r="E22" s="37">
        <v>24.698</v>
      </c>
      <c r="F22" s="37">
        <v>109.275</v>
      </c>
      <c r="G22" s="37">
        <v>120.503</v>
      </c>
      <c r="H22" s="37">
        <v>481.62399999999997</v>
      </c>
      <c r="I22" s="37">
        <v>68.70400000000001</v>
      </c>
      <c r="J22" s="37">
        <v>10.574</v>
      </c>
    </row>
    <row r="23" spans="1:10" ht="11.25">
      <c r="A23" s="32" t="s">
        <v>33</v>
      </c>
      <c r="B23" s="37">
        <v>1181.914</v>
      </c>
      <c r="C23" s="37">
        <v>1387.907</v>
      </c>
      <c r="D23" s="37">
        <v>160.799</v>
      </c>
      <c r="E23" s="37">
        <v>152.339</v>
      </c>
      <c r="F23" s="37">
        <v>491.994</v>
      </c>
      <c r="G23" s="37">
        <v>2876.6910000000003</v>
      </c>
      <c r="H23" s="37">
        <v>881.973</v>
      </c>
      <c r="I23" s="37">
        <v>2226.992</v>
      </c>
      <c r="J23" s="37">
        <v>1421.83</v>
      </c>
    </row>
    <row r="24" spans="1:10" s="45" customFormat="1" ht="12">
      <c r="A24" s="34" t="s">
        <v>39</v>
      </c>
      <c r="B24" s="44">
        <v>35897.84</v>
      </c>
      <c r="C24" s="44">
        <v>59044.759</v>
      </c>
      <c r="D24" s="12">
        <v>21537.67</v>
      </c>
      <c r="E24" s="44">
        <v>19066.715</v>
      </c>
      <c r="F24" s="44">
        <v>15697.95</v>
      </c>
      <c r="G24" s="12">
        <v>17584.531000000003</v>
      </c>
      <c r="H24" s="12">
        <v>27341.474000000002</v>
      </c>
      <c r="I24" s="12">
        <f>SUM(I15:I17,I19:I23)</f>
        <v>19290.620000000003</v>
      </c>
      <c r="J24" s="12">
        <v>13649.577</v>
      </c>
    </row>
    <row r="25" spans="1:10" ht="11.25">
      <c r="A25" s="31" t="s">
        <v>94</v>
      </c>
      <c r="B25" s="43"/>
      <c r="C25" s="43"/>
      <c r="D25" s="26"/>
      <c r="G25" s="49"/>
      <c r="H25" s="49"/>
      <c r="I25" s="49"/>
      <c r="J25" s="49"/>
    </row>
    <row r="26" spans="1:10" ht="11.25">
      <c r="A26" s="32" t="s">
        <v>25</v>
      </c>
      <c r="B26" s="42">
        <v>29035.958</v>
      </c>
      <c r="C26" s="42">
        <v>27816.442000000003</v>
      </c>
      <c r="D26" s="41">
        <f>D4+D15</f>
        <v>25008.432</v>
      </c>
      <c r="E26" s="42">
        <v>20824.817999999996</v>
      </c>
      <c r="F26" s="42">
        <v>14276.233</v>
      </c>
      <c r="G26" s="42">
        <v>12397.14</v>
      </c>
      <c r="H26" s="37">
        <v>19006.582000000002</v>
      </c>
      <c r="I26" s="37">
        <f>I4+I15</f>
        <v>10593.821</v>
      </c>
      <c r="J26" s="37">
        <f>J4+J15</f>
        <v>9472.262999999999</v>
      </c>
    </row>
    <row r="27" spans="1:10" ht="11.25">
      <c r="A27" s="32" t="s">
        <v>26</v>
      </c>
      <c r="B27" s="42">
        <v>98811.164</v>
      </c>
      <c r="C27" s="42">
        <v>86624.107</v>
      </c>
      <c r="D27" s="41">
        <f aca="true" t="shared" si="0" ref="D27:D35">D5+D16</f>
        <v>49987.70799999999</v>
      </c>
      <c r="E27" s="42">
        <v>39808.301</v>
      </c>
      <c r="F27" s="42">
        <v>22247.724</v>
      </c>
      <c r="G27" s="42">
        <v>62669.799</v>
      </c>
      <c r="H27" s="37">
        <v>39886.99</v>
      </c>
      <c r="I27" s="37">
        <f aca="true" t="shared" si="1" ref="I27:J35">I5+I16</f>
        <v>80290.851</v>
      </c>
      <c r="J27" s="37">
        <f t="shared" si="1"/>
        <v>51072.57</v>
      </c>
    </row>
    <row r="28" spans="1:10" ht="11.25">
      <c r="A28" s="32" t="s">
        <v>27</v>
      </c>
      <c r="B28" s="42">
        <v>23287.105</v>
      </c>
      <c r="C28" s="42">
        <v>34833.542</v>
      </c>
      <c r="D28" s="41">
        <f t="shared" si="0"/>
        <v>21383.71</v>
      </c>
      <c r="E28" s="42">
        <v>30175.844</v>
      </c>
      <c r="F28" s="42">
        <v>45460.33899999999</v>
      </c>
      <c r="G28" s="42">
        <v>32189.73</v>
      </c>
      <c r="H28" s="37">
        <v>17716.286</v>
      </c>
      <c r="I28" s="37">
        <f t="shared" si="1"/>
        <v>11402.677</v>
      </c>
      <c r="J28" s="37">
        <f t="shared" si="1"/>
        <v>12789.366</v>
      </c>
    </row>
    <row r="29" spans="1:10" ht="20.25">
      <c r="A29" s="32" t="s">
        <v>28</v>
      </c>
      <c r="B29" s="42">
        <v>4022.196</v>
      </c>
      <c r="C29" s="42">
        <v>8545.732999999998</v>
      </c>
      <c r="D29" s="41">
        <f t="shared" si="0"/>
        <v>4963.491999999999</v>
      </c>
      <c r="E29" s="42">
        <v>5157.816</v>
      </c>
      <c r="F29" s="42">
        <v>10741.400999999998</v>
      </c>
      <c r="G29" s="42">
        <v>2491.32</v>
      </c>
      <c r="H29" s="37">
        <v>3430.4429999999998</v>
      </c>
      <c r="I29" s="37">
        <f t="shared" si="1"/>
        <v>2185.902</v>
      </c>
      <c r="J29" s="37">
        <f t="shared" si="1"/>
        <v>7221.760999999999</v>
      </c>
    </row>
    <row r="30" spans="1:10" ht="20.25">
      <c r="A30" s="32" t="s">
        <v>29</v>
      </c>
      <c r="B30" s="42">
        <v>28327.204</v>
      </c>
      <c r="C30" s="42">
        <v>21622.706</v>
      </c>
      <c r="D30" s="41">
        <f t="shared" si="0"/>
        <v>14262.145999999999</v>
      </c>
      <c r="E30" s="42">
        <v>15710.375</v>
      </c>
      <c r="F30" s="42">
        <v>19011.973000000005</v>
      </c>
      <c r="G30" s="42">
        <v>15873.586000000003</v>
      </c>
      <c r="H30" s="37">
        <v>21051.826</v>
      </c>
      <c r="I30" s="37">
        <f t="shared" si="1"/>
        <v>10995.704</v>
      </c>
      <c r="J30" s="37">
        <f t="shared" si="1"/>
        <v>23408.668</v>
      </c>
    </row>
    <row r="31" spans="1:10" ht="11.25">
      <c r="A31" s="32" t="s">
        <v>96</v>
      </c>
      <c r="B31" s="42">
        <v>1770.887</v>
      </c>
      <c r="C31" s="42">
        <v>7625.985000000001</v>
      </c>
      <c r="D31" s="41">
        <f t="shared" si="0"/>
        <v>1758.6999999999998</v>
      </c>
      <c r="E31" s="42">
        <v>3293.51</v>
      </c>
      <c r="F31" s="42">
        <v>2210.826</v>
      </c>
      <c r="G31" s="42">
        <v>3018.042</v>
      </c>
      <c r="H31" s="37">
        <v>6790.5779999999995</v>
      </c>
      <c r="I31" s="37">
        <f t="shared" si="1"/>
        <v>3084.45</v>
      </c>
      <c r="J31" s="37">
        <f t="shared" si="1"/>
        <v>3000.572</v>
      </c>
    </row>
    <row r="32" spans="1:10" ht="11.25">
      <c r="A32" s="32" t="s">
        <v>31</v>
      </c>
      <c r="B32" s="42">
        <v>9551.275000000001</v>
      </c>
      <c r="C32" s="42">
        <v>16770.313000000002</v>
      </c>
      <c r="D32" s="41">
        <f t="shared" si="0"/>
        <v>9882.971</v>
      </c>
      <c r="E32" s="42">
        <v>6911.935</v>
      </c>
      <c r="F32" s="42">
        <v>3692.286</v>
      </c>
      <c r="G32" s="42">
        <v>3869.7309999999998</v>
      </c>
      <c r="H32" s="37">
        <v>2270.326</v>
      </c>
      <c r="I32" s="37">
        <f t="shared" si="1"/>
        <v>4179.6</v>
      </c>
      <c r="J32" s="37">
        <f t="shared" si="1"/>
        <v>6939.275000000001</v>
      </c>
    </row>
    <row r="33" spans="1:10" ht="11.25">
      <c r="A33" s="32" t="s">
        <v>32</v>
      </c>
      <c r="B33" s="42">
        <v>178.71</v>
      </c>
      <c r="C33" s="42">
        <v>188.21</v>
      </c>
      <c r="D33" s="41">
        <f t="shared" si="0"/>
        <v>863.669</v>
      </c>
      <c r="E33" s="42">
        <v>502.02699999999993</v>
      </c>
      <c r="F33" s="42">
        <v>735.68</v>
      </c>
      <c r="G33" s="42">
        <v>998.23</v>
      </c>
      <c r="H33" s="37">
        <v>869.6959999999999</v>
      </c>
      <c r="I33" s="37">
        <f t="shared" si="1"/>
        <v>304.755</v>
      </c>
      <c r="J33" s="37">
        <f t="shared" si="1"/>
        <v>173.79500000000002</v>
      </c>
    </row>
    <row r="34" spans="1:10" ht="11.25">
      <c r="A34" s="32" t="s">
        <v>33</v>
      </c>
      <c r="B34" s="42">
        <v>12409.956</v>
      </c>
      <c r="C34" s="42">
        <v>6226.869000000001</v>
      </c>
      <c r="D34" s="41">
        <f t="shared" si="0"/>
        <v>5035.624</v>
      </c>
      <c r="E34" s="42">
        <v>19477.587</v>
      </c>
      <c r="F34" s="42">
        <v>16645.805</v>
      </c>
      <c r="G34" s="42">
        <v>21937.091</v>
      </c>
      <c r="H34" s="37">
        <v>20976.274999999994</v>
      </c>
      <c r="I34" s="37">
        <f t="shared" si="1"/>
        <v>17199.464</v>
      </c>
      <c r="J34" s="37">
        <f t="shared" si="1"/>
        <v>20448.698999999993</v>
      </c>
    </row>
    <row r="35" spans="1:11" s="45" customFormat="1" ht="12">
      <c r="A35" s="34" t="s">
        <v>39</v>
      </c>
      <c r="B35" s="56">
        <v>203372.259</v>
      </c>
      <c r="C35" s="56">
        <v>201708.174</v>
      </c>
      <c r="D35" s="57">
        <f t="shared" si="0"/>
        <v>128182.95999999998</v>
      </c>
      <c r="E35" s="56">
        <v>136704.397</v>
      </c>
      <c r="F35" s="56">
        <v>124280.866</v>
      </c>
      <c r="G35" s="12">
        <v>152953.349</v>
      </c>
      <c r="H35" s="13">
        <v>128568.55899999998</v>
      </c>
      <c r="I35" s="13">
        <f t="shared" si="1"/>
        <v>138051.322</v>
      </c>
      <c r="J35" s="13">
        <f t="shared" si="1"/>
        <v>127305.21200000001</v>
      </c>
      <c r="K35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6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7.140625" style="26" customWidth="1"/>
    <col min="2" max="2" width="23.421875" style="26" customWidth="1"/>
    <col min="3" max="11" width="9.421875" style="26" customWidth="1"/>
    <col min="12" max="16384" width="9.140625" style="26" customWidth="1"/>
  </cols>
  <sheetData>
    <row r="1" ht="14.25" customHeight="1">
      <c r="A1" s="25" t="s">
        <v>168</v>
      </c>
    </row>
    <row r="2" spans="1:11" ht="20.25">
      <c r="A2" s="27" t="s">
        <v>35</v>
      </c>
      <c r="B2" s="28" t="s">
        <v>91</v>
      </c>
      <c r="C2" s="29">
        <v>2005</v>
      </c>
      <c r="D2" s="29">
        <v>2006</v>
      </c>
      <c r="E2" s="30">
        <v>2007</v>
      </c>
      <c r="F2" s="30">
        <v>2008</v>
      </c>
      <c r="G2" s="30">
        <v>2009</v>
      </c>
      <c r="H2" s="30">
        <v>2010</v>
      </c>
      <c r="I2" s="30">
        <v>2011</v>
      </c>
      <c r="J2" s="30">
        <v>2012</v>
      </c>
      <c r="K2" s="30">
        <v>2013</v>
      </c>
    </row>
    <row r="3" ht="9.75">
      <c r="A3" s="31" t="s">
        <v>92</v>
      </c>
    </row>
    <row r="4" spans="1:11" ht="20.25">
      <c r="A4" s="1" t="s">
        <v>0</v>
      </c>
      <c r="B4" s="7" t="s">
        <v>43</v>
      </c>
      <c r="C4" s="37">
        <v>1824.874</v>
      </c>
      <c r="D4" s="37">
        <v>2563.353</v>
      </c>
      <c r="E4" s="37">
        <v>3671.616</v>
      </c>
      <c r="F4" s="37">
        <v>9066.553</v>
      </c>
      <c r="G4" s="37">
        <v>14863.359</v>
      </c>
      <c r="H4" s="37">
        <v>6153.781</v>
      </c>
      <c r="I4" s="37">
        <v>5319.916</v>
      </c>
      <c r="J4" s="37">
        <v>2489.598</v>
      </c>
      <c r="K4" s="37">
        <v>2847.856</v>
      </c>
    </row>
    <row r="5" spans="1:11" ht="12.75">
      <c r="A5" s="1" t="s">
        <v>2</v>
      </c>
      <c r="B5" s="7" t="s">
        <v>44</v>
      </c>
      <c r="C5" s="37">
        <v>233.57</v>
      </c>
      <c r="D5" s="37">
        <v>130.877</v>
      </c>
      <c r="E5" s="37">
        <v>234.604</v>
      </c>
      <c r="F5" s="37">
        <v>636.162</v>
      </c>
      <c r="G5" s="37">
        <v>54.809</v>
      </c>
      <c r="H5" s="37">
        <v>145.023</v>
      </c>
      <c r="I5" s="37">
        <v>0.596</v>
      </c>
      <c r="J5" s="37">
        <v>24.443</v>
      </c>
      <c r="K5" s="37">
        <v>46.098</v>
      </c>
    </row>
    <row r="6" spans="1:11" ht="12.75">
      <c r="A6" s="1" t="s">
        <v>3</v>
      </c>
      <c r="B6" s="7" t="s">
        <v>40</v>
      </c>
      <c r="C6" s="37">
        <v>24591.397</v>
      </c>
      <c r="D6" s="37">
        <v>17248.302</v>
      </c>
      <c r="E6" s="37">
        <v>23314.686</v>
      </c>
      <c r="F6" s="37">
        <v>23394.672</v>
      </c>
      <c r="G6" s="37">
        <v>17783.568</v>
      </c>
      <c r="H6" s="37">
        <v>12022.247</v>
      </c>
      <c r="I6" s="37">
        <v>21674.16</v>
      </c>
      <c r="J6" s="37">
        <v>19622.734</v>
      </c>
      <c r="K6" s="37">
        <v>16514.003</v>
      </c>
    </row>
    <row r="7" spans="1:11" ht="20.25">
      <c r="A7" s="1" t="s">
        <v>4</v>
      </c>
      <c r="B7" s="7" t="s">
        <v>45</v>
      </c>
      <c r="C7" s="37">
        <v>3232.682</v>
      </c>
      <c r="D7" s="37">
        <v>3102.332</v>
      </c>
      <c r="E7" s="37">
        <v>5433.447</v>
      </c>
      <c r="F7" s="37">
        <v>3796.791</v>
      </c>
      <c r="G7" s="37">
        <v>3007.308</v>
      </c>
      <c r="H7" s="37">
        <v>3282.668</v>
      </c>
      <c r="I7" s="37">
        <v>2764.889</v>
      </c>
      <c r="J7" s="37">
        <v>3368.559</v>
      </c>
      <c r="K7" s="37">
        <v>1390.69</v>
      </c>
    </row>
    <row r="8" spans="1:11" ht="30">
      <c r="A8" s="1" t="s">
        <v>5</v>
      </c>
      <c r="B8" s="7" t="s">
        <v>46</v>
      </c>
      <c r="C8" s="37">
        <v>21579.222</v>
      </c>
      <c r="D8" s="37">
        <v>18189.028</v>
      </c>
      <c r="E8" s="37">
        <v>16811.058</v>
      </c>
      <c r="F8" s="37">
        <v>28063.969</v>
      </c>
      <c r="G8" s="37">
        <v>30712.751</v>
      </c>
      <c r="H8" s="37">
        <v>32130.225</v>
      </c>
      <c r="I8" s="37">
        <v>26744.821</v>
      </c>
      <c r="J8" s="37">
        <v>20957.697</v>
      </c>
      <c r="K8" s="37">
        <v>15565.372</v>
      </c>
    </row>
    <row r="9" spans="1:11" ht="12.75">
      <c r="A9" s="1" t="s">
        <v>6</v>
      </c>
      <c r="B9" s="7" t="s">
        <v>41</v>
      </c>
      <c r="C9" s="37">
        <v>315.413</v>
      </c>
      <c r="D9" s="37">
        <v>388.068</v>
      </c>
      <c r="E9" s="37">
        <v>140.709</v>
      </c>
      <c r="F9" s="37">
        <v>52.976</v>
      </c>
      <c r="G9" s="37">
        <v>166.594</v>
      </c>
      <c r="H9" s="37">
        <v>692.966</v>
      </c>
      <c r="I9" s="37">
        <v>506.282</v>
      </c>
      <c r="J9" s="37">
        <v>1273.678</v>
      </c>
      <c r="K9" s="37">
        <v>854.206</v>
      </c>
    </row>
    <row r="10" spans="1:11" ht="12.75">
      <c r="A10" s="1" t="s">
        <v>7</v>
      </c>
      <c r="B10" s="7" t="s">
        <v>47</v>
      </c>
      <c r="C10" s="37">
        <v>539.734</v>
      </c>
      <c r="D10" s="37">
        <v>2220.977</v>
      </c>
      <c r="E10" s="37">
        <v>1970.581</v>
      </c>
      <c r="F10" s="37">
        <v>1759.976</v>
      </c>
      <c r="G10" s="37">
        <v>9018.478</v>
      </c>
      <c r="H10" s="37">
        <v>6042.138</v>
      </c>
      <c r="I10" s="37">
        <v>4175.098</v>
      </c>
      <c r="J10" s="37">
        <v>551.965</v>
      </c>
      <c r="K10" s="37">
        <v>2729.289</v>
      </c>
    </row>
    <row r="11" spans="1:11" ht="12.75">
      <c r="A11" s="1" t="s">
        <v>8</v>
      </c>
      <c r="B11" s="7" t="s">
        <v>49</v>
      </c>
      <c r="C11" s="37">
        <v>17540.272</v>
      </c>
      <c r="D11" s="37">
        <v>11618.84</v>
      </c>
      <c r="E11" s="37">
        <v>3833.419</v>
      </c>
      <c r="F11" s="37">
        <v>13261.494</v>
      </c>
      <c r="G11" s="37">
        <v>4158.776</v>
      </c>
      <c r="H11" s="37">
        <v>6675.553</v>
      </c>
      <c r="I11" s="37">
        <v>3376.596</v>
      </c>
      <c r="J11" s="37">
        <v>4311.249</v>
      </c>
      <c r="K11" s="37">
        <v>6643.33</v>
      </c>
    </row>
    <row r="12" spans="1:11" ht="20.25">
      <c r="A12" s="1" t="s">
        <v>9</v>
      </c>
      <c r="B12" s="7" t="s">
        <v>48</v>
      </c>
      <c r="C12" s="37">
        <v>114.626</v>
      </c>
      <c r="D12" s="37">
        <v>48.33</v>
      </c>
      <c r="E12" s="37">
        <v>24.194</v>
      </c>
      <c r="F12" s="37">
        <v>163.89</v>
      </c>
      <c r="G12" s="37">
        <v>7.533</v>
      </c>
      <c r="H12" s="37">
        <v>4.608</v>
      </c>
      <c r="I12" s="37">
        <v>29.623</v>
      </c>
      <c r="J12" s="37">
        <v>11.188</v>
      </c>
      <c r="K12" s="37">
        <v>23.904</v>
      </c>
    </row>
    <row r="13" spans="1:11" ht="12.75">
      <c r="A13" s="1" t="s">
        <v>10</v>
      </c>
      <c r="B13" s="7" t="s">
        <v>50</v>
      </c>
      <c r="C13" s="37">
        <v>33.445</v>
      </c>
      <c r="D13" s="37">
        <v>58.867</v>
      </c>
      <c r="E13" s="37">
        <v>97.49</v>
      </c>
      <c r="F13" s="37">
        <v>34.874</v>
      </c>
      <c r="G13" s="37">
        <v>40.481</v>
      </c>
      <c r="H13" s="37">
        <v>29.84</v>
      </c>
      <c r="I13" s="37">
        <v>0.431</v>
      </c>
      <c r="J13" s="37">
        <v>13.099</v>
      </c>
      <c r="K13" s="37">
        <v>39.074</v>
      </c>
    </row>
    <row r="14" spans="1:11" ht="20.25">
      <c r="A14" s="1" t="s">
        <v>19</v>
      </c>
      <c r="B14" s="7" t="s">
        <v>51</v>
      </c>
      <c r="C14" s="10" t="s">
        <v>1</v>
      </c>
      <c r="D14" s="10" t="s">
        <v>1</v>
      </c>
      <c r="E14" s="37">
        <v>5.955</v>
      </c>
      <c r="F14" s="37">
        <v>45.683</v>
      </c>
      <c r="G14" s="37">
        <v>27.363</v>
      </c>
      <c r="H14" s="10" t="s">
        <v>1</v>
      </c>
      <c r="I14" s="10"/>
      <c r="J14" s="10" t="s">
        <v>1</v>
      </c>
      <c r="K14" s="10"/>
    </row>
    <row r="15" spans="1:11" ht="12.75">
      <c r="A15" s="1" t="s">
        <v>11</v>
      </c>
      <c r="B15" s="7" t="s">
        <v>52</v>
      </c>
      <c r="C15" s="37">
        <v>194.009</v>
      </c>
      <c r="D15" s="37">
        <v>190.873</v>
      </c>
      <c r="E15" s="37">
        <v>883.956</v>
      </c>
      <c r="F15" s="37">
        <v>1177.135</v>
      </c>
      <c r="G15" s="37">
        <v>852.17</v>
      </c>
      <c r="H15" s="37">
        <v>59.221</v>
      </c>
      <c r="I15" s="37">
        <v>347.509</v>
      </c>
      <c r="J15" s="37">
        <v>692.009</v>
      </c>
      <c r="K15" s="37">
        <v>609.377</v>
      </c>
    </row>
    <row r="16" spans="1:11" ht="20.25">
      <c r="A16" s="1" t="s">
        <v>12</v>
      </c>
      <c r="B16" s="7" t="s">
        <v>53</v>
      </c>
      <c r="C16" s="37">
        <v>291.757</v>
      </c>
      <c r="D16" s="37">
        <v>58.323</v>
      </c>
      <c r="E16" s="37">
        <v>175.096</v>
      </c>
      <c r="F16" s="37">
        <v>111.076</v>
      </c>
      <c r="G16" s="37">
        <v>63.038</v>
      </c>
      <c r="H16" s="37">
        <v>139.052</v>
      </c>
      <c r="I16" s="37">
        <v>14.477</v>
      </c>
      <c r="J16" s="37">
        <v>127.366</v>
      </c>
      <c r="K16" s="37">
        <v>23.328</v>
      </c>
    </row>
    <row r="17" spans="1:11" s="35" customFormat="1" ht="20.25">
      <c r="A17" s="1" t="s">
        <v>13</v>
      </c>
      <c r="B17" s="7" t="s">
        <v>54</v>
      </c>
      <c r="C17" s="37">
        <v>28.85</v>
      </c>
      <c r="D17" s="37">
        <v>23.349</v>
      </c>
      <c r="E17" s="37">
        <v>92.867</v>
      </c>
      <c r="F17" s="37">
        <v>14.249</v>
      </c>
      <c r="G17" s="37">
        <v>5.773</v>
      </c>
      <c r="H17" s="37">
        <v>56.781</v>
      </c>
      <c r="I17" s="37">
        <v>4.364</v>
      </c>
      <c r="J17" s="37">
        <v>15.745</v>
      </c>
      <c r="K17" s="37">
        <v>0.117</v>
      </c>
    </row>
    <row r="18" spans="1:12" s="35" customFormat="1" ht="12.75">
      <c r="A18" s="1" t="s">
        <v>14</v>
      </c>
      <c r="B18" s="7" t="s">
        <v>55</v>
      </c>
      <c r="C18" s="37">
        <v>96693.682</v>
      </c>
      <c r="D18" s="37">
        <v>86596.133</v>
      </c>
      <c r="E18" s="37">
        <v>48938.453</v>
      </c>
      <c r="F18" s="37">
        <v>34468.478</v>
      </c>
      <c r="G18" s="37">
        <v>27278.067</v>
      </c>
      <c r="H18" s="37">
        <v>66804.195</v>
      </c>
      <c r="I18" s="37">
        <v>34325.531</v>
      </c>
      <c r="J18" s="37">
        <v>62971.662</v>
      </c>
      <c r="K18" s="37">
        <v>57064.884</v>
      </c>
      <c r="L18" s="36"/>
    </row>
    <row r="19" spans="1:11" s="35" customFormat="1" ht="12.75">
      <c r="A19" s="1" t="s">
        <v>15</v>
      </c>
      <c r="B19" s="7" t="s">
        <v>42</v>
      </c>
      <c r="C19" s="37">
        <v>52.057</v>
      </c>
      <c r="D19" s="37">
        <v>95.43</v>
      </c>
      <c r="E19" s="37">
        <v>825.265</v>
      </c>
      <c r="F19" s="37">
        <v>888.85</v>
      </c>
      <c r="G19" s="37">
        <v>502.044</v>
      </c>
      <c r="H19" s="37">
        <v>1076.042</v>
      </c>
      <c r="I19" s="37">
        <v>1634.839</v>
      </c>
      <c r="J19" s="37">
        <v>1944.902</v>
      </c>
      <c r="K19" s="37">
        <v>8203.065</v>
      </c>
    </row>
    <row r="20" spans="1:11" s="35" customFormat="1" ht="20.25">
      <c r="A20" s="1" t="s">
        <v>16</v>
      </c>
      <c r="B20" s="7" t="s">
        <v>56</v>
      </c>
      <c r="C20" s="37">
        <v>155.931</v>
      </c>
      <c r="D20" s="37">
        <v>127.496</v>
      </c>
      <c r="E20" s="37">
        <v>144.164</v>
      </c>
      <c r="F20" s="37">
        <v>149.367</v>
      </c>
      <c r="G20" s="37">
        <v>33.175</v>
      </c>
      <c r="H20" s="37">
        <v>54.484</v>
      </c>
      <c r="I20" s="37">
        <v>189.675</v>
      </c>
      <c r="J20" s="37">
        <v>344.119</v>
      </c>
      <c r="K20" s="37">
        <v>898.658</v>
      </c>
    </row>
    <row r="21" spans="1:11" s="35" customFormat="1" ht="20.25">
      <c r="A21" s="1" t="s">
        <v>17</v>
      </c>
      <c r="B21" s="7" t="s">
        <v>57</v>
      </c>
      <c r="C21" s="37">
        <v>42.382</v>
      </c>
      <c r="D21" s="37">
        <v>1.384</v>
      </c>
      <c r="E21" s="37">
        <v>46.838</v>
      </c>
      <c r="F21" s="37">
        <v>514.317</v>
      </c>
      <c r="G21" s="10" t="s">
        <v>1</v>
      </c>
      <c r="H21" s="10" t="s">
        <v>1</v>
      </c>
      <c r="I21" s="10">
        <v>113.281</v>
      </c>
      <c r="J21" s="10" t="s">
        <v>1</v>
      </c>
      <c r="K21" s="10">
        <v>179.587</v>
      </c>
    </row>
    <row r="22" spans="1:11" s="35" customFormat="1" ht="12.75">
      <c r="A22" s="1" t="s">
        <v>18</v>
      </c>
      <c r="B22" s="7" t="s">
        <v>58</v>
      </c>
      <c r="C22" s="37">
        <v>10.344</v>
      </c>
      <c r="D22" s="37">
        <v>1.325</v>
      </c>
      <c r="E22" s="37">
        <v>0.849</v>
      </c>
      <c r="F22" s="37">
        <v>37.187</v>
      </c>
      <c r="G22" s="37">
        <v>7.631</v>
      </c>
      <c r="H22" s="10" t="s">
        <v>1</v>
      </c>
      <c r="I22" s="10">
        <v>5</v>
      </c>
      <c r="J22" s="10">
        <v>40.69</v>
      </c>
      <c r="K22" s="10">
        <v>22.83</v>
      </c>
    </row>
    <row r="23" spans="1:11" s="35" customFormat="1" ht="9.75">
      <c r="A23" s="33"/>
      <c r="B23" s="34" t="s">
        <v>39</v>
      </c>
      <c r="C23" s="13">
        <v>167474.247</v>
      </c>
      <c r="D23" s="13">
        <v>142663.287</v>
      </c>
      <c r="E23" s="13">
        <v>106645.24700000002</v>
      </c>
      <c r="F23" s="13">
        <v>117637.69900000001</v>
      </c>
      <c r="G23" s="13">
        <v>108582.91799999998</v>
      </c>
      <c r="H23" s="13">
        <f>SUM(H4:H22)</f>
        <v>135368.824</v>
      </c>
      <c r="I23" s="13">
        <v>101227.08799999999</v>
      </c>
      <c r="J23" s="13">
        <f>SUM(J4:J22)</f>
        <v>118760.70300000001</v>
      </c>
      <c r="K23" s="13">
        <f>SUM(K4:K22)</f>
        <v>113655.66799999999</v>
      </c>
    </row>
    <row r="24" spans="1:7" ht="9.75">
      <c r="A24" s="31" t="s">
        <v>93</v>
      </c>
      <c r="C24" s="37"/>
      <c r="D24" s="37"/>
      <c r="E24" s="37"/>
      <c r="F24" s="37"/>
      <c r="G24" s="37"/>
    </row>
    <row r="25" spans="1:12" ht="20.25">
      <c r="A25" s="1" t="s">
        <v>0</v>
      </c>
      <c r="B25" s="7" t="s">
        <v>43</v>
      </c>
      <c r="C25" s="37">
        <v>307.079</v>
      </c>
      <c r="D25" s="37">
        <v>2903.659</v>
      </c>
      <c r="E25" s="37">
        <v>87.88</v>
      </c>
      <c r="F25" s="37">
        <v>1126.275</v>
      </c>
      <c r="G25" s="37">
        <v>1612.131</v>
      </c>
      <c r="H25" s="37">
        <v>2894.696</v>
      </c>
      <c r="I25" s="37">
        <v>4670.147</v>
      </c>
      <c r="J25" s="37">
        <v>707.38</v>
      </c>
      <c r="K25" s="37">
        <v>115.587</v>
      </c>
      <c r="L25"/>
    </row>
    <row r="26" spans="1:12" ht="12.75">
      <c r="A26" s="1" t="s">
        <v>2</v>
      </c>
      <c r="B26" s="7" t="s">
        <v>44</v>
      </c>
      <c r="C26" s="37">
        <v>76.026</v>
      </c>
      <c r="D26" s="37">
        <v>57.131</v>
      </c>
      <c r="E26" s="37">
        <v>83.505</v>
      </c>
      <c r="F26" s="37">
        <v>56.763</v>
      </c>
      <c r="G26" s="37">
        <v>18.838</v>
      </c>
      <c r="H26" s="37">
        <v>8.967</v>
      </c>
      <c r="I26" s="37">
        <v>11.893</v>
      </c>
      <c r="J26" s="37">
        <v>394.464</v>
      </c>
      <c r="K26" s="37">
        <v>77.325</v>
      </c>
      <c r="L26"/>
    </row>
    <row r="27" spans="1:12" ht="12.75">
      <c r="A27" s="1" t="s">
        <v>3</v>
      </c>
      <c r="B27" s="7" t="s">
        <v>40</v>
      </c>
      <c r="C27" s="37">
        <v>5143.209</v>
      </c>
      <c r="D27" s="37">
        <v>8791.869</v>
      </c>
      <c r="E27" s="37">
        <v>9025.481</v>
      </c>
      <c r="F27" s="37">
        <v>3797.501</v>
      </c>
      <c r="G27" s="37">
        <v>2510.904</v>
      </c>
      <c r="H27" s="37">
        <v>4850.234</v>
      </c>
      <c r="I27" s="37">
        <v>12196.49</v>
      </c>
      <c r="J27" s="37">
        <v>3188.073</v>
      </c>
      <c r="K27" s="37">
        <v>2444.483</v>
      </c>
      <c r="L27"/>
    </row>
    <row r="28" spans="1:12" ht="20.25">
      <c r="A28" s="1" t="s">
        <v>4</v>
      </c>
      <c r="B28" s="7" t="s">
        <v>45</v>
      </c>
      <c r="C28" s="37">
        <v>4097.604</v>
      </c>
      <c r="D28" s="37">
        <v>3867.626</v>
      </c>
      <c r="E28" s="37">
        <v>624.162</v>
      </c>
      <c r="F28" s="37">
        <v>2663.21</v>
      </c>
      <c r="G28" s="37">
        <v>1988.138</v>
      </c>
      <c r="H28" s="37">
        <v>933.125</v>
      </c>
      <c r="I28" s="37">
        <v>2921.251</v>
      </c>
      <c r="J28" s="37">
        <v>1692.269</v>
      </c>
      <c r="K28" s="37">
        <v>1044.588</v>
      </c>
      <c r="L28"/>
    </row>
    <row r="29" spans="1:12" ht="30">
      <c r="A29" s="1" t="s">
        <v>5</v>
      </c>
      <c r="B29" s="7" t="s">
        <v>46</v>
      </c>
      <c r="C29" s="37">
        <v>16810.68</v>
      </c>
      <c r="D29" s="37">
        <v>10096.06</v>
      </c>
      <c r="E29" s="37">
        <v>9268.589</v>
      </c>
      <c r="F29" s="37">
        <v>8987.843</v>
      </c>
      <c r="G29" s="37">
        <v>8389.797</v>
      </c>
      <c r="H29" s="37">
        <v>2854.882</v>
      </c>
      <c r="I29" s="37">
        <v>1060.582</v>
      </c>
      <c r="J29" s="37">
        <v>1629.82</v>
      </c>
      <c r="K29" s="37">
        <v>1574.635</v>
      </c>
      <c r="L29"/>
    </row>
    <row r="30" spans="1:12" ht="12.75">
      <c r="A30" s="1" t="s">
        <v>6</v>
      </c>
      <c r="B30" s="7" t="s">
        <v>41</v>
      </c>
      <c r="C30" s="37">
        <v>323.903</v>
      </c>
      <c r="D30" s="37">
        <v>228.955</v>
      </c>
      <c r="E30" s="37">
        <v>28.91</v>
      </c>
      <c r="F30" s="37">
        <v>55.034</v>
      </c>
      <c r="G30" s="37">
        <v>19.698</v>
      </c>
      <c r="H30" s="37">
        <v>62.248</v>
      </c>
      <c r="I30" s="37">
        <v>16.733</v>
      </c>
      <c r="J30" s="37">
        <v>0.384</v>
      </c>
      <c r="K30" s="37">
        <v>37.744</v>
      </c>
      <c r="L30"/>
    </row>
    <row r="31" spans="1:12" ht="12.75">
      <c r="A31" s="1" t="s">
        <v>7</v>
      </c>
      <c r="B31" s="7" t="s">
        <v>47</v>
      </c>
      <c r="C31" s="37">
        <v>19.059</v>
      </c>
      <c r="D31" s="37">
        <v>50.252</v>
      </c>
      <c r="E31" s="37">
        <v>392.977</v>
      </c>
      <c r="F31" s="37">
        <v>625.296</v>
      </c>
      <c r="G31" s="37">
        <v>580.188</v>
      </c>
      <c r="H31" s="37">
        <v>2.265</v>
      </c>
      <c r="I31" s="37">
        <v>137.789</v>
      </c>
      <c r="J31" s="37">
        <v>199.424</v>
      </c>
      <c r="K31" s="37">
        <v>399.905</v>
      </c>
      <c r="L31"/>
    </row>
    <row r="32" spans="1:12" ht="12.75">
      <c r="A32" s="1" t="s">
        <v>8</v>
      </c>
      <c r="B32" s="7" t="s">
        <v>49</v>
      </c>
      <c r="C32" s="37">
        <v>2563.693</v>
      </c>
      <c r="D32" s="37">
        <v>5388.726</v>
      </c>
      <c r="E32" s="37">
        <v>1290.018</v>
      </c>
      <c r="F32" s="37">
        <v>583.583</v>
      </c>
      <c r="G32" s="37">
        <v>376.114</v>
      </c>
      <c r="H32" s="37">
        <v>519.649</v>
      </c>
      <c r="I32" s="37">
        <v>2105.302</v>
      </c>
      <c r="J32" s="37">
        <v>3522.081</v>
      </c>
      <c r="K32" s="37">
        <v>2068.415</v>
      </c>
      <c r="L32"/>
    </row>
    <row r="33" spans="1:12" ht="20.25">
      <c r="A33" s="1" t="s">
        <v>9</v>
      </c>
      <c r="B33" s="7" t="s">
        <v>48</v>
      </c>
      <c r="C33" s="37">
        <v>4.417</v>
      </c>
      <c r="D33" s="10" t="s">
        <v>1</v>
      </c>
      <c r="E33" s="10" t="s">
        <v>1</v>
      </c>
      <c r="F33" s="10" t="s">
        <v>1</v>
      </c>
      <c r="G33" s="10" t="s">
        <v>1</v>
      </c>
      <c r="H33" s="10">
        <v>2.997</v>
      </c>
      <c r="I33" s="10" t="s">
        <v>1</v>
      </c>
      <c r="J33" s="10">
        <v>15.115</v>
      </c>
      <c r="K33" s="37">
        <v>3.168</v>
      </c>
      <c r="L33"/>
    </row>
    <row r="34" spans="1:12" ht="12.75">
      <c r="A34" s="1" t="s">
        <v>10</v>
      </c>
      <c r="B34" s="7" t="s">
        <v>50</v>
      </c>
      <c r="C34" s="37">
        <v>6.25</v>
      </c>
      <c r="D34" s="10" t="s">
        <v>1</v>
      </c>
      <c r="E34" s="37">
        <v>33.198</v>
      </c>
      <c r="F34" s="37">
        <v>1.739</v>
      </c>
      <c r="G34" s="37">
        <v>0.056</v>
      </c>
      <c r="H34" s="10" t="s">
        <v>1</v>
      </c>
      <c r="I34" s="10" t="s">
        <v>1</v>
      </c>
      <c r="J34" s="10" t="s">
        <v>1</v>
      </c>
      <c r="K34" s="37">
        <v>0</v>
      </c>
      <c r="L34"/>
    </row>
    <row r="35" spans="1:12" ht="20.25">
      <c r="A35" s="1" t="s">
        <v>19</v>
      </c>
      <c r="B35" s="7" t="s">
        <v>51</v>
      </c>
      <c r="C35" s="37">
        <v>5.8</v>
      </c>
      <c r="D35" s="37">
        <v>2.001</v>
      </c>
      <c r="E35" s="10" t="s">
        <v>1</v>
      </c>
      <c r="F35" s="10" t="s">
        <v>1</v>
      </c>
      <c r="G35" s="10" t="s">
        <v>1</v>
      </c>
      <c r="H35" s="10" t="s">
        <v>1</v>
      </c>
      <c r="I35" s="10"/>
      <c r="J35" s="10" t="s">
        <v>1</v>
      </c>
      <c r="K35" s="10"/>
      <c r="L35"/>
    </row>
    <row r="36" spans="1:12" ht="12.75">
      <c r="A36" s="1" t="s">
        <v>11</v>
      </c>
      <c r="B36" s="7" t="s">
        <v>52</v>
      </c>
      <c r="C36" s="37">
        <v>310.807</v>
      </c>
      <c r="D36" s="37">
        <v>281.107</v>
      </c>
      <c r="E36" s="37">
        <v>8.136</v>
      </c>
      <c r="F36" s="37">
        <v>1.874</v>
      </c>
      <c r="G36" s="37">
        <v>0.351</v>
      </c>
      <c r="H36" s="37">
        <v>8.771</v>
      </c>
      <c r="I36" s="37">
        <v>30.641</v>
      </c>
      <c r="J36" s="37">
        <v>5.795</v>
      </c>
      <c r="K36" s="37">
        <v>2.255</v>
      </c>
      <c r="L36"/>
    </row>
    <row r="37" spans="1:12" ht="20.25">
      <c r="A37" s="1" t="s">
        <v>12</v>
      </c>
      <c r="B37" s="7" t="s">
        <v>53</v>
      </c>
      <c r="C37" s="37">
        <v>2.615</v>
      </c>
      <c r="D37" s="37">
        <v>19.653</v>
      </c>
      <c r="E37" s="37" t="s">
        <v>1</v>
      </c>
      <c r="F37" s="10" t="s">
        <v>1</v>
      </c>
      <c r="G37" s="10" t="s">
        <v>1</v>
      </c>
      <c r="H37" s="10">
        <v>41.939</v>
      </c>
      <c r="I37" s="37">
        <v>1.16</v>
      </c>
      <c r="J37" s="10" t="s">
        <v>1</v>
      </c>
      <c r="K37" s="37">
        <v>0</v>
      </c>
      <c r="L37"/>
    </row>
    <row r="38" spans="1:12" s="35" customFormat="1" ht="20.25">
      <c r="A38" s="1" t="s">
        <v>13</v>
      </c>
      <c r="B38" s="7" t="s">
        <v>54</v>
      </c>
      <c r="C38" s="37">
        <v>10.16</v>
      </c>
      <c r="D38" s="37">
        <v>42.452</v>
      </c>
      <c r="E38" s="37">
        <v>11.869</v>
      </c>
      <c r="F38" s="37">
        <v>8</v>
      </c>
      <c r="G38" s="37">
        <v>4.8</v>
      </c>
      <c r="H38" s="37">
        <v>3.953</v>
      </c>
      <c r="I38" s="10" t="s">
        <v>1</v>
      </c>
      <c r="J38" s="37">
        <v>1</v>
      </c>
      <c r="K38" s="37">
        <v>0.8</v>
      </c>
      <c r="L38"/>
    </row>
    <row r="39" spans="1:12" s="35" customFormat="1" ht="12.75">
      <c r="A39" s="1" t="s">
        <v>14</v>
      </c>
      <c r="B39" s="7" t="s">
        <v>55</v>
      </c>
      <c r="C39" s="37">
        <v>5811.101</v>
      </c>
      <c r="D39" s="37">
        <v>27279.62</v>
      </c>
      <c r="E39" s="37">
        <v>682.387</v>
      </c>
      <c r="F39" s="37">
        <v>1111.467</v>
      </c>
      <c r="G39" s="37">
        <v>163.135</v>
      </c>
      <c r="H39" s="37">
        <v>5263.961</v>
      </c>
      <c r="I39" s="37">
        <v>3336.348</v>
      </c>
      <c r="J39" s="37">
        <v>7366.998</v>
      </c>
      <c r="K39" s="37">
        <v>5035.437</v>
      </c>
      <c r="L39"/>
    </row>
    <row r="40" spans="1:12" s="35" customFormat="1" ht="12.75">
      <c r="A40" s="1" t="s">
        <v>15</v>
      </c>
      <c r="B40" s="7" t="s">
        <v>42</v>
      </c>
      <c r="C40" s="10" t="s">
        <v>1</v>
      </c>
      <c r="D40" s="10" t="s">
        <v>1</v>
      </c>
      <c r="E40" s="37" t="s">
        <v>1</v>
      </c>
      <c r="F40" s="37">
        <v>41.819</v>
      </c>
      <c r="G40" s="37">
        <v>10.949</v>
      </c>
      <c r="H40" s="37">
        <v>108.994</v>
      </c>
      <c r="I40" s="37">
        <v>838.961</v>
      </c>
      <c r="J40" s="37">
        <v>213.957</v>
      </c>
      <c r="K40" s="37">
        <v>387.566</v>
      </c>
      <c r="L40"/>
    </row>
    <row r="41" spans="1:12" s="35" customFormat="1" ht="20.25">
      <c r="A41" s="1" t="s">
        <v>16</v>
      </c>
      <c r="B41" s="7" t="s">
        <v>56</v>
      </c>
      <c r="C41" s="37">
        <v>405.504</v>
      </c>
      <c r="D41" s="37">
        <v>35.661</v>
      </c>
      <c r="E41" s="37">
        <v>0.567</v>
      </c>
      <c r="F41" s="37">
        <v>6.305</v>
      </c>
      <c r="G41" s="37">
        <v>22.845</v>
      </c>
      <c r="H41" s="37">
        <v>27.842</v>
      </c>
      <c r="I41" s="37">
        <v>14.179</v>
      </c>
      <c r="J41" s="37">
        <v>326.08</v>
      </c>
      <c r="K41" s="37">
        <v>457.66</v>
      </c>
      <c r="L41"/>
    </row>
    <row r="42" spans="1:12" s="35" customFormat="1" ht="20.25">
      <c r="A42" s="1" t="s">
        <v>17</v>
      </c>
      <c r="B42" s="7" t="s">
        <v>57</v>
      </c>
      <c r="C42" s="37">
        <v>0.001</v>
      </c>
      <c r="D42" s="10" t="s">
        <v>1</v>
      </c>
      <c r="E42" s="10" t="s">
        <v>1</v>
      </c>
      <c r="F42" s="10" t="s">
        <v>1</v>
      </c>
      <c r="G42" s="10" t="s">
        <v>1</v>
      </c>
      <c r="H42" s="10" t="s">
        <v>1</v>
      </c>
      <c r="I42" s="10" t="s">
        <v>1</v>
      </c>
      <c r="J42" s="37">
        <v>27.762</v>
      </c>
      <c r="K42" s="10">
        <v>0</v>
      </c>
      <c r="L42"/>
    </row>
    <row r="43" spans="1:12" s="35" customFormat="1" ht="14.25">
      <c r="A43" s="1" t="s">
        <v>18</v>
      </c>
      <c r="B43" s="7" t="s">
        <v>58</v>
      </c>
      <c r="C43" s="10" t="s">
        <v>1</v>
      </c>
      <c r="D43" s="10" t="s">
        <v>1</v>
      </c>
      <c r="E43" s="10" t="s">
        <v>1</v>
      </c>
      <c r="F43" s="10" t="s">
        <v>1</v>
      </c>
      <c r="G43" s="10" t="s">
        <v>1</v>
      </c>
      <c r="H43" s="10" t="s">
        <v>1</v>
      </c>
      <c r="I43" s="10" t="s">
        <v>1</v>
      </c>
      <c r="J43" s="10" t="s">
        <v>1</v>
      </c>
      <c r="K43" s="10">
        <v>0</v>
      </c>
      <c r="L43" s="130"/>
    </row>
    <row r="44" spans="1:11" s="35" customFormat="1" ht="9.75">
      <c r="A44" s="33"/>
      <c r="B44" s="34" t="s">
        <v>39</v>
      </c>
      <c r="C44" s="13">
        <v>35897.908</v>
      </c>
      <c r="D44" s="13">
        <v>59044.772000000004</v>
      </c>
      <c r="E44" s="13">
        <v>21537.678999999993</v>
      </c>
      <c r="F44" s="13">
        <v>19066.709</v>
      </c>
      <c r="G44" s="13">
        <v>15697.944000000001</v>
      </c>
      <c r="H44" s="13">
        <f>SUM(H25:H43)</f>
        <v>17584.522999999997</v>
      </c>
      <c r="I44" s="13">
        <v>27341.475999999995</v>
      </c>
      <c r="J44" s="13">
        <v>19290.602</v>
      </c>
      <c r="K44" s="13">
        <f>SUM(K25:K43)</f>
        <v>13649.568000000001</v>
      </c>
    </row>
    <row r="45" spans="1:7" ht="9.75">
      <c r="A45" s="31" t="s">
        <v>94</v>
      </c>
      <c r="C45" s="37"/>
      <c r="D45" s="37"/>
      <c r="E45" s="37"/>
      <c r="F45" s="37"/>
      <c r="G45" s="37"/>
    </row>
    <row r="46" spans="1:12" ht="20.25">
      <c r="A46" s="1" t="s">
        <v>0</v>
      </c>
      <c r="B46" s="7" t="s">
        <v>43</v>
      </c>
      <c r="C46" s="37">
        <v>2131.953</v>
      </c>
      <c r="D46" s="37">
        <v>5467.012000000001</v>
      </c>
      <c r="E46" s="37">
        <f>E4+E25</f>
        <v>3759.496</v>
      </c>
      <c r="F46" s="37">
        <v>10192.828</v>
      </c>
      <c r="G46" s="37">
        <v>16475.49</v>
      </c>
      <c r="H46" s="37">
        <v>9048.473</v>
      </c>
      <c r="I46" s="37">
        <v>9990.063</v>
      </c>
      <c r="J46" s="37">
        <f>J4+J25</f>
        <v>3196.978</v>
      </c>
      <c r="K46" s="37">
        <f>K4+K25</f>
        <v>2963.443</v>
      </c>
      <c r="L46" s="140"/>
    </row>
    <row r="47" spans="1:12" ht="12.75">
      <c r="A47" s="1" t="s">
        <v>2</v>
      </c>
      <c r="B47" s="7" t="s">
        <v>44</v>
      </c>
      <c r="C47" s="37">
        <v>309.596</v>
      </c>
      <c r="D47" s="37">
        <v>188.008</v>
      </c>
      <c r="E47" s="37">
        <f aca="true" t="shared" si="0" ref="E47:E65">E5+E26</f>
        <v>318.10900000000004</v>
      </c>
      <c r="F47" s="37">
        <v>692.925</v>
      </c>
      <c r="G47" s="37">
        <v>73.64699999999999</v>
      </c>
      <c r="H47" s="37">
        <v>153.99</v>
      </c>
      <c r="I47" s="37">
        <v>12.489</v>
      </c>
      <c r="J47" s="37">
        <f aca="true" t="shared" si="1" ref="J47:K65">J5+J26</f>
        <v>418.907</v>
      </c>
      <c r="K47" s="37">
        <f t="shared" si="1"/>
        <v>123.423</v>
      </c>
      <c r="L47" s="140"/>
    </row>
    <row r="48" spans="1:12" ht="12.75">
      <c r="A48" s="1" t="s">
        <v>3</v>
      </c>
      <c r="B48" s="7" t="s">
        <v>40</v>
      </c>
      <c r="C48" s="37">
        <v>29734.606</v>
      </c>
      <c r="D48" s="37">
        <v>26040.171000000002</v>
      </c>
      <c r="E48" s="37">
        <f t="shared" si="0"/>
        <v>32340.167</v>
      </c>
      <c r="F48" s="37">
        <v>27192.173</v>
      </c>
      <c r="G48" s="37">
        <v>20294.471999999998</v>
      </c>
      <c r="H48" s="37">
        <v>16872.482</v>
      </c>
      <c r="I48" s="37">
        <v>33870.65</v>
      </c>
      <c r="J48" s="37">
        <f t="shared" si="1"/>
        <v>22810.807</v>
      </c>
      <c r="K48" s="37">
        <f t="shared" si="1"/>
        <v>18958.486</v>
      </c>
      <c r="L48" s="140"/>
    </row>
    <row r="49" spans="1:12" ht="20.25">
      <c r="A49" s="1" t="s">
        <v>4</v>
      </c>
      <c r="B49" s="7" t="s">
        <v>45</v>
      </c>
      <c r="C49" s="37">
        <v>7330.286</v>
      </c>
      <c r="D49" s="37">
        <v>6969.9580000000005</v>
      </c>
      <c r="E49" s="37">
        <f t="shared" si="0"/>
        <v>6057.609</v>
      </c>
      <c r="F49" s="37">
        <v>6460.001</v>
      </c>
      <c r="G49" s="37">
        <v>4995.446</v>
      </c>
      <c r="H49" s="37">
        <v>4215.793</v>
      </c>
      <c r="I49" s="37">
        <v>5686.14</v>
      </c>
      <c r="J49" s="37">
        <f t="shared" si="1"/>
        <v>5060.828</v>
      </c>
      <c r="K49" s="37">
        <f t="shared" si="1"/>
        <v>2435.2780000000002</v>
      </c>
      <c r="L49" s="140"/>
    </row>
    <row r="50" spans="1:12" ht="30">
      <c r="A50" s="1" t="s">
        <v>5</v>
      </c>
      <c r="B50" s="7" t="s">
        <v>46</v>
      </c>
      <c r="C50" s="37">
        <v>38389.902</v>
      </c>
      <c r="D50" s="37">
        <v>28285.087999999996</v>
      </c>
      <c r="E50" s="37">
        <f t="shared" si="0"/>
        <v>26079.647</v>
      </c>
      <c r="F50" s="37">
        <v>37051.812000000005</v>
      </c>
      <c r="G50" s="37">
        <v>39102.548</v>
      </c>
      <c r="H50" s="37">
        <v>34985.107</v>
      </c>
      <c r="I50" s="37">
        <v>27805.403</v>
      </c>
      <c r="J50" s="37">
        <f t="shared" si="1"/>
        <v>22587.517</v>
      </c>
      <c r="K50" s="37">
        <f t="shared" si="1"/>
        <v>17140.006999999998</v>
      </c>
      <c r="L50" s="140"/>
    </row>
    <row r="51" spans="1:12" ht="12.75">
      <c r="A51" s="1" t="s">
        <v>6</v>
      </c>
      <c r="B51" s="7" t="s">
        <v>41</v>
      </c>
      <c r="C51" s="37">
        <v>639.316</v>
      </c>
      <c r="D51" s="37">
        <v>617.023</v>
      </c>
      <c r="E51" s="37">
        <f t="shared" si="0"/>
        <v>169.619</v>
      </c>
      <c r="F51" s="37">
        <v>108.01</v>
      </c>
      <c r="G51" s="37">
        <v>186.292</v>
      </c>
      <c r="H51" s="37">
        <v>755.214</v>
      </c>
      <c r="I51" s="37">
        <v>523.015</v>
      </c>
      <c r="J51" s="37">
        <f t="shared" si="1"/>
        <v>1274.0620000000001</v>
      </c>
      <c r="K51" s="37">
        <f t="shared" si="1"/>
        <v>891.95</v>
      </c>
      <c r="L51" s="140"/>
    </row>
    <row r="52" spans="1:12" ht="12.75">
      <c r="A52" s="1" t="s">
        <v>7</v>
      </c>
      <c r="B52" s="7" t="s">
        <v>47</v>
      </c>
      <c r="C52" s="37">
        <v>558.793</v>
      </c>
      <c r="D52" s="37">
        <v>2271.229</v>
      </c>
      <c r="E52" s="37">
        <f t="shared" si="0"/>
        <v>2363.558</v>
      </c>
      <c r="F52" s="37">
        <v>2385.272</v>
      </c>
      <c r="G52" s="37">
        <v>9598.666</v>
      </c>
      <c r="H52" s="37">
        <v>6044.403</v>
      </c>
      <c r="I52" s="37">
        <v>4312.887</v>
      </c>
      <c r="J52" s="37">
        <f t="shared" si="1"/>
        <v>751.389</v>
      </c>
      <c r="K52" s="37">
        <f t="shared" si="1"/>
        <v>3129.1940000000004</v>
      </c>
      <c r="L52" s="140"/>
    </row>
    <row r="53" spans="1:12" ht="12.75">
      <c r="A53" s="1" t="s">
        <v>8</v>
      </c>
      <c r="B53" s="7" t="s">
        <v>49</v>
      </c>
      <c r="C53" s="37">
        <v>20103.965</v>
      </c>
      <c r="D53" s="37">
        <v>17007.566</v>
      </c>
      <c r="E53" s="37">
        <f t="shared" si="0"/>
        <v>5123.437</v>
      </c>
      <c r="F53" s="37">
        <v>13845.077000000001</v>
      </c>
      <c r="G53" s="37">
        <v>4534.89</v>
      </c>
      <c r="H53" s="37">
        <v>7195.202</v>
      </c>
      <c r="I53" s="37">
        <v>5481.898</v>
      </c>
      <c r="J53" s="37">
        <f t="shared" si="1"/>
        <v>7833.33</v>
      </c>
      <c r="K53" s="37">
        <f t="shared" si="1"/>
        <v>8711.744999999999</v>
      </c>
      <c r="L53" s="140"/>
    </row>
    <row r="54" spans="1:12" ht="20.25">
      <c r="A54" s="1" t="s">
        <v>9</v>
      </c>
      <c r="B54" s="7" t="s">
        <v>48</v>
      </c>
      <c r="C54" s="37">
        <v>119.043</v>
      </c>
      <c r="D54" s="37">
        <v>48.33</v>
      </c>
      <c r="E54" s="37">
        <v>24</v>
      </c>
      <c r="F54" s="37">
        <v>163.89</v>
      </c>
      <c r="G54" s="37">
        <v>7.533</v>
      </c>
      <c r="H54" s="37">
        <v>7.605</v>
      </c>
      <c r="I54" s="37">
        <v>29.623</v>
      </c>
      <c r="J54" s="37">
        <f t="shared" si="1"/>
        <v>26.303</v>
      </c>
      <c r="K54" s="37">
        <f t="shared" si="1"/>
        <v>27.072</v>
      </c>
      <c r="L54" s="140"/>
    </row>
    <row r="55" spans="1:12" ht="12.75">
      <c r="A55" s="1" t="s">
        <v>10</v>
      </c>
      <c r="B55" s="7" t="s">
        <v>50</v>
      </c>
      <c r="C55" s="37">
        <v>39.695</v>
      </c>
      <c r="D55" s="37">
        <v>58.867</v>
      </c>
      <c r="E55" s="37">
        <f t="shared" si="0"/>
        <v>130.688</v>
      </c>
      <c r="F55" s="37">
        <v>36.613</v>
      </c>
      <c r="G55" s="37">
        <v>40.537</v>
      </c>
      <c r="H55" s="37">
        <v>29.84</v>
      </c>
      <c r="I55" s="37">
        <v>0.431</v>
      </c>
      <c r="J55" s="37">
        <f>J13</f>
        <v>13.099</v>
      </c>
      <c r="K55" s="37">
        <f aca="true" t="shared" si="2" ref="K55:K65">K13+K34</f>
        <v>39.074</v>
      </c>
      <c r="L55" s="140"/>
    </row>
    <row r="56" spans="1:12" ht="20.25">
      <c r="A56" s="1" t="s">
        <v>19</v>
      </c>
      <c r="B56" s="7" t="s">
        <v>51</v>
      </c>
      <c r="C56" s="37">
        <v>5.8</v>
      </c>
      <c r="D56" s="37">
        <v>2.001</v>
      </c>
      <c r="E56" s="37">
        <v>6</v>
      </c>
      <c r="F56" s="37">
        <v>45.683</v>
      </c>
      <c r="G56" s="37">
        <v>27.363</v>
      </c>
      <c r="H56" s="37"/>
      <c r="I56" s="10" t="s">
        <v>1</v>
      </c>
      <c r="J56" s="10" t="str">
        <f>J14</f>
        <v>-</v>
      </c>
      <c r="K56" s="37">
        <f t="shared" si="2"/>
        <v>0</v>
      </c>
      <c r="L56" s="140"/>
    </row>
    <row r="57" spans="1:12" ht="12.75">
      <c r="A57" s="1" t="s">
        <v>11</v>
      </c>
      <c r="B57" s="7" t="s">
        <v>52</v>
      </c>
      <c r="C57" s="37">
        <v>504.81600000000003</v>
      </c>
      <c r="D57" s="37">
        <v>471.98</v>
      </c>
      <c r="E57" s="37">
        <f t="shared" si="0"/>
        <v>892.092</v>
      </c>
      <c r="F57" s="37">
        <v>1179.009</v>
      </c>
      <c r="G57" s="37">
        <v>852.521</v>
      </c>
      <c r="H57" s="37">
        <v>67.992</v>
      </c>
      <c r="I57" s="37">
        <v>378.15</v>
      </c>
      <c r="J57" s="37">
        <f t="shared" si="1"/>
        <v>697.804</v>
      </c>
      <c r="K57" s="37">
        <f t="shared" si="2"/>
        <v>611.632</v>
      </c>
      <c r="L57" s="140"/>
    </row>
    <row r="58" spans="1:12" ht="20.25">
      <c r="A58" s="1" t="s">
        <v>12</v>
      </c>
      <c r="B58" s="7" t="s">
        <v>53</v>
      </c>
      <c r="C58" s="37">
        <v>294.372</v>
      </c>
      <c r="D58" s="37">
        <v>77.976</v>
      </c>
      <c r="E58" s="37">
        <v>175</v>
      </c>
      <c r="F58" s="37">
        <v>111.076</v>
      </c>
      <c r="G58" s="37">
        <v>63.038</v>
      </c>
      <c r="H58" s="37">
        <v>180.991</v>
      </c>
      <c r="I58" s="37">
        <v>15.637</v>
      </c>
      <c r="J58" s="37">
        <f>J16</f>
        <v>127.366</v>
      </c>
      <c r="K58" s="37">
        <f t="shared" si="2"/>
        <v>23.328</v>
      </c>
      <c r="L58" s="140"/>
    </row>
    <row r="59" spans="1:12" ht="20.25">
      <c r="A59" s="1" t="s">
        <v>13</v>
      </c>
      <c r="B59" s="7" t="s">
        <v>54</v>
      </c>
      <c r="C59" s="37">
        <v>39.01</v>
      </c>
      <c r="D59" s="37">
        <v>65.801</v>
      </c>
      <c r="E59" s="37">
        <f t="shared" si="0"/>
        <v>104.736</v>
      </c>
      <c r="F59" s="37">
        <v>22.249000000000002</v>
      </c>
      <c r="G59" s="37">
        <v>10.573</v>
      </c>
      <c r="H59" s="37">
        <v>60.734</v>
      </c>
      <c r="I59" s="37">
        <v>4.364</v>
      </c>
      <c r="J59" s="37">
        <f t="shared" si="1"/>
        <v>16.744999999999997</v>
      </c>
      <c r="K59" s="37">
        <f t="shared" si="2"/>
        <v>0.917</v>
      </c>
      <c r="L59" s="140"/>
    </row>
    <row r="60" spans="1:12" ht="12.75">
      <c r="A60" s="1" t="s">
        <v>14</v>
      </c>
      <c r="B60" s="7" t="s">
        <v>55</v>
      </c>
      <c r="C60" s="37">
        <v>102504.783</v>
      </c>
      <c r="D60" s="37">
        <v>113875.753</v>
      </c>
      <c r="E60" s="37">
        <f t="shared" si="0"/>
        <v>49620.840000000004</v>
      </c>
      <c r="F60" s="37">
        <v>35579.945</v>
      </c>
      <c r="G60" s="37">
        <v>27441.201999999997</v>
      </c>
      <c r="H60" s="37">
        <v>72068.157</v>
      </c>
      <c r="I60" s="37">
        <v>37661.879</v>
      </c>
      <c r="J60" s="37">
        <f t="shared" si="1"/>
        <v>70338.66</v>
      </c>
      <c r="K60" s="37">
        <f t="shared" si="2"/>
        <v>62100.320999999996</v>
      </c>
      <c r="L60" s="140"/>
    </row>
    <row r="61" spans="1:12" ht="12.75">
      <c r="A61" s="1" t="s">
        <v>15</v>
      </c>
      <c r="B61" s="7" t="s">
        <v>42</v>
      </c>
      <c r="C61" s="37">
        <v>52.057</v>
      </c>
      <c r="D61" s="37">
        <v>95.43</v>
      </c>
      <c r="E61" s="37">
        <v>825</v>
      </c>
      <c r="F61" s="37">
        <v>930.669</v>
      </c>
      <c r="G61" s="37">
        <v>512.9929999999999</v>
      </c>
      <c r="H61" s="37">
        <v>1185.036</v>
      </c>
      <c r="I61" s="37">
        <v>2473.8</v>
      </c>
      <c r="J61" s="37">
        <f t="shared" si="1"/>
        <v>2158.859</v>
      </c>
      <c r="K61" s="37">
        <f t="shared" si="2"/>
        <v>8590.631000000001</v>
      </c>
      <c r="L61" s="140"/>
    </row>
    <row r="62" spans="1:12" ht="20.25">
      <c r="A62" s="1" t="s">
        <v>16</v>
      </c>
      <c r="B62" s="7" t="s">
        <v>56</v>
      </c>
      <c r="C62" s="37">
        <v>561.435</v>
      </c>
      <c r="D62" s="37">
        <v>163.15699999999998</v>
      </c>
      <c r="E62" s="37">
        <f t="shared" si="0"/>
        <v>144.731</v>
      </c>
      <c r="F62" s="37">
        <v>155.672</v>
      </c>
      <c r="G62" s="37">
        <v>56.02</v>
      </c>
      <c r="H62" s="37">
        <v>82.326</v>
      </c>
      <c r="I62" s="37">
        <v>203.854</v>
      </c>
      <c r="J62" s="37">
        <f t="shared" si="1"/>
        <v>670.1990000000001</v>
      </c>
      <c r="K62" s="37">
        <f t="shared" si="2"/>
        <v>1356.318</v>
      </c>
      <c r="L62" s="140"/>
    </row>
    <row r="63" spans="1:12" ht="20.25">
      <c r="A63" s="1" t="s">
        <v>17</v>
      </c>
      <c r="B63" s="7" t="s">
        <v>57</v>
      </c>
      <c r="C63" s="37">
        <v>42.382999999999996</v>
      </c>
      <c r="D63" s="37">
        <v>1.384</v>
      </c>
      <c r="E63" s="37">
        <v>47</v>
      </c>
      <c r="F63" s="37">
        <v>514.317</v>
      </c>
      <c r="G63" s="10" t="s">
        <v>1</v>
      </c>
      <c r="H63" s="10" t="s">
        <v>1</v>
      </c>
      <c r="I63" s="10">
        <v>113.281</v>
      </c>
      <c r="J63" s="37">
        <f>J42</f>
        <v>27.762</v>
      </c>
      <c r="K63" s="37">
        <f t="shared" si="2"/>
        <v>179.587</v>
      </c>
      <c r="L63" s="140"/>
    </row>
    <row r="64" spans="1:12" ht="12.75">
      <c r="A64" s="1" t="s">
        <v>18</v>
      </c>
      <c r="B64" s="7" t="s">
        <v>58</v>
      </c>
      <c r="C64" s="37">
        <v>10.344</v>
      </c>
      <c r="D64" s="37">
        <v>1.325</v>
      </c>
      <c r="E64" s="37">
        <v>1</v>
      </c>
      <c r="F64" s="37">
        <v>37.187</v>
      </c>
      <c r="G64" s="37">
        <v>7.631</v>
      </c>
      <c r="H64" s="10" t="s">
        <v>1</v>
      </c>
      <c r="I64" s="37">
        <v>5</v>
      </c>
      <c r="J64" s="37">
        <f>J22</f>
        <v>40.69</v>
      </c>
      <c r="K64" s="37">
        <f t="shared" si="2"/>
        <v>22.83</v>
      </c>
      <c r="L64" s="140"/>
    </row>
    <row r="65" spans="2:12" ht="9.75">
      <c r="B65" s="34" t="s">
        <v>39</v>
      </c>
      <c r="C65" s="13">
        <v>203372.155</v>
      </c>
      <c r="D65" s="13">
        <v>201708.059</v>
      </c>
      <c r="E65" s="13">
        <f t="shared" si="0"/>
        <v>128182.926</v>
      </c>
      <c r="F65" s="13">
        <v>136704.408</v>
      </c>
      <c r="G65" s="13">
        <v>124280.86199999998</v>
      </c>
      <c r="H65" s="13">
        <v>152953.345</v>
      </c>
      <c r="I65" s="13">
        <v>128568.56399999998</v>
      </c>
      <c r="J65" s="13">
        <f t="shared" si="1"/>
        <v>138051.305</v>
      </c>
      <c r="K65" s="19">
        <f t="shared" si="2"/>
        <v>127305.23599999999</v>
      </c>
      <c r="L65" s="14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J5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2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6.57421875" style="39" customWidth="1"/>
    <col min="2" max="10" width="9.7109375" style="39" customWidth="1"/>
    <col min="11" max="16384" width="9.140625" style="39" customWidth="1"/>
  </cols>
  <sheetData>
    <row r="1" ht="12.75">
      <c r="A1" s="38" t="s">
        <v>169</v>
      </c>
    </row>
    <row r="2" spans="1:10" ht="11.25">
      <c r="A2" s="27" t="s">
        <v>21</v>
      </c>
      <c r="B2" s="46">
        <v>2005</v>
      </c>
      <c r="C2" s="46">
        <v>2006</v>
      </c>
      <c r="D2" s="47">
        <v>2007</v>
      </c>
      <c r="E2" s="47">
        <v>2008</v>
      </c>
      <c r="F2" s="47">
        <v>2009</v>
      </c>
      <c r="G2" s="30">
        <v>2010</v>
      </c>
      <c r="H2" s="30">
        <v>2011</v>
      </c>
      <c r="I2" s="30">
        <v>2012</v>
      </c>
      <c r="J2" s="30">
        <v>2013</v>
      </c>
    </row>
    <row r="3" spans="1:10" ht="11.25">
      <c r="A3" s="48" t="s">
        <v>25</v>
      </c>
      <c r="B3" s="132">
        <v>5480.155799999998</v>
      </c>
      <c r="C3" s="132">
        <v>7736.2744999999995</v>
      </c>
      <c r="D3" s="132">
        <v>5977.624600000001</v>
      </c>
      <c r="E3" s="132">
        <v>7009.481699999999</v>
      </c>
      <c r="F3" s="11">
        <v>5543.8604</v>
      </c>
      <c r="G3" s="11">
        <v>7244.739100000001</v>
      </c>
      <c r="H3" s="136">
        <v>7556.184699999998</v>
      </c>
      <c r="I3" s="136">
        <v>4586.0061</v>
      </c>
      <c r="J3" s="37">
        <v>5546.3776</v>
      </c>
    </row>
    <row r="4" spans="1:10" ht="11.25">
      <c r="A4" s="32" t="s">
        <v>26</v>
      </c>
      <c r="B4" s="132">
        <v>62306.62789999999</v>
      </c>
      <c r="C4" s="132">
        <v>60910.17890000001</v>
      </c>
      <c r="D4" s="132">
        <v>84936.699</v>
      </c>
      <c r="E4" s="132">
        <v>89982.33050000004</v>
      </c>
      <c r="F4" s="134">
        <v>96628.75390000001</v>
      </c>
      <c r="G4" s="134">
        <v>97227.06249999997</v>
      </c>
      <c r="H4" s="136">
        <v>108478.99279999999</v>
      </c>
      <c r="I4" s="136">
        <v>103315.3576</v>
      </c>
      <c r="J4" s="37">
        <v>115497.55850000004</v>
      </c>
    </row>
    <row r="5" spans="1:10" ht="11.25">
      <c r="A5" s="32" t="s">
        <v>27</v>
      </c>
      <c r="B5" s="132">
        <v>74330.84749999999</v>
      </c>
      <c r="C5" s="132">
        <v>93659.6748</v>
      </c>
      <c r="D5" s="132">
        <v>90257.27100000001</v>
      </c>
      <c r="E5" s="132">
        <v>92199.98599999998</v>
      </c>
      <c r="F5" s="134">
        <v>98534.51460000002</v>
      </c>
      <c r="G5" s="134">
        <v>78725.63990000001</v>
      </c>
      <c r="H5" s="136">
        <v>85096.78939999998</v>
      </c>
      <c r="I5" s="136">
        <v>91266.64969999998</v>
      </c>
      <c r="J5" s="37">
        <v>50364.4257</v>
      </c>
    </row>
    <row r="6" ht="11.25">
      <c r="A6" s="32" t="s">
        <v>97</v>
      </c>
    </row>
    <row r="7" spans="1:10" ht="11.25">
      <c r="A7" s="50" t="s">
        <v>98</v>
      </c>
      <c r="B7" s="132">
        <v>21335.999399999993</v>
      </c>
      <c r="C7" s="132">
        <v>17138.0431</v>
      </c>
      <c r="D7" s="132">
        <v>33253.308200000014</v>
      </c>
      <c r="E7" s="132">
        <v>18304.5352</v>
      </c>
      <c r="F7" s="134">
        <v>18248.309399999995</v>
      </c>
      <c r="G7" s="134">
        <v>9253.144299999998</v>
      </c>
      <c r="H7" s="136">
        <v>7096.465800000001</v>
      </c>
      <c r="I7" s="136">
        <v>11331.606800000001</v>
      </c>
      <c r="J7" s="37">
        <v>8827.234300000002</v>
      </c>
    </row>
    <row r="8" spans="1:11" ht="11.25">
      <c r="A8" s="32" t="s">
        <v>29</v>
      </c>
      <c r="B8" s="132">
        <v>6914.8825</v>
      </c>
      <c r="C8" s="132">
        <v>4396.6219</v>
      </c>
      <c r="D8" s="132">
        <v>6672.5935</v>
      </c>
      <c r="E8" s="132">
        <v>14953.754999999996</v>
      </c>
      <c r="F8" s="134">
        <v>5591.542800000001</v>
      </c>
      <c r="G8" s="134">
        <v>5294.103999999999</v>
      </c>
      <c r="H8" s="136">
        <v>10253.593699999998</v>
      </c>
      <c r="I8" s="136">
        <v>11468.318900000002</v>
      </c>
      <c r="J8" s="37">
        <v>16346.5561</v>
      </c>
      <c r="K8" s="139"/>
    </row>
    <row r="9" spans="1:10" ht="11.25">
      <c r="A9" s="32" t="s">
        <v>30</v>
      </c>
      <c r="B9" s="132">
        <v>425.64779999999996</v>
      </c>
      <c r="C9" s="132">
        <v>976.8878</v>
      </c>
      <c r="D9" s="132">
        <v>987.327</v>
      </c>
      <c r="E9" s="132">
        <v>785.4258000000002</v>
      </c>
      <c r="F9" s="11">
        <v>580.3823000000001</v>
      </c>
      <c r="G9" s="11">
        <v>1311.5648999999999</v>
      </c>
      <c r="H9" s="136">
        <v>795.1553</v>
      </c>
      <c r="I9" s="37">
        <v>690.2947</v>
      </c>
      <c r="J9" s="37">
        <v>486.82660000000004</v>
      </c>
    </row>
    <row r="10" spans="1:10" ht="11.25">
      <c r="A10" s="32" t="s">
        <v>31</v>
      </c>
      <c r="B10" s="132">
        <v>13696.3505</v>
      </c>
      <c r="C10" s="132">
        <v>3306.2509999999997</v>
      </c>
      <c r="D10" s="132">
        <v>3826.7167999999997</v>
      </c>
      <c r="E10" s="132">
        <v>4342.4130000000005</v>
      </c>
      <c r="F10" s="11">
        <v>4125.8373</v>
      </c>
      <c r="G10" s="134">
        <v>3159.7915</v>
      </c>
      <c r="H10" s="37">
        <v>2626.7629000000006</v>
      </c>
      <c r="I10" s="37">
        <v>3375.3719</v>
      </c>
      <c r="J10" s="37">
        <v>4160.8703</v>
      </c>
    </row>
    <row r="11" spans="1:10" ht="11.25">
      <c r="A11" s="32" t="s">
        <v>38</v>
      </c>
      <c r="B11" s="132">
        <v>647.5816</v>
      </c>
      <c r="C11" s="132">
        <v>1205.7401</v>
      </c>
      <c r="D11" s="132">
        <v>779.9424000000001</v>
      </c>
      <c r="E11" s="132">
        <v>2218.3339</v>
      </c>
      <c r="F11" s="11">
        <v>1564.3445000000002</v>
      </c>
      <c r="G11" s="134">
        <v>2041.7892000000002</v>
      </c>
      <c r="H11" s="136">
        <v>1349.4849999999997</v>
      </c>
      <c r="I11" s="136">
        <v>1178.3949</v>
      </c>
      <c r="J11" s="37">
        <v>649.8331000000001</v>
      </c>
    </row>
    <row r="12" spans="1:10" ht="11.25">
      <c r="A12" s="32" t="s">
        <v>33</v>
      </c>
      <c r="B12" s="132">
        <v>27599.9622</v>
      </c>
      <c r="C12" s="132">
        <v>23034.081000000006</v>
      </c>
      <c r="D12" s="132">
        <v>11867.2208</v>
      </c>
      <c r="E12" s="132">
        <v>14604.2252</v>
      </c>
      <c r="F12" s="134">
        <v>14692.33</v>
      </c>
      <c r="G12" s="134">
        <v>15168.9617</v>
      </c>
      <c r="H12" s="136">
        <v>10156.2782</v>
      </c>
      <c r="I12" s="136">
        <v>7543.098799999999</v>
      </c>
      <c r="J12" s="37">
        <v>5055.970100000002</v>
      </c>
    </row>
    <row r="13" spans="1:11" s="45" customFormat="1" ht="12">
      <c r="A13" s="34" t="s">
        <v>39</v>
      </c>
      <c r="B13" s="133">
        <v>191402.0558</v>
      </c>
      <c r="C13" s="133">
        <v>195225.71</v>
      </c>
      <c r="D13" s="133">
        <v>205305.3951</v>
      </c>
      <c r="E13" s="133">
        <v>226095.9511</v>
      </c>
      <c r="F13" s="135">
        <f>SUM(F8:F12,F3:F5)</f>
        <v>227261.56580000004</v>
      </c>
      <c r="G13" s="135">
        <f>SUM(G8:G12,G3:G5)</f>
        <v>210173.65279999998</v>
      </c>
      <c r="H13" s="135">
        <f>SUM(H8:H12,H3:H5)</f>
        <v>226313.24199999997</v>
      </c>
      <c r="I13" s="135">
        <f>SUM(I8:I12,I3:I5)</f>
        <v>223423.49259999997</v>
      </c>
      <c r="J13" s="19">
        <f>SUM(J8:J12,J3:J5)</f>
        <v>198108.41800000003</v>
      </c>
      <c r="K13" s="39"/>
    </row>
    <row r="15" spans="6:9" ht="11.25">
      <c r="F15" s="132"/>
      <c r="G15" s="132"/>
      <c r="H15" s="132"/>
      <c r="I15" s="132"/>
    </row>
    <row r="16" spans="6:9" ht="11.25">
      <c r="F16" s="132"/>
      <c r="G16" s="132"/>
      <c r="H16" s="132"/>
      <c r="I16" s="132"/>
    </row>
    <row r="17" spans="6:9" ht="11.25">
      <c r="F17" s="132"/>
      <c r="G17" s="132"/>
      <c r="H17" s="132"/>
      <c r="I17" s="132"/>
    </row>
    <row r="18" spans="6:8" ht="11.25">
      <c r="F18" s="132"/>
      <c r="G18" s="132"/>
      <c r="H18" s="132"/>
    </row>
    <row r="19" spans="6:9" ht="11.25">
      <c r="F19" s="132"/>
      <c r="G19" s="132"/>
      <c r="H19" s="132"/>
      <c r="I19" s="132"/>
    </row>
    <row r="20" spans="6:9" ht="11.25">
      <c r="F20" s="132"/>
      <c r="G20" s="132"/>
      <c r="H20" s="132"/>
      <c r="I20" s="132"/>
    </row>
    <row r="21" spans="6:9" ht="11.25">
      <c r="F21" s="132"/>
      <c r="G21" s="132"/>
      <c r="H21" s="132"/>
      <c r="I21" s="132"/>
    </row>
    <row r="22" spans="6:9" ht="11.25">
      <c r="F22" s="132"/>
      <c r="G22" s="132"/>
      <c r="H22" s="132"/>
      <c r="I22" s="132"/>
    </row>
    <row r="23" spans="6:9" ht="11.25">
      <c r="F23" s="132"/>
      <c r="G23" s="132"/>
      <c r="H23" s="132"/>
      <c r="I23" s="132"/>
    </row>
    <row r="24" spans="6:9" ht="11.25">
      <c r="F24" s="132"/>
      <c r="G24" s="132"/>
      <c r="H24" s="132"/>
      <c r="I24" s="132"/>
    </row>
    <row r="25" spans="6:9" ht="11.25">
      <c r="F25" s="133"/>
      <c r="G25" s="133"/>
      <c r="H25" s="133"/>
      <c r="I25" s="133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F13:J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20"/>
  <sheetViews>
    <sheetView zoomScalePageLayoutView="0" workbookViewId="0" topLeftCell="C4">
      <selection activeCell="N10" sqref="N10"/>
    </sheetView>
  </sheetViews>
  <sheetFormatPr defaultColWidth="9.140625" defaultRowHeight="12.75"/>
  <cols>
    <col min="1" max="1" width="30.7109375" style="39" customWidth="1"/>
    <col min="2" max="5" width="12.28125" style="39" customWidth="1"/>
    <col min="6" max="6" width="11.140625" style="39" customWidth="1"/>
    <col min="7" max="9" width="9.140625" style="39" customWidth="1"/>
    <col min="10" max="10" width="10.8515625" style="39" bestFit="1" customWidth="1"/>
    <col min="11" max="16384" width="9.140625" style="39" customWidth="1"/>
  </cols>
  <sheetData>
    <row r="1" ht="12.75">
      <c r="A1" s="38" t="s">
        <v>128</v>
      </c>
    </row>
    <row r="2" spans="1:13" ht="11.25">
      <c r="A2" s="51" t="s">
        <v>99</v>
      </c>
      <c r="B2" s="46">
        <v>2002</v>
      </c>
      <c r="C2" s="46">
        <v>2003</v>
      </c>
      <c r="D2" s="46">
        <v>2004</v>
      </c>
      <c r="E2" s="46">
        <v>2005</v>
      </c>
      <c r="F2" s="46">
        <v>2006</v>
      </c>
      <c r="G2" s="47">
        <v>2007</v>
      </c>
      <c r="H2" s="47">
        <v>2008</v>
      </c>
      <c r="I2" s="47">
        <v>2009</v>
      </c>
      <c r="J2" s="30">
        <v>2010</v>
      </c>
      <c r="K2" s="30">
        <v>2011</v>
      </c>
      <c r="L2" s="30">
        <v>2012</v>
      </c>
      <c r="M2" s="30">
        <v>2013</v>
      </c>
    </row>
    <row r="3" ht="12">
      <c r="A3" s="52" t="s">
        <v>100</v>
      </c>
    </row>
    <row r="4" ht="30">
      <c r="A4" s="32" t="s">
        <v>84</v>
      </c>
    </row>
    <row r="5" spans="1:13" ht="11.25">
      <c r="A5" s="50" t="s">
        <v>166</v>
      </c>
      <c r="B5" s="4">
        <v>21767</v>
      </c>
      <c r="C5" s="4">
        <v>21575</v>
      </c>
      <c r="D5" s="4">
        <v>30536</v>
      </c>
      <c r="E5" s="4">
        <v>34559</v>
      </c>
      <c r="F5" s="4">
        <v>40780.441</v>
      </c>
      <c r="G5" s="4">
        <v>36072.062</v>
      </c>
      <c r="H5" s="4">
        <v>51275.37700000001</v>
      </c>
      <c r="I5" s="4">
        <v>35509.448</v>
      </c>
      <c r="J5" s="4">
        <v>27891.15</v>
      </c>
      <c r="K5" s="4">
        <v>25991.666</v>
      </c>
      <c r="L5" s="4">
        <v>38884.197</v>
      </c>
      <c r="M5" s="4">
        <v>20188.035</v>
      </c>
    </row>
    <row r="6" spans="1:13" ht="11.25">
      <c r="A6" s="50" t="s">
        <v>101</v>
      </c>
      <c r="B6" s="4">
        <v>148781</v>
      </c>
      <c r="C6" s="4">
        <v>159215</v>
      </c>
      <c r="D6" s="4">
        <v>214923</v>
      </c>
      <c r="E6" s="4">
        <v>248197</v>
      </c>
      <c r="F6" s="4">
        <v>289507.822</v>
      </c>
      <c r="G6" s="4">
        <v>313279.636</v>
      </c>
      <c r="H6" s="4">
        <v>343792.9689999999</v>
      </c>
      <c r="I6" s="4">
        <v>306534.67</v>
      </c>
      <c r="J6" s="4">
        <v>324025.482</v>
      </c>
      <c r="K6" s="4">
        <v>381224.169</v>
      </c>
      <c r="L6" s="4">
        <v>370008.714</v>
      </c>
      <c r="M6" s="4">
        <v>378729.024</v>
      </c>
    </row>
    <row r="7" spans="1:13" ht="20.25">
      <c r="A7" s="50" t="s">
        <v>141</v>
      </c>
      <c r="B7" s="4">
        <v>18635</v>
      </c>
      <c r="C7" s="4">
        <v>15547</v>
      </c>
      <c r="D7" s="4">
        <v>15550</v>
      </c>
      <c r="E7" s="4">
        <v>19300</v>
      </c>
      <c r="F7" s="4">
        <v>10426.699</v>
      </c>
      <c r="G7" s="4">
        <v>14201.07</v>
      </c>
      <c r="H7" s="4">
        <v>8067.527</v>
      </c>
      <c r="I7" s="4">
        <v>10083.564</v>
      </c>
      <c r="J7" s="4">
        <v>9498.876</v>
      </c>
      <c r="K7" s="4">
        <v>8023.119</v>
      </c>
      <c r="L7" s="4">
        <v>6239.814</v>
      </c>
      <c r="M7" s="4">
        <v>7055.639</v>
      </c>
    </row>
    <row r="8" spans="1:13" ht="11.25">
      <c r="A8" s="50" t="s">
        <v>20</v>
      </c>
      <c r="B8" s="4">
        <v>189183</v>
      </c>
      <c r="C8" s="4">
        <v>196337</v>
      </c>
      <c r="D8" s="4">
        <v>261009</v>
      </c>
      <c r="E8" s="4">
        <v>302056</v>
      </c>
      <c r="F8" s="4">
        <v>340715</v>
      </c>
      <c r="G8" s="4">
        <v>363553</v>
      </c>
      <c r="H8" s="4">
        <v>403136</v>
      </c>
      <c r="I8" s="4">
        <v>352127.682</v>
      </c>
      <c r="J8" s="4">
        <v>361415.50800000003</v>
      </c>
      <c r="K8" s="4">
        <v>415238.954</v>
      </c>
      <c r="L8" s="4">
        <f>SUM(L5:L7)</f>
        <v>415132.725</v>
      </c>
      <c r="M8" s="4">
        <f>SUM(M5:M7)</f>
        <v>405972.698</v>
      </c>
    </row>
    <row r="9" spans="1:13" ht="30">
      <c r="A9" s="32" t="s">
        <v>142</v>
      </c>
      <c r="B9" s="4">
        <v>2703</v>
      </c>
      <c r="C9" s="4">
        <v>3460</v>
      </c>
      <c r="D9" s="4">
        <v>3607</v>
      </c>
      <c r="E9" s="4">
        <v>3516</v>
      </c>
      <c r="F9" s="4">
        <v>5994.301</v>
      </c>
      <c r="G9" s="4">
        <v>6784.228</v>
      </c>
      <c r="H9" s="4">
        <v>3142</v>
      </c>
      <c r="I9" s="4">
        <v>2891.045</v>
      </c>
      <c r="J9" s="4">
        <v>2955</v>
      </c>
      <c r="K9" s="4">
        <v>2068.643</v>
      </c>
      <c r="L9" s="4">
        <f>'[1]Sheet'!$E$9+'[1]Sheet'!$I$9</f>
        <v>1479.571</v>
      </c>
      <c r="M9" s="4">
        <f>'kr2.1'!B4</f>
        <v>1514.95</v>
      </c>
    </row>
    <row r="10" spans="1:13" ht="20.25">
      <c r="A10" s="34" t="s">
        <v>86</v>
      </c>
      <c r="B10" s="5">
        <v>191886</v>
      </c>
      <c r="C10" s="5">
        <v>199797</v>
      </c>
      <c r="D10" s="5">
        <v>264616</v>
      </c>
      <c r="E10" s="5">
        <v>305572</v>
      </c>
      <c r="F10" s="5">
        <v>346709.301</v>
      </c>
      <c r="G10" s="5">
        <v>370337.228</v>
      </c>
      <c r="H10" s="5">
        <v>406278</v>
      </c>
      <c r="I10" s="5">
        <v>355018.72699999996</v>
      </c>
      <c r="J10" s="5">
        <v>364370.50800000003</v>
      </c>
      <c r="K10" s="5">
        <v>417307.597</v>
      </c>
      <c r="L10" s="5">
        <f>SUM(L8:L9)</f>
        <v>416612.296</v>
      </c>
      <c r="M10" s="5">
        <f>SUM(M8:M9)</f>
        <v>407487.648</v>
      </c>
    </row>
    <row r="11" spans="1:7" ht="12">
      <c r="A11" s="45" t="s">
        <v>102</v>
      </c>
      <c r="B11" s="53"/>
      <c r="C11" s="53"/>
      <c r="D11" s="53"/>
      <c r="E11" s="53"/>
      <c r="F11" s="53"/>
      <c r="G11" s="53"/>
    </row>
    <row r="12" spans="1:8" ht="30">
      <c r="A12" s="32" t="s">
        <v>84</v>
      </c>
      <c r="B12" s="54"/>
      <c r="C12" s="53"/>
      <c r="D12" s="53"/>
      <c r="E12" s="53"/>
      <c r="F12" s="53"/>
      <c r="G12" s="53"/>
      <c r="H12" s="4"/>
    </row>
    <row r="13" spans="1:13" ht="11.25">
      <c r="A13" s="50" t="s">
        <v>166</v>
      </c>
      <c r="B13" s="4">
        <v>8268</v>
      </c>
      <c r="C13" s="4">
        <v>9399</v>
      </c>
      <c r="D13" s="4">
        <v>20987</v>
      </c>
      <c r="E13" s="4">
        <v>18838</v>
      </c>
      <c r="F13" s="4">
        <v>22959.789</v>
      </c>
      <c r="G13" s="4">
        <v>20061.982</v>
      </c>
      <c r="H13" s="4">
        <v>26093.855000000003</v>
      </c>
      <c r="I13" s="4">
        <v>20623.286</v>
      </c>
      <c r="J13" s="4">
        <v>12901.738</v>
      </c>
      <c r="K13" s="4">
        <v>12417.136</v>
      </c>
      <c r="L13" s="4">
        <v>28174.701</v>
      </c>
      <c r="M13" s="4">
        <v>5469.821</v>
      </c>
    </row>
    <row r="14" spans="1:13" ht="11.25">
      <c r="A14" s="50" t="s">
        <v>101</v>
      </c>
      <c r="B14" s="4">
        <v>12299</v>
      </c>
      <c r="C14" s="4">
        <v>15590</v>
      </c>
      <c r="D14" s="4">
        <v>27017</v>
      </c>
      <c r="E14" s="4">
        <v>27116</v>
      </c>
      <c r="F14" s="4">
        <v>46833.279</v>
      </c>
      <c r="G14" s="4">
        <v>49164.149</v>
      </c>
      <c r="H14" s="4">
        <v>64504.10599999999</v>
      </c>
      <c r="I14" s="4">
        <v>33453.78500000001</v>
      </c>
      <c r="J14" s="4">
        <v>53017.242</v>
      </c>
      <c r="K14" s="4">
        <v>64500.765</v>
      </c>
      <c r="L14" s="4">
        <v>70803.425</v>
      </c>
      <c r="M14" s="4">
        <v>70920.279</v>
      </c>
    </row>
    <row r="15" spans="1:13" ht="20.25">
      <c r="A15" s="50" t="s">
        <v>141</v>
      </c>
      <c r="B15" s="4">
        <v>3</v>
      </c>
      <c r="C15" s="4">
        <v>12</v>
      </c>
      <c r="D15" s="4">
        <v>15</v>
      </c>
      <c r="E15" s="4">
        <v>1</v>
      </c>
      <c r="F15" s="4">
        <v>2.2</v>
      </c>
      <c r="G15" s="4">
        <v>8.252</v>
      </c>
      <c r="H15" s="4">
        <v>478.693</v>
      </c>
      <c r="I15" s="4">
        <v>1035.525</v>
      </c>
      <c r="J15" s="4">
        <v>1706.454</v>
      </c>
      <c r="K15" s="4">
        <v>17.316</v>
      </c>
      <c r="L15" s="4">
        <v>69.588</v>
      </c>
      <c r="M15" s="4">
        <v>38.091</v>
      </c>
    </row>
    <row r="16" spans="1:13" ht="11.25">
      <c r="A16" s="50" t="s">
        <v>20</v>
      </c>
      <c r="B16" s="4">
        <v>20570</v>
      </c>
      <c r="C16" s="4">
        <v>25001</v>
      </c>
      <c r="D16" s="4">
        <v>48019</v>
      </c>
      <c r="E16" s="4">
        <v>45955</v>
      </c>
      <c r="F16" s="4">
        <v>69795</v>
      </c>
      <c r="G16" s="4">
        <v>69234</v>
      </c>
      <c r="H16" s="4">
        <v>91077</v>
      </c>
      <c r="I16" s="4">
        <v>55112.59600000001</v>
      </c>
      <c r="J16" s="4">
        <v>67625.434</v>
      </c>
      <c r="K16" s="4">
        <v>76935.217</v>
      </c>
      <c r="L16" s="4">
        <f>SUM(L13:L15)</f>
        <v>99047.714</v>
      </c>
      <c r="M16" s="4">
        <f>SUM(M13:M15)</f>
        <v>76428.19099999999</v>
      </c>
    </row>
    <row r="17" spans="1:13" ht="30">
      <c r="A17" s="32" t="s">
        <v>142</v>
      </c>
      <c r="B17" s="4">
        <v>998</v>
      </c>
      <c r="C17" s="4">
        <v>1226</v>
      </c>
      <c r="D17" s="4">
        <v>1447</v>
      </c>
      <c r="E17" s="4">
        <v>1553</v>
      </c>
      <c r="F17" s="4">
        <v>2228.099</v>
      </c>
      <c r="G17" s="4">
        <v>4022.335</v>
      </c>
      <c r="H17" s="4">
        <v>1033</v>
      </c>
      <c r="I17" s="4">
        <v>1137.886</v>
      </c>
      <c r="J17" s="4">
        <v>1247</v>
      </c>
      <c r="K17" s="4">
        <v>1184.281</v>
      </c>
      <c r="L17" s="105" t="s">
        <v>1</v>
      </c>
      <c r="M17" s="105" t="s">
        <v>1</v>
      </c>
    </row>
    <row r="18" spans="1:13" ht="20.25">
      <c r="A18" s="34" t="s">
        <v>86</v>
      </c>
      <c r="B18" s="5">
        <v>21568</v>
      </c>
      <c r="C18" s="5">
        <v>26227</v>
      </c>
      <c r="D18" s="5">
        <v>49466</v>
      </c>
      <c r="E18" s="5">
        <v>47508</v>
      </c>
      <c r="F18" s="5">
        <v>72023.099</v>
      </c>
      <c r="G18" s="5">
        <v>73256.335</v>
      </c>
      <c r="H18" s="5">
        <v>92110</v>
      </c>
      <c r="I18" s="5">
        <v>56250.48200000001</v>
      </c>
      <c r="J18" s="5">
        <v>68872.434</v>
      </c>
      <c r="K18" s="5">
        <v>78119.498</v>
      </c>
      <c r="L18" s="5">
        <f>SUM(L16:L17)</f>
        <v>99047.714</v>
      </c>
      <c r="M18" s="5">
        <f>SUM(M16:M17)</f>
        <v>76428.19099999999</v>
      </c>
    </row>
    <row r="20" ht="11.25">
      <c r="H20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3" sqref="B3:B11"/>
    </sheetView>
  </sheetViews>
  <sheetFormatPr defaultColWidth="9.140625" defaultRowHeight="12.75"/>
  <cols>
    <col min="1" max="1" width="37.00390625" style="0" bestFit="1" customWidth="1"/>
    <col min="2" max="2" width="20.28125" style="0" customWidth="1"/>
    <col min="3" max="3" width="18.140625" style="0" customWidth="1"/>
    <col min="4" max="4" width="17.7109375" style="0" customWidth="1"/>
  </cols>
  <sheetData>
    <row r="1" spans="1:4" ht="12.75">
      <c r="A1" s="2" t="s">
        <v>185</v>
      </c>
      <c r="B1" s="2"/>
      <c r="C1" s="2"/>
      <c r="D1" s="2"/>
    </row>
    <row r="2" spans="1:4" ht="21">
      <c r="A2" s="73" t="s">
        <v>21</v>
      </c>
      <c r="B2" s="74" t="s">
        <v>22</v>
      </c>
      <c r="C2" s="74" t="s">
        <v>23</v>
      </c>
      <c r="D2" s="75" t="s">
        <v>24</v>
      </c>
    </row>
    <row r="3" spans="1:4" ht="12.75">
      <c r="A3" s="3" t="s">
        <v>25</v>
      </c>
      <c r="B3" s="37">
        <v>5638.549999999999</v>
      </c>
      <c r="C3" s="37">
        <v>3833.713</v>
      </c>
      <c r="D3" s="5">
        <f>SUM(B3:C3)</f>
        <v>9472.262999999999</v>
      </c>
    </row>
    <row r="4" spans="1:4" ht="12.75">
      <c r="A4" s="6" t="s">
        <v>26</v>
      </c>
      <c r="B4" s="37">
        <v>49000.955</v>
      </c>
      <c r="C4" s="37">
        <v>2071.6150000000002</v>
      </c>
      <c r="D4" s="5">
        <f aca="true" t="shared" si="0" ref="D4:D12">SUM(B4:C4)</f>
        <v>51072.57</v>
      </c>
    </row>
    <row r="5" spans="1:4" ht="12.75">
      <c r="A5" s="6" t="s">
        <v>27</v>
      </c>
      <c r="B5" s="37">
        <v>11423.625</v>
      </c>
      <c r="C5" s="37">
        <v>1365.741</v>
      </c>
      <c r="D5" s="5">
        <f t="shared" si="0"/>
        <v>12789.366</v>
      </c>
    </row>
    <row r="6" spans="1:4" ht="12.75">
      <c r="A6" s="7" t="s">
        <v>28</v>
      </c>
      <c r="B6" s="42">
        <v>6985.073999999999</v>
      </c>
      <c r="C6" s="42">
        <v>236.68699999999998</v>
      </c>
      <c r="D6" s="5">
        <f t="shared" si="0"/>
        <v>7221.760999999999</v>
      </c>
    </row>
    <row r="7" spans="1:4" ht="12.75">
      <c r="A7" s="6" t="s">
        <v>29</v>
      </c>
      <c r="B7" s="42">
        <v>19586.219</v>
      </c>
      <c r="C7" s="42">
        <v>3822.449</v>
      </c>
      <c r="D7" s="5">
        <f t="shared" si="0"/>
        <v>23408.668</v>
      </c>
    </row>
    <row r="8" spans="1:4" ht="12.75">
      <c r="A8" s="6" t="s">
        <v>30</v>
      </c>
      <c r="B8" s="37">
        <v>2569.274</v>
      </c>
      <c r="C8" s="37">
        <v>431.298</v>
      </c>
      <c r="D8" s="5">
        <f t="shared" si="0"/>
        <v>3000.572</v>
      </c>
    </row>
    <row r="9" spans="1:4" ht="12.75">
      <c r="A9" s="6" t="s">
        <v>31</v>
      </c>
      <c r="B9" s="37">
        <v>6246.923000000001</v>
      </c>
      <c r="C9" s="37">
        <v>692.352</v>
      </c>
      <c r="D9" s="5">
        <f t="shared" si="0"/>
        <v>6939.275000000001</v>
      </c>
    </row>
    <row r="10" spans="1:4" ht="12.75">
      <c r="A10" s="6" t="s">
        <v>32</v>
      </c>
      <c r="B10" s="37">
        <v>163.221</v>
      </c>
      <c r="C10" s="37">
        <v>10.574</v>
      </c>
      <c r="D10" s="5">
        <f t="shared" si="0"/>
        <v>173.79500000000002</v>
      </c>
    </row>
    <row r="11" spans="1:4" ht="12.75">
      <c r="A11" s="6" t="s">
        <v>33</v>
      </c>
      <c r="B11" s="37">
        <v>19026.868999999995</v>
      </c>
      <c r="C11" s="37">
        <v>1421.83</v>
      </c>
      <c r="D11" s="5">
        <f t="shared" si="0"/>
        <v>20448.698999999993</v>
      </c>
    </row>
    <row r="12" spans="1:4" ht="12.75">
      <c r="A12" s="8" t="s">
        <v>34</v>
      </c>
      <c r="B12" s="12">
        <v>113655.63500000001</v>
      </c>
      <c r="C12" s="12">
        <v>13649.577</v>
      </c>
      <c r="D12" s="5">
        <f t="shared" si="0"/>
        <v>127305.21200000001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C1">
      <selection activeCell="M17" sqref="M17"/>
    </sheetView>
  </sheetViews>
  <sheetFormatPr defaultColWidth="9.140625" defaultRowHeight="12.75"/>
  <cols>
    <col min="1" max="1" width="11.421875" style="77" customWidth="1"/>
    <col min="2" max="2" width="44.421875" style="77" bestFit="1" customWidth="1"/>
    <col min="3" max="5" width="9.140625" style="77" customWidth="1"/>
    <col min="6" max="6" width="12.00390625" style="77" customWidth="1"/>
    <col min="7" max="16384" width="9.140625" style="77" customWidth="1"/>
  </cols>
  <sheetData>
    <row r="1" spans="1:12" ht="12.75">
      <c r="A1" s="76" t="s">
        <v>186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41.25">
      <c r="A2" s="78" t="s">
        <v>35</v>
      </c>
      <c r="B2" s="78" t="s">
        <v>36</v>
      </c>
      <c r="C2" s="78" t="s">
        <v>25</v>
      </c>
      <c r="D2" s="78" t="s">
        <v>26</v>
      </c>
      <c r="E2" s="78" t="s">
        <v>27</v>
      </c>
      <c r="F2" s="78" t="s">
        <v>129</v>
      </c>
      <c r="G2" s="78" t="s">
        <v>29</v>
      </c>
      <c r="H2" s="78" t="s">
        <v>30</v>
      </c>
      <c r="I2" s="78" t="s">
        <v>37</v>
      </c>
      <c r="J2" s="78" t="s">
        <v>38</v>
      </c>
      <c r="K2" s="78" t="s">
        <v>33</v>
      </c>
      <c r="L2" s="79" t="s">
        <v>39</v>
      </c>
    </row>
    <row r="3" spans="1:12" ht="12.75">
      <c r="A3" s="80" t="s">
        <v>0</v>
      </c>
      <c r="B3" s="81" t="s">
        <v>43</v>
      </c>
      <c r="C3" s="37">
        <v>0.345</v>
      </c>
      <c r="D3" s="37">
        <v>85.394</v>
      </c>
      <c r="E3" s="37">
        <v>226.387</v>
      </c>
      <c r="F3" s="37">
        <v>217.967</v>
      </c>
      <c r="G3" s="37">
        <v>1395.928</v>
      </c>
      <c r="H3" s="37">
        <v>20</v>
      </c>
      <c r="I3" s="37">
        <v>128.499</v>
      </c>
      <c r="J3" s="37">
        <v>0</v>
      </c>
      <c r="K3" s="37">
        <v>991.304</v>
      </c>
      <c r="L3" s="37">
        <v>2847.857</v>
      </c>
    </row>
    <row r="4" spans="1:12" ht="12.75">
      <c r="A4" s="80" t="s">
        <v>2</v>
      </c>
      <c r="B4" s="81" t="s">
        <v>44</v>
      </c>
      <c r="C4" s="37">
        <v>0</v>
      </c>
      <c r="D4" s="37">
        <v>30.468</v>
      </c>
      <c r="E4" s="37">
        <v>0</v>
      </c>
      <c r="F4" s="37">
        <v>0</v>
      </c>
      <c r="G4" s="37">
        <v>0</v>
      </c>
      <c r="H4" s="37">
        <v>0</v>
      </c>
      <c r="I4" s="37">
        <v>12</v>
      </c>
      <c r="J4" s="37">
        <v>3.63</v>
      </c>
      <c r="K4" s="37">
        <v>0</v>
      </c>
      <c r="L4" s="37">
        <v>46.098</v>
      </c>
    </row>
    <row r="5" spans="1:12" ht="12.75">
      <c r="A5" s="80" t="s">
        <v>3</v>
      </c>
      <c r="B5" s="81" t="s">
        <v>40</v>
      </c>
      <c r="C5" s="37">
        <v>2872.223</v>
      </c>
      <c r="D5" s="37">
        <v>3000.259</v>
      </c>
      <c r="E5" s="37">
        <v>5596.848</v>
      </c>
      <c r="F5" s="37">
        <v>4406.934</v>
      </c>
      <c r="G5" s="37">
        <v>3845.711</v>
      </c>
      <c r="H5" s="37">
        <v>413.727</v>
      </c>
      <c r="I5" s="37">
        <v>129.337</v>
      </c>
      <c r="J5" s="37">
        <v>17.732</v>
      </c>
      <c r="K5" s="37">
        <v>638.17</v>
      </c>
      <c r="L5" s="37">
        <v>16514.003</v>
      </c>
    </row>
    <row r="6" spans="1:12" ht="12.75">
      <c r="A6" s="80" t="s">
        <v>4</v>
      </c>
      <c r="B6" s="81" t="s">
        <v>45</v>
      </c>
      <c r="C6" s="42">
        <v>457.812</v>
      </c>
      <c r="D6" s="42">
        <v>149.896</v>
      </c>
      <c r="E6" s="42">
        <v>355.199</v>
      </c>
      <c r="F6" s="42">
        <v>53.101</v>
      </c>
      <c r="G6" s="42">
        <v>110.47</v>
      </c>
      <c r="H6" s="42">
        <v>290.643</v>
      </c>
      <c r="I6" s="42">
        <v>16.055</v>
      </c>
      <c r="J6" s="42">
        <v>0</v>
      </c>
      <c r="K6" s="42">
        <v>10.615</v>
      </c>
      <c r="L6" s="42">
        <v>1390.69</v>
      </c>
    </row>
    <row r="7" spans="1:12" ht="20.25">
      <c r="A7" s="80" t="s">
        <v>5</v>
      </c>
      <c r="B7" s="81" t="s">
        <v>46</v>
      </c>
      <c r="C7" s="42">
        <v>181.611</v>
      </c>
      <c r="D7" s="42">
        <v>2305.555</v>
      </c>
      <c r="E7" s="42">
        <v>4637.719</v>
      </c>
      <c r="F7" s="42">
        <v>2190.958</v>
      </c>
      <c r="G7" s="42">
        <v>1191.09</v>
      </c>
      <c r="H7" s="42">
        <v>6.11</v>
      </c>
      <c r="I7" s="42">
        <v>7.558</v>
      </c>
      <c r="J7" s="42">
        <v>3.24</v>
      </c>
      <c r="K7" s="42">
        <v>7232.489</v>
      </c>
      <c r="L7" s="42">
        <v>15565.372</v>
      </c>
    </row>
    <row r="8" spans="1:12" ht="12.75">
      <c r="A8" s="80" t="s">
        <v>6</v>
      </c>
      <c r="B8" s="81" t="s">
        <v>41</v>
      </c>
      <c r="C8" s="37">
        <v>211.633</v>
      </c>
      <c r="D8" s="37">
        <v>248.174</v>
      </c>
      <c r="E8" s="37">
        <v>105.65</v>
      </c>
      <c r="F8" s="37">
        <v>105.65</v>
      </c>
      <c r="G8" s="37">
        <v>288.749</v>
      </c>
      <c r="H8" s="37">
        <v>0</v>
      </c>
      <c r="I8" s="37">
        <v>0</v>
      </c>
      <c r="J8" s="37">
        <v>0</v>
      </c>
      <c r="K8" s="37">
        <v>0</v>
      </c>
      <c r="L8" s="37">
        <v>854.206</v>
      </c>
    </row>
    <row r="9" spans="1:12" ht="12.75">
      <c r="A9" s="80" t="s">
        <v>7</v>
      </c>
      <c r="B9" s="81" t="s">
        <v>47</v>
      </c>
      <c r="C9" s="37">
        <v>190.436</v>
      </c>
      <c r="D9" s="37">
        <v>197.15</v>
      </c>
      <c r="E9" s="37">
        <v>65.743</v>
      </c>
      <c r="F9" s="37">
        <v>0</v>
      </c>
      <c r="G9" s="37">
        <v>2071.511</v>
      </c>
      <c r="H9" s="37">
        <v>59.086</v>
      </c>
      <c r="I9" s="37">
        <v>0</v>
      </c>
      <c r="J9" s="37">
        <v>0</v>
      </c>
      <c r="K9" s="37">
        <v>145.302</v>
      </c>
      <c r="L9" s="37">
        <v>2729.228</v>
      </c>
    </row>
    <row r="10" spans="1:12" ht="12.75">
      <c r="A10" s="80" t="s">
        <v>8</v>
      </c>
      <c r="B10" s="81" t="s">
        <v>49</v>
      </c>
      <c r="C10" s="37">
        <v>283.964</v>
      </c>
      <c r="D10" s="37">
        <v>149.417</v>
      </c>
      <c r="E10" s="37">
        <v>35.283</v>
      </c>
      <c r="F10" s="37">
        <v>7.133</v>
      </c>
      <c r="G10" s="37">
        <v>1228.228</v>
      </c>
      <c r="H10" s="37">
        <v>1625.996</v>
      </c>
      <c r="I10" s="37">
        <v>2150.637</v>
      </c>
      <c r="J10" s="37">
        <v>138.619</v>
      </c>
      <c r="K10" s="37">
        <v>1031.187</v>
      </c>
      <c r="L10" s="37">
        <v>6643.33</v>
      </c>
    </row>
    <row r="11" spans="1:12" ht="12.75">
      <c r="A11" s="80" t="s">
        <v>9</v>
      </c>
      <c r="B11" s="81" t="s">
        <v>48</v>
      </c>
      <c r="C11" s="37">
        <v>0.884</v>
      </c>
      <c r="D11" s="37">
        <v>3.16</v>
      </c>
      <c r="E11" s="37">
        <v>0</v>
      </c>
      <c r="F11" s="37">
        <v>0</v>
      </c>
      <c r="G11" s="37">
        <v>0</v>
      </c>
      <c r="H11" s="37">
        <v>2.725</v>
      </c>
      <c r="I11" s="37">
        <v>0</v>
      </c>
      <c r="J11" s="37">
        <v>0</v>
      </c>
      <c r="K11" s="37">
        <v>17.135</v>
      </c>
      <c r="L11" s="37">
        <v>23.904</v>
      </c>
    </row>
    <row r="12" spans="1:12" ht="12.75">
      <c r="A12" s="80" t="s">
        <v>10</v>
      </c>
      <c r="B12" s="81" t="s">
        <v>50</v>
      </c>
      <c r="C12" s="37">
        <v>14.654</v>
      </c>
      <c r="D12" s="37">
        <v>0</v>
      </c>
      <c r="E12" s="37">
        <v>0</v>
      </c>
      <c r="F12" s="37">
        <v>0</v>
      </c>
      <c r="G12" s="37">
        <v>0</v>
      </c>
      <c r="H12" s="37">
        <v>18.79</v>
      </c>
      <c r="I12" s="37">
        <v>0</v>
      </c>
      <c r="J12" s="37">
        <v>0</v>
      </c>
      <c r="K12" s="37">
        <v>5.63</v>
      </c>
      <c r="L12" s="37">
        <v>39.074</v>
      </c>
    </row>
    <row r="13" spans="1:12" ht="12.75">
      <c r="A13" s="80" t="s">
        <v>19</v>
      </c>
      <c r="B13" s="81" t="s">
        <v>51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.75">
      <c r="A14" s="80" t="s">
        <v>11</v>
      </c>
      <c r="B14" s="81" t="s">
        <v>52</v>
      </c>
      <c r="C14" s="37">
        <v>0</v>
      </c>
      <c r="D14" s="37">
        <v>0</v>
      </c>
      <c r="E14" s="37">
        <v>82.982</v>
      </c>
      <c r="F14" s="37">
        <v>2.16</v>
      </c>
      <c r="G14" s="37">
        <v>15.071</v>
      </c>
      <c r="H14" s="37">
        <v>0</v>
      </c>
      <c r="I14" s="37">
        <v>0</v>
      </c>
      <c r="J14" s="37">
        <v>0</v>
      </c>
      <c r="K14" s="37">
        <v>511.338</v>
      </c>
      <c r="L14" s="37">
        <v>609.391</v>
      </c>
    </row>
    <row r="15" spans="1:12" ht="12.75">
      <c r="A15" s="80" t="s">
        <v>12</v>
      </c>
      <c r="B15" s="81" t="s">
        <v>53</v>
      </c>
      <c r="C15" s="42">
        <v>4.893</v>
      </c>
      <c r="D15" s="42">
        <v>0</v>
      </c>
      <c r="E15" s="42">
        <v>1.05</v>
      </c>
      <c r="F15" s="42">
        <v>0.525</v>
      </c>
      <c r="G15" s="42">
        <v>1.673</v>
      </c>
      <c r="H15" s="42">
        <v>0</v>
      </c>
      <c r="I15" s="42">
        <v>15.712</v>
      </c>
      <c r="J15" s="42">
        <v>0</v>
      </c>
      <c r="K15" s="42">
        <v>0</v>
      </c>
      <c r="L15" s="42">
        <v>23.328</v>
      </c>
    </row>
    <row r="16" spans="1:12" ht="12.75">
      <c r="A16" s="80" t="s">
        <v>13</v>
      </c>
      <c r="B16" s="81" t="s">
        <v>54</v>
      </c>
      <c r="C16" s="42">
        <v>0</v>
      </c>
      <c r="D16" s="42">
        <v>0</v>
      </c>
      <c r="E16" s="42">
        <v>0.117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0.117</v>
      </c>
    </row>
    <row r="17" spans="1:12" ht="12.75">
      <c r="A17" s="80" t="s">
        <v>14</v>
      </c>
      <c r="B17" s="81" t="s">
        <v>55</v>
      </c>
      <c r="C17" s="37">
        <v>82.182</v>
      </c>
      <c r="D17" s="37">
        <v>42305.743</v>
      </c>
      <c r="E17" s="37">
        <v>290.104</v>
      </c>
      <c r="F17" s="37">
        <v>0</v>
      </c>
      <c r="G17" s="37">
        <v>9307.358</v>
      </c>
      <c r="H17" s="37">
        <v>132.197</v>
      </c>
      <c r="I17" s="37">
        <v>3431.264</v>
      </c>
      <c r="J17" s="37">
        <v>0</v>
      </c>
      <c r="K17" s="37">
        <v>1516.032</v>
      </c>
      <c r="L17" s="37">
        <v>57064.884</v>
      </c>
    </row>
    <row r="18" spans="1:12" ht="12.75">
      <c r="A18" s="80" t="s">
        <v>15</v>
      </c>
      <c r="B18" s="81" t="s">
        <v>42</v>
      </c>
      <c r="C18" s="37">
        <v>1337.365</v>
      </c>
      <c r="D18" s="37">
        <v>451.295</v>
      </c>
      <c r="E18" s="37">
        <v>0.404</v>
      </c>
      <c r="F18" s="37">
        <v>0.154</v>
      </c>
      <c r="G18" s="37">
        <v>0</v>
      </c>
      <c r="H18" s="37">
        <v>0</v>
      </c>
      <c r="I18" s="37">
        <v>304.047</v>
      </c>
      <c r="J18" s="37">
        <v>0</v>
      </c>
      <c r="K18" s="37">
        <v>6109.954</v>
      </c>
      <c r="L18" s="37">
        <v>8203.065</v>
      </c>
    </row>
    <row r="19" spans="1:12" ht="12.75">
      <c r="A19" s="80" t="s">
        <v>16</v>
      </c>
      <c r="B19" s="81" t="s">
        <v>56</v>
      </c>
      <c r="C19" s="37">
        <v>0.201</v>
      </c>
      <c r="D19" s="37">
        <v>74.444</v>
      </c>
      <c r="E19" s="37">
        <v>3.564</v>
      </c>
      <c r="F19" s="37">
        <v>0.492</v>
      </c>
      <c r="G19" s="37">
        <v>2.749</v>
      </c>
      <c r="H19" s="37">
        <v>0</v>
      </c>
      <c r="I19" s="37">
        <v>0</v>
      </c>
      <c r="J19" s="37">
        <v>0</v>
      </c>
      <c r="K19" s="37">
        <v>817.713</v>
      </c>
      <c r="L19" s="37">
        <v>898.671</v>
      </c>
    </row>
    <row r="20" spans="1:12" ht="12.75">
      <c r="A20" s="80" t="s">
        <v>17</v>
      </c>
      <c r="B20" s="81" t="s">
        <v>57</v>
      </c>
      <c r="C20" s="37">
        <v>0.347</v>
      </c>
      <c r="D20" s="37">
        <v>0</v>
      </c>
      <c r="E20" s="37">
        <v>0.095</v>
      </c>
      <c r="F20" s="37">
        <v>0</v>
      </c>
      <c r="G20" s="37">
        <v>127.331</v>
      </c>
      <c r="H20" s="37">
        <v>0</v>
      </c>
      <c r="I20" s="37">
        <v>51.814</v>
      </c>
      <c r="J20" s="37">
        <v>0</v>
      </c>
      <c r="K20" s="37">
        <v>0</v>
      </c>
      <c r="L20" s="37">
        <v>179.587</v>
      </c>
    </row>
    <row r="21" spans="1:12" ht="12.75">
      <c r="A21" s="80" t="s">
        <v>18</v>
      </c>
      <c r="B21" s="81" t="s">
        <v>58</v>
      </c>
      <c r="C21" s="37">
        <v>0</v>
      </c>
      <c r="D21" s="37">
        <v>0</v>
      </c>
      <c r="E21" s="37">
        <v>22.48</v>
      </c>
      <c r="F21" s="37">
        <v>0</v>
      </c>
      <c r="G21" s="37">
        <v>0.35</v>
      </c>
      <c r="H21" s="37">
        <v>0</v>
      </c>
      <c r="I21" s="37">
        <v>0</v>
      </c>
      <c r="J21" s="37">
        <v>0</v>
      </c>
      <c r="K21" s="37">
        <v>0</v>
      </c>
      <c r="L21" s="37">
        <v>22.83</v>
      </c>
    </row>
    <row r="22" spans="2:12" s="80" customFormat="1" ht="12.75">
      <c r="B22" s="103" t="s">
        <v>39</v>
      </c>
      <c r="C22" s="19">
        <v>5638.549999999999</v>
      </c>
      <c r="D22" s="19">
        <v>49000.955</v>
      </c>
      <c r="E22" s="19">
        <v>11423.625</v>
      </c>
      <c r="F22" s="19">
        <v>6985.073999999999</v>
      </c>
      <c r="G22" s="19">
        <v>19586.219</v>
      </c>
      <c r="H22" s="19">
        <v>2569.274</v>
      </c>
      <c r="I22" s="19">
        <v>6246.923000000001</v>
      </c>
      <c r="J22" s="19">
        <v>163.221</v>
      </c>
      <c r="K22" s="19">
        <v>19026.868999999995</v>
      </c>
      <c r="L22" s="19">
        <v>113655.63500000001</v>
      </c>
    </row>
    <row r="23" spans="3:12" ht="12.75">
      <c r="C23" s="9"/>
      <c r="D23" s="9"/>
      <c r="E23" s="9"/>
      <c r="F23" s="9"/>
      <c r="G23" s="9"/>
      <c r="H23" s="9"/>
      <c r="I23" s="9"/>
      <c r="J23" s="9"/>
      <c r="K23" s="9"/>
      <c r="L23" s="9"/>
    </row>
    <row r="25" spans="3:11" ht="12.75">
      <c r="C25" s="93"/>
      <c r="D25" s="127"/>
      <c r="E25" s="93"/>
      <c r="F25" s="93"/>
      <c r="G25" s="93"/>
      <c r="H25" s="93"/>
      <c r="I25" s="93"/>
      <c r="J25" s="93"/>
      <c r="K25" s="93"/>
    </row>
    <row r="26" spans="3:11" ht="12.75">
      <c r="C26" s="93"/>
      <c r="D26" s="93"/>
      <c r="E26" s="93"/>
      <c r="F26" s="93"/>
      <c r="G26" s="93"/>
      <c r="H26" s="93"/>
      <c r="I26" s="93"/>
      <c r="J26" s="93"/>
      <c r="K26" s="93"/>
    </row>
    <row r="27" spans="3:11" ht="12.75">
      <c r="C27" s="93"/>
      <c r="D27" s="93"/>
      <c r="E27" s="93"/>
      <c r="F27" s="93"/>
      <c r="G27" s="93"/>
      <c r="H27" s="93"/>
      <c r="I27" s="93"/>
      <c r="J27" s="93"/>
      <c r="K27" s="93"/>
    </row>
    <row r="28" spans="3:11" ht="12.75">
      <c r="C28" s="93"/>
      <c r="D28" s="93"/>
      <c r="E28" s="93"/>
      <c r="F28" s="93"/>
      <c r="G28" s="93"/>
      <c r="H28" s="93"/>
      <c r="I28" s="93"/>
      <c r="J28" s="93"/>
      <c r="K28" s="93"/>
    </row>
    <row r="29" spans="3:11" ht="12.75">
      <c r="C29" s="93"/>
      <c r="D29" s="93"/>
      <c r="E29" s="93"/>
      <c r="F29" s="93"/>
      <c r="G29" s="93"/>
      <c r="H29" s="93"/>
      <c r="I29" s="93"/>
      <c r="J29" s="93"/>
      <c r="K29" s="93"/>
    </row>
    <row r="30" spans="3:11" ht="12.75">
      <c r="C30" s="93"/>
      <c r="D30" s="93"/>
      <c r="E30" s="93"/>
      <c r="F30" s="93"/>
      <c r="G30" s="93"/>
      <c r="H30" s="93"/>
      <c r="I30" s="93"/>
      <c r="J30" s="93"/>
      <c r="K30" s="93"/>
    </row>
    <row r="31" spans="3:11" ht="12.75">
      <c r="C31" s="93"/>
      <c r="D31" s="93"/>
      <c r="E31" s="93"/>
      <c r="F31" s="93"/>
      <c r="G31" s="93"/>
      <c r="H31" s="93"/>
      <c r="I31" s="93"/>
      <c r="J31" s="93"/>
      <c r="K31" s="93"/>
    </row>
    <row r="32" spans="3:11" ht="12.75">
      <c r="C32" s="93"/>
      <c r="D32" s="93"/>
      <c r="E32" s="93"/>
      <c r="F32" s="93"/>
      <c r="G32" s="93"/>
      <c r="H32" s="93"/>
      <c r="I32" s="93"/>
      <c r="J32" s="93"/>
      <c r="K32" s="93"/>
    </row>
    <row r="33" spans="3:11" ht="12.75">
      <c r="C33" s="93"/>
      <c r="D33" s="93"/>
      <c r="E33" s="93"/>
      <c r="F33" s="93"/>
      <c r="G33" s="93"/>
      <c r="H33" s="93"/>
      <c r="I33" s="93"/>
      <c r="J33" s="93"/>
      <c r="K33" s="93"/>
    </row>
    <row r="34" spans="3:11" ht="12.75">
      <c r="C34" s="93"/>
      <c r="D34" s="93"/>
      <c r="E34" s="93"/>
      <c r="F34" s="93"/>
      <c r="G34" s="93"/>
      <c r="H34" s="93"/>
      <c r="I34" s="93"/>
      <c r="J34" s="93"/>
      <c r="K34" s="93"/>
    </row>
    <row r="35" spans="3:11" ht="12.75">
      <c r="C35" s="93"/>
      <c r="D35" s="93"/>
      <c r="E35" s="93"/>
      <c r="F35" s="93"/>
      <c r="G35" s="93"/>
      <c r="H35" s="93"/>
      <c r="I35" s="93"/>
      <c r="J35" s="93"/>
      <c r="K35" s="93"/>
    </row>
    <row r="36" spans="3:11" ht="12.75">
      <c r="C36" s="93"/>
      <c r="D36" s="93"/>
      <c r="E36" s="93"/>
      <c r="F36" s="93"/>
      <c r="G36" s="93"/>
      <c r="H36" s="93"/>
      <c r="I36" s="93"/>
      <c r="J36" s="93"/>
      <c r="K36" s="93"/>
    </row>
    <row r="37" spans="3:11" ht="12.75">
      <c r="C37" s="93"/>
      <c r="D37" s="93"/>
      <c r="E37" s="93"/>
      <c r="F37" s="93"/>
      <c r="G37" s="93"/>
      <c r="H37" s="93"/>
      <c r="I37" s="93"/>
      <c r="J37" s="93"/>
      <c r="K37" s="93"/>
    </row>
    <row r="38" spans="3:11" ht="12.75">
      <c r="C38" s="93"/>
      <c r="D38" s="93"/>
      <c r="E38" s="93"/>
      <c r="F38" s="93"/>
      <c r="G38" s="93"/>
      <c r="H38" s="93"/>
      <c r="I38" s="93"/>
      <c r="J38" s="93"/>
      <c r="K38" s="93"/>
    </row>
    <row r="39" spans="3:11" ht="12.75">
      <c r="C39" s="93"/>
      <c r="D39" s="93"/>
      <c r="E39" s="93"/>
      <c r="F39" s="93"/>
      <c r="G39" s="93"/>
      <c r="H39" s="93"/>
      <c r="I39" s="93"/>
      <c r="J39" s="93"/>
      <c r="K39" s="93"/>
    </row>
    <row r="40" spans="3:11" ht="12.75">
      <c r="C40" s="93"/>
      <c r="D40" s="93"/>
      <c r="E40" s="93"/>
      <c r="F40" s="93"/>
      <c r="G40" s="93"/>
      <c r="H40" s="93"/>
      <c r="I40" s="93"/>
      <c r="J40" s="93"/>
      <c r="K40" s="93"/>
    </row>
    <row r="41" spans="3:11" ht="12.75">
      <c r="C41" s="93"/>
      <c r="D41" s="93"/>
      <c r="E41" s="93"/>
      <c r="F41" s="93"/>
      <c r="G41" s="93"/>
      <c r="H41" s="93"/>
      <c r="I41" s="93"/>
      <c r="J41" s="93"/>
      <c r="K41" s="93"/>
    </row>
    <row r="42" spans="3:11" ht="12.75">
      <c r="C42" s="93"/>
      <c r="D42" s="93"/>
      <c r="E42" s="93"/>
      <c r="F42" s="93"/>
      <c r="G42" s="93"/>
      <c r="H42" s="93"/>
      <c r="I42" s="93"/>
      <c r="J42" s="93"/>
      <c r="K42" s="93"/>
    </row>
    <row r="43" spans="3:11" ht="12.75">
      <c r="C43" s="93"/>
      <c r="D43" s="93"/>
      <c r="E43" s="93"/>
      <c r="F43" s="93"/>
      <c r="G43" s="93"/>
      <c r="H43" s="93"/>
      <c r="I43" s="93"/>
      <c r="J43" s="93"/>
      <c r="K43" s="93"/>
    </row>
    <row r="44" spans="3:11" ht="12.75">
      <c r="C44" s="93"/>
      <c r="D44" s="93"/>
      <c r="E44" s="93"/>
      <c r="F44" s="93"/>
      <c r="G44" s="93"/>
      <c r="H44" s="93"/>
      <c r="I44" s="93"/>
      <c r="J44" s="93"/>
      <c r="K44" s="9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C1">
      <selection activeCell="C3" sqref="C3:L22"/>
    </sheetView>
  </sheetViews>
  <sheetFormatPr defaultColWidth="9.140625" defaultRowHeight="12.75"/>
  <cols>
    <col min="1" max="1" width="11.421875" style="83" customWidth="1"/>
    <col min="2" max="2" width="44.421875" style="83" bestFit="1" customWidth="1"/>
    <col min="3" max="5" width="9.140625" style="83" customWidth="1"/>
    <col min="6" max="6" width="11.57421875" style="83" customWidth="1"/>
    <col min="7" max="16384" width="9.140625" style="83" customWidth="1"/>
  </cols>
  <sheetData>
    <row r="1" spans="1:12" ht="12.75">
      <c r="A1" s="76" t="s">
        <v>187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41.25">
      <c r="A2" s="78" t="s">
        <v>35</v>
      </c>
      <c r="B2" s="78" t="s">
        <v>36</v>
      </c>
      <c r="C2" s="78" t="s">
        <v>25</v>
      </c>
      <c r="D2" s="78" t="s">
        <v>26</v>
      </c>
      <c r="E2" s="78" t="s">
        <v>27</v>
      </c>
      <c r="F2" s="78" t="s">
        <v>129</v>
      </c>
      <c r="G2" s="78" t="s">
        <v>29</v>
      </c>
      <c r="H2" s="78" t="s">
        <v>30</v>
      </c>
      <c r="I2" s="78" t="s">
        <v>37</v>
      </c>
      <c r="J2" s="78" t="s">
        <v>38</v>
      </c>
      <c r="K2" s="78" t="s">
        <v>33</v>
      </c>
      <c r="L2" s="79" t="s">
        <v>39</v>
      </c>
    </row>
    <row r="3" spans="1:12" ht="12.75">
      <c r="A3" s="84" t="s">
        <v>0</v>
      </c>
      <c r="B3" s="81" t="s">
        <v>43</v>
      </c>
      <c r="C3" s="37">
        <v>1.52</v>
      </c>
      <c r="D3" s="37">
        <v>76.639</v>
      </c>
      <c r="E3" s="37">
        <v>12</v>
      </c>
      <c r="F3" s="37">
        <v>0</v>
      </c>
      <c r="G3" s="37">
        <v>25.285</v>
      </c>
      <c r="H3" s="37">
        <v>0</v>
      </c>
      <c r="I3" s="37">
        <v>0.143</v>
      </c>
      <c r="J3" s="37">
        <v>0</v>
      </c>
      <c r="K3" s="37">
        <v>0</v>
      </c>
      <c r="L3" s="37">
        <v>115.587</v>
      </c>
    </row>
    <row r="4" spans="1:12" ht="12.75">
      <c r="A4" s="84" t="s">
        <v>2</v>
      </c>
      <c r="B4" s="81" t="s">
        <v>44</v>
      </c>
      <c r="C4" s="37">
        <v>74.506</v>
      </c>
      <c r="D4" s="37">
        <v>0</v>
      </c>
      <c r="E4" s="37">
        <v>0</v>
      </c>
      <c r="F4" s="37">
        <v>0</v>
      </c>
      <c r="G4" s="37">
        <v>2.82</v>
      </c>
      <c r="H4" s="37">
        <v>0</v>
      </c>
      <c r="I4" s="37">
        <v>0</v>
      </c>
      <c r="J4" s="37">
        <v>0</v>
      </c>
      <c r="K4" s="37">
        <v>0</v>
      </c>
      <c r="L4" s="37">
        <v>77.325</v>
      </c>
    </row>
    <row r="5" spans="1:12" ht="12.75">
      <c r="A5" s="84" t="s">
        <v>3</v>
      </c>
      <c r="B5" s="81" t="s">
        <v>40</v>
      </c>
      <c r="C5" s="37">
        <v>941.862</v>
      </c>
      <c r="D5" s="37">
        <v>389.513</v>
      </c>
      <c r="E5" s="37">
        <v>96.81</v>
      </c>
      <c r="F5" s="37">
        <v>8.666</v>
      </c>
      <c r="G5" s="37">
        <v>135.478</v>
      </c>
      <c r="H5" s="37">
        <v>88.328</v>
      </c>
      <c r="I5" s="37">
        <v>3.384</v>
      </c>
      <c r="J5" s="37">
        <v>7.216</v>
      </c>
      <c r="K5" s="37">
        <v>781.901</v>
      </c>
      <c r="L5" s="37">
        <v>2444.494</v>
      </c>
    </row>
    <row r="6" spans="1:12" ht="12.75">
      <c r="A6" s="84" t="s">
        <v>4</v>
      </c>
      <c r="B6" s="81" t="s">
        <v>45</v>
      </c>
      <c r="C6" s="42">
        <v>407.871</v>
      </c>
      <c r="D6" s="42">
        <v>0.942</v>
      </c>
      <c r="E6" s="42">
        <v>37.711</v>
      </c>
      <c r="F6" s="42">
        <v>37.711</v>
      </c>
      <c r="G6" s="42">
        <v>596.98</v>
      </c>
      <c r="H6" s="42">
        <v>0</v>
      </c>
      <c r="I6" s="42">
        <v>0</v>
      </c>
      <c r="J6" s="42">
        <v>0</v>
      </c>
      <c r="K6" s="42">
        <v>1.083</v>
      </c>
      <c r="L6" s="42">
        <v>1044.588</v>
      </c>
    </row>
    <row r="7" spans="1:12" ht="20.25">
      <c r="A7" s="84" t="s">
        <v>5</v>
      </c>
      <c r="B7" s="81" t="s">
        <v>46</v>
      </c>
      <c r="C7" s="42">
        <v>11.949</v>
      </c>
      <c r="D7" s="42">
        <v>252.818</v>
      </c>
      <c r="E7" s="42">
        <v>1160.258</v>
      </c>
      <c r="F7" s="42">
        <v>187.568</v>
      </c>
      <c r="G7" s="42">
        <v>82.415</v>
      </c>
      <c r="H7" s="42">
        <v>0</v>
      </c>
      <c r="I7" s="42">
        <v>0</v>
      </c>
      <c r="J7" s="42">
        <v>3.358</v>
      </c>
      <c r="K7" s="42">
        <v>63.837</v>
      </c>
      <c r="L7" s="42">
        <v>1574.635</v>
      </c>
    </row>
    <row r="8" spans="1:12" ht="12.75">
      <c r="A8" s="84" t="s">
        <v>6</v>
      </c>
      <c r="B8" s="81" t="s">
        <v>41</v>
      </c>
      <c r="C8" s="37">
        <v>32.086</v>
      </c>
      <c r="D8" s="37">
        <v>0.005</v>
      </c>
      <c r="E8" s="37">
        <v>0</v>
      </c>
      <c r="F8" s="37">
        <v>0</v>
      </c>
      <c r="G8" s="37">
        <v>0.15</v>
      </c>
      <c r="H8" s="37">
        <v>0.203</v>
      </c>
      <c r="I8" s="37">
        <v>0</v>
      </c>
      <c r="J8" s="37">
        <v>0</v>
      </c>
      <c r="K8" s="37">
        <v>5.3</v>
      </c>
      <c r="L8" s="37">
        <v>37.744</v>
      </c>
    </row>
    <row r="9" spans="1:12" ht="12.75">
      <c r="A9" s="84" t="s">
        <v>7</v>
      </c>
      <c r="B9" s="81" t="s">
        <v>47</v>
      </c>
      <c r="C9" s="37">
        <v>396.499</v>
      </c>
      <c r="D9" s="37">
        <v>2.366</v>
      </c>
      <c r="E9" s="37">
        <v>0</v>
      </c>
      <c r="F9" s="37">
        <v>0</v>
      </c>
      <c r="G9" s="37">
        <v>0</v>
      </c>
      <c r="H9" s="37">
        <v>1.039</v>
      </c>
      <c r="I9" s="37">
        <v>0</v>
      </c>
      <c r="J9" s="37">
        <v>0</v>
      </c>
      <c r="K9" s="37">
        <v>0</v>
      </c>
      <c r="L9" s="37">
        <v>399.904</v>
      </c>
    </row>
    <row r="10" spans="1:12" ht="12.75">
      <c r="A10" s="84" t="s">
        <v>8</v>
      </c>
      <c r="B10" s="81" t="s">
        <v>49</v>
      </c>
      <c r="C10" s="37">
        <v>1756.641</v>
      </c>
      <c r="D10" s="37">
        <v>4.886</v>
      </c>
      <c r="E10" s="37">
        <v>6.126</v>
      </c>
      <c r="F10" s="37">
        <v>0</v>
      </c>
      <c r="G10" s="37">
        <v>10.771</v>
      </c>
      <c r="H10" s="37">
        <v>0</v>
      </c>
      <c r="I10" s="37">
        <v>214.081</v>
      </c>
      <c r="J10" s="37">
        <v>0</v>
      </c>
      <c r="K10" s="37">
        <v>75.909</v>
      </c>
      <c r="L10" s="37">
        <v>2068.415</v>
      </c>
    </row>
    <row r="11" spans="1:12" ht="12.75">
      <c r="A11" s="84" t="s">
        <v>9</v>
      </c>
      <c r="B11" s="81" t="s">
        <v>48</v>
      </c>
      <c r="C11" s="37">
        <v>0.033</v>
      </c>
      <c r="D11" s="37">
        <v>0.028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3.107</v>
      </c>
      <c r="L11" s="37">
        <v>3.168</v>
      </c>
    </row>
    <row r="12" spans="1:12" ht="12.75">
      <c r="A12" s="84" t="s">
        <v>10</v>
      </c>
      <c r="B12" s="81" t="s">
        <v>50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ht="12.75">
      <c r="A13" s="84" t="s">
        <v>19</v>
      </c>
      <c r="B13" s="81" t="s">
        <v>51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.75">
      <c r="A14" s="84" t="s">
        <v>11</v>
      </c>
      <c r="B14" s="81" t="s">
        <v>52</v>
      </c>
      <c r="C14" s="37">
        <v>0</v>
      </c>
      <c r="D14" s="37">
        <v>0</v>
      </c>
      <c r="E14" s="37">
        <v>0</v>
      </c>
      <c r="F14" s="37">
        <v>0</v>
      </c>
      <c r="G14" s="37">
        <v>2.226</v>
      </c>
      <c r="H14" s="37">
        <v>0</v>
      </c>
      <c r="I14" s="37">
        <v>0</v>
      </c>
      <c r="J14" s="37">
        <v>0</v>
      </c>
      <c r="K14" s="37">
        <v>0.029</v>
      </c>
      <c r="L14" s="37">
        <v>2.255</v>
      </c>
    </row>
    <row r="15" spans="1:12" ht="12.75">
      <c r="A15" s="84" t="s">
        <v>12</v>
      </c>
      <c r="B15" s="81" t="s">
        <v>53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ht="12.75">
      <c r="A16" s="84" t="s">
        <v>13</v>
      </c>
      <c r="B16" s="81" t="s">
        <v>54</v>
      </c>
      <c r="C16" s="42">
        <v>0.12</v>
      </c>
      <c r="D16" s="42">
        <v>0.08</v>
      </c>
      <c r="E16" s="42">
        <v>0.19</v>
      </c>
      <c r="F16" s="42">
        <v>0.05</v>
      </c>
      <c r="G16" s="42">
        <v>0.14</v>
      </c>
      <c r="H16" s="42">
        <v>0.11</v>
      </c>
      <c r="I16" s="42">
        <v>0.16</v>
      </c>
      <c r="J16" s="42">
        <v>0</v>
      </c>
      <c r="K16" s="42">
        <v>0</v>
      </c>
      <c r="L16" s="42">
        <v>0.8</v>
      </c>
    </row>
    <row r="17" spans="1:12" ht="12.75">
      <c r="A17" s="84" t="s">
        <v>14</v>
      </c>
      <c r="B17" s="81" t="s">
        <v>55</v>
      </c>
      <c r="C17" s="37">
        <v>6.953</v>
      </c>
      <c r="D17" s="37">
        <v>1337.104</v>
      </c>
      <c r="E17" s="37">
        <v>49.508</v>
      </c>
      <c r="F17" s="37">
        <v>0</v>
      </c>
      <c r="G17" s="37">
        <v>2962.476</v>
      </c>
      <c r="H17" s="37">
        <v>0</v>
      </c>
      <c r="I17" s="37">
        <v>474.584</v>
      </c>
      <c r="J17" s="37">
        <v>0</v>
      </c>
      <c r="K17" s="37">
        <v>204.811</v>
      </c>
      <c r="L17" s="37">
        <v>5035.436</v>
      </c>
    </row>
    <row r="18" spans="1:12" ht="12.75">
      <c r="A18" s="84" t="s">
        <v>15</v>
      </c>
      <c r="B18" s="81" t="s">
        <v>42</v>
      </c>
      <c r="C18" s="37">
        <v>30.349</v>
      </c>
      <c r="D18" s="37">
        <v>5.424</v>
      </c>
      <c r="E18" s="37">
        <v>0.515</v>
      </c>
      <c r="F18" s="37">
        <v>0.515</v>
      </c>
      <c r="G18" s="37">
        <v>3.708</v>
      </c>
      <c r="H18" s="37">
        <v>341.618</v>
      </c>
      <c r="I18" s="37">
        <v>0</v>
      </c>
      <c r="J18" s="37">
        <v>0</v>
      </c>
      <c r="K18" s="37">
        <v>5.951</v>
      </c>
      <c r="L18" s="37">
        <v>387.566</v>
      </c>
    </row>
    <row r="19" spans="1:12" ht="12.75">
      <c r="A19" s="84" t="s">
        <v>16</v>
      </c>
      <c r="B19" s="81" t="s">
        <v>56</v>
      </c>
      <c r="C19" s="37">
        <v>173.324</v>
      </c>
      <c r="D19" s="37">
        <v>1.81</v>
      </c>
      <c r="E19" s="37">
        <v>2.623</v>
      </c>
      <c r="F19" s="37">
        <v>2.177</v>
      </c>
      <c r="G19" s="37">
        <v>0</v>
      </c>
      <c r="H19" s="37">
        <v>0</v>
      </c>
      <c r="I19" s="37">
        <v>0</v>
      </c>
      <c r="J19" s="37">
        <v>0</v>
      </c>
      <c r="K19" s="37">
        <v>279.902</v>
      </c>
      <c r="L19" s="37">
        <v>457.66</v>
      </c>
    </row>
    <row r="20" spans="1:12" ht="12.75">
      <c r="A20" s="84" t="s">
        <v>17</v>
      </c>
      <c r="B20" s="81" t="s">
        <v>57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ht="12.75">
      <c r="A21" s="84" t="s">
        <v>18</v>
      </c>
      <c r="B21" s="81" t="s">
        <v>58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</row>
    <row r="22" spans="2:12" ht="12.75">
      <c r="B22" s="82" t="s">
        <v>39</v>
      </c>
      <c r="C22" s="19">
        <v>3833.713</v>
      </c>
      <c r="D22" s="19">
        <v>2071.6150000000002</v>
      </c>
      <c r="E22" s="19">
        <v>1365.741</v>
      </c>
      <c r="F22" s="19">
        <v>236.68699999999998</v>
      </c>
      <c r="G22" s="19">
        <v>3822.449</v>
      </c>
      <c r="H22" s="19">
        <v>431.298</v>
      </c>
      <c r="I22" s="19">
        <v>692.352</v>
      </c>
      <c r="J22" s="19">
        <v>10.574</v>
      </c>
      <c r="K22" s="19">
        <v>1421.83</v>
      </c>
      <c r="L22" s="19">
        <v>13649.577</v>
      </c>
    </row>
    <row r="23" spans="3:12" ht="12.75">
      <c r="C23" s="104"/>
      <c r="D23" s="104"/>
      <c r="E23" s="104"/>
      <c r="F23" s="104"/>
      <c r="G23" s="104"/>
      <c r="H23" s="104"/>
      <c r="I23" s="104"/>
      <c r="J23" s="104"/>
      <c r="K23" s="104"/>
      <c r="L2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12" sqref="C12:G12"/>
    </sheetView>
  </sheetViews>
  <sheetFormatPr defaultColWidth="9.140625" defaultRowHeight="12.75"/>
  <cols>
    <col min="1" max="1" width="13.28125" style="0" customWidth="1"/>
    <col min="2" max="2" width="21.140625" style="0" customWidth="1"/>
    <col min="6" max="6" width="10.57421875" style="0" customWidth="1"/>
  </cols>
  <sheetData>
    <row r="1" spans="1:12" ht="12.75">
      <c r="A1" s="2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1">
      <c r="A2" s="2" t="s">
        <v>62</v>
      </c>
      <c r="B2" s="2" t="s">
        <v>63</v>
      </c>
      <c r="C2" s="74" t="s">
        <v>25</v>
      </c>
      <c r="D2" s="74" t="s">
        <v>26</v>
      </c>
      <c r="E2" s="74" t="s">
        <v>27</v>
      </c>
      <c r="F2" s="74" t="s">
        <v>129</v>
      </c>
      <c r="G2" s="74" t="s">
        <v>29</v>
      </c>
      <c r="H2" s="74" t="s">
        <v>30</v>
      </c>
      <c r="I2" s="74" t="s">
        <v>37</v>
      </c>
      <c r="J2" s="74" t="s">
        <v>38</v>
      </c>
      <c r="K2" s="74" t="s">
        <v>33</v>
      </c>
      <c r="L2" s="75" t="s">
        <v>39</v>
      </c>
    </row>
    <row r="3" spans="1:12" ht="20.25">
      <c r="A3" s="14" t="s">
        <v>130</v>
      </c>
      <c r="B3" s="6" t="s">
        <v>64</v>
      </c>
      <c r="C3" s="37">
        <v>769.3570000000001</v>
      </c>
      <c r="D3" s="37">
        <v>893.849</v>
      </c>
      <c r="E3" s="37">
        <v>126.486</v>
      </c>
      <c r="F3" s="37">
        <v>4.795</v>
      </c>
      <c r="G3" s="37">
        <v>66.777</v>
      </c>
      <c r="H3" s="37">
        <v>97.022</v>
      </c>
      <c r="I3" s="37">
        <v>2.144</v>
      </c>
      <c r="J3" s="37">
        <v>3.772</v>
      </c>
      <c r="K3" s="37">
        <v>71.651</v>
      </c>
      <c r="L3" s="37">
        <v>2031.0549999999998</v>
      </c>
    </row>
    <row r="4" spans="1:12" ht="30">
      <c r="A4" s="14" t="s">
        <v>131</v>
      </c>
      <c r="B4" s="6" t="s">
        <v>70</v>
      </c>
      <c r="C4" s="37">
        <v>34.551</v>
      </c>
      <c r="D4" s="37">
        <v>5.627</v>
      </c>
      <c r="E4" s="37">
        <v>1.558</v>
      </c>
      <c r="F4" s="37">
        <v>1.558</v>
      </c>
      <c r="G4" s="37">
        <v>0</v>
      </c>
      <c r="H4" s="37">
        <v>7.597</v>
      </c>
      <c r="I4" s="37">
        <v>0</v>
      </c>
      <c r="J4" s="37">
        <v>0</v>
      </c>
      <c r="K4" s="37">
        <v>41.959</v>
      </c>
      <c r="L4" s="37">
        <v>91.292</v>
      </c>
    </row>
    <row r="5" spans="1:12" ht="12.75">
      <c r="A5" s="15" t="s">
        <v>59</v>
      </c>
      <c r="B5" s="6" t="s">
        <v>65</v>
      </c>
      <c r="C5" s="37">
        <v>74.797</v>
      </c>
      <c r="D5" s="37">
        <v>80</v>
      </c>
      <c r="E5" s="37">
        <v>14.641</v>
      </c>
      <c r="F5" s="37">
        <v>0</v>
      </c>
      <c r="G5" s="37">
        <v>0</v>
      </c>
      <c r="H5" s="37">
        <v>10</v>
      </c>
      <c r="I5" s="37">
        <v>0</v>
      </c>
      <c r="J5" s="37">
        <v>0</v>
      </c>
      <c r="K5" s="37">
        <v>0</v>
      </c>
      <c r="L5" s="37">
        <v>179.438</v>
      </c>
    </row>
    <row r="6" spans="1:12" ht="20.25">
      <c r="A6" s="15" t="s">
        <v>132</v>
      </c>
      <c r="B6" s="6" t="s">
        <v>66</v>
      </c>
      <c r="C6" s="42">
        <v>182.23499999999999</v>
      </c>
      <c r="D6" s="42">
        <v>322.52</v>
      </c>
      <c r="E6" s="42">
        <v>1.415</v>
      </c>
      <c r="F6" s="42">
        <v>1.345</v>
      </c>
      <c r="G6" s="42">
        <v>30.15</v>
      </c>
      <c r="H6" s="42">
        <v>0</v>
      </c>
      <c r="I6" s="42">
        <v>0</v>
      </c>
      <c r="J6" s="42">
        <v>0</v>
      </c>
      <c r="K6" s="42">
        <v>59.011</v>
      </c>
      <c r="L6" s="42">
        <v>595.3309999999999</v>
      </c>
    </row>
    <row r="7" spans="1:12" ht="51">
      <c r="A7" s="15" t="s">
        <v>133</v>
      </c>
      <c r="B7" s="6" t="s">
        <v>71</v>
      </c>
      <c r="C7" s="42">
        <v>1944.1330000000003</v>
      </c>
      <c r="D7" s="42">
        <v>1291.93</v>
      </c>
      <c r="E7" s="42">
        <v>239.367</v>
      </c>
      <c r="F7" s="42">
        <v>128.751</v>
      </c>
      <c r="G7" s="42">
        <v>3317.584</v>
      </c>
      <c r="H7" s="42">
        <v>115.80499999999999</v>
      </c>
      <c r="I7" s="42">
        <v>1.03</v>
      </c>
      <c r="J7" s="42">
        <v>6.568</v>
      </c>
      <c r="K7" s="42">
        <v>839.639</v>
      </c>
      <c r="L7" s="42">
        <v>7756.057000000001</v>
      </c>
    </row>
    <row r="8" spans="1:12" ht="20.25">
      <c r="A8" s="15" t="s">
        <v>60</v>
      </c>
      <c r="B8" s="6" t="s">
        <v>67</v>
      </c>
      <c r="C8" s="37">
        <v>215.40800000000002</v>
      </c>
      <c r="D8" s="37">
        <v>128.90200000000002</v>
      </c>
      <c r="E8" s="37">
        <v>37.897</v>
      </c>
      <c r="F8" s="37">
        <v>5.7490000000000006</v>
      </c>
      <c r="G8" s="37">
        <v>86.415</v>
      </c>
      <c r="H8" s="37">
        <v>10.035</v>
      </c>
      <c r="I8" s="37">
        <v>7.084</v>
      </c>
      <c r="J8" s="37">
        <v>0</v>
      </c>
      <c r="K8" s="37">
        <v>121.129</v>
      </c>
      <c r="L8" s="37">
        <v>606.87</v>
      </c>
    </row>
    <row r="9" spans="1:12" ht="12.75">
      <c r="A9" s="15" t="s">
        <v>61</v>
      </c>
      <c r="B9" s="6" t="s">
        <v>68</v>
      </c>
      <c r="C9" s="37">
        <v>70.429</v>
      </c>
      <c r="D9" s="37">
        <v>178.813</v>
      </c>
      <c r="E9" s="37">
        <v>123.14</v>
      </c>
      <c r="F9" s="37">
        <v>21.102</v>
      </c>
      <c r="G9" s="37">
        <v>32.819</v>
      </c>
      <c r="H9" s="37">
        <v>2.58</v>
      </c>
      <c r="I9" s="37">
        <v>0</v>
      </c>
      <c r="J9" s="37">
        <v>4.468</v>
      </c>
      <c r="K9" s="37">
        <v>3.509</v>
      </c>
      <c r="L9" s="37">
        <v>415.758</v>
      </c>
    </row>
    <row r="10" spans="1:12" ht="51">
      <c r="A10" s="15" t="s">
        <v>134</v>
      </c>
      <c r="B10" s="6" t="s">
        <v>69</v>
      </c>
      <c r="C10" s="37">
        <v>523.1750000000001</v>
      </c>
      <c r="D10" s="37">
        <v>488.131</v>
      </c>
      <c r="E10" s="37">
        <v>5149.154000000001</v>
      </c>
      <c r="F10" s="37">
        <v>4252.3</v>
      </c>
      <c r="G10" s="37">
        <v>447.444</v>
      </c>
      <c r="H10" s="37">
        <v>259.01599999999996</v>
      </c>
      <c r="I10" s="37">
        <v>122.46300000000001</v>
      </c>
      <c r="J10" s="37">
        <v>10.14</v>
      </c>
      <c r="K10" s="37">
        <v>283.17299999999994</v>
      </c>
      <c r="L10" s="37">
        <v>7282.696</v>
      </c>
    </row>
    <row r="11" spans="1:12" ht="12.75">
      <c r="A11" s="16"/>
      <c r="B11" s="8" t="s">
        <v>39</v>
      </c>
      <c r="C11" s="19">
        <v>3814.085000000001</v>
      </c>
      <c r="D11" s="19">
        <v>3389.772</v>
      </c>
      <c r="E11" s="19">
        <v>5693.658000000001</v>
      </c>
      <c r="F11" s="19">
        <v>4415.6</v>
      </c>
      <c r="G11" s="19">
        <v>3981.1890000000003</v>
      </c>
      <c r="H11" s="19">
        <v>502.05499999999995</v>
      </c>
      <c r="I11" s="19">
        <v>132.721</v>
      </c>
      <c r="J11" s="19">
        <v>24.948</v>
      </c>
      <c r="K11" s="19">
        <v>1420.071</v>
      </c>
      <c r="L11" s="19">
        <v>18958.497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Gábor</cp:lastModifiedBy>
  <dcterms:created xsi:type="dcterms:W3CDTF">2010-10-11T14:15:14Z</dcterms:created>
  <dcterms:modified xsi:type="dcterms:W3CDTF">2014-11-26T12:52:21Z</dcterms:modified>
  <cp:category/>
  <cp:version/>
  <cp:contentType/>
  <cp:contentStatus/>
</cp:coreProperties>
</file>