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<sst xmlns="http://schemas.openxmlformats.org/spreadsheetml/2006/main" count="798" uniqueCount="244">
  <si>
    <t>ESA 95</t>
  </si>
  <si>
    <t>EDP B.9</t>
  </si>
  <si>
    <t>S.13</t>
  </si>
  <si>
    <t>S.1311</t>
  </si>
  <si>
    <t>S.1312</t>
  </si>
  <si>
    <t>M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</si>
  <si>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</si>
  <si>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</si>
  <si>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</si>
  <si>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</si>
  <si>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</si>
  <si>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</si>
  <si>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</si>
  <si>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</si>
  <si>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</si>
  <si>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</si>
  <si>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</si>
  <si>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</si>
  <si>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</si>
  <si>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</si>
  <si>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</si>
  <si>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</si>
  <si>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</si>
  <si>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</si>
  <si>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</si>
  <si>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</si>
  <si>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</si>
  <si>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</si>
  <si>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</si>
  <si>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</si>
  <si>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</si>
  <si>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</si>
  <si>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</si>
  <si>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</si>
  <si>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</si>
  <si>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</si>
  <si>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</si>
  <si>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</si>
  <si>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</si>
  <si>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</si>
  <si>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</si>
  <si>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</si>
  <si>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</si>
  <si>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</si>
  <si>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</si>
  <si>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</si>
  <si>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</si>
  <si>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</si>
  <si>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</si>
  <si>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</si>
  <si>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</si>
  <si>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</si>
  <si>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</si>
  <si>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</si>
  <si>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</si>
  <si>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</si>
  <si>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</si>
  <si>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</si>
  <si>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</si>
  <si>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</si>
  <si>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</si>
  <si>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</si>
  <si>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</si>
  <si>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</si>
  <si>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</si>
  <si>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</si>
  <si>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</si>
  <si>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</si>
  <si>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</si>
  <si>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</si>
  <si>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</si>
  <si>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</si>
  <si>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</si>
  <si>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</si>
  <si>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</si>
  <si>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</si>
  <si>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</si>
  <si>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</si>
  <si>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Memorandum tétel: P.2-höz kapcsolódóan</t>
  </si>
  <si>
    <t>Memorandum tétel: D.1-hez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</si>
  <si>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</si>
  <si>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</si>
  <si>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</si>
  <si>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D.611-haz kapcsolódóan</t>
  </si>
  <si>
    <t>Memorandum tétel: P.11-hez és P.131-hez kapcsolódóan</t>
  </si>
  <si>
    <t>Részvények ingyenes átadása az ÁPV Zrt-nek</t>
  </si>
  <si>
    <t>Memorandum tétel: pénzügyi intézmények részére fizetett előleg (lakástámogatásokhoz kapcsolódóan)</t>
  </si>
  <si>
    <t>D.2-höz kapcsolódóan</t>
  </si>
  <si>
    <t>D.5-höz kapcsolódóan</t>
  </si>
  <si>
    <t>EU-tanszferekhez kapcsolódóan</t>
  </si>
  <si>
    <t>Memorandum tétel: D.211-hez kapcsolódóan</t>
  </si>
  <si>
    <t>Memorandum tétel: D.3-hoz kapcsolódóan</t>
  </si>
  <si>
    <t>Memorandum tétel: P.51-hez kapcsolódóan</t>
  </si>
  <si>
    <t>Komponens 1: Elkülönített állami pénzalapok</t>
  </si>
  <si>
    <t>Komponens 2: A Központi Kormányzatba sorolt vállalatok</t>
  </si>
  <si>
    <t>Komponens 3: A Központi Kormányzatba sorolt nonprofit intézmények</t>
  </si>
  <si>
    <t>Társadalombiztosítási alapokkal szembeni követelés elengedése</t>
  </si>
  <si>
    <t>Egy kereskedelmi bank Állammal szembeni követelése (egyházi kárpótlás), tőketranszfer</t>
  </si>
  <si>
    <t>Az ÁPV. Rt. privatizációs bevételeinek befizetése a KESZ-re (költségvetésen kívüli tranzakció)</t>
  </si>
  <si>
    <t>Gripen beszerzés: pénzügyi lízing (operatív lízing helyett)</t>
  </si>
  <si>
    <t>Tőketranszfer nem pénzügyi vállalatoknak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</si>
  <si>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</si>
  <si>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</si>
  <si>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</si>
  <si>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</si>
  <si>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</si>
  <si>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</si>
  <si>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</si>
  <si>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</si>
  <si>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</si>
  <si>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</si>
  <si>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 xml:space="preserve">  Egyéb pénzügyi eszközök (F.1, F.6 és F.7) </t>
  </si>
  <si>
    <t xml:space="preserve">  Pénzügyi derivatíva kötelezettségek nettó növekedése (-) (F.34)</t>
  </si>
  <si>
    <t xml:space="preserve">  Egyéb kötelezettségek nettó növekedése (-) (F.5, F.6 and F.7)</t>
  </si>
  <si>
    <t xml:space="preserve">  Adósság kibocsátása névérték felett (-)/alatt(+)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</si>
  <si>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</si>
  <si>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</si>
  <si>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>Statisztikai eltérések</t>
  </si>
  <si>
    <t xml:space="preserve">  Pénzügyi és tőkeszámla közti eltérés (B.9f-B.9)*</t>
  </si>
  <si>
    <t xml:space="preserve">  Egyéb statisztikai eltérések (+/-)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</si>
  <si>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</si>
  <si>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</si>
  <si>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</si>
  <si>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</si>
  <si>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</si>
  <si>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</si>
  <si>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</si>
  <si>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</si>
  <si>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</si>
  <si>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</si>
  <si>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</si>
  <si>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</si>
  <si>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</si>
  <si>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</si>
  <si>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</si>
  <si>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</si>
  <si>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</si>
  <si>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</si>
  <si>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</si>
  <si>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</si>
  <si>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</si>
  <si>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</si>
  <si>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</si>
  <si>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</si>
  <si>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</si>
  <si>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</si>
  <si>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</si>
  <si>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</si>
  <si>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</si>
  <si>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</si>
  <si>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</si>
  <si>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</si>
  <si>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</si>
  <si>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</si>
  <si>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</si>
  <si>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</si>
  <si>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</si>
  <si>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</si>
  <si>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</si>
  <si>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</si>
  <si>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</si>
  <si>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</si>
  <si>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Lakásprivatizációhoz kapcsolódói mputált hitelnyújtás</t>
  </si>
  <si>
    <t>MÁV Cargó értékesítésésből származó privatizációs bevétel átutalása a MÁV részére</t>
  </si>
  <si>
    <t>Helyi önkormányzatokba sorolt vállalatok</t>
  </si>
  <si>
    <t xml:space="preserve">Nem értelmezhető: M ; Nem elérhető: L </t>
  </si>
  <si>
    <t xml:space="preserve">   Részletező sor 6</t>
  </si>
  <si>
    <t xml:space="preserve">   Részletező sor 7</t>
  </si>
  <si>
    <t xml:space="preserve">   Részletező sor 8</t>
  </si>
  <si>
    <t>Memorandum tétel: P.2-höz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</si>
  <si>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</si>
  <si>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</si>
  <si>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</si>
  <si>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</si>
  <si>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</si>
  <si>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</si>
  <si>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>pénzforgalmi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</si>
  <si>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</si>
  <si>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</si>
  <si>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</si>
  <si>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</si>
  <si>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</si>
  <si>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</si>
  <si>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</si>
  <si>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</si>
  <si>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(2)</t>
    </r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</si>
  <si>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</si>
  <si>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</si>
  <si>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</si>
  <si>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 xml:space="preserve">  ebből: pénzügyi derivatívákhoz kapcsolódó kamatok</t>
  </si>
  <si>
    <r>
      <t xml:space="preserve">  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</si>
  <si>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</si>
  <si>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</si>
  <si>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</si>
  <si>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</si>
  <si>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</si>
  <si>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</si>
  <si>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</si>
  <si>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</si>
  <si>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</si>
  <si>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</si>
  <si>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</si>
  <si>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</si>
  <si>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</si>
  <si>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</si>
  <si>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</si>
  <si>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Pénzügyi derivatíva kötelezettségek nettó növekedése (-) (F.34)</t>
  </si>
  <si>
    <t>Egyéb kötelezettségek nettó növekedése (-) (F.5, F.6 and F.7)</t>
  </si>
  <si>
    <t>Adósság kibocsátása névérték felett (-)/alatt(+)</t>
  </si>
  <si>
    <r>
      <t>A felhalmozódott (-) (EDP D.41)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</t>
    </r>
  </si>
  <si>
    <t xml:space="preserve">Adósság instrumentum névérték feletti(+)/alatti(-) visszaváltása  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</si>
  <si>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</si>
  <si>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</si>
  <si>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</si>
  <si>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(B.9f-B.9)*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</si>
  <si>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</si>
  <si>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</si>
  <si>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</si>
  <si>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</si>
  <si>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Tartományi kormányzat alszektorral szemben (állományi érték) (c) </t>
    </r>
    <r>
      <rPr>
        <vertAlign val="superscript"/>
        <sz val="10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</si>
  <si>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</si>
  <si>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</si>
  <si>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</si>
  <si>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</si>
  <si>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</si>
  <si>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</si>
  <si>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</si>
  <si>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</si>
  <si>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</si>
  <si>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</si>
  <si>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</si>
  <si>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Dátum: 2010. március 30.</t>
  </si>
  <si>
    <t>ÁFA visszatérítés Európai Bíróság döntése alapján</t>
  </si>
  <si>
    <t>Dátum: 2010. szeptember 30.</t>
  </si>
  <si>
    <t>Állami követelés elengedése: 2006: Irak; 2009: Mozambik, Kambodzsa</t>
  </si>
  <si>
    <t>Az M43-as autópálya beruházással kapcsolatos EU-s bevételek csökkentése</t>
  </si>
  <si>
    <t>Memorandum tétel: osztalék előlegek (MVM és MFB 2009-ben)</t>
  </si>
  <si>
    <t>D.45-höz kapcsolódóan, K.2-höz kapcsolódóan 2007-8-ban és 2010-ben</t>
  </si>
  <si>
    <t>Malévnak nyújtott tulajdonosi kölcsön</t>
  </si>
  <si>
    <t>Kazah banknak nyújtott kölcsön állami garanciájának lehívása</t>
  </si>
  <si>
    <t>Dátum: 2010.09.30.</t>
  </si>
  <si>
    <t>L</t>
  </si>
  <si>
    <t>Memorandum tétel: EU transzfereken képződött és egyéb árfolyam különbözet</t>
  </si>
  <si>
    <t>Adókhoz kapcsolódóan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</si>
</sst>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</numFmts>
  <fonts count="45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0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10"/>
      <name val="Arial"/>
      <family val="0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dotted"/>
      <bottom style="dotted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6" xfId="0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8" fillId="0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2" borderId="9" xfId="0" applyNumberFormat="1" applyFont="1" applyFill="1" applyBorder="1" applyAlignment="1" applyProtection="1">
      <alignment/>
      <protection locked="0"/>
    </xf>
    <xf numFmtId="3" fontId="5" fillId="2" borderId="12" xfId="0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3" fontId="0" fillId="2" borderId="12" xfId="0" applyNumberFormat="1" applyFill="1" applyBorder="1" applyAlignment="1" applyProtection="1">
      <alignment/>
      <protection locked="0"/>
    </xf>
    <xf numFmtId="0" fontId="10" fillId="0" borderId="4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center"/>
      <protection/>
    </xf>
    <xf numFmtId="0" fontId="12" fillId="0" borderId="7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Continuous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14" fillId="0" borderId="29" xfId="0" applyFont="1" applyFill="1" applyBorder="1" applyAlignment="1" applyProtection="1">
      <alignment horizontal="centerContinuous" vertical="center"/>
      <protection locked="0"/>
    </xf>
    <xf numFmtId="0" fontId="15" fillId="0" borderId="7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27" xfId="0" applyFont="1" applyFill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 horizontal="left"/>
      <protection/>
    </xf>
    <xf numFmtId="0" fontId="1" fillId="0" borderId="31" xfId="0" applyFont="1" applyFill="1" applyBorder="1" applyAlignment="1" applyProtection="1">
      <alignment horizontal="centerContinuous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/>
      <protection locked="0"/>
    </xf>
    <xf numFmtId="0" fontId="6" fillId="0" borderId="29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left"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3" xfId="0" applyFont="1" applyFill="1" applyBorder="1" applyAlignment="1" applyProtection="1">
      <alignment horizontal="center"/>
      <protection/>
    </xf>
    <xf numFmtId="0" fontId="6" fillId="2" borderId="34" xfId="0" applyFont="1" applyFill="1" applyBorder="1" applyAlignment="1" applyProtection="1">
      <alignment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left"/>
      <protection/>
    </xf>
    <xf numFmtId="0" fontId="12" fillId="0" borderId="6" xfId="0" applyFont="1" applyFill="1" applyBorder="1" applyAlignment="1" applyProtection="1">
      <alignment horizontal="left"/>
      <protection/>
    </xf>
    <xf numFmtId="0" fontId="1" fillId="2" borderId="35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2" fillId="0" borderId="36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19" applyFill="1">
      <alignment/>
      <protection/>
    </xf>
    <xf numFmtId="0" fontId="21" fillId="0" borderId="0" xfId="19" applyFont="1" applyFill="1" applyAlignment="1">
      <alignment horizontal="right" vertical="top"/>
      <protection/>
    </xf>
    <xf numFmtId="0" fontId="1" fillId="0" borderId="0" xfId="19" applyFill="1" applyAlignment="1">
      <alignment horizontal="right"/>
      <protection/>
    </xf>
    <xf numFmtId="0" fontId="1" fillId="0" borderId="0" xfId="19" applyFill="1" applyAlignment="1">
      <alignment horizontal="center"/>
      <protection/>
    </xf>
    <xf numFmtId="0" fontId="22" fillId="0" borderId="0" xfId="19" applyFont="1" applyFill="1" applyAlignment="1">
      <alignment horizontal="centerContinuous"/>
      <protection/>
    </xf>
    <xf numFmtId="0" fontId="3" fillId="0" borderId="0" xfId="19" applyFont="1" applyFill="1" applyAlignment="1">
      <alignment horizontal="centerContinuous"/>
      <protection/>
    </xf>
    <xf numFmtId="0" fontId="0" fillId="0" borderId="0" xfId="19" applyFont="1" applyFill="1" applyAlignment="1">
      <alignment horizontal="centerContinuous"/>
      <protection/>
    </xf>
    <xf numFmtId="0" fontId="23" fillId="0" borderId="0" xfId="19" applyFont="1" applyFill="1" applyAlignment="1">
      <alignment horizontal="centerContinuous"/>
      <protection/>
    </xf>
    <xf numFmtId="0" fontId="24" fillId="0" borderId="0" xfId="19" applyFont="1" applyFill="1" applyAlignment="1">
      <alignment horizontal="centerContinuous"/>
      <protection/>
    </xf>
    <xf numFmtId="0" fontId="25" fillId="0" borderId="0" xfId="19" applyFont="1" applyFill="1" applyAlignment="1">
      <alignment horizontal="centerContinuous"/>
      <protection/>
    </xf>
    <xf numFmtId="0" fontId="24" fillId="0" borderId="0" xfId="19" applyFont="1" applyFill="1" applyBorder="1" applyAlignment="1">
      <alignment horizontal="centerContinuous"/>
      <protection/>
    </xf>
    <xf numFmtId="0" fontId="3" fillId="0" borderId="0" xfId="19" applyFont="1" applyFill="1" applyBorder="1" applyAlignment="1">
      <alignment horizontal="centerContinuous"/>
      <protection/>
    </xf>
    <xf numFmtId="0" fontId="0" fillId="0" borderId="0" xfId="19" applyFont="1" applyFill="1" applyBorder="1" applyAlignment="1">
      <alignment horizontal="centerContinuous"/>
      <protection/>
    </xf>
    <xf numFmtId="0" fontId="24" fillId="0" borderId="18" xfId="19" applyFont="1" applyFill="1" applyBorder="1" applyAlignment="1">
      <alignment horizontal="centerContinuous"/>
      <protection/>
    </xf>
    <xf numFmtId="0" fontId="3" fillId="0" borderId="18" xfId="19" applyFont="1" applyFill="1" applyBorder="1" applyAlignment="1">
      <alignment horizontal="centerContinuous"/>
      <protection/>
    </xf>
    <xf numFmtId="0" fontId="0" fillId="0" borderId="18" xfId="19" applyFont="1" applyFill="1" applyBorder="1" applyAlignment="1">
      <alignment horizontal="centerContinuous"/>
      <protection/>
    </xf>
    <xf numFmtId="0" fontId="26" fillId="0" borderId="0" xfId="19" applyFont="1" applyFill="1" applyAlignment="1">
      <alignment horizontal="centerContinuous"/>
      <protection/>
    </xf>
    <xf numFmtId="0" fontId="27" fillId="0" borderId="0" xfId="19" applyFont="1" applyFill="1" applyAlignment="1" quotePrefix="1">
      <alignment horizontal="centerContinuous"/>
      <protection/>
    </xf>
    <xf numFmtId="0" fontId="13" fillId="0" borderId="0" xfId="19" applyFont="1" applyFill="1" applyAlignment="1">
      <alignment horizontal="centerContinuous"/>
      <protection/>
    </xf>
    <xf numFmtId="0" fontId="13" fillId="0" borderId="0" xfId="19" applyFont="1" applyFill="1">
      <alignment/>
      <protection/>
    </xf>
    <xf numFmtId="0" fontId="28" fillId="0" borderId="0" xfId="19" applyFont="1" applyFill="1">
      <alignment/>
      <protection/>
    </xf>
    <xf numFmtId="0" fontId="5" fillId="0" borderId="0" xfId="19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0" fontId="28" fillId="0" borderId="0" xfId="19" applyFont="1" applyFill="1" applyAlignment="1">
      <alignment vertical="center"/>
      <protection/>
    </xf>
    <xf numFmtId="0" fontId="29" fillId="0" borderId="0" xfId="19" applyFont="1" applyFill="1">
      <alignment/>
      <protection/>
    </xf>
    <xf numFmtId="0" fontId="30" fillId="0" borderId="0" xfId="19" applyFont="1" applyFill="1">
      <alignment/>
      <protection/>
    </xf>
    <xf numFmtId="0" fontId="31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Continuous"/>
      <protection/>
    </xf>
    <xf numFmtId="0" fontId="18" fillId="0" borderId="0" xfId="19" applyFont="1" applyFill="1" applyAlignment="1">
      <alignment horizontal="centerContinuous"/>
      <protection/>
    </xf>
    <xf numFmtId="0" fontId="0" fillId="2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9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17" fillId="0" borderId="38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38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1" fillId="0" borderId="0" xfId="19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center"/>
      <protection/>
    </xf>
    <xf numFmtId="0" fontId="17" fillId="0" borderId="4" xfId="0" applyFont="1" applyFill="1" applyBorder="1" applyAlignment="1" applyProtection="1">
      <alignment horizontal="left"/>
      <protection/>
    </xf>
    <xf numFmtId="0" fontId="32" fillId="3" borderId="35" xfId="0" applyFont="1" applyFill="1" applyBorder="1" applyAlignment="1" applyProtection="1">
      <alignment/>
      <protection/>
    </xf>
    <xf numFmtId="0" fontId="32" fillId="3" borderId="12" xfId="0" applyFont="1" applyFill="1" applyBorder="1" applyAlignment="1" applyProtection="1">
      <alignment/>
      <protection/>
    </xf>
    <xf numFmtId="0" fontId="32" fillId="0" borderId="31" xfId="0" applyFont="1" applyFill="1" applyBorder="1" applyAlignment="1" applyProtection="1">
      <alignment horizontal="centerContinuous"/>
      <protection locked="0"/>
    </xf>
    <xf numFmtId="0" fontId="32" fillId="0" borderId="7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2" fillId="0" borderId="4" xfId="0" applyFont="1" applyFill="1" applyBorder="1" applyAlignment="1" applyProtection="1">
      <alignment horizontal="center"/>
      <protection/>
    </xf>
    <xf numFmtId="0" fontId="32" fillId="0" borderId="6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2" fillId="0" borderId="25" xfId="0" applyFont="1" applyFill="1" applyBorder="1" applyAlignment="1" applyProtection="1">
      <alignment/>
      <protection/>
    </xf>
    <xf numFmtId="0" fontId="32" fillId="0" borderId="26" xfId="0" applyFont="1" applyFill="1" applyBorder="1" applyAlignment="1" applyProtection="1">
      <alignment/>
      <protection/>
    </xf>
    <xf numFmtId="0" fontId="32" fillId="0" borderId="27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35" xfId="0" applyFon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/>
      <protection/>
    </xf>
    <xf numFmtId="0" fontId="32" fillId="0" borderId="31" xfId="0" applyFont="1" applyFill="1" applyBorder="1" applyAlignment="1" applyProtection="1">
      <alignment horizontal="center"/>
      <protection locked="0"/>
    </xf>
    <xf numFmtId="0" fontId="32" fillId="0" borderId="41" xfId="0" applyFont="1" applyFill="1" applyBorder="1" applyAlignment="1" applyProtection="1">
      <alignment/>
      <protection/>
    </xf>
    <xf numFmtId="0" fontId="32" fillId="0" borderId="16" xfId="0" applyFont="1" applyFill="1" applyBorder="1" applyAlignment="1" applyProtection="1">
      <alignment/>
      <protection/>
    </xf>
    <xf numFmtId="0" fontId="32" fillId="0" borderId="17" xfId="0" applyFont="1" applyFill="1" applyBorder="1" applyAlignment="1" applyProtection="1">
      <alignment/>
      <protection/>
    </xf>
    <xf numFmtId="0" fontId="32" fillId="0" borderId="13" xfId="0" applyFont="1" applyFill="1" applyBorder="1" applyAlignment="1" applyProtection="1">
      <alignment/>
      <protection/>
    </xf>
    <xf numFmtId="0" fontId="32" fillId="0" borderId="6" xfId="0" applyFont="1" applyFill="1" applyBorder="1" applyAlignment="1" applyProtection="1">
      <alignment/>
      <protection locked="0"/>
    </xf>
    <xf numFmtId="0" fontId="17" fillId="0" borderId="29" xfId="0" applyFont="1" applyFill="1" applyBorder="1" applyAlignment="1" applyProtection="1">
      <alignment/>
      <protection locked="0"/>
    </xf>
    <xf numFmtId="0" fontId="17" fillId="0" borderId="42" xfId="0" applyFont="1" applyFill="1" applyBorder="1" applyAlignment="1" applyProtection="1">
      <alignment horizontal="left"/>
      <protection/>
    </xf>
    <xf numFmtId="0" fontId="17" fillId="0" borderId="42" xfId="0" applyFont="1" applyFill="1" applyBorder="1" applyAlignment="1" applyProtection="1">
      <alignment/>
      <protection/>
    </xf>
    <xf numFmtId="0" fontId="35" fillId="0" borderId="43" xfId="0" applyFont="1" applyFill="1" applyBorder="1" applyAlignment="1" applyProtection="1">
      <alignment horizontal="centerContinuous" vertical="center"/>
      <protection/>
    </xf>
    <xf numFmtId="0" fontId="35" fillId="0" borderId="44" xfId="0" applyFont="1" applyFill="1" applyBorder="1" applyAlignment="1" applyProtection="1">
      <alignment horizontal="centerContinuous" vertical="center"/>
      <protection/>
    </xf>
    <xf numFmtId="0" fontId="36" fillId="0" borderId="0" xfId="0" applyFont="1" applyFill="1" applyAlignment="1" applyProtection="1">
      <alignment horizontal="left"/>
      <protection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 horizontal="right"/>
      <protection/>
    </xf>
    <xf numFmtId="0" fontId="0" fillId="0" borderId="23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7" fillId="0" borderId="6" xfId="0" applyFont="1" applyFill="1" applyBorder="1" applyAlignment="1">
      <alignment/>
    </xf>
    <xf numFmtId="0" fontId="32" fillId="0" borderId="6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6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32" fillId="0" borderId="6" xfId="0" applyFont="1" applyFill="1" applyBorder="1" applyAlignment="1">
      <alignment/>
    </xf>
    <xf numFmtId="0" fontId="35" fillId="0" borderId="45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32" fillId="0" borderId="6" xfId="0" applyFont="1" applyFill="1" applyBorder="1" applyAlignment="1" applyProtection="1">
      <alignment horizontal="centerContinuous"/>
      <protection locked="0"/>
    </xf>
    <xf numFmtId="0" fontId="6" fillId="0" borderId="42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 locked="0"/>
    </xf>
    <xf numFmtId="0" fontId="3" fillId="0" borderId="46" xfId="0" applyFont="1" applyFill="1" applyBorder="1" applyAlignment="1" applyProtection="1">
      <alignment horizontal="left"/>
      <protection/>
    </xf>
    <xf numFmtId="0" fontId="6" fillId="0" borderId="46" xfId="0" applyFont="1" applyFill="1" applyBorder="1" applyAlignment="1" applyProtection="1">
      <alignment/>
      <protection/>
    </xf>
    <xf numFmtId="0" fontId="6" fillId="0" borderId="46" xfId="0" applyFont="1" applyFill="1" applyBorder="1" applyAlignment="1" applyProtection="1">
      <alignment/>
      <protection locked="0"/>
    </xf>
    <xf numFmtId="0" fontId="1" fillId="0" borderId="47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3" xfId="0" applyNumberFormat="1" applyFill="1" applyBorder="1" applyAlignment="1" applyProtection="1">
      <alignment/>
      <protection/>
    </xf>
    <xf numFmtId="2" fontId="2" fillId="0" borderId="23" xfId="0" applyNumberFormat="1" applyFont="1" applyFill="1" applyBorder="1" applyAlignment="1" applyProtection="1">
      <alignment/>
      <protection/>
    </xf>
    <xf numFmtId="0" fontId="32" fillId="2" borderId="35" xfId="0" applyFont="1" applyFill="1" applyBorder="1" applyAlignment="1" applyProtection="1">
      <alignment/>
      <protection locked="0"/>
    </xf>
    <xf numFmtId="0" fontId="32" fillId="2" borderId="12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Continuous"/>
      <protection locked="0"/>
    </xf>
    <xf numFmtId="0" fontId="17" fillId="2" borderId="34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39" fillId="0" borderId="4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4" borderId="48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4" xfId="0" applyBorder="1" applyAlignment="1" applyProtection="1">
      <alignment wrapText="1"/>
      <protection/>
    </xf>
    <xf numFmtId="0" fontId="2" fillId="0" borderId="7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7" fillId="0" borderId="49" xfId="0" applyFont="1" applyFill="1" applyBorder="1" applyAlignment="1" applyProtection="1">
      <alignment horizontal="left"/>
      <protection/>
    </xf>
    <xf numFmtId="0" fontId="17" fillId="0" borderId="49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6" fillId="0" borderId="50" xfId="0" applyFont="1" applyFill="1" applyBorder="1" applyAlignment="1" applyProtection="1">
      <alignment/>
      <protection/>
    </xf>
    <xf numFmtId="0" fontId="6" fillId="0" borderId="51" xfId="0" applyFont="1" applyFill="1" applyBorder="1" applyAlignment="1" applyProtection="1">
      <alignment/>
      <protection/>
    </xf>
    <xf numFmtId="0" fontId="3" fillId="0" borderId="52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/>
      <protection/>
    </xf>
    <xf numFmtId="0" fontId="6" fillId="2" borderId="54" xfId="0" applyFont="1" applyFill="1" applyBorder="1" applyAlignment="1" applyProtection="1">
      <alignment/>
      <protection locked="0"/>
    </xf>
    <xf numFmtId="0" fontId="17" fillId="2" borderId="54" xfId="0" applyFont="1" applyFill="1" applyBorder="1" applyAlignment="1" applyProtection="1">
      <alignment/>
      <protection locked="0"/>
    </xf>
    <xf numFmtId="0" fontId="1" fillId="0" borderId="31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0" fillId="0" borderId="56" xfId="0" applyFont="1" applyFill="1" applyBorder="1" applyAlignment="1" applyProtection="1">
      <alignment horizontal="center"/>
      <protection/>
    </xf>
    <xf numFmtId="0" fontId="0" fillId="0" borderId="57" xfId="0" applyFont="1" applyFill="1" applyBorder="1" applyAlignment="1" applyProtection="1">
      <alignment horizontal="center"/>
      <protection/>
    </xf>
    <xf numFmtId="0" fontId="1" fillId="0" borderId="58" xfId="0" applyFont="1" applyFill="1" applyBorder="1" applyAlignment="1" applyProtection="1">
      <alignment/>
      <protection locked="0"/>
    </xf>
    <xf numFmtId="3" fontId="3" fillId="2" borderId="34" xfId="0" applyNumberFormat="1" applyFont="1" applyFill="1" applyBorder="1" applyAlignment="1" applyProtection="1">
      <alignment/>
      <protection locked="0"/>
    </xf>
    <xf numFmtId="3" fontId="0" fillId="2" borderId="35" xfId="0" applyNumberFormat="1" applyFont="1" applyFill="1" applyBorder="1" applyAlignment="1" applyProtection="1">
      <alignment/>
      <protection locked="0"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35" xfId="0" applyNumberFormat="1" applyFont="1" applyFill="1" applyBorder="1" applyAlignment="1" applyProtection="1">
      <alignment/>
      <protection/>
    </xf>
    <xf numFmtId="3" fontId="0" fillId="0" borderId="40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0" fillId="0" borderId="60" xfId="0" applyNumberFormat="1" applyFont="1" applyFill="1" applyBorder="1" applyAlignment="1" applyProtection="1">
      <alignment/>
      <protection/>
    </xf>
    <xf numFmtId="3" fontId="0" fillId="0" borderId="61" xfId="0" applyNumberFormat="1" applyFont="1" applyFill="1" applyBorder="1" applyAlignment="1" applyProtection="1">
      <alignment/>
      <protection/>
    </xf>
    <xf numFmtId="3" fontId="0" fillId="0" borderId="62" xfId="0" applyNumberFormat="1" applyFont="1" applyFill="1" applyBorder="1" applyAlignment="1" applyProtection="1">
      <alignment/>
      <protection/>
    </xf>
    <xf numFmtId="3" fontId="0" fillId="0" borderId="63" xfId="0" applyNumberFormat="1" applyFont="1" applyFill="1" applyBorder="1" applyAlignment="1" applyProtection="1">
      <alignment/>
      <protection/>
    </xf>
    <xf numFmtId="3" fontId="0" fillId="0" borderId="64" xfId="0" applyNumberFormat="1" applyFont="1" applyFill="1" applyBorder="1" applyAlignment="1" applyProtection="1">
      <alignment/>
      <protection/>
    </xf>
    <xf numFmtId="3" fontId="5" fillId="2" borderId="65" xfId="0" applyNumberFormat="1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/>
      <protection locked="0"/>
    </xf>
    <xf numFmtId="3" fontId="5" fillId="2" borderId="32" xfId="0" applyNumberFormat="1" applyFont="1" applyFill="1" applyBorder="1" applyAlignment="1" applyProtection="1">
      <alignment/>
      <protection locked="0"/>
    </xf>
    <xf numFmtId="3" fontId="5" fillId="2" borderId="66" xfId="0" applyNumberFormat="1" applyFont="1" applyFill="1" applyBorder="1" applyAlignment="1" applyProtection="1">
      <alignment/>
      <protection locked="0"/>
    </xf>
    <xf numFmtId="3" fontId="6" fillId="2" borderId="34" xfId="0" applyNumberFormat="1" applyFont="1" applyFill="1" applyBorder="1" applyAlignment="1" applyProtection="1">
      <alignment/>
      <protection locked="0"/>
    </xf>
    <xf numFmtId="3" fontId="1" fillId="2" borderId="12" xfId="0" applyNumberFormat="1" applyFont="1" applyFill="1" applyBorder="1" applyAlignment="1" applyProtection="1">
      <alignment/>
      <protection locked="0"/>
    </xf>
    <xf numFmtId="3" fontId="1" fillId="2" borderId="35" xfId="0" applyNumberFormat="1" applyFont="1" applyFill="1" applyBorder="1" applyAlignment="1" applyProtection="1">
      <alignment/>
      <protection locked="0"/>
    </xf>
    <xf numFmtId="3" fontId="1" fillId="4" borderId="12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16" fillId="0" borderId="31" xfId="0" applyFont="1" applyFill="1" applyBorder="1" applyAlignment="1" applyProtection="1">
      <alignment horizontal="left"/>
      <protection locked="0"/>
    </xf>
    <xf numFmtId="3" fontId="1" fillId="4" borderId="67" xfId="0" applyNumberFormat="1" applyFont="1" applyFill="1" applyBorder="1" applyAlignment="1" applyProtection="1">
      <alignment/>
      <protection locked="0"/>
    </xf>
    <xf numFmtId="3" fontId="6" fillId="2" borderId="34" xfId="0" applyNumberFormat="1" applyFont="1" applyFill="1" applyBorder="1" applyAlignment="1" applyProtection="1">
      <alignment/>
      <protection locked="0"/>
    </xf>
    <xf numFmtId="0" fontId="1" fillId="4" borderId="35" xfId="0" applyFont="1" applyFill="1" applyBorder="1" applyAlignment="1" applyProtection="1">
      <alignment/>
      <protection locked="0"/>
    </xf>
    <xf numFmtId="3" fontId="1" fillId="2" borderId="16" xfId="0" applyNumberFormat="1" applyFont="1" applyFill="1" applyBorder="1" applyAlignment="1" applyProtection="1">
      <alignment/>
      <protection locked="0"/>
    </xf>
    <xf numFmtId="3" fontId="6" fillId="2" borderId="54" xfId="0" applyNumberFormat="1" applyFont="1" applyFill="1" applyBorder="1" applyAlignment="1" applyProtection="1">
      <alignment/>
      <protection locked="0"/>
    </xf>
    <xf numFmtId="3" fontId="32" fillId="2" borderId="12" xfId="0" applyNumberFormat="1" applyFont="1" applyFill="1" applyBorder="1" applyAlignment="1" applyProtection="1">
      <alignment/>
      <protection locked="0"/>
    </xf>
    <xf numFmtId="3" fontId="32" fillId="2" borderId="35" xfId="0" applyNumberFormat="1" applyFont="1" applyFill="1" applyBorder="1" applyAlignment="1" applyProtection="1">
      <alignment/>
      <protection locked="0"/>
    </xf>
    <xf numFmtId="3" fontId="1" fillId="2" borderId="68" xfId="0" applyNumberFormat="1" applyFont="1" applyFill="1" applyBorder="1" applyAlignment="1" applyProtection="1">
      <alignment horizontal="center"/>
      <protection locked="0"/>
    </xf>
    <xf numFmtId="0" fontId="12" fillId="0" borderId="6" xfId="0" applyFont="1" applyFill="1" applyBorder="1" applyAlignment="1">
      <alignment horizontal="left"/>
    </xf>
    <xf numFmtId="0" fontId="5" fillId="0" borderId="69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horizontal="center"/>
      <protection/>
    </xf>
    <xf numFmtId="0" fontId="1" fillId="0" borderId="70" xfId="0" applyFont="1" applyFill="1" applyBorder="1" applyAlignment="1" applyProtection="1">
      <alignment/>
      <protection/>
    </xf>
    <xf numFmtId="0" fontId="1" fillId="0" borderId="64" xfId="0" applyFont="1" applyFill="1" applyBorder="1" applyAlignment="1" applyProtection="1">
      <alignment/>
      <protection/>
    </xf>
    <xf numFmtId="0" fontId="1" fillId="0" borderId="59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left"/>
    </xf>
    <xf numFmtId="0" fontId="32" fillId="0" borderId="0" xfId="0" applyFont="1" applyFill="1" applyAlignment="1" applyProtection="1">
      <alignment horizontal="left"/>
      <protection/>
    </xf>
    <xf numFmtId="0" fontId="17" fillId="0" borderId="6" xfId="0" applyFont="1" applyFill="1" applyBorder="1" applyAlignment="1">
      <alignment/>
    </xf>
    <xf numFmtId="0" fontId="32" fillId="0" borderId="0" xfId="0" applyFont="1" applyFill="1" applyAlignment="1">
      <alignment/>
    </xf>
    <xf numFmtId="0" fontId="41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3" fillId="5" borderId="0" xfId="0" applyFont="1" applyFill="1" applyBorder="1" applyAlignment="1">
      <alignment/>
    </xf>
    <xf numFmtId="0" fontId="0" fillId="5" borderId="0" xfId="19" applyFont="1" applyFill="1" applyAlignment="1">
      <alignment horizontal="centerContinuous"/>
      <protection/>
    </xf>
    <xf numFmtId="0" fontId="43" fillId="5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6" fillId="0" borderId="71" xfId="0" applyFont="1" applyFill="1" applyBorder="1" applyAlignment="1" applyProtection="1">
      <alignment/>
      <protection locked="0"/>
    </xf>
    <xf numFmtId="0" fontId="1" fillId="0" borderId="67" xfId="0" applyFont="1" applyFill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32" fillId="0" borderId="25" xfId="0" applyFont="1" applyFill="1" applyBorder="1" applyAlignment="1" applyProtection="1">
      <alignment/>
      <protection locked="0"/>
    </xf>
    <xf numFmtId="0" fontId="32" fillId="0" borderId="26" xfId="0" applyFont="1" applyFill="1" applyBorder="1" applyAlignment="1" applyProtection="1">
      <alignment/>
      <protection locked="0"/>
    </xf>
    <xf numFmtId="0" fontId="32" fillId="0" borderId="27" xfId="0" applyFont="1" applyFill="1" applyBorder="1" applyAlignment="1" applyProtection="1">
      <alignment/>
      <protection locked="0"/>
    </xf>
    <xf numFmtId="3" fontId="32" fillId="0" borderId="35" xfId="0" applyNumberFormat="1" applyFont="1" applyFill="1" applyBorder="1" applyAlignment="1" applyProtection="1">
      <alignment/>
      <protection locked="0"/>
    </xf>
    <xf numFmtId="3" fontId="32" fillId="0" borderId="40" xfId="0" applyNumberFormat="1" applyFont="1" applyFill="1" applyBorder="1" applyAlignment="1" applyProtection="1">
      <alignment/>
      <protection locked="0"/>
    </xf>
    <xf numFmtId="3" fontId="32" fillId="0" borderId="26" xfId="0" applyNumberFormat="1" applyFont="1" applyFill="1" applyBorder="1" applyAlignment="1" applyProtection="1">
      <alignment/>
      <protection locked="0"/>
    </xf>
    <xf numFmtId="3" fontId="32" fillId="0" borderId="27" xfId="0" applyNumberFormat="1" applyFont="1" applyFill="1" applyBorder="1" applyAlignment="1" applyProtection="1">
      <alignment/>
      <protection locked="0"/>
    </xf>
    <xf numFmtId="3" fontId="32" fillId="0" borderId="25" xfId="0" applyNumberFormat="1" applyFont="1" applyFill="1" applyBorder="1" applyAlignment="1" applyProtection="1">
      <alignment/>
      <protection locked="0"/>
    </xf>
    <xf numFmtId="3" fontId="32" fillId="0" borderId="16" xfId="0" applyNumberFormat="1" applyFont="1" applyFill="1" applyBorder="1" applyAlignment="1" applyProtection="1">
      <alignment/>
      <protection locked="0"/>
    </xf>
    <xf numFmtId="3" fontId="32" fillId="0" borderId="17" xfId="0" applyNumberFormat="1" applyFont="1" applyFill="1" applyBorder="1" applyAlignment="1" applyProtection="1">
      <alignment/>
      <protection locked="0"/>
    </xf>
    <xf numFmtId="3" fontId="32" fillId="0" borderId="13" xfId="0" applyNumberFormat="1" applyFont="1" applyFill="1" applyBorder="1" applyAlignment="1" applyProtection="1">
      <alignment/>
      <protection locked="0"/>
    </xf>
    <xf numFmtId="3" fontId="17" fillId="2" borderId="34" xfId="0" applyNumberFormat="1" applyFont="1" applyFill="1" applyBorder="1" applyAlignment="1" applyProtection="1">
      <alignment/>
      <protection locked="0"/>
    </xf>
    <xf numFmtId="3" fontId="6" fillId="0" borderId="42" xfId="0" applyNumberFormat="1" applyFont="1" applyFill="1" applyBorder="1" applyAlignment="1" applyProtection="1">
      <alignment/>
      <protection locked="0"/>
    </xf>
    <xf numFmtId="3" fontId="3" fillId="0" borderId="46" xfId="0" applyNumberFormat="1" applyFont="1" applyFill="1" applyBorder="1" applyAlignment="1" applyProtection="1">
      <alignment horizontal="center"/>
      <protection locked="0"/>
    </xf>
    <xf numFmtId="3" fontId="6" fillId="0" borderId="46" xfId="0" applyNumberFormat="1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188" fontId="5" fillId="2" borderId="12" xfId="15" applyNumberFormat="1" applyFont="1" applyFill="1" applyBorder="1" applyAlignment="1" applyProtection="1">
      <alignment/>
      <protection locked="0"/>
    </xf>
    <xf numFmtId="0" fontId="1" fillId="2" borderId="34" xfId="0" applyFont="1" applyFill="1" applyBorder="1" applyAlignment="1" applyProtection="1">
      <alignment/>
      <protection locked="0"/>
    </xf>
    <xf numFmtId="0" fontId="1" fillId="0" borderId="71" xfId="0" applyFont="1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72" xfId="0" applyFill="1" applyBorder="1" applyAlignment="1" applyProtection="1">
      <alignment/>
      <protection locked="0"/>
    </xf>
    <xf numFmtId="0" fontId="0" fillId="0" borderId="73" xfId="0" applyFill="1" applyBorder="1" applyAlignment="1" applyProtection="1">
      <alignment/>
      <protection locked="0"/>
    </xf>
    <xf numFmtId="0" fontId="0" fillId="0" borderId="74" xfId="0" applyFill="1" applyBorder="1" applyAlignment="1" applyProtection="1">
      <alignment/>
      <protection locked="0"/>
    </xf>
    <xf numFmtId="3" fontId="1" fillId="2" borderId="68" xfId="0" applyNumberFormat="1" applyFont="1" applyFill="1" applyBorder="1" applyAlignment="1" applyProtection="1">
      <alignment/>
      <protection locked="0"/>
    </xf>
    <xf numFmtId="3" fontId="16" fillId="4" borderId="75" xfId="0" applyNumberFormat="1" applyFont="1" applyFill="1" applyBorder="1" applyAlignment="1" applyProtection="1">
      <alignment/>
      <protection locked="0"/>
    </xf>
    <xf numFmtId="0" fontId="0" fillId="0" borderId="76" xfId="0" applyBorder="1" applyAlignment="1">
      <alignment/>
    </xf>
    <xf numFmtId="3" fontId="16" fillId="4" borderId="77" xfId="0" applyNumberFormat="1" applyFont="1" applyFill="1" applyBorder="1" applyAlignment="1" applyProtection="1">
      <alignment wrapText="1"/>
      <protection locked="0"/>
    </xf>
    <xf numFmtId="3" fontId="6" fillId="2" borderId="71" xfId="0" applyNumberFormat="1" applyFont="1" applyFill="1" applyBorder="1" applyAlignment="1" applyProtection="1">
      <alignment/>
      <protection locked="0"/>
    </xf>
    <xf numFmtId="3" fontId="1" fillId="2" borderId="67" xfId="0" applyNumberFormat="1" applyFont="1" applyFill="1" applyBorder="1" applyAlignment="1" applyProtection="1">
      <alignment/>
      <protection locked="0"/>
    </xf>
    <xf numFmtId="3" fontId="0" fillId="0" borderId="78" xfId="0" applyNumberFormat="1" applyFont="1" applyFill="1" applyBorder="1" applyAlignment="1" applyProtection="1">
      <alignment/>
      <protection/>
    </xf>
    <xf numFmtId="3" fontId="1" fillId="2" borderId="79" xfId="0" applyNumberFormat="1" applyFont="1" applyFill="1" applyBorder="1" applyAlignment="1" applyProtection="1">
      <alignment/>
      <protection locked="0"/>
    </xf>
    <xf numFmtId="0" fontId="1" fillId="0" borderId="64" xfId="0" applyFont="1" applyFill="1" applyBorder="1" applyAlignment="1" applyProtection="1">
      <alignment/>
      <protection locked="0"/>
    </xf>
    <xf numFmtId="3" fontId="6" fillId="2" borderId="71" xfId="0" applyNumberFormat="1" applyFont="1" applyFill="1" applyBorder="1" applyAlignment="1" applyProtection="1">
      <alignment/>
      <protection locked="0"/>
    </xf>
    <xf numFmtId="3" fontId="1" fillId="4" borderId="75" xfId="0" applyNumberFormat="1" applyFont="1" applyFill="1" applyBorder="1" applyAlignment="1" applyProtection="1">
      <alignment/>
      <protection locked="0"/>
    </xf>
    <xf numFmtId="3" fontId="1" fillId="4" borderId="75" xfId="0" applyNumberFormat="1" applyFont="1" applyFill="1" applyBorder="1" applyAlignment="1" applyProtection="1">
      <alignment wrapText="1"/>
      <protection locked="0"/>
    </xf>
    <xf numFmtId="3" fontId="32" fillId="2" borderId="35" xfId="0" applyNumberFormat="1" applyFont="1" applyFill="1" applyBorder="1" applyAlignment="1">
      <alignment/>
    </xf>
    <xf numFmtId="3" fontId="1" fillId="0" borderId="68" xfId="0" applyNumberFormat="1" applyFont="1" applyFill="1" applyBorder="1" applyAlignment="1" applyProtection="1">
      <alignment horizontal="center"/>
      <protection locked="0"/>
    </xf>
    <xf numFmtId="3" fontId="1" fillId="0" borderId="12" xfId="0" applyNumberFormat="1" applyFont="1" applyFill="1" applyBorder="1" applyAlignment="1" applyProtection="1">
      <alignment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5" fillId="0" borderId="69" xfId="0" applyFont="1" applyFill="1" applyBorder="1" applyAlignment="1" applyProtection="1">
      <alignment horizontal="center" vertical="center"/>
      <protection locked="0"/>
    </xf>
    <xf numFmtId="3" fontId="6" fillId="0" borderId="71" xfId="0" applyNumberFormat="1" applyFont="1" applyFill="1" applyBorder="1" applyAlignment="1" applyProtection="1">
      <alignment/>
      <protection locked="0"/>
    </xf>
    <xf numFmtId="3" fontId="16" fillId="4" borderId="80" xfId="0" applyNumberFormat="1" applyFont="1" applyFill="1" applyBorder="1" applyAlignment="1" applyProtection="1">
      <alignment/>
      <protection locked="0"/>
    </xf>
    <xf numFmtId="3" fontId="1" fillId="0" borderId="67" xfId="0" applyNumberFormat="1" applyFont="1" applyFill="1" applyBorder="1" applyAlignment="1" applyProtection="1">
      <alignment/>
      <protection locked="0"/>
    </xf>
    <xf numFmtId="3" fontId="0" fillId="0" borderId="67" xfId="0" applyNumberFormat="1" applyFont="1" applyFill="1" applyBorder="1" applyAlignment="1" applyProtection="1">
      <alignment/>
      <protection locked="0"/>
    </xf>
    <xf numFmtId="3" fontId="3" fillId="0" borderId="71" xfId="0" applyNumberFormat="1" applyFont="1" applyFill="1" applyBorder="1" applyAlignment="1" applyProtection="1">
      <alignment/>
      <protection locked="0"/>
    </xf>
    <xf numFmtId="0" fontId="0" fillId="0" borderId="81" xfId="0" applyFont="1" applyFill="1" applyBorder="1" applyAlignment="1" applyProtection="1">
      <alignment horizontal="center"/>
      <protection/>
    </xf>
    <xf numFmtId="3" fontId="1" fillId="0" borderId="82" xfId="0" applyNumberFormat="1" applyFont="1" applyFill="1" applyBorder="1" applyAlignment="1" applyProtection="1">
      <alignment/>
      <protection locked="0"/>
    </xf>
    <xf numFmtId="3" fontId="3" fillId="2" borderId="71" xfId="0" applyNumberFormat="1" applyFont="1" applyFill="1" applyBorder="1" applyAlignment="1" applyProtection="1">
      <alignment/>
      <protection locked="0"/>
    </xf>
    <xf numFmtId="0" fontId="32" fillId="3" borderId="67" xfId="0" applyFont="1" applyFill="1" applyBorder="1" applyAlignment="1" applyProtection="1">
      <alignment/>
      <protection/>
    </xf>
    <xf numFmtId="3" fontId="32" fillId="2" borderId="67" xfId="0" applyNumberFormat="1" applyFont="1" applyFill="1" applyBorder="1" applyAlignment="1" applyProtection="1">
      <alignment/>
      <protection locked="0"/>
    </xf>
    <xf numFmtId="3" fontId="32" fillId="0" borderId="78" xfId="0" applyNumberFormat="1" applyFont="1" applyFill="1" applyBorder="1" applyAlignment="1" applyProtection="1">
      <alignment/>
      <protection locked="0"/>
    </xf>
    <xf numFmtId="3" fontId="32" fillId="0" borderId="60" xfId="0" applyNumberFormat="1" applyFont="1" applyFill="1" applyBorder="1" applyAlignment="1" applyProtection="1">
      <alignment/>
      <protection locked="0"/>
    </xf>
    <xf numFmtId="0" fontId="1" fillId="0" borderId="59" xfId="0" applyFont="1" applyFill="1" applyBorder="1" applyAlignment="1" applyProtection="1">
      <alignment/>
      <protection locked="0"/>
    </xf>
    <xf numFmtId="1" fontId="32" fillId="2" borderId="67" xfId="0" applyNumberFormat="1" applyFont="1" applyFill="1" applyBorder="1" applyAlignment="1" applyProtection="1">
      <alignment/>
      <protection locked="0"/>
    </xf>
    <xf numFmtId="3" fontId="32" fillId="2" borderId="67" xfId="0" applyNumberFormat="1" applyFont="1" applyFill="1" applyBorder="1" applyAlignment="1">
      <alignment/>
    </xf>
    <xf numFmtId="3" fontId="32" fillId="0" borderId="59" xfId="0" applyNumberFormat="1" applyFont="1" applyFill="1" applyBorder="1" applyAlignment="1" applyProtection="1">
      <alignment/>
      <protection locked="0"/>
    </xf>
    <xf numFmtId="3" fontId="17" fillId="2" borderId="71" xfId="0" applyNumberFormat="1" applyFont="1" applyFill="1" applyBorder="1" applyAlignment="1" applyProtection="1">
      <alignment/>
      <protection locked="0"/>
    </xf>
    <xf numFmtId="0" fontId="32" fillId="0" borderId="78" xfId="0" applyFont="1" applyFill="1" applyBorder="1" applyAlignment="1" applyProtection="1">
      <alignment/>
      <protection locked="0"/>
    </xf>
    <xf numFmtId="0" fontId="28" fillId="0" borderId="0" xfId="19" applyFont="1" applyFill="1" applyAlignment="1">
      <alignment horizontal="left" wrapText="1"/>
      <protection/>
    </xf>
    <xf numFmtId="0" fontId="0" fillId="0" borderId="26" xfId="0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EDP jelentés 2007 II  magyarul_linkelve az angolra" xfId="19"/>
    <cellStyle name="Currency" xfId="20"/>
    <cellStyle name="Currency [0]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>
      <xdr:nvSpPr>
        <xdr:cNvPr id="1" name="Text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2" name="Text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>
      <xdr:nvSpPr>
        <xdr:cNvPr id="3" name="Text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>
      <xdr:nvSpPr>
        <xdr:cNvPr id="4" name="Text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>
      <xdr:nvSpPr>
        <xdr:cNvPr id="5" name="Text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23825" cy="295275"/>
    <xdr:sp>
      <xdr:nvSpPr>
        <xdr:cNvPr id="6" name="TextBox 7"/>
        <xdr:cNvSpPr txBox="1">
          <a:spLocks noChangeArrowheads="1"/>
        </xdr:cNvSpPr>
      </xdr:nvSpPr>
      <xdr:spPr>
        <a:xfrm>
          <a:off x="5695950" y="378142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23825" cy="295275"/>
    <xdr:sp>
      <xdr:nvSpPr>
        <xdr:cNvPr id="7" name="TextBox 8"/>
        <xdr:cNvSpPr txBox="1">
          <a:spLocks noChangeArrowheads="1"/>
        </xdr:cNvSpPr>
      </xdr:nvSpPr>
      <xdr:spPr>
        <a:xfrm>
          <a:off x="5695950" y="378142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workbookViewId="0" topLeftCell="A1">
      <selection activeCell="E12" sqref="E12"/>
    </sheetView>
  </sheetViews>
  <sheetFormatPr defaultColWidth="9.77734375" defaultRowHeight="15"/>
  <cols>
    <col min="1" max="1" width="9.77734375" style="143" customWidth="1"/>
    <col min="2" max="2" width="3.77734375" style="143" customWidth="1"/>
    <col min="3" max="3" width="54.10546875" style="143" customWidth="1"/>
    <col min="4" max="4" width="10.99609375" style="143" customWidth="1"/>
    <col min="5" max="6" width="10.77734375" style="143" customWidth="1"/>
    <col min="7" max="8" width="10.6640625" style="143" customWidth="1"/>
    <col min="9" max="9" width="13.4453125" style="143" customWidth="1"/>
    <col min="10" max="10" width="59.88671875" style="143" customWidth="1"/>
    <col min="11" max="11" width="5.3359375" style="143" customWidth="1"/>
    <col min="12" max="12" width="0.9921875" style="143" customWidth="1"/>
    <col min="13" max="13" width="0.55078125" style="143" customWidth="1"/>
    <col min="14" max="14" width="9.77734375" style="143" customWidth="1"/>
    <col min="15" max="15" width="40.77734375" style="143" customWidth="1"/>
    <col min="16" max="16384" width="9.77734375" style="143" customWidth="1"/>
  </cols>
  <sheetData>
    <row r="1" spans="2:12" ht="33.75">
      <c r="B1" s="186"/>
      <c r="D1" s="144"/>
      <c r="E1" s="144"/>
      <c r="F1" s="144"/>
      <c r="G1" s="144"/>
      <c r="H1" s="144"/>
      <c r="I1" s="144"/>
      <c r="J1" s="144"/>
      <c r="K1" s="144"/>
      <c r="L1" s="144"/>
    </row>
    <row r="2" spans="3:14" ht="33.75">
      <c r="C2" s="144"/>
      <c r="D2" s="144"/>
      <c r="E2" s="144"/>
      <c r="F2" s="144"/>
      <c r="G2" s="144"/>
      <c r="H2" s="144"/>
      <c r="I2" s="144"/>
      <c r="J2" s="144"/>
      <c r="K2" s="144"/>
      <c r="L2" s="144"/>
      <c r="N2" s="145"/>
    </row>
    <row r="3" spans="2:12" ht="41.25">
      <c r="B3" s="146"/>
      <c r="C3" s="147" t="s">
        <v>19</v>
      </c>
      <c r="D3" s="147"/>
      <c r="E3" s="148"/>
      <c r="F3" s="148"/>
      <c r="G3" s="149"/>
      <c r="H3" s="149"/>
      <c r="I3" s="149"/>
      <c r="J3" s="149"/>
      <c r="K3" s="149"/>
      <c r="L3" s="149"/>
    </row>
    <row r="4" spans="1:14" s="336" customFormat="1" ht="42">
      <c r="A4" s="143"/>
      <c r="B4" s="146"/>
      <c r="C4" s="152" t="s">
        <v>225</v>
      </c>
      <c r="D4" s="151"/>
      <c r="E4" s="148"/>
      <c r="F4" s="148"/>
      <c r="G4" s="149"/>
      <c r="H4" s="149"/>
      <c r="I4" s="149"/>
      <c r="J4" s="149"/>
      <c r="K4" s="149"/>
      <c r="L4" s="149"/>
      <c r="M4" s="143"/>
      <c r="N4" s="143"/>
    </row>
    <row r="5" spans="1:14" s="336" customFormat="1" ht="42">
      <c r="A5" s="143"/>
      <c r="B5" s="146"/>
      <c r="C5" s="152" t="s">
        <v>226</v>
      </c>
      <c r="D5" s="151"/>
      <c r="E5" s="148"/>
      <c r="F5" s="148"/>
      <c r="G5" s="149"/>
      <c r="H5" s="149"/>
      <c r="I5" s="149"/>
      <c r="J5" s="149"/>
      <c r="K5" s="149"/>
      <c r="L5" s="149"/>
      <c r="M5" s="143"/>
      <c r="N5" s="143"/>
    </row>
    <row r="6" spans="2:12" ht="42">
      <c r="B6" s="146"/>
      <c r="C6" s="150"/>
      <c r="D6" s="151"/>
      <c r="E6" s="148"/>
      <c r="F6" s="148"/>
      <c r="G6" s="149"/>
      <c r="H6" s="149"/>
      <c r="I6" s="149"/>
      <c r="J6" s="149"/>
      <c r="K6" s="149"/>
      <c r="L6" s="149"/>
    </row>
    <row r="7" spans="2:12" ht="42">
      <c r="B7" s="146"/>
      <c r="C7" s="152"/>
      <c r="D7" s="151"/>
      <c r="E7" s="148"/>
      <c r="F7" s="148"/>
      <c r="G7" s="149"/>
      <c r="H7" s="149"/>
      <c r="I7" s="149"/>
      <c r="J7" s="149"/>
      <c r="K7" s="149"/>
      <c r="L7" s="149"/>
    </row>
    <row r="8" spans="2:12" ht="10.5" customHeight="1" thickBot="1">
      <c r="B8" s="146"/>
      <c r="C8" s="152"/>
      <c r="D8" s="156"/>
      <c r="E8" s="157"/>
      <c r="F8" s="157"/>
      <c r="G8" s="158"/>
      <c r="H8" s="158"/>
      <c r="I8" s="158"/>
      <c r="J8" s="149"/>
      <c r="K8" s="149"/>
      <c r="L8" s="149"/>
    </row>
    <row r="9" spans="2:12" ht="10.5" customHeight="1">
      <c r="B9" s="146"/>
      <c r="C9" s="152"/>
      <c r="D9" s="153"/>
      <c r="E9" s="154"/>
      <c r="F9" s="154"/>
      <c r="G9" s="155"/>
      <c r="H9" s="155"/>
      <c r="I9" s="155"/>
      <c r="J9" s="149"/>
      <c r="K9" s="149"/>
      <c r="L9" s="149"/>
    </row>
    <row r="10" spans="2:12" ht="42">
      <c r="B10" s="146"/>
      <c r="C10" s="159" t="s">
        <v>227</v>
      </c>
      <c r="D10" s="153"/>
      <c r="E10" s="154"/>
      <c r="F10" s="154"/>
      <c r="G10" s="155"/>
      <c r="H10" s="155"/>
      <c r="I10" s="155"/>
      <c r="J10" s="149"/>
      <c r="K10" s="149"/>
      <c r="L10" s="149"/>
    </row>
    <row r="11" spans="2:12" ht="32.25" customHeight="1">
      <c r="B11" s="146"/>
      <c r="G11" s="149"/>
      <c r="H11" s="149"/>
      <c r="I11" s="149"/>
      <c r="J11" s="149"/>
      <c r="K11" s="149"/>
      <c r="L11" s="149"/>
    </row>
    <row r="12" spans="2:12" ht="33">
      <c r="B12" s="146"/>
      <c r="D12" s="160"/>
      <c r="E12" s="337" t="s">
        <v>228</v>
      </c>
      <c r="F12" s="338"/>
      <c r="G12" s="338"/>
      <c r="H12" s="338"/>
      <c r="I12" s="338"/>
      <c r="J12" s="149"/>
      <c r="K12" s="149"/>
      <c r="L12" s="149"/>
    </row>
    <row r="13" spans="2:12" ht="33.75">
      <c r="B13" s="146"/>
      <c r="D13" s="161"/>
      <c r="E13" s="339" t="s">
        <v>240</v>
      </c>
      <c r="F13" s="338"/>
      <c r="G13" s="338"/>
      <c r="H13" s="338"/>
      <c r="I13" s="338"/>
      <c r="J13" s="149"/>
      <c r="K13" s="149"/>
      <c r="L13" s="149"/>
    </row>
    <row r="14" spans="2:12" ht="31.5">
      <c r="B14" s="146"/>
      <c r="C14" s="161"/>
      <c r="D14" s="161"/>
      <c r="E14" s="340" t="s">
        <v>229</v>
      </c>
      <c r="F14" s="149"/>
      <c r="G14" s="149"/>
      <c r="H14" s="149"/>
      <c r="I14" s="149"/>
      <c r="J14" s="149"/>
      <c r="K14" s="149"/>
      <c r="L14" s="149"/>
    </row>
    <row r="15" spans="2:12" ht="31.5">
      <c r="B15" s="146"/>
      <c r="C15" s="161"/>
      <c r="D15" s="161"/>
      <c r="E15" s="149"/>
      <c r="F15" s="149"/>
      <c r="G15" s="149"/>
      <c r="H15" s="149"/>
      <c r="I15" s="149"/>
      <c r="J15" s="149"/>
      <c r="K15" s="149"/>
      <c r="L15" s="149"/>
    </row>
    <row r="16" spans="2:4" ht="31.5">
      <c r="B16" s="146"/>
      <c r="C16" s="162"/>
      <c r="D16" s="162"/>
    </row>
    <row r="17" spans="2:4" ht="23.25">
      <c r="B17" s="146"/>
      <c r="C17" s="163" t="s">
        <v>20</v>
      </c>
      <c r="D17" s="163"/>
    </row>
    <row r="18" spans="2:4" ht="15.75" customHeight="1">
      <c r="B18" s="146"/>
      <c r="C18" s="163"/>
      <c r="D18" s="163"/>
    </row>
    <row r="19" spans="1:16" ht="23.25" customHeight="1">
      <c r="A19" s="164"/>
      <c r="B19" s="165"/>
      <c r="C19" s="409" t="s">
        <v>21</v>
      </c>
      <c r="D19" s="409"/>
      <c r="E19" s="409"/>
      <c r="F19" s="409"/>
      <c r="G19" s="409"/>
      <c r="H19" s="409"/>
      <c r="I19" s="409"/>
      <c r="J19" s="409"/>
      <c r="K19" s="164"/>
      <c r="L19" s="164"/>
      <c r="M19" s="164"/>
      <c r="N19" s="164"/>
      <c r="O19" s="164"/>
      <c r="P19" s="164"/>
    </row>
    <row r="20" spans="1:16" ht="23.25" customHeight="1">
      <c r="A20" s="164"/>
      <c r="B20" s="165"/>
      <c r="C20" s="409"/>
      <c r="D20" s="409"/>
      <c r="E20" s="409"/>
      <c r="F20" s="409"/>
      <c r="G20" s="409"/>
      <c r="H20" s="409"/>
      <c r="I20" s="409"/>
      <c r="J20" s="409"/>
      <c r="K20" s="164"/>
      <c r="L20" s="164"/>
      <c r="M20" s="164"/>
      <c r="N20" s="164"/>
      <c r="O20" s="164"/>
      <c r="P20" s="164"/>
    </row>
    <row r="21" spans="1:16" ht="15.75" customHeight="1">
      <c r="A21" s="164"/>
      <c r="B21" s="165"/>
      <c r="C21" s="163"/>
      <c r="D21" s="163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</row>
    <row r="22" spans="1:10" ht="23.25" customHeight="1">
      <c r="A22" s="164"/>
      <c r="C22" s="409" t="s">
        <v>22</v>
      </c>
      <c r="D22" s="409"/>
      <c r="E22" s="409"/>
      <c r="F22" s="409"/>
      <c r="G22" s="409"/>
      <c r="H22" s="409"/>
      <c r="I22" s="409"/>
      <c r="J22" s="409"/>
    </row>
    <row r="23" spans="1:10" ht="23.25" customHeight="1">
      <c r="A23" s="164"/>
      <c r="C23" s="409"/>
      <c r="D23" s="409"/>
      <c r="E23" s="409"/>
      <c r="F23" s="409"/>
      <c r="G23" s="409"/>
      <c r="H23" s="409"/>
      <c r="I23" s="409"/>
      <c r="J23" s="409"/>
    </row>
    <row r="24" spans="1:4" ht="23.25">
      <c r="A24" s="164"/>
      <c r="C24" s="163"/>
      <c r="D24" s="163"/>
    </row>
    <row r="25" spans="1:4" ht="23.25">
      <c r="A25" s="164"/>
      <c r="C25" s="166" t="s">
        <v>23</v>
      </c>
      <c r="D25" s="166"/>
    </row>
    <row r="26" spans="1:13" ht="15.75">
      <c r="A26" s="164"/>
      <c r="B26" s="165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</row>
    <row r="27" spans="1:13" ht="15.75">
      <c r="A27" s="164"/>
      <c r="B27" s="165"/>
      <c r="G27" s="164"/>
      <c r="H27" s="164"/>
      <c r="I27" s="164"/>
      <c r="J27" s="164"/>
      <c r="K27" s="164"/>
      <c r="L27" s="164"/>
      <c r="M27" s="164"/>
    </row>
    <row r="28" spans="1:13" ht="23.25">
      <c r="A28" s="164"/>
      <c r="B28" s="165"/>
      <c r="C28" s="167" t="s">
        <v>24</v>
      </c>
      <c r="D28" s="164"/>
      <c r="G28" s="164"/>
      <c r="H28" s="164"/>
      <c r="I28" s="164"/>
      <c r="J28" s="164"/>
      <c r="K28" s="164"/>
      <c r="L28" s="164"/>
      <c r="M28" s="164"/>
    </row>
    <row r="29" spans="1:13" ht="36" customHeight="1">
      <c r="A29" s="164"/>
      <c r="B29" s="165"/>
      <c r="C29" s="167" t="s">
        <v>165</v>
      </c>
      <c r="D29" s="168"/>
      <c r="G29" s="168"/>
      <c r="H29" s="168"/>
      <c r="I29" s="164"/>
      <c r="K29" s="164"/>
      <c r="L29" s="164"/>
      <c r="M29" s="164"/>
    </row>
    <row r="30" spans="1:13" ht="15.75">
      <c r="A30" s="164"/>
      <c r="B30" s="165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</row>
    <row r="31" spans="1:13" ht="15.75">
      <c r="A31" s="164"/>
      <c r="B31" s="165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</row>
    <row r="32" spans="1:13" ht="15.75">
      <c r="A32" s="164"/>
      <c r="B32" s="165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</row>
    <row r="33" spans="1:13" ht="22.5">
      <c r="A33" s="164"/>
      <c r="B33" s="165"/>
      <c r="E33" s="169"/>
      <c r="F33" s="169"/>
      <c r="G33" s="164"/>
      <c r="H33" s="164"/>
      <c r="I33" s="164"/>
      <c r="J33" s="164"/>
      <c r="K33" s="164"/>
      <c r="L33" s="164"/>
      <c r="M33" s="164"/>
    </row>
    <row r="34" spans="1:13" ht="15.75">
      <c r="A34" s="164"/>
      <c r="B34" s="165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</row>
    <row r="35" spans="1:13" ht="15.75">
      <c r="A35" s="164"/>
      <c r="B35" s="165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</row>
    <row r="36" spans="1:14" ht="30.75">
      <c r="A36" s="170"/>
      <c r="B36" s="171"/>
      <c r="C36" s="149"/>
      <c r="D36" s="149"/>
      <c r="E36" s="170"/>
      <c r="F36" s="170"/>
      <c r="G36" s="170"/>
      <c r="H36" s="170"/>
      <c r="I36" s="170"/>
      <c r="J36" s="170"/>
      <c r="K36" s="170"/>
      <c r="L36" s="170"/>
      <c r="M36" s="170"/>
      <c r="N36" s="149"/>
    </row>
    <row r="37" spans="1:13" ht="15.75">
      <c r="A37" s="164"/>
      <c r="B37" s="165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</row>
    <row r="38" spans="1:13" ht="15.75">
      <c r="A38" s="164"/>
      <c r="B38" s="165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</row>
    <row r="39" spans="1:13" ht="15.75">
      <c r="A39" s="164"/>
      <c r="B39" s="165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</row>
    <row r="40" spans="1:13" ht="15.75">
      <c r="A40" s="164"/>
      <c r="B40" s="165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</row>
  </sheetData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1">
      <selection activeCell="C2" sqref="C2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111"/>
      <c r="C1" s="187"/>
      <c r="D1" s="188"/>
      <c r="E1" s="132"/>
      <c r="F1" s="132"/>
      <c r="G1" s="132"/>
      <c r="H1" s="132"/>
      <c r="I1" s="132"/>
      <c r="J1" s="2"/>
      <c r="K1" s="5"/>
      <c r="L1" s="2"/>
    </row>
    <row r="2" spans="2:12" ht="18">
      <c r="B2" s="121" t="s">
        <v>18</v>
      </c>
      <c r="C2" s="189" t="s">
        <v>151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21"/>
      <c r="C3" s="189" t="s">
        <v>129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21"/>
      <c r="C4" s="114"/>
      <c r="D4" s="14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22"/>
      <c r="C5" s="80"/>
      <c r="D5" s="81"/>
      <c r="E5" s="81"/>
      <c r="F5" s="81"/>
      <c r="G5" s="82"/>
      <c r="H5" s="82"/>
      <c r="I5" s="83"/>
      <c r="J5" s="2"/>
      <c r="K5" s="5"/>
      <c r="L5" s="2"/>
    </row>
    <row r="6" spans="2:12" ht="15">
      <c r="B6" s="12"/>
      <c r="C6" s="173" t="s">
        <v>25</v>
      </c>
      <c r="D6" s="85"/>
      <c r="E6" s="410" t="s">
        <v>75</v>
      </c>
      <c r="F6" s="410"/>
      <c r="G6" s="87"/>
      <c r="H6" s="87"/>
      <c r="I6" s="100"/>
      <c r="J6" s="2"/>
      <c r="K6" s="2"/>
      <c r="L6" s="2"/>
    </row>
    <row r="7" spans="2:12" ht="15.75">
      <c r="B7" s="12"/>
      <c r="C7" s="173" t="s">
        <v>26</v>
      </c>
      <c r="D7" s="21">
        <v>2006</v>
      </c>
      <c r="E7" s="21">
        <v>2007</v>
      </c>
      <c r="F7" s="21">
        <v>2008</v>
      </c>
      <c r="G7" s="21">
        <v>2009</v>
      </c>
      <c r="H7" s="89"/>
      <c r="I7" s="100"/>
      <c r="J7" s="2"/>
      <c r="K7" s="2"/>
      <c r="L7" s="2"/>
    </row>
    <row r="8" spans="2:12" ht="15.75">
      <c r="B8" s="12"/>
      <c r="C8" s="174" t="s">
        <v>231</v>
      </c>
      <c r="D8" s="22" t="s">
        <v>45</v>
      </c>
      <c r="E8" s="22" t="s">
        <v>45</v>
      </c>
      <c r="F8" s="22" t="s">
        <v>160</v>
      </c>
      <c r="G8" s="22" t="s">
        <v>160</v>
      </c>
      <c r="H8" s="124"/>
      <c r="I8" s="100"/>
      <c r="J8" s="2"/>
      <c r="K8" s="2"/>
      <c r="L8" s="2"/>
    </row>
    <row r="9" spans="2:12" ht="16.5" thickBot="1">
      <c r="B9" s="12"/>
      <c r="C9" s="92"/>
      <c r="D9" s="20"/>
      <c r="E9" s="20"/>
      <c r="F9" s="20"/>
      <c r="G9" s="190"/>
      <c r="H9" s="191"/>
      <c r="I9" s="100"/>
      <c r="J9" s="2"/>
      <c r="K9" s="2"/>
      <c r="L9" s="2"/>
    </row>
    <row r="10" spans="2:12" ht="17.25" thickBot="1" thickTop="1">
      <c r="B10" s="12"/>
      <c r="C10" s="270" t="s">
        <v>130</v>
      </c>
      <c r="D10" s="308">
        <f>-'1. Tábla'!E13</f>
        <v>191665</v>
      </c>
      <c r="E10" s="308">
        <f>-'1. Tábla'!F13</f>
        <v>28761</v>
      </c>
      <c r="F10" s="308">
        <f>-'1. Tábla'!G13</f>
        <v>-18345</v>
      </c>
      <c r="G10" s="375">
        <f>-'1. Tábla'!H13</f>
        <v>96652</v>
      </c>
      <c r="H10" s="113"/>
      <c r="I10" s="100"/>
      <c r="J10" s="2"/>
      <c r="K10" s="2"/>
      <c r="L10" s="2"/>
    </row>
    <row r="11" spans="2:12" ht="15.75" thickTop="1">
      <c r="B11" s="12"/>
      <c r="C11" s="108"/>
      <c r="D11" s="343"/>
      <c r="E11" s="313"/>
      <c r="F11" s="313"/>
      <c r="G11" s="403"/>
      <c r="H11" s="104"/>
      <c r="I11" s="100"/>
      <c r="J11" s="2"/>
      <c r="K11" s="2"/>
      <c r="L11" s="2"/>
    </row>
    <row r="12" spans="2:12" ht="17.25">
      <c r="B12" s="192"/>
      <c r="C12" s="332" t="s">
        <v>185</v>
      </c>
      <c r="D12" s="193">
        <f>D13+D14+D15+D22+D27</f>
        <v>-13237.99999999999</v>
      </c>
      <c r="E12" s="193">
        <f>E13+E14+E15+E22+E27</f>
        <v>127198.00000000003</v>
      </c>
      <c r="F12" s="193">
        <f>F13+F14+F15+F22+F27</f>
        <v>184273</v>
      </c>
      <c r="G12" s="194">
        <f>G13+G14+G15+G22+G27</f>
        <v>-64620.00000000001</v>
      </c>
      <c r="H12" s="195"/>
      <c r="I12" s="196"/>
      <c r="J12" s="197"/>
      <c r="K12" s="197"/>
      <c r="L12" s="197"/>
    </row>
    <row r="13" spans="2:12" ht="15">
      <c r="B13" s="198"/>
      <c r="C13" s="224" t="s">
        <v>200</v>
      </c>
      <c r="D13" s="322">
        <v>3800.0000000000114</v>
      </c>
      <c r="E13" s="322">
        <v>150684</v>
      </c>
      <c r="F13" s="322">
        <v>145157</v>
      </c>
      <c r="G13" s="400">
        <v>-6649</v>
      </c>
      <c r="H13" s="195"/>
      <c r="I13" s="196"/>
      <c r="J13" s="197"/>
      <c r="K13" s="197"/>
      <c r="L13" s="197"/>
    </row>
    <row r="14" spans="2:12" ht="15">
      <c r="B14" s="198"/>
      <c r="C14" s="224" t="s">
        <v>201</v>
      </c>
      <c r="D14" s="322">
        <v>-9911</v>
      </c>
      <c r="E14" s="322">
        <v>8568</v>
      </c>
      <c r="F14" s="322">
        <v>41298</v>
      </c>
      <c r="G14" s="400">
        <v>-65381</v>
      </c>
      <c r="H14" s="195"/>
      <c r="I14" s="196"/>
      <c r="J14" s="197"/>
      <c r="K14" s="197"/>
      <c r="L14" s="197"/>
    </row>
    <row r="15" spans="2:12" ht="15">
      <c r="B15" s="198"/>
      <c r="C15" s="224" t="s">
        <v>202</v>
      </c>
      <c r="D15" s="322">
        <v>-2196</v>
      </c>
      <c r="E15" s="322">
        <v>-11157</v>
      </c>
      <c r="F15" s="322">
        <v>4394</v>
      </c>
      <c r="G15" s="400">
        <v>7508</v>
      </c>
      <c r="H15" s="195"/>
      <c r="I15" s="196"/>
      <c r="J15" s="197"/>
      <c r="K15" s="197"/>
      <c r="L15" s="197"/>
    </row>
    <row r="16" spans="2:12" ht="15">
      <c r="B16" s="198"/>
      <c r="C16" s="225" t="s">
        <v>106</v>
      </c>
      <c r="D16" s="322">
        <v>23224</v>
      </c>
      <c r="E16" s="322">
        <v>14000</v>
      </c>
      <c r="F16" s="322">
        <v>18223</v>
      </c>
      <c r="G16" s="400">
        <v>15699</v>
      </c>
      <c r="H16" s="195"/>
      <c r="I16" s="196"/>
      <c r="J16" s="197"/>
      <c r="K16" s="197"/>
      <c r="L16" s="197"/>
    </row>
    <row r="17" spans="2:12" ht="15">
      <c r="B17" s="198"/>
      <c r="C17" s="224" t="s">
        <v>107</v>
      </c>
      <c r="D17" s="322">
        <v>-25420</v>
      </c>
      <c r="E17" s="322">
        <v>-25157</v>
      </c>
      <c r="F17" s="322">
        <v>-13829</v>
      </c>
      <c r="G17" s="400">
        <v>-8191</v>
      </c>
      <c r="H17" s="195"/>
      <c r="I17" s="196"/>
      <c r="J17" s="197"/>
      <c r="K17" s="197"/>
      <c r="L17" s="197"/>
    </row>
    <row r="18" spans="2:12" ht="15">
      <c r="B18" s="198"/>
      <c r="C18" s="225" t="s">
        <v>203</v>
      </c>
      <c r="D18" s="322">
        <v>315.999999999999</v>
      </c>
      <c r="E18" s="322">
        <v>-11057</v>
      </c>
      <c r="F18" s="322">
        <v>2710</v>
      </c>
      <c r="G18" s="400">
        <v>8822</v>
      </c>
      <c r="H18" s="195"/>
      <c r="I18" s="196"/>
      <c r="J18" s="197"/>
      <c r="K18" s="197"/>
      <c r="L18" s="197"/>
    </row>
    <row r="19" spans="2:12" ht="15">
      <c r="B19" s="198"/>
      <c r="C19" s="225" t="s">
        <v>204</v>
      </c>
      <c r="D19" s="322">
        <v>-2512</v>
      </c>
      <c r="E19" s="322">
        <v>-100</v>
      </c>
      <c r="F19" s="322">
        <v>1684</v>
      </c>
      <c r="G19" s="400">
        <v>-1314</v>
      </c>
      <c r="H19" s="195"/>
      <c r="I19" s="196"/>
      <c r="J19" s="197"/>
      <c r="K19" s="197"/>
      <c r="L19" s="197"/>
    </row>
    <row r="20" spans="2:12" ht="15">
      <c r="B20" s="198"/>
      <c r="C20" s="225" t="s">
        <v>106</v>
      </c>
      <c r="D20" s="322">
        <v>15300</v>
      </c>
      <c r="E20" s="322">
        <v>13605</v>
      </c>
      <c r="F20" s="322">
        <v>12900</v>
      </c>
      <c r="G20" s="400">
        <v>9211</v>
      </c>
      <c r="H20" s="195"/>
      <c r="I20" s="196"/>
      <c r="J20" s="197"/>
      <c r="K20" s="197"/>
      <c r="L20" s="197"/>
    </row>
    <row r="21" spans="2:12" ht="15">
      <c r="B21" s="198"/>
      <c r="C21" s="225" t="s">
        <v>107</v>
      </c>
      <c r="D21" s="322">
        <v>-17812</v>
      </c>
      <c r="E21" s="322">
        <v>-13705</v>
      </c>
      <c r="F21" s="322">
        <v>-11216</v>
      </c>
      <c r="G21" s="400">
        <v>-10525</v>
      </c>
      <c r="H21" s="195"/>
      <c r="I21" s="196"/>
      <c r="J21" s="197"/>
      <c r="K21" s="197"/>
      <c r="L21" s="197"/>
    </row>
    <row r="22" spans="2:12" ht="15">
      <c r="B22" s="198"/>
      <c r="C22" s="225" t="s">
        <v>205</v>
      </c>
      <c r="D22" s="322">
        <v>-12327</v>
      </c>
      <c r="E22" s="322">
        <v>-20982</v>
      </c>
      <c r="F22" s="322">
        <v>-18841</v>
      </c>
      <c r="G22" s="400">
        <v>7490</v>
      </c>
      <c r="H22" s="195"/>
      <c r="I22" s="196"/>
      <c r="J22" s="197"/>
      <c r="K22" s="197"/>
      <c r="L22" s="197"/>
    </row>
    <row r="23" spans="2:12" ht="16.5">
      <c r="B23" s="198"/>
      <c r="C23" s="225" t="s">
        <v>186</v>
      </c>
      <c r="D23" s="322">
        <v>-5767</v>
      </c>
      <c r="E23" s="322">
        <v>2659</v>
      </c>
      <c r="F23" s="322">
        <v>-2946</v>
      </c>
      <c r="G23" s="400">
        <v>467.0000000000005</v>
      </c>
      <c r="H23" s="195"/>
      <c r="I23" s="196"/>
      <c r="J23" s="197"/>
      <c r="K23" s="197"/>
      <c r="L23" s="197"/>
    </row>
    <row r="24" spans="2:12" ht="15">
      <c r="B24" s="198"/>
      <c r="C24" s="330" t="s">
        <v>187</v>
      </c>
      <c r="D24" s="322">
        <v>-6560</v>
      </c>
      <c r="E24" s="322">
        <v>-23641</v>
      </c>
      <c r="F24" s="322">
        <v>-15895</v>
      </c>
      <c r="G24" s="400">
        <v>7023</v>
      </c>
      <c r="H24" s="195"/>
      <c r="I24" s="196"/>
      <c r="J24" s="197"/>
      <c r="K24" s="197"/>
      <c r="L24" s="197"/>
    </row>
    <row r="25" spans="2:12" ht="15">
      <c r="B25" s="198"/>
      <c r="C25" s="225" t="s">
        <v>109</v>
      </c>
      <c r="D25" s="322">
        <v>8600</v>
      </c>
      <c r="E25" s="322">
        <v>5894</v>
      </c>
      <c r="F25" s="322">
        <v>8390</v>
      </c>
      <c r="G25" s="400">
        <v>23377</v>
      </c>
      <c r="H25" s="195"/>
      <c r="I25" s="196"/>
      <c r="J25" s="197"/>
      <c r="K25" s="197"/>
      <c r="L25" s="197"/>
    </row>
    <row r="26" spans="2:12" ht="15">
      <c r="B26" s="198"/>
      <c r="C26" s="224" t="s">
        <v>110</v>
      </c>
      <c r="D26" s="322">
        <v>-15160</v>
      </c>
      <c r="E26" s="322">
        <v>-29535</v>
      </c>
      <c r="F26" s="322">
        <v>-24285</v>
      </c>
      <c r="G26" s="400">
        <v>-16354</v>
      </c>
      <c r="H26" s="195"/>
      <c r="I26" s="196"/>
      <c r="J26" s="197"/>
      <c r="K26" s="197"/>
      <c r="L26" s="197"/>
    </row>
    <row r="27" spans="2:12" ht="15">
      <c r="B27" s="198"/>
      <c r="C27" s="224" t="s">
        <v>111</v>
      </c>
      <c r="D27" s="322">
        <v>7396</v>
      </c>
      <c r="E27" s="322">
        <v>84.99999999999838</v>
      </c>
      <c r="F27" s="322">
        <v>12265</v>
      </c>
      <c r="G27" s="400">
        <v>-7588</v>
      </c>
      <c r="H27" s="195"/>
      <c r="I27" s="196"/>
      <c r="J27" s="197"/>
      <c r="K27" s="197"/>
      <c r="L27" s="197"/>
    </row>
    <row r="28" spans="2:12" ht="15">
      <c r="B28" s="198"/>
      <c r="C28" s="199"/>
      <c r="D28" s="344"/>
      <c r="E28" s="345"/>
      <c r="F28" s="345"/>
      <c r="G28" s="408"/>
      <c r="H28" s="195"/>
      <c r="I28" s="196"/>
      <c r="J28" s="197"/>
      <c r="K28" s="197"/>
      <c r="L28" s="197"/>
    </row>
    <row r="29" spans="2:12" ht="15.75">
      <c r="B29" s="198"/>
      <c r="C29" s="223" t="s">
        <v>188</v>
      </c>
      <c r="D29" s="194">
        <f>SUM(D30:D31)+SUM(D33:D34)+D36+SUM(D38:D40)</f>
        <v>-30653.000000000025</v>
      </c>
      <c r="E29" s="194">
        <f>SUM(E30:E31)+SUM(E33:E34)+E36+SUM(E38:E40)</f>
        <v>18126.99999999998</v>
      </c>
      <c r="F29" s="194">
        <f>SUM(F30:F31)+SUM(F33:F34)+F36+SUM(F38:F40)</f>
        <v>89940.00000000013</v>
      </c>
      <c r="G29" s="399">
        <f>SUM(G30:G31)+SUM(G33:G34)+G36+SUM(G38:G40)</f>
        <v>-14380.000000000146</v>
      </c>
      <c r="H29" s="195"/>
      <c r="I29" s="196"/>
      <c r="J29" s="197"/>
      <c r="K29" s="197"/>
      <c r="L29" s="197"/>
    </row>
    <row r="30" spans="2:12" ht="15">
      <c r="B30" s="198"/>
      <c r="C30" s="226" t="s">
        <v>206</v>
      </c>
      <c r="D30" s="322">
        <v>0</v>
      </c>
      <c r="E30" s="322">
        <v>0</v>
      </c>
      <c r="F30" s="322">
        <v>0</v>
      </c>
      <c r="G30" s="400">
        <v>0</v>
      </c>
      <c r="H30" s="195"/>
      <c r="I30" s="196"/>
      <c r="J30" s="197"/>
      <c r="K30" s="197"/>
      <c r="L30" s="197"/>
    </row>
    <row r="31" spans="2:12" ht="15">
      <c r="B31" s="198"/>
      <c r="C31" s="226" t="s">
        <v>207</v>
      </c>
      <c r="D31" s="322">
        <v>-27358</v>
      </c>
      <c r="E31" s="322">
        <v>19790</v>
      </c>
      <c r="F31" s="322">
        <v>29306</v>
      </c>
      <c r="G31" s="400">
        <v>-28477</v>
      </c>
      <c r="H31" s="195"/>
      <c r="I31" s="196"/>
      <c r="J31" s="197"/>
      <c r="K31" s="197"/>
      <c r="L31" s="197"/>
    </row>
    <row r="32" spans="2:12" ht="15">
      <c r="B32" s="198"/>
      <c r="C32" s="331"/>
      <c r="D32" s="347"/>
      <c r="E32" s="348"/>
      <c r="F32" s="349"/>
      <c r="G32" s="401"/>
      <c r="H32" s="195"/>
      <c r="I32" s="196"/>
      <c r="J32" s="197"/>
      <c r="K32" s="197"/>
      <c r="L32" s="197"/>
    </row>
    <row r="33" spans="2:12" ht="15">
      <c r="B33" s="198"/>
      <c r="C33" s="333" t="s">
        <v>208</v>
      </c>
      <c r="D33" s="322">
        <v>0</v>
      </c>
      <c r="E33" s="322">
        <v>0</v>
      </c>
      <c r="F33" s="322">
        <v>0</v>
      </c>
      <c r="G33" s="400">
        <v>0</v>
      </c>
      <c r="H33" s="207"/>
      <c r="I33" s="196"/>
      <c r="J33" s="197"/>
      <c r="K33" s="197"/>
      <c r="L33" s="197"/>
    </row>
    <row r="34" spans="2:12" ht="16.5">
      <c r="B34" s="198"/>
      <c r="C34" s="226" t="s">
        <v>209</v>
      </c>
      <c r="D34" s="322">
        <v>-196</v>
      </c>
      <c r="E34" s="322">
        <v>-1608</v>
      </c>
      <c r="F34" s="322">
        <v>-2303</v>
      </c>
      <c r="G34" s="400">
        <v>853</v>
      </c>
      <c r="H34" s="195"/>
      <c r="I34" s="196"/>
      <c r="J34" s="197"/>
      <c r="K34" s="197"/>
      <c r="L34" s="197"/>
    </row>
    <row r="35" spans="2:12" ht="15">
      <c r="B35" s="198"/>
      <c r="C35" s="331" t="s">
        <v>189</v>
      </c>
      <c r="D35" s="322">
        <v>0</v>
      </c>
      <c r="E35" s="322">
        <v>0</v>
      </c>
      <c r="F35" s="322">
        <v>0</v>
      </c>
      <c r="G35" s="400">
        <v>0</v>
      </c>
      <c r="H35" s="195"/>
      <c r="I35" s="196"/>
      <c r="J35" s="197"/>
      <c r="K35" s="197"/>
      <c r="L35" s="197"/>
    </row>
    <row r="36" spans="2:12" ht="15">
      <c r="B36" s="198"/>
      <c r="C36" s="228" t="s">
        <v>210</v>
      </c>
      <c r="D36" s="322">
        <v>0</v>
      </c>
      <c r="E36" s="322">
        <v>0</v>
      </c>
      <c r="F36" s="322">
        <v>0</v>
      </c>
      <c r="G36" s="400">
        <v>0</v>
      </c>
      <c r="H36" s="195"/>
      <c r="I36" s="196"/>
      <c r="J36" s="197"/>
      <c r="K36" s="197"/>
      <c r="L36" s="197"/>
    </row>
    <row r="37" spans="2:12" ht="15">
      <c r="B37" s="198"/>
      <c r="C37" s="334"/>
      <c r="D37" s="347"/>
      <c r="E37" s="348"/>
      <c r="F37" s="348"/>
      <c r="G37" s="402"/>
      <c r="H37" s="195"/>
      <c r="I37" s="196"/>
      <c r="J37" s="197"/>
      <c r="K37" s="197"/>
      <c r="L37" s="197"/>
    </row>
    <row r="38" spans="2:12" ht="16.5">
      <c r="B38" s="198"/>
      <c r="C38" s="226" t="s">
        <v>211</v>
      </c>
      <c r="D38" s="322">
        <v>-3099.000000000029</v>
      </c>
      <c r="E38" s="322">
        <v>-55.00000000001455</v>
      </c>
      <c r="F38" s="322">
        <v>62937.00000000013</v>
      </c>
      <c r="G38" s="400">
        <v>13243.999999999854</v>
      </c>
      <c r="H38" s="195"/>
      <c r="I38" s="196"/>
      <c r="J38" s="197"/>
      <c r="K38" s="197"/>
      <c r="L38" s="197"/>
    </row>
    <row r="39" spans="2:12" ht="16.5">
      <c r="B39" s="198"/>
      <c r="C39" s="226" t="s">
        <v>212</v>
      </c>
      <c r="D39" s="322">
        <v>0</v>
      </c>
      <c r="E39" s="322">
        <v>0</v>
      </c>
      <c r="F39" s="322">
        <v>0</v>
      </c>
      <c r="G39" s="400">
        <v>0</v>
      </c>
      <c r="H39" s="195"/>
      <c r="I39" s="196"/>
      <c r="J39" s="197"/>
      <c r="K39" s="197"/>
      <c r="L39" s="197"/>
    </row>
    <row r="40" spans="2:12" ht="16.5">
      <c r="B40" s="198"/>
      <c r="C40" s="226" t="s">
        <v>213</v>
      </c>
      <c r="D40" s="322">
        <v>0</v>
      </c>
      <c r="E40" s="322">
        <v>0</v>
      </c>
      <c r="F40" s="322">
        <v>0</v>
      </c>
      <c r="G40" s="400">
        <v>0</v>
      </c>
      <c r="H40" s="195"/>
      <c r="I40" s="196"/>
      <c r="J40" s="197"/>
      <c r="K40" s="197"/>
      <c r="L40" s="197"/>
    </row>
    <row r="41" spans="2:12" ht="15">
      <c r="B41" s="198"/>
      <c r="C41" s="204"/>
      <c r="D41" s="351"/>
      <c r="E41" s="349"/>
      <c r="F41" s="349"/>
      <c r="G41" s="350"/>
      <c r="H41" s="195"/>
      <c r="I41" s="196"/>
      <c r="J41" s="197"/>
      <c r="K41" s="197"/>
      <c r="L41" s="197"/>
    </row>
    <row r="42" spans="2:12" ht="15.75">
      <c r="B42" s="198"/>
      <c r="C42" s="229" t="s">
        <v>117</v>
      </c>
      <c r="D42" s="321">
        <f>+D43</f>
        <v>3090</v>
      </c>
      <c r="E42" s="321">
        <f>+E43</f>
        <v>39159</v>
      </c>
      <c r="F42" s="321">
        <f>+F43</f>
        <v>-1008.9999999999709</v>
      </c>
      <c r="G42" s="321">
        <f>+G43</f>
        <v>20258.000000000007</v>
      </c>
      <c r="H42" s="195"/>
      <c r="I42" s="196"/>
      <c r="J42" s="197"/>
      <c r="K42" s="197"/>
      <c r="L42" s="197"/>
    </row>
    <row r="43" spans="2:12" ht="15">
      <c r="B43" s="198"/>
      <c r="C43" s="230" t="s">
        <v>214</v>
      </c>
      <c r="D43" s="322">
        <f>D46-(D10+D12+D30+D31+D33+D34+D36+D38)</f>
        <v>3090</v>
      </c>
      <c r="E43" s="322">
        <f>E46-(E10+E12+E30+E31+E33+E34+E36+E38)</f>
        <v>39159</v>
      </c>
      <c r="F43" s="322">
        <f>F46-(F10+F12+F30+F31+F33+F34+F36+F38)</f>
        <v>-1008.9999999999709</v>
      </c>
      <c r="G43" s="400">
        <f>G46-(G10+G12+G30+G31+G33+G34+G36+G38)</f>
        <v>20258.000000000007</v>
      </c>
      <c r="H43" s="195"/>
      <c r="I43" s="196"/>
      <c r="J43" s="197"/>
      <c r="K43" s="197"/>
      <c r="L43" s="197"/>
    </row>
    <row r="44" spans="2:12" ht="15">
      <c r="B44" s="198"/>
      <c r="C44" s="226" t="s">
        <v>215</v>
      </c>
      <c r="D44" s="322">
        <v>0</v>
      </c>
      <c r="E44" s="322">
        <v>0</v>
      </c>
      <c r="F44" s="322">
        <v>0</v>
      </c>
      <c r="G44" s="400">
        <v>0</v>
      </c>
      <c r="H44" s="195"/>
      <c r="I44" s="196"/>
      <c r="J44" s="197"/>
      <c r="K44" s="197"/>
      <c r="L44" s="197"/>
    </row>
    <row r="45" spans="2:12" ht="15.75" thickBot="1">
      <c r="B45" s="198"/>
      <c r="C45" s="200"/>
      <c r="D45" s="352"/>
      <c r="E45" s="353"/>
      <c r="F45" s="353"/>
      <c r="G45" s="406"/>
      <c r="H45" s="249"/>
      <c r="I45" s="196"/>
      <c r="J45" s="2"/>
      <c r="K45" s="2"/>
      <c r="L45" s="2"/>
    </row>
    <row r="46" spans="2:12" ht="18.75" thickBot="1" thickTop="1">
      <c r="B46" s="198"/>
      <c r="C46" s="270" t="s">
        <v>131</v>
      </c>
      <c r="D46" s="355">
        <v>150864</v>
      </c>
      <c r="E46" s="355">
        <v>213245</v>
      </c>
      <c r="F46" s="355">
        <v>254859</v>
      </c>
      <c r="G46" s="407">
        <v>37909.999999999854</v>
      </c>
      <c r="H46" s="213"/>
      <c r="I46" s="196"/>
      <c r="J46" s="197"/>
      <c r="K46" s="197"/>
      <c r="L46" s="197"/>
    </row>
    <row r="47" spans="2:12" ht="17.25" thickBot="1" thickTop="1">
      <c r="B47" s="12"/>
      <c r="C47" s="214"/>
      <c r="D47" s="356"/>
      <c r="E47" s="356"/>
      <c r="F47" s="356"/>
      <c r="G47" s="356"/>
      <c r="H47" s="236"/>
      <c r="I47" s="100"/>
      <c r="J47" s="2"/>
      <c r="K47" s="2"/>
      <c r="L47" s="2"/>
    </row>
    <row r="48" spans="2:12" ht="17.25" thickBot="1" thickTop="1">
      <c r="B48" s="12"/>
      <c r="C48" s="237"/>
      <c r="D48" s="357"/>
      <c r="E48" s="358"/>
      <c r="F48" s="358"/>
      <c r="G48" s="358"/>
      <c r="H48" s="239"/>
      <c r="I48" s="100"/>
      <c r="J48" s="2"/>
      <c r="K48" s="2"/>
      <c r="L48" s="2"/>
    </row>
    <row r="49" spans="2:12" ht="17.25" thickBot="1" thickTop="1">
      <c r="B49" s="12"/>
      <c r="C49" s="271" t="s">
        <v>132</v>
      </c>
      <c r="D49" s="355">
        <v>524784</v>
      </c>
      <c r="E49" s="355">
        <v>729570</v>
      </c>
      <c r="F49" s="355">
        <v>944945</v>
      </c>
      <c r="G49" s="355">
        <v>1048119</v>
      </c>
      <c r="H49" s="113"/>
      <c r="I49" s="100"/>
      <c r="J49" s="2"/>
      <c r="K49" s="2"/>
      <c r="L49" s="2"/>
    </row>
    <row r="50" spans="2:12" ht="17.25" thickTop="1">
      <c r="B50" s="12"/>
      <c r="C50" s="225" t="s">
        <v>220</v>
      </c>
      <c r="D50" s="322">
        <v>566997</v>
      </c>
      <c r="E50" s="322">
        <v>780242</v>
      </c>
      <c r="F50" s="322">
        <v>1035101</v>
      </c>
      <c r="G50" s="322">
        <v>1073011</v>
      </c>
      <c r="H50" s="106"/>
      <c r="I50" s="100"/>
      <c r="J50" s="2"/>
      <c r="K50" s="2"/>
      <c r="L50" s="2"/>
    </row>
    <row r="51" spans="2:12" ht="17.25" customHeight="1">
      <c r="B51" s="12"/>
      <c r="C51" s="272" t="s">
        <v>221</v>
      </c>
      <c r="D51" s="322">
        <v>42213</v>
      </c>
      <c r="E51" s="322">
        <v>50672</v>
      </c>
      <c r="F51" s="322">
        <v>90156</v>
      </c>
      <c r="G51" s="322">
        <v>24892</v>
      </c>
      <c r="H51" s="240"/>
      <c r="I51" s="100"/>
      <c r="J51" s="2"/>
      <c r="K51" s="2"/>
      <c r="L51" s="2"/>
    </row>
    <row r="52" spans="2:12" ht="15.75" thickBot="1">
      <c r="B52" s="12"/>
      <c r="C52" s="200"/>
      <c r="D52" s="102"/>
      <c r="E52" s="102"/>
      <c r="F52" s="102"/>
      <c r="G52" s="102"/>
      <c r="H52" s="241"/>
      <c r="I52" s="100"/>
      <c r="J52" s="2"/>
      <c r="K52" s="2"/>
      <c r="L52" s="2"/>
    </row>
    <row r="53" spans="2:12" ht="20.25" thickBot="1" thickTop="1">
      <c r="B53" s="12"/>
      <c r="C53" s="231" t="s">
        <v>120</v>
      </c>
      <c r="D53" s="216"/>
      <c r="E53" s="216"/>
      <c r="F53" s="216"/>
      <c r="G53" s="216"/>
      <c r="H53" s="217"/>
      <c r="I53" s="100"/>
      <c r="J53" s="2"/>
      <c r="K53" s="5"/>
      <c r="L53" s="2"/>
    </row>
    <row r="54" spans="2:12" ht="18.75" thickTop="1">
      <c r="B54" s="12"/>
      <c r="C54" s="218"/>
      <c r="D54" s="219"/>
      <c r="E54" s="220"/>
      <c r="F54" s="220"/>
      <c r="G54" s="220"/>
      <c r="H54" s="220"/>
      <c r="I54" s="100"/>
      <c r="J54" s="2"/>
      <c r="K54" s="5"/>
      <c r="L54" s="2"/>
    </row>
    <row r="55" spans="2:12" ht="15.75">
      <c r="B55" s="12"/>
      <c r="C55" s="67" t="s">
        <v>194</v>
      </c>
      <c r="E55" s="1"/>
      <c r="F55" s="1"/>
      <c r="G55" s="5"/>
      <c r="H55" s="5" t="s">
        <v>195</v>
      </c>
      <c r="I55" s="100"/>
      <c r="J55" s="2"/>
      <c r="K55" s="5"/>
      <c r="L55" s="2"/>
    </row>
    <row r="56" spans="2:12" ht="15.75">
      <c r="B56" s="12"/>
      <c r="C56" s="115" t="s">
        <v>199</v>
      </c>
      <c r="E56" s="1"/>
      <c r="F56" s="1"/>
      <c r="H56" s="232" t="s">
        <v>197</v>
      </c>
      <c r="I56" s="100"/>
      <c r="J56" s="2"/>
      <c r="K56" s="5"/>
      <c r="L56" s="2"/>
    </row>
    <row r="57" spans="2:12" ht="15.75">
      <c r="B57" s="12"/>
      <c r="C57" s="115" t="s">
        <v>198</v>
      </c>
      <c r="E57" s="1"/>
      <c r="F57" s="1"/>
      <c r="H57" s="1"/>
      <c r="I57" s="100"/>
      <c r="J57" s="2"/>
      <c r="K57" s="5"/>
      <c r="L57" s="2"/>
    </row>
    <row r="58" spans="2:12" ht="16.5" thickBot="1">
      <c r="B58" s="135"/>
      <c r="C58" s="221"/>
      <c r="D58" s="242"/>
      <c r="E58" s="243"/>
      <c r="F58" s="243"/>
      <c r="G58" s="243"/>
      <c r="H58" s="243"/>
      <c r="I58" s="119"/>
      <c r="J58" s="2"/>
      <c r="K58" s="5"/>
      <c r="L58" s="2"/>
    </row>
    <row r="59" spans="2:12" ht="16.5" thickTop="1">
      <c r="B59" s="222"/>
      <c r="C59" s="115"/>
      <c r="D59" s="232"/>
      <c r="E59" s="232"/>
      <c r="F59" s="232"/>
      <c r="G59" s="232"/>
      <c r="H59" s="232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1">
      <selection activeCell="C2" sqref="C2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111"/>
      <c r="C1" s="187"/>
      <c r="D1" s="188"/>
      <c r="E1" s="132"/>
      <c r="F1" s="132"/>
      <c r="G1" s="132"/>
      <c r="H1" s="132"/>
      <c r="I1" s="132"/>
      <c r="J1" s="2"/>
      <c r="K1" s="5"/>
      <c r="L1" s="2"/>
    </row>
    <row r="2" spans="2:12" ht="18">
      <c r="B2" s="121" t="s">
        <v>18</v>
      </c>
      <c r="C2" s="189" t="s">
        <v>150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21"/>
      <c r="C3" s="189" t="s">
        <v>133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21"/>
      <c r="C4" s="114"/>
      <c r="D4" s="14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22"/>
      <c r="C5" s="80"/>
      <c r="D5" s="81"/>
      <c r="E5" s="81"/>
      <c r="F5" s="81"/>
      <c r="G5" s="82"/>
      <c r="H5" s="82"/>
      <c r="I5" s="83"/>
      <c r="J5" s="2"/>
      <c r="K5" s="5"/>
      <c r="L5" s="2"/>
    </row>
    <row r="6" spans="2:12" ht="15">
      <c r="B6" s="12"/>
      <c r="C6" s="173" t="s">
        <v>25</v>
      </c>
      <c r="D6" s="85"/>
      <c r="E6" s="410" t="s">
        <v>75</v>
      </c>
      <c r="F6" s="410"/>
      <c r="G6" s="87"/>
      <c r="H6" s="87"/>
      <c r="I6" s="100"/>
      <c r="J6" s="2"/>
      <c r="K6" s="2"/>
      <c r="L6" s="2"/>
    </row>
    <row r="7" spans="2:12" ht="15.75">
      <c r="B7" s="12"/>
      <c r="C7" s="173" t="s">
        <v>26</v>
      </c>
      <c r="D7" s="21">
        <v>2006</v>
      </c>
      <c r="E7" s="21">
        <v>2007</v>
      </c>
      <c r="F7" s="21">
        <v>2008</v>
      </c>
      <c r="G7" s="21">
        <v>2009</v>
      </c>
      <c r="H7" s="89"/>
      <c r="I7" s="100"/>
      <c r="J7" s="2"/>
      <c r="K7" s="2"/>
      <c r="L7" s="2"/>
    </row>
    <row r="8" spans="2:12" ht="15.75">
      <c r="B8" s="12"/>
      <c r="C8" s="174" t="s">
        <v>231</v>
      </c>
      <c r="D8" s="386"/>
      <c r="E8" s="386"/>
      <c r="F8" s="386"/>
      <c r="G8" s="386"/>
      <c r="H8" s="124"/>
      <c r="I8" s="100"/>
      <c r="J8" s="2"/>
      <c r="K8" s="2"/>
      <c r="L8" s="2"/>
    </row>
    <row r="9" spans="2:12" ht="16.5" thickBot="1">
      <c r="B9" s="12"/>
      <c r="C9" s="92"/>
      <c r="D9" s="20"/>
      <c r="E9" s="20"/>
      <c r="F9" s="20"/>
      <c r="G9" s="190"/>
      <c r="H9" s="191"/>
      <c r="I9" s="100"/>
      <c r="J9" s="2"/>
      <c r="K9" s="2"/>
      <c r="L9" s="2"/>
    </row>
    <row r="10" spans="2:12" ht="17.25" thickBot="1" thickTop="1">
      <c r="B10" s="12"/>
      <c r="C10" s="270" t="s">
        <v>134</v>
      </c>
      <c r="D10" s="308">
        <f>-'1. Tábla'!E14</f>
        <v>-376953</v>
      </c>
      <c r="E10" s="308">
        <f>-'1. Tábla'!F14</f>
        <v>-177173</v>
      </c>
      <c r="F10" s="308">
        <f>-'1. Tábla'!G14</f>
        <v>80496</v>
      </c>
      <c r="G10" s="375">
        <f>-'1. Tábla'!H14</f>
        <v>104236</v>
      </c>
      <c r="H10" s="113"/>
      <c r="I10" s="100"/>
      <c r="J10" s="2"/>
      <c r="K10" s="2"/>
      <c r="L10" s="2"/>
    </row>
    <row r="11" spans="2:12" ht="15.75" thickTop="1">
      <c r="B11" s="12"/>
      <c r="C11" s="108"/>
      <c r="D11" s="343"/>
      <c r="E11" s="313"/>
      <c r="F11" s="313"/>
      <c r="G11" s="379"/>
      <c r="H11" s="104"/>
      <c r="I11" s="100"/>
      <c r="J11" s="2"/>
      <c r="K11" s="2"/>
      <c r="L11" s="2"/>
    </row>
    <row r="12" spans="2:12" ht="17.25">
      <c r="B12" s="192"/>
      <c r="C12" s="332" t="s">
        <v>185</v>
      </c>
      <c r="D12" s="193">
        <f>D13+D14+D15+D22+D27</f>
        <v>52557.00000000001</v>
      </c>
      <c r="E12" s="193">
        <f>E13+E14+E15+E22+E27</f>
        <v>56022</v>
      </c>
      <c r="F12" s="193">
        <f>F13+F14+F15+F22+F27</f>
        <v>-18782.000000000007</v>
      </c>
      <c r="G12" s="399">
        <f>G13+G14+G15+G22+G27</f>
        <v>-26589.999999999996</v>
      </c>
      <c r="H12" s="195"/>
      <c r="I12" s="196"/>
      <c r="J12" s="197"/>
      <c r="K12" s="197"/>
      <c r="L12" s="197"/>
    </row>
    <row r="13" spans="2:12" ht="15">
      <c r="B13" s="198"/>
      <c r="C13" s="224" t="s">
        <v>200</v>
      </c>
      <c r="D13" s="322">
        <v>5846</v>
      </c>
      <c r="E13" s="322">
        <v>39772</v>
      </c>
      <c r="F13" s="322">
        <v>-9617</v>
      </c>
      <c r="G13" s="400">
        <v>-21729</v>
      </c>
      <c r="H13" s="195"/>
      <c r="I13" s="196"/>
      <c r="J13" s="197"/>
      <c r="K13" s="197"/>
      <c r="L13" s="197"/>
    </row>
    <row r="14" spans="2:12" ht="15">
      <c r="B14" s="198"/>
      <c r="C14" s="224" t="s">
        <v>201</v>
      </c>
      <c r="D14" s="322">
        <v>0</v>
      </c>
      <c r="E14" s="322">
        <v>0</v>
      </c>
      <c r="F14" s="322">
        <v>0</v>
      </c>
      <c r="G14" s="400">
        <v>0</v>
      </c>
      <c r="H14" s="195"/>
      <c r="I14" s="196"/>
      <c r="J14" s="197"/>
      <c r="K14" s="197"/>
      <c r="L14" s="197"/>
    </row>
    <row r="15" spans="2:12" ht="15">
      <c r="B15" s="198"/>
      <c r="C15" s="224" t="s">
        <v>202</v>
      </c>
      <c r="D15" s="322">
        <v>31</v>
      </c>
      <c r="E15" s="322">
        <v>-47</v>
      </c>
      <c r="F15" s="322">
        <v>-58</v>
      </c>
      <c r="G15" s="400">
        <v>-15</v>
      </c>
      <c r="H15" s="195"/>
      <c r="I15" s="196"/>
      <c r="J15" s="197"/>
      <c r="K15" s="197"/>
      <c r="L15" s="197"/>
    </row>
    <row r="16" spans="2:12" ht="15">
      <c r="B16" s="198"/>
      <c r="C16" s="225" t="s">
        <v>106</v>
      </c>
      <c r="D16" s="322">
        <v>1091</v>
      </c>
      <c r="E16" s="322">
        <v>900</v>
      </c>
      <c r="F16" s="322">
        <v>651</v>
      </c>
      <c r="G16" s="400">
        <v>150</v>
      </c>
      <c r="H16" s="195"/>
      <c r="I16" s="196"/>
      <c r="J16" s="197"/>
      <c r="K16" s="197"/>
      <c r="L16" s="197"/>
    </row>
    <row r="17" spans="2:12" ht="15">
      <c r="B17" s="198"/>
      <c r="C17" s="224" t="s">
        <v>107</v>
      </c>
      <c r="D17" s="322">
        <v>-1060</v>
      </c>
      <c r="E17" s="322">
        <v>-947</v>
      </c>
      <c r="F17" s="322">
        <v>-709</v>
      </c>
      <c r="G17" s="400">
        <v>-165</v>
      </c>
      <c r="H17" s="195"/>
      <c r="I17" s="196"/>
      <c r="J17" s="197"/>
      <c r="K17" s="197"/>
      <c r="L17" s="197"/>
    </row>
    <row r="18" spans="2:12" ht="15">
      <c r="B18" s="198"/>
      <c r="C18" s="225" t="s">
        <v>203</v>
      </c>
      <c r="D18" s="322">
        <v>0</v>
      </c>
      <c r="E18" s="322">
        <v>0</v>
      </c>
      <c r="F18" s="322">
        <v>0</v>
      </c>
      <c r="G18" s="400">
        <v>0</v>
      </c>
      <c r="H18" s="195"/>
      <c r="I18" s="196"/>
      <c r="J18" s="197"/>
      <c r="K18" s="197"/>
      <c r="L18" s="197"/>
    </row>
    <row r="19" spans="2:12" ht="15">
      <c r="B19" s="198"/>
      <c r="C19" s="225" t="s">
        <v>204</v>
      </c>
      <c r="D19" s="322">
        <v>31</v>
      </c>
      <c r="E19" s="322">
        <v>-47</v>
      </c>
      <c r="F19" s="322">
        <v>-58</v>
      </c>
      <c r="G19" s="400">
        <v>-15</v>
      </c>
      <c r="H19" s="195"/>
      <c r="I19" s="196"/>
      <c r="J19" s="197"/>
      <c r="K19" s="197"/>
      <c r="L19" s="197"/>
    </row>
    <row r="20" spans="2:12" ht="15">
      <c r="B20" s="198"/>
      <c r="C20" s="225" t="s">
        <v>106</v>
      </c>
      <c r="D20" s="322">
        <v>1091</v>
      </c>
      <c r="E20" s="322">
        <v>900</v>
      </c>
      <c r="F20" s="322">
        <v>651</v>
      </c>
      <c r="G20" s="400">
        <v>150</v>
      </c>
      <c r="H20" s="195"/>
      <c r="I20" s="196"/>
      <c r="J20" s="197"/>
      <c r="K20" s="197"/>
      <c r="L20" s="197"/>
    </row>
    <row r="21" spans="2:12" ht="15">
      <c r="B21" s="198"/>
      <c r="C21" s="225" t="s">
        <v>107</v>
      </c>
      <c r="D21" s="322">
        <v>-1060</v>
      </c>
      <c r="E21" s="322">
        <v>-947</v>
      </c>
      <c r="F21" s="322">
        <v>-709</v>
      </c>
      <c r="G21" s="400">
        <v>-165</v>
      </c>
      <c r="H21" s="195"/>
      <c r="I21" s="196"/>
      <c r="J21" s="197"/>
      <c r="K21" s="197"/>
      <c r="L21" s="197"/>
    </row>
    <row r="22" spans="2:12" ht="15">
      <c r="B22" s="198"/>
      <c r="C22" s="225" t="s">
        <v>205</v>
      </c>
      <c r="D22" s="322">
        <v>0</v>
      </c>
      <c r="E22" s="322">
        <v>0</v>
      </c>
      <c r="F22" s="322">
        <v>0</v>
      </c>
      <c r="G22" s="400">
        <v>0</v>
      </c>
      <c r="H22" s="195"/>
      <c r="I22" s="196"/>
      <c r="J22" s="197"/>
      <c r="K22" s="197"/>
      <c r="L22" s="197"/>
    </row>
    <row r="23" spans="2:12" ht="16.5">
      <c r="B23" s="198"/>
      <c r="C23" s="225" t="s">
        <v>186</v>
      </c>
      <c r="D23" s="322">
        <v>0</v>
      </c>
      <c r="E23" s="322">
        <v>0</v>
      </c>
      <c r="F23" s="322">
        <v>0</v>
      </c>
      <c r="G23" s="400">
        <v>0</v>
      </c>
      <c r="H23" s="195"/>
      <c r="I23" s="196"/>
      <c r="J23" s="197"/>
      <c r="K23" s="197"/>
      <c r="L23" s="197"/>
    </row>
    <row r="24" spans="2:12" ht="15">
      <c r="B24" s="198"/>
      <c r="C24" s="330" t="s">
        <v>187</v>
      </c>
      <c r="D24" s="322">
        <v>0</v>
      </c>
      <c r="E24" s="322">
        <v>0</v>
      </c>
      <c r="F24" s="322">
        <v>0</v>
      </c>
      <c r="G24" s="400">
        <v>0</v>
      </c>
      <c r="H24" s="195"/>
      <c r="I24" s="196"/>
      <c r="J24" s="197"/>
      <c r="K24" s="197"/>
      <c r="L24" s="197"/>
    </row>
    <row r="25" spans="2:12" ht="15">
      <c r="B25" s="198"/>
      <c r="C25" s="225" t="s">
        <v>109</v>
      </c>
      <c r="D25" s="322">
        <v>0</v>
      </c>
      <c r="E25" s="322">
        <v>0</v>
      </c>
      <c r="F25" s="322">
        <v>0</v>
      </c>
      <c r="G25" s="400">
        <v>0</v>
      </c>
      <c r="H25" s="195"/>
      <c r="I25" s="196"/>
      <c r="J25" s="197"/>
      <c r="K25" s="197"/>
      <c r="L25" s="197"/>
    </row>
    <row r="26" spans="2:12" ht="15">
      <c r="B26" s="198"/>
      <c r="C26" s="224" t="s">
        <v>110</v>
      </c>
      <c r="D26" s="322">
        <v>0</v>
      </c>
      <c r="E26" s="322">
        <v>0</v>
      </c>
      <c r="F26" s="322">
        <v>0</v>
      </c>
      <c r="G26" s="400">
        <v>0</v>
      </c>
      <c r="H26" s="195"/>
      <c r="I26" s="196"/>
      <c r="J26" s="197"/>
      <c r="K26" s="197"/>
      <c r="L26" s="197"/>
    </row>
    <row r="27" spans="2:12" ht="15">
      <c r="B27" s="198"/>
      <c r="C27" s="224" t="s">
        <v>111</v>
      </c>
      <c r="D27" s="322">
        <v>46680</v>
      </c>
      <c r="E27" s="322">
        <v>16297</v>
      </c>
      <c r="F27" s="322">
        <v>-9107</v>
      </c>
      <c r="G27" s="400">
        <v>-4846</v>
      </c>
      <c r="H27" s="195"/>
      <c r="I27" s="196"/>
      <c r="J27" s="197"/>
      <c r="K27" s="197"/>
      <c r="L27" s="197"/>
    </row>
    <row r="28" spans="2:12" ht="15">
      <c r="B28" s="198"/>
      <c r="C28" s="199"/>
      <c r="D28" s="344"/>
      <c r="E28" s="345"/>
      <c r="F28" s="345"/>
      <c r="G28" s="346"/>
      <c r="H28" s="195"/>
      <c r="I28" s="196"/>
      <c r="J28" s="197"/>
      <c r="K28" s="197"/>
      <c r="L28" s="197"/>
    </row>
    <row r="29" spans="2:12" ht="15.75">
      <c r="B29" s="198"/>
      <c r="C29" s="223" t="s">
        <v>188</v>
      </c>
      <c r="D29" s="194">
        <f>SUM(D30:D31)+SUM(D33:D34)+D36+SUM(D38:D40)</f>
        <v>-4291.999999999998</v>
      </c>
      <c r="E29" s="194">
        <f>SUM(E30:E31)+SUM(E33:E34)+E36+SUM(E38:E40)</f>
        <v>6779</v>
      </c>
      <c r="F29" s="194">
        <f>SUM(F30:F31)+SUM(F33:F34)+F36+SUM(F38:F40)</f>
        <v>-4257.000000000002</v>
      </c>
      <c r="G29" s="194">
        <f>SUM(G30:G31)+SUM(G33:G34)+G36+SUM(G38:G40)</f>
        <v>-4268.000000000001</v>
      </c>
      <c r="H29" s="195"/>
      <c r="I29" s="196"/>
      <c r="J29" s="197"/>
      <c r="K29" s="197"/>
      <c r="L29" s="197"/>
    </row>
    <row r="30" spans="2:12" ht="15">
      <c r="B30" s="198"/>
      <c r="C30" s="226" t="s">
        <v>206</v>
      </c>
      <c r="D30" s="322">
        <v>0</v>
      </c>
      <c r="E30" s="322">
        <v>0</v>
      </c>
      <c r="F30" s="322">
        <v>0</v>
      </c>
      <c r="G30" s="400">
        <v>0</v>
      </c>
      <c r="H30" s="195"/>
      <c r="I30" s="196"/>
      <c r="J30" s="197"/>
      <c r="K30" s="197"/>
      <c r="L30" s="197"/>
    </row>
    <row r="31" spans="2:12" ht="15">
      <c r="B31" s="198"/>
      <c r="C31" s="226" t="s">
        <v>207</v>
      </c>
      <c r="D31" s="322">
        <v>-4292</v>
      </c>
      <c r="E31" s="322">
        <v>6779</v>
      </c>
      <c r="F31" s="322">
        <v>-4257</v>
      </c>
      <c r="G31" s="400">
        <v>-4268</v>
      </c>
      <c r="H31" s="195"/>
      <c r="I31" s="196"/>
      <c r="J31" s="197"/>
      <c r="K31" s="197"/>
      <c r="L31" s="197"/>
    </row>
    <row r="32" spans="2:12" ht="15">
      <c r="B32" s="198"/>
      <c r="C32" s="331"/>
      <c r="D32" s="347"/>
      <c r="E32" s="348"/>
      <c r="F32" s="349"/>
      <c r="G32" s="401"/>
      <c r="H32" s="195"/>
      <c r="I32" s="196"/>
      <c r="J32" s="197"/>
      <c r="K32" s="197"/>
      <c r="L32" s="197"/>
    </row>
    <row r="33" spans="2:12" ht="15">
      <c r="B33" s="198"/>
      <c r="C33" s="333" t="s">
        <v>208</v>
      </c>
      <c r="D33" s="322">
        <v>0</v>
      </c>
      <c r="E33" s="322">
        <v>0</v>
      </c>
      <c r="F33" s="322">
        <v>0</v>
      </c>
      <c r="G33" s="400">
        <v>0</v>
      </c>
      <c r="H33" s="207"/>
      <c r="I33" s="196"/>
      <c r="J33" s="197"/>
      <c r="K33" s="197"/>
      <c r="L33" s="197"/>
    </row>
    <row r="34" spans="2:12" ht="16.5">
      <c r="B34" s="198"/>
      <c r="C34" s="226" t="s">
        <v>209</v>
      </c>
      <c r="D34" s="322">
        <v>0</v>
      </c>
      <c r="E34" s="322">
        <v>0</v>
      </c>
      <c r="F34" s="322">
        <v>0</v>
      </c>
      <c r="G34" s="400">
        <v>0</v>
      </c>
      <c r="H34" s="195"/>
      <c r="I34" s="196"/>
      <c r="J34" s="197"/>
      <c r="K34" s="197"/>
      <c r="L34" s="197"/>
    </row>
    <row r="35" spans="2:12" ht="15">
      <c r="B35" s="198"/>
      <c r="C35" s="331" t="s">
        <v>189</v>
      </c>
      <c r="D35" s="322">
        <v>0</v>
      </c>
      <c r="E35" s="322">
        <v>0</v>
      </c>
      <c r="F35" s="322">
        <v>0</v>
      </c>
      <c r="G35" s="400">
        <v>0</v>
      </c>
      <c r="H35" s="195"/>
      <c r="I35" s="196"/>
      <c r="J35" s="197"/>
      <c r="K35" s="197"/>
      <c r="L35" s="197"/>
    </row>
    <row r="36" spans="2:12" ht="15">
      <c r="B36" s="198"/>
      <c r="C36" s="228" t="s">
        <v>210</v>
      </c>
      <c r="D36" s="322">
        <v>0</v>
      </c>
      <c r="E36" s="322">
        <v>0</v>
      </c>
      <c r="F36" s="322">
        <v>0</v>
      </c>
      <c r="G36" s="400">
        <v>0</v>
      </c>
      <c r="H36" s="195"/>
      <c r="I36" s="196"/>
      <c r="J36" s="197"/>
      <c r="K36" s="197"/>
      <c r="L36" s="197"/>
    </row>
    <row r="37" spans="2:12" ht="15">
      <c r="B37" s="198"/>
      <c r="C37" s="334"/>
      <c r="D37" s="347"/>
      <c r="E37" s="348"/>
      <c r="F37" s="348"/>
      <c r="G37" s="402"/>
      <c r="H37" s="195"/>
      <c r="I37" s="196"/>
      <c r="J37" s="197"/>
      <c r="K37" s="197"/>
      <c r="L37" s="197"/>
    </row>
    <row r="38" spans="2:12" ht="16.5">
      <c r="B38" s="198"/>
      <c r="C38" s="226" t="s">
        <v>211</v>
      </c>
      <c r="D38" s="322">
        <v>0</v>
      </c>
      <c r="E38" s="322">
        <v>0</v>
      </c>
      <c r="F38" s="322">
        <v>0</v>
      </c>
      <c r="G38" s="400">
        <v>0</v>
      </c>
      <c r="H38" s="195"/>
      <c r="I38" s="196"/>
      <c r="J38" s="197"/>
      <c r="K38" s="197"/>
      <c r="L38" s="197"/>
    </row>
    <row r="39" spans="2:12" ht="16.5">
      <c r="B39" s="198"/>
      <c r="C39" s="226" t="s">
        <v>212</v>
      </c>
      <c r="D39" s="322">
        <v>0</v>
      </c>
      <c r="E39" s="322">
        <v>0</v>
      </c>
      <c r="F39" s="322">
        <v>0</v>
      </c>
      <c r="G39" s="400">
        <v>0</v>
      </c>
      <c r="H39" s="195"/>
      <c r="I39" s="196"/>
      <c r="J39" s="197"/>
      <c r="K39" s="197"/>
      <c r="L39" s="197"/>
    </row>
    <row r="40" spans="2:12" ht="16.5">
      <c r="B40" s="198"/>
      <c r="C40" s="226" t="s">
        <v>213</v>
      </c>
      <c r="D40" s="322">
        <v>0</v>
      </c>
      <c r="E40" s="322">
        <v>0</v>
      </c>
      <c r="F40" s="322">
        <v>0</v>
      </c>
      <c r="G40" s="400">
        <v>0</v>
      </c>
      <c r="H40" s="195"/>
      <c r="I40" s="196"/>
      <c r="J40" s="197"/>
      <c r="K40" s="197"/>
      <c r="L40" s="197"/>
    </row>
    <row r="41" spans="2:12" ht="15">
      <c r="B41" s="198"/>
      <c r="C41" s="204"/>
      <c r="D41" s="351"/>
      <c r="E41" s="349"/>
      <c r="F41" s="349"/>
      <c r="G41" s="401"/>
      <c r="H41" s="195"/>
      <c r="I41" s="196"/>
      <c r="J41" s="197"/>
      <c r="K41" s="197"/>
      <c r="L41" s="197"/>
    </row>
    <row r="42" spans="2:12" ht="15.75">
      <c r="B42" s="198"/>
      <c r="C42" s="229" t="s">
        <v>117</v>
      </c>
      <c r="D42" s="245">
        <f>+D43</f>
        <v>-10459</v>
      </c>
      <c r="E42" s="245">
        <f>+E43</f>
        <v>-15473</v>
      </c>
      <c r="F42" s="245">
        <f>+F43</f>
        <v>7664.000000000015</v>
      </c>
      <c r="G42" s="404">
        <f>+G43</f>
        <v>-9280.000000000015</v>
      </c>
      <c r="H42" s="195"/>
      <c r="I42" s="196"/>
      <c r="J42" s="197"/>
      <c r="K42" s="197"/>
      <c r="L42" s="197"/>
    </row>
    <row r="43" spans="2:12" ht="15">
      <c r="B43" s="198"/>
      <c r="C43" s="230" t="s">
        <v>214</v>
      </c>
      <c r="D43" s="321">
        <f>D46-(D10+D12+D30+D31+D33+D34+D36+D38)</f>
        <v>-10459</v>
      </c>
      <c r="E43" s="321">
        <f>E46-(E10+E12+E30+E31+E33+E34+E36+E38)</f>
        <v>-15473</v>
      </c>
      <c r="F43" s="321">
        <f>F46-(F10+F12+F30+F31+F33+F34+F36+F38)</f>
        <v>7664.000000000015</v>
      </c>
      <c r="G43" s="400">
        <f>G46-(G10+G12+G30+G31+G33+G34+G36+G38)</f>
        <v>-9280.000000000015</v>
      </c>
      <c r="H43" s="195"/>
      <c r="I43" s="196"/>
      <c r="J43" s="197"/>
      <c r="K43" s="197"/>
      <c r="L43" s="197"/>
    </row>
    <row r="44" spans="2:12" ht="15">
      <c r="B44" s="198"/>
      <c r="C44" s="226" t="s">
        <v>215</v>
      </c>
      <c r="D44" s="322">
        <v>0</v>
      </c>
      <c r="E44" s="322">
        <v>0</v>
      </c>
      <c r="F44" s="322">
        <v>0</v>
      </c>
      <c r="G44" s="400">
        <v>0</v>
      </c>
      <c r="H44" s="195"/>
      <c r="I44" s="196"/>
      <c r="J44" s="197"/>
      <c r="K44" s="197"/>
      <c r="L44" s="197"/>
    </row>
    <row r="45" spans="2:12" ht="15.75" thickBot="1">
      <c r="B45" s="198"/>
      <c r="C45" s="200"/>
      <c r="D45" s="352"/>
      <c r="E45" s="353"/>
      <c r="F45" s="353"/>
      <c r="G45" s="406"/>
      <c r="H45" s="246"/>
      <c r="I45" s="196"/>
      <c r="J45" s="197"/>
      <c r="K45" s="197"/>
      <c r="L45" s="197"/>
    </row>
    <row r="46" spans="2:12" ht="18.75" thickBot="1" thickTop="1">
      <c r="B46" s="198"/>
      <c r="C46" s="270" t="s">
        <v>135</v>
      </c>
      <c r="D46" s="355">
        <v>-339147</v>
      </c>
      <c r="E46" s="355">
        <v>-129845</v>
      </c>
      <c r="F46" s="355">
        <v>65121</v>
      </c>
      <c r="G46" s="407">
        <v>64098</v>
      </c>
      <c r="H46" s="213"/>
      <c r="I46" s="196"/>
      <c r="J46" s="197"/>
      <c r="K46" s="197"/>
      <c r="L46" s="197"/>
    </row>
    <row r="47" spans="2:12" ht="17.25" thickBot="1" thickTop="1">
      <c r="B47" s="12"/>
      <c r="C47" s="214"/>
      <c r="D47" s="356"/>
      <c r="E47" s="356"/>
      <c r="F47" s="356"/>
      <c r="G47" s="356"/>
      <c r="H47" s="236"/>
      <c r="I47" s="100"/>
      <c r="J47" s="2"/>
      <c r="K47" s="2"/>
      <c r="L47" s="2"/>
    </row>
    <row r="48" spans="2:12" ht="17.25" thickBot="1" thickTop="1">
      <c r="B48" s="12"/>
      <c r="C48" s="237"/>
      <c r="D48" s="357"/>
      <c r="E48" s="358"/>
      <c r="F48" s="358"/>
      <c r="G48" s="358"/>
      <c r="H48" s="239"/>
      <c r="I48" s="100"/>
      <c r="J48" s="2"/>
      <c r="K48" s="2"/>
      <c r="L48" s="2"/>
    </row>
    <row r="49" spans="2:12" ht="17.25" thickBot="1" thickTop="1">
      <c r="B49" s="12"/>
      <c r="C49" s="271" t="s">
        <v>136</v>
      </c>
      <c r="D49" s="355">
        <v>132324</v>
      </c>
      <c r="E49" s="355">
        <v>-37293</v>
      </c>
      <c r="F49" s="355">
        <v>37446</v>
      </c>
      <c r="G49" s="407">
        <v>123273</v>
      </c>
      <c r="H49" s="113"/>
      <c r="I49" s="100"/>
      <c r="J49" s="2"/>
      <c r="K49" s="2"/>
      <c r="L49" s="2"/>
    </row>
    <row r="50" spans="2:12" ht="17.25" thickTop="1">
      <c r="B50" s="12"/>
      <c r="C50" s="225" t="s">
        <v>222</v>
      </c>
      <c r="D50" s="322">
        <v>142005</v>
      </c>
      <c r="E50" s="322">
        <v>12160</v>
      </c>
      <c r="F50" s="322">
        <v>77281</v>
      </c>
      <c r="G50" s="400">
        <v>141379</v>
      </c>
      <c r="H50" s="106"/>
      <c r="I50" s="100"/>
      <c r="J50" s="2"/>
      <c r="K50" s="2"/>
      <c r="L50" s="2"/>
    </row>
    <row r="51" spans="2:12" ht="15">
      <c r="B51" s="12"/>
      <c r="C51" s="335" t="s">
        <v>223</v>
      </c>
      <c r="D51" s="322">
        <v>9681</v>
      </c>
      <c r="E51" s="322">
        <v>49453</v>
      </c>
      <c r="F51" s="322">
        <v>39835</v>
      </c>
      <c r="G51" s="400">
        <v>18106</v>
      </c>
      <c r="H51" s="240"/>
      <c r="I51" s="100"/>
      <c r="J51" s="2"/>
      <c r="K51" s="2"/>
      <c r="L51" s="2"/>
    </row>
    <row r="52" spans="2:12" ht="15.75" thickBot="1">
      <c r="B52" s="12"/>
      <c r="C52" s="200"/>
      <c r="D52" s="102"/>
      <c r="E52" s="102"/>
      <c r="F52" s="102"/>
      <c r="G52" s="102"/>
      <c r="H52" s="241"/>
      <c r="I52" s="100"/>
      <c r="J52" s="2"/>
      <c r="K52" s="2"/>
      <c r="L52" s="2"/>
    </row>
    <row r="53" spans="2:12" ht="20.25" thickBot="1" thickTop="1">
      <c r="B53" s="12"/>
      <c r="C53" s="231" t="s">
        <v>120</v>
      </c>
      <c r="D53" s="216"/>
      <c r="E53" s="216"/>
      <c r="F53" s="216"/>
      <c r="G53" s="216"/>
      <c r="H53" s="217"/>
      <c r="I53" s="100"/>
      <c r="J53" s="2"/>
      <c r="K53" s="5"/>
      <c r="L53" s="2"/>
    </row>
    <row r="54" spans="2:12" ht="18.75" thickTop="1">
      <c r="B54" s="12"/>
      <c r="C54" s="218"/>
      <c r="D54" s="219"/>
      <c r="E54" s="220"/>
      <c r="F54" s="220"/>
      <c r="G54" s="220"/>
      <c r="H54" s="220"/>
      <c r="I54" s="100"/>
      <c r="J54" s="2"/>
      <c r="K54" s="5"/>
      <c r="L54" s="2"/>
    </row>
    <row r="55" spans="2:12" ht="15.75">
      <c r="B55" s="12"/>
      <c r="C55" s="67" t="s">
        <v>224</v>
      </c>
      <c r="E55" s="1"/>
      <c r="F55" s="1"/>
      <c r="G55" s="5"/>
      <c r="H55" s="5" t="s">
        <v>195</v>
      </c>
      <c r="I55" s="100"/>
      <c r="J55" s="2"/>
      <c r="K55" s="5"/>
      <c r="L55" s="2"/>
    </row>
    <row r="56" spans="2:12" ht="15.75">
      <c r="B56" s="12"/>
      <c r="C56" s="115" t="s">
        <v>199</v>
      </c>
      <c r="E56" s="1"/>
      <c r="F56" s="1"/>
      <c r="H56" s="232" t="s">
        <v>197</v>
      </c>
      <c r="I56" s="100"/>
      <c r="J56" s="2"/>
      <c r="K56" s="5"/>
      <c r="L56" s="2"/>
    </row>
    <row r="57" spans="2:12" ht="15.75">
      <c r="B57" s="12"/>
      <c r="C57" s="115" t="s">
        <v>198</v>
      </c>
      <c r="E57" s="1"/>
      <c r="F57" s="1"/>
      <c r="H57" s="1"/>
      <c r="I57" s="100"/>
      <c r="J57" s="2"/>
      <c r="K57" s="5"/>
      <c r="L57" s="2"/>
    </row>
    <row r="58" spans="2:12" ht="16.5" thickBot="1">
      <c r="B58" s="135"/>
      <c r="C58" s="221"/>
      <c r="D58" s="242"/>
      <c r="E58" s="243"/>
      <c r="F58" s="243"/>
      <c r="G58" s="243"/>
      <c r="H58" s="243"/>
      <c r="I58" s="119"/>
      <c r="J58" s="2"/>
      <c r="K58" s="5"/>
      <c r="L58" s="2"/>
    </row>
    <row r="59" spans="2:12" ht="16.5" thickTop="1">
      <c r="B59" s="222"/>
      <c r="C59" s="115"/>
      <c r="D59" s="232"/>
      <c r="E59" s="232"/>
      <c r="F59" s="232"/>
      <c r="G59" s="232"/>
      <c r="H59" s="232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43"/>
  <sheetViews>
    <sheetView showGridLines="0" zoomScale="75" zoomScaleNormal="75" workbookViewId="0" topLeftCell="B1">
      <selection activeCell="B2" sqref="B2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5" max="7" width="12.4453125" style="0" bestFit="1" customWidth="1"/>
    <col min="8" max="8" width="10.21484375" style="0" bestFit="1" customWidth="1"/>
  </cols>
  <sheetData>
    <row r="1" spans="2:11" ht="1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8">
      <c r="B2" s="250" t="s">
        <v>149</v>
      </c>
      <c r="C2" s="2"/>
      <c r="D2" s="251"/>
      <c r="E2" s="2"/>
      <c r="F2" s="2"/>
      <c r="G2" s="2"/>
      <c r="H2" s="2"/>
      <c r="I2" s="2"/>
      <c r="J2" s="2"/>
      <c r="K2" s="2"/>
    </row>
    <row r="3" spans="2:11" ht="15.75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6.5" thickTop="1">
      <c r="B4" s="7"/>
      <c r="C4" s="9"/>
      <c r="D4" s="9"/>
      <c r="E4" s="10"/>
      <c r="F4" s="10"/>
      <c r="G4" s="10"/>
      <c r="H4" s="10"/>
      <c r="I4" s="10"/>
      <c r="J4" s="11"/>
      <c r="K4" s="2"/>
    </row>
    <row r="5" spans="2:11" ht="18.75">
      <c r="B5" s="13"/>
      <c r="C5" s="172" t="s">
        <v>25</v>
      </c>
      <c r="D5" s="2"/>
      <c r="E5" s="15" t="s">
        <v>75</v>
      </c>
      <c r="F5" s="16"/>
      <c r="G5" s="17"/>
      <c r="H5" s="16"/>
      <c r="I5" s="18"/>
      <c r="J5" s="19"/>
      <c r="K5" s="2"/>
    </row>
    <row r="6" spans="2:11" ht="15.75">
      <c r="B6" s="13"/>
      <c r="C6" s="173" t="s">
        <v>26</v>
      </c>
      <c r="D6" s="252"/>
      <c r="E6" s="21">
        <v>2006</v>
      </c>
      <c r="F6" s="21">
        <v>2007</v>
      </c>
      <c r="G6" s="21">
        <v>2008</v>
      </c>
      <c r="H6" s="21">
        <v>2009</v>
      </c>
      <c r="I6" s="21">
        <v>2010</v>
      </c>
      <c r="J6" s="19"/>
      <c r="K6" s="2"/>
    </row>
    <row r="7" spans="2:11" ht="15.75">
      <c r="B7" s="13"/>
      <c r="C7" s="174" t="s">
        <v>231</v>
      </c>
      <c r="D7" s="253"/>
      <c r="E7" s="22" t="s">
        <v>45</v>
      </c>
      <c r="F7" s="22" t="s">
        <v>45</v>
      </c>
      <c r="G7" s="22" t="s">
        <v>45</v>
      </c>
      <c r="H7" s="22" t="s">
        <v>160</v>
      </c>
      <c r="I7" s="21" t="s">
        <v>46</v>
      </c>
      <c r="J7" s="19"/>
      <c r="K7" s="2"/>
    </row>
    <row r="8" spans="2:11" ht="16.5" thickBot="1">
      <c r="B8" s="254" t="s">
        <v>137</v>
      </c>
      <c r="C8" s="50"/>
      <c r="D8" s="56"/>
      <c r="E8" s="255"/>
      <c r="F8" s="255"/>
      <c r="G8" s="255"/>
      <c r="H8" s="255"/>
      <c r="I8" s="255"/>
      <c r="J8" s="19"/>
      <c r="K8" s="2"/>
    </row>
    <row r="9" spans="2:11" ht="15.75">
      <c r="B9" s="254" t="s">
        <v>138</v>
      </c>
      <c r="C9" s="43"/>
      <c r="D9" s="43"/>
      <c r="E9" s="29"/>
      <c r="F9" s="29"/>
      <c r="G9" s="29"/>
      <c r="H9" s="29"/>
      <c r="I9" s="29"/>
      <c r="J9" s="19"/>
      <c r="K9" s="2"/>
    </row>
    <row r="10" spans="2:11" ht="15.75">
      <c r="B10" s="256">
        <v>2</v>
      </c>
      <c r="C10" s="257" t="s">
        <v>139</v>
      </c>
      <c r="D10" s="257"/>
      <c r="E10" s="362">
        <v>291312</v>
      </c>
      <c r="F10" s="362">
        <v>264583</v>
      </c>
      <c r="G10" s="362">
        <v>243584</v>
      </c>
      <c r="H10" s="362">
        <v>347571</v>
      </c>
      <c r="I10" s="362" t="s">
        <v>241</v>
      </c>
      <c r="J10" s="19"/>
      <c r="K10" s="2"/>
    </row>
    <row r="11" spans="2:11" ht="16.5" thickBot="1">
      <c r="B11" s="256"/>
      <c r="C11" s="5"/>
      <c r="D11" s="5"/>
      <c r="E11" s="5"/>
      <c r="F11" s="5"/>
      <c r="G11" s="5"/>
      <c r="H11" s="5"/>
      <c r="I11" s="5"/>
      <c r="J11" s="19"/>
      <c r="K11" s="2"/>
    </row>
    <row r="12" spans="2:11" ht="15.75">
      <c r="B12" s="256"/>
      <c r="C12" s="29"/>
      <c r="D12" s="29"/>
      <c r="E12" s="43"/>
      <c r="F12" s="43"/>
      <c r="G12" s="43"/>
      <c r="H12" s="43"/>
      <c r="I12" s="43"/>
      <c r="J12" s="19"/>
      <c r="K12" s="2"/>
    </row>
    <row r="13" spans="2:11" ht="15.75">
      <c r="B13" s="256">
        <v>3</v>
      </c>
      <c r="C13" s="257" t="s">
        <v>140</v>
      </c>
      <c r="D13" s="257"/>
      <c r="E13" s="5"/>
      <c r="F13" s="5"/>
      <c r="G13" s="5"/>
      <c r="H13" s="5"/>
      <c r="I13" s="5"/>
      <c r="J13" s="19"/>
      <c r="K13" s="2"/>
    </row>
    <row r="14" spans="2:11" ht="15">
      <c r="B14" s="256"/>
      <c r="C14" s="2"/>
      <c r="D14" s="2"/>
      <c r="E14" s="2"/>
      <c r="F14" s="2"/>
      <c r="G14" s="2"/>
      <c r="H14" s="2"/>
      <c r="I14" s="2"/>
      <c r="J14" s="19"/>
      <c r="K14" s="2"/>
    </row>
    <row r="15" spans="2:11" ht="15">
      <c r="B15" s="256"/>
      <c r="C15" s="2"/>
      <c r="D15" s="2"/>
      <c r="E15" s="2"/>
      <c r="F15" s="2"/>
      <c r="G15" s="2"/>
      <c r="H15" s="2"/>
      <c r="I15" s="2"/>
      <c r="J15" s="19"/>
      <c r="K15" s="2"/>
    </row>
    <row r="16" spans="2:11" ht="15.75">
      <c r="B16" s="256"/>
      <c r="C16" s="141" t="s">
        <v>141</v>
      </c>
      <c r="D16" s="141"/>
      <c r="E16" s="362" t="s">
        <v>241</v>
      </c>
      <c r="F16" s="362" t="s">
        <v>241</v>
      </c>
      <c r="G16" s="362" t="s">
        <v>241</v>
      </c>
      <c r="H16" s="362" t="s">
        <v>241</v>
      </c>
      <c r="I16" s="362" t="s">
        <v>241</v>
      </c>
      <c r="J16" s="19"/>
      <c r="K16" s="2"/>
    </row>
    <row r="17" spans="2:11" ht="15">
      <c r="B17" s="256"/>
      <c r="C17" s="2"/>
      <c r="D17" s="2"/>
      <c r="E17" s="2"/>
      <c r="F17" s="2"/>
      <c r="G17" s="2"/>
      <c r="H17" s="2"/>
      <c r="I17" s="2"/>
      <c r="J17" s="19"/>
      <c r="K17" s="2"/>
    </row>
    <row r="18" spans="2:11" ht="15.75">
      <c r="B18" s="256"/>
      <c r="C18" s="141" t="s">
        <v>142</v>
      </c>
      <c r="D18" s="141"/>
      <c r="E18" s="258"/>
      <c r="F18" s="258"/>
      <c r="G18" s="258"/>
      <c r="H18" s="258"/>
      <c r="I18" s="258"/>
      <c r="J18" s="19"/>
      <c r="K18" s="2"/>
    </row>
    <row r="19" spans="2:11" ht="15.75">
      <c r="B19" s="256"/>
      <c r="C19" s="141"/>
      <c r="D19" s="141"/>
      <c r="E19" s="258"/>
      <c r="F19" s="258"/>
      <c r="G19" s="258"/>
      <c r="H19" s="258"/>
      <c r="I19" s="258"/>
      <c r="J19" s="19"/>
      <c r="K19" s="2"/>
    </row>
    <row r="20" spans="2:11" ht="15.75">
      <c r="B20" s="256"/>
      <c r="C20" s="141"/>
      <c r="D20" s="141"/>
      <c r="E20" s="258"/>
      <c r="F20" s="258"/>
      <c r="G20" s="258"/>
      <c r="H20" s="258"/>
      <c r="I20" s="258"/>
      <c r="J20" s="19"/>
      <c r="K20" s="2"/>
    </row>
    <row r="21" spans="2:11" ht="15.75">
      <c r="B21" s="256"/>
      <c r="C21" s="141"/>
      <c r="D21" s="141"/>
      <c r="E21" s="258"/>
      <c r="F21" s="258"/>
      <c r="G21" s="258"/>
      <c r="H21" s="258"/>
      <c r="I21" s="258"/>
      <c r="J21" s="19"/>
      <c r="K21" s="2"/>
    </row>
    <row r="22" spans="2:11" ht="15.75">
      <c r="B22" s="256"/>
      <c r="C22" s="5"/>
      <c r="D22" s="5"/>
      <c r="E22" s="258"/>
      <c r="F22" s="258"/>
      <c r="G22" s="258"/>
      <c r="H22" s="258"/>
      <c r="I22" s="258"/>
      <c r="J22" s="19"/>
      <c r="K22" s="2"/>
    </row>
    <row r="23" spans="2:11" ht="15.75">
      <c r="B23" s="256"/>
      <c r="C23" s="5"/>
      <c r="D23" s="5"/>
      <c r="E23" s="258"/>
      <c r="F23" s="258"/>
      <c r="G23" s="258"/>
      <c r="H23" s="258"/>
      <c r="I23" s="258"/>
      <c r="J23" s="19"/>
      <c r="K23" s="2"/>
    </row>
    <row r="24" spans="2:11" ht="15.75">
      <c r="B24" s="256"/>
      <c r="C24" s="5"/>
      <c r="D24" s="5"/>
      <c r="E24" s="258"/>
      <c r="F24" s="258"/>
      <c r="G24" s="258"/>
      <c r="H24" s="258"/>
      <c r="I24" s="258"/>
      <c r="J24" s="19"/>
      <c r="K24" s="2"/>
    </row>
    <row r="25" spans="2:11" ht="16.5" thickBot="1">
      <c r="B25" s="256"/>
      <c r="C25" s="2"/>
      <c r="D25" s="2"/>
      <c r="E25" s="259"/>
      <c r="F25" s="259"/>
      <c r="G25" s="259"/>
      <c r="H25" s="259"/>
      <c r="I25" s="259"/>
      <c r="J25" s="19"/>
      <c r="K25" s="2"/>
    </row>
    <row r="26" spans="2:11" ht="15.75">
      <c r="B26" s="256"/>
      <c r="C26" s="29"/>
      <c r="D26" s="29"/>
      <c r="E26" s="43"/>
      <c r="F26" s="43"/>
      <c r="G26" s="43"/>
      <c r="H26" s="43"/>
      <c r="I26" s="43"/>
      <c r="J26" s="19"/>
      <c r="K26" s="2"/>
    </row>
    <row r="27" spans="2:11" ht="15.75">
      <c r="B27" s="256">
        <v>4</v>
      </c>
      <c r="C27" s="257" t="s">
        <v>143</v>
      </c>
      <c r="D27" s="257"/>
      <c r="E27" s="2"/>
      <c r="F27" s="2"/>
      <c r="G27" s="2"/>
      <c r="H27" s="2"/>
      <c r="I27" s="2"/>
      <c r="J27" s="19"/>
      <c r="K27" s="2"/>
    </row>
    <row r="28" spans="2:11" ht="15.75">
      <c r="B28" s="260"/>
      <c r="C28" s="257" t="s">
        <v>144</v>
      </c>
      <c r="D28" s="257"/>
      <c r="E28" s="2"/>
      <c r="F28" s="2"/>
      <c r="G28" s="2"/>
      <c r="H28" s="2"/>
      <c r="I28" s="2"/>
      <c r="J28" s="19"/>
      <c r="K28" s="2"/>
    </row>
    <row r="29" spans="2:11" ht="15.75">
      <c r="B29" s="261"/>
      <c r="C29" s="5" t="s">
        <v>145</v>
      </c>
      <c r="D29" s="2"/>
      <c r="E29" s="258"/>
      <c r="F29" s="258"/>
      <c r="G29" s="258"/>
      <c r="H29" s="258"/>
      <c r="I29" s="258"/>
      <c r="J29" s="19"/>
      <c r="K29" s="2"/>
    </row>
    <row r="30" spans="2:11" ht="15">
      <c r="B30" s="261"/>
      <c r="C30" s="2"/>
      <c r="D30" s="2"/>
      <c r="E30" s="258"/>
      <c r="F30" s="258"/>
      <c r="G30" s="258"/>
      <c r="H30" s="258"/>
      <c r="I30" s="258"/>
      <c r="J30" s="19"/>
      <c r="K30" s="2"/>
    </row>
    <row r="31" spans="2:11" ht="15">
      <c r="B31" s="261"/>
      <c r="C31" s="2"/>
      <c r="D31" s="2"/>
      <c r="E31" s="258"/>
      <c r="F31" s="258"/>
      <c r="G31" s="258"/>
      <c r="H31" s="258"/>
      <c r="I31" s="258"/>
      <c r="J31" s="19"/>
      <c r="K31" s="2"/>
    </row>
    <row r="32" spans="2:11" ht="15">
      <c r="B32" s="261"/>
      <c r="C32" s="2"/>
      <c r="D32" s="2"/>
      <c r="E32" s="258"/>
      <c r="F32" s="258"/>
      <c r="G32" s="258"/>
      <c r="H32" s="258"/>
      <c r="I32" s="258"/>
      <c r="J32" s="19"/>
      <c r="K32" s="2"/>
    </row>
    <row r="33" spans="2:11" ht="15.75">
      <c r="B33" s="261"/>
      <c r="C33" s="5" t="s">
        <v>146</v>
      </c>
      <c r="D33" s="5"/>
      <c r="E33" s="258"/>
      <c r="F33" s="258"/>
      <c r="G33" s="258"/>
      <c r="H33" s="258"/>
      <c r="I33" s="258"/>
      <c r="J33" s="19"/>
      <c r="K33" s="2"/>
    </row>
    <row r="34" spans="2:11" ht="15">
      <c r="B34" s="260"/>
      <c r="C34" s="2"/>
      <c r="D34" s="2"/>
      <c r="E34" s="258"/>
      <c r="F34" s="258"/>
      <c r="G34" s="258"/>
      <c r="H34" s="258"/>
      <c r="I34" s="258"/>
      <c r="J34" s="19"/>
      <c r="K34" s="2"/>
    </row>
    <row r="35" spans="2:11" ht="15.75">
      <c r="B35" s="260"/>
      <c r="C35" s="257"/>
      <c r="D35" s="257"/>
      <c r="E35" s="258"/>
      <c r="F35" s="258"/>
      <c r="G35" s="258"/>
      <c r="H35" s="258"/>
      <c r="I35" s="258"/>
      <c r="J35" s="19"/>
      <c r="K35" s="2"/>
    </row>
    <row r="36" spans="2:11" ht="15.75" thickBot="1">
      <c r="B36" s="261"/>
      <c r="C36" s="262"/>
      <c r="D36" s="262"/>
      <c r="E36" s="263"/>
      <c r="F36" s="263"/>
      <c r="G36" s="263"/>
      <c r="H36" s="263"/>
      <c r="I36" s="263"/>
      <c r="J36" s="19"/>
      <c r="K36" s="2"/>
    </row>
    <row r="37" spans="2:11" ht="15.75">
      <c r="B37" s="260"/>
      <c r="C37" s="5"/>
      <c r="D37" s="5"/>
      <c r="E37" s="2"/>
      <c r="F37" s="2"/>
      <c r="G37" s="2"/>
      <c r="H37" s="2"/>
      <c r="I37" s="2"/>
      <c r="J37" s="19"/>
      <c r="K37" s="2"/>
    </row>
    <row r="38" spans="2:11" ht="18.75">
      <c r="B38" s="256">
        <v>10</v>
      </c>
      <c r="C38" s="257" t="s">
        <v>147</v>
      </c>
      <c r="D38" s="5"/>
      <c r="E38" s="362">
        <v>22453910</v>
      </c>
      <c r="F38" s="362">
        <v>23575879</v>
      </c>
      <c r="G38" s="362">
        <v>25033342</v>
      </c>
      <c r="H38" s="362">
        <v>24750727</v>
      </c>
      <c r="I38" s="362" t="s">
        <v>241</v>
      </c>
      <c r="J38" s="19"/>
      <c r="K38" s="2"/>
    </row>
    <row r="39" spans="2:11" ht="15">
      <c r="B39" s="66" t="s">
        <v>18</v>
      </c>
      <c r="C39" s="2"/>
      <c r="D39" s="2"/>
      <c r="E39" s="2"/>
      <c r="F39" s="2"/>
      <c r="G39" s="2"/>
      <c r="H39" s="2"/>
      <c r="I39" s="2"/>
      <c r="J39" s="19"/>
      <c r="K39" s="2"/>
    </row>
    <row r="40" spans="2:11" ht="15">
      <c r="B40" s="66"/>
      <c r="C40" s="68" t="s">
        <v>161</v>
      </c>
      <c r="D40" s="2"/>
      <c r="E40" s="2"/>
      <c r="F40" s="2"/>
      <c r="G40" s="2"/>
      <c r="H40" s="2"/>
      <c r="I40" s="2"/>
      <c r="J40" s="19"/>
      <c r="K40" s="2"/>
    </row>
    <row r="41" spans="2:11" ht="15.75">
      <c r="B41" s="260"/>
      <c r="C41" s="69" t="s">
        <v>148</v>
      </c>
      <c r="D41" s="5"/>
      <c r="E41" s="2"/>
      <c r="F41" s="2"/>
      <c r="G41" s="2"/>
      <c r="H41" s="2"/>
      <c r="I41" s="2"/>
      <c r="J41" s="19"/>
      <c r="K41" s="2"/>
    </row>
    <row r="42" spans="2:11" ht="16.5" thickBot="1">
      <c r="B42" s="264"/>
      <c r="C42" s="72"/>
      <c r="D42" s="72"/>
      <c r="E42" s="73"/>
      <c r="F42" s="73"/>
      <c r="G42" s="73"/>
      <c r="H42" s="73"/>
      <c r="I42" s="73"/>
      <c r="J42" s="74"/>
      <c r="K42" s="2"/>
    </row>
    <row r="43" spans="2:11" ht="16.5" thickTop="1">
      <c r="B43" s="5"/>
      <c r="C43" s="5"/>
      <c r="D43" s="5"/>
      <c r="E43" s="2"/>
      <c r="F43" s="2"/>
      <c r="G43" s="2"/>
      <c r="H43" s="2"/>
      <c r="I43" s="2"/>
      <c r="J43" s="2"/>
      <c r="K43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70" zoomScaleNormal="70" zoomScaleSheetLayoutView="7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3" max="3" width="49.77734375" style="0" customWidth="1"/>
    <col min="4" max="4" width="16.105468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65" t="s">
        <v>159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72" t="s">
        <v>25</v>
      </c>
      <c r="D4" s="14"/>
      <c r="E4" s="15" t="s">
        <v>75</v>
      </c>
      <c r="F4" s="16"/>
      <c r="G4" s="17"/>
      <c r="H4" s="16"/>
      <c r="I4" s="18"/>
      <c r="J4" s="19"/>
    </row>
    <row r="5" spans="2:10" ht="15.75">
      <c r="B5" s="13"/>
      <c r="C5" s="173" t="s">
        <v>26</v>
      </c>
      <c r="D5" s="20" t="s">
        <v>0</v>
      </c>
      <c r="E5" s="21">
        <v>2006</v>
      </c>
      <c r="F5" s="21">
        <v>2007</v>
      </c>
      <c r="G5" s="21">
        <v>2008</v>
      </c>
      <c r="H5" s="21">
        <v>2009</v>
      </c>
      <c r="I5" s="21">
        <v>2010</v>
      </c>
      <c r="J5" s="19"/>
    </row>
    <row r="6" spans="2:10" ht="15.75">
      <c r="B6" s="13"/>
      <c r="C6" s="174" t="s">
        <v>233</v>
      </c>
      <c r="D6" s="20" t="s">
        <v>44</v>
      </c>
      <c r="E6" s="386"/>
      <c r="F6" s="386"/>
      <c r="G6" s="386"/>
      <c r="H6" s="386"/>
      <c r="I6" s="386"/>
      <c r="J6" s="19"/>
    </row>
    <row r="7" spans="2:10" ht="16.5" thickBot="1">
      <c r="B7" s="13"/>
      <c r="C7" s="23"/>
      <c r="D7" s="24"/>
      <c r="E7" s="25"/>
      <c r="F7" s="25"/>
      <c r="G7" s="25"/>
      <c r="H7" s="25"/>
      <c r="I7" s="26"/>
      <c r="J7" s="19"/>
    </row>
    <row r="8" spans="2:10" ht="15.75">
      <c r="B8" s="13"/>
      <c r="C8" s="27"/>
      <c r="D8" s="28"/>
      <c r="E8" s="22" t="s">
        <v>45</v>
      </c>
      <c r="F8" s="22" t="s">
        <v>45</v>
      </c>
      <c r="G8" s="22" t="s">
        <v>45</v>
      </c>
      <c r="H8" s="22" t="s">
        <v>160</v>
      </c>
      <c r="I8" s="22" t="s">
        <v>46</v>
      </c>
      <c r="J8" s="19"/>
    </row>
    <row r="9" spans="2:10" ht="16.5" thickBot="1">
      <c r="B9" s="13"/>
      <c r="C9" s="175" t="s">
        <v>27</v>
      </c>
      <c r="D9" s="32" t="s">
        <v>1</v>
      </c>
      <c r="E9" s="14"/>
      <c r="F9" s="33"/>
      <c r="G9" s="33"/>
      <c r="H9" s="33"/>
      <c r="I9" s="34"/>
      <c r="J9" s="19"/>
    </row>
    <row r="10" spans="2:10" ht="17.25" thickBot="1" thickTop="1">
      <c r="B10" s="13"/>
      <c r="C10" s="176" t="s">
        <v>28</v>
      </c>
      <c r="D10" s="35" t="s">
        <v>2</v>
      </c>
      <c r="E10" s="304">
        <f>+E11+E13+E14</f>
        <v>-2213665</v>
      </c>
      <c r="F10" s="304">
        <f>+F11+F13+F14</f>
        <v>-1274100</v>
      </c>
      <c r="G10" s="304">
        <f>+G11+G13+G14</f>
        <v>-1000902</v>
      </c>
      <c r="H10" s="304">
        <f>+H11+H13+H14</f>
        <v>-1156324</v>
      </c>
      <c r="I10" s="304">
        <f>+I11+I13+I14</f>
        <v>-1012350.7104009942</v>
      </c>
      <c r="J10" s="19"/>
    </row>
    <row r="11" spans="2:10" ht="16.5" thickTop="1">
      <c r="B11" s="13"/>
      <c r="C11" s="176" t="s">
        <v>29</v>
      </c>
      <c r="D11" s="32" t="s">
        <v>3</v>
      </c>
      <c r="E11" s="36">
        <f>'2A Tábla'!D61</f>
        <v>-2398953</v>
      </c>
      <c r="F11" s="36">
        <f>'2A Tábla'!E61</f>
        <v>-1422512</v>
      </c>
      <c r="G11" s="36">
        <f>'2A Tábla'!F61</f>
        <v>-938751</v>
      </c>
      <c r="H11" s="36">
        <f>'2A Tábla'!G61</f>
        <v>-955436</v>
      </c>
      <c r="I11" s="36">
        <f>'2A Tábla'!H61</f>
        <v>-854681.5290259937</v>
      </c>
      <c r="J11" s="19"/>
    </row>
    <row r="12" spans="2:10" ht="15.75">
      <c r="B12" s="13"/>
      <c r="C12" s="176" t="s">
        <v>30</v>
      </c>
      <c r="D12" s="32" t="s">
        <v>4</v>
      </c>
      <c r="E12" s="37" t="s">
        <v>5</v>
      </c>
      <c r="F12" s="37" t="s">
        <v>5</v>
      </c>
      <c r="G12" s="37" t="s">
        <v>5</v>
      </c>
      <c r="H12" s="37" t="s">
        <v>5</v>
      </c>
      <c r="I12" s="37" t="s">
        <v>5</v>
      </c>
      <c r="J12" s="19"/>
    </row>
    <row r="13" spans="2:10" ht="15.75">
      <c r="B13" s="13"/>
      <c r="C13" s="176" t="s">
        <v>31</v>
      </c>
      <c r="D13" s="32" t="s">
        <v>6</v>
      </c>
      <c r="E13" s="36">
        <f>'2C Tábla'!D42</f>
        <v>-191665</v>
      </c>
      <c r="F13" s="36">
        <f>'2C Tábla'!E42</f>
        <v>-28761</v>
      </c>
      <c r="G13" s="36">
        <f>'2C Tábla'!F42</f>
        <v>18345</v>
      </c>
      <c r="H13" s="36">
        <f>'2C Tábla'!G42</f>
        <v>-96652</v>
      </c>
      <c r="I13" s="36">
        <f>'2C Tábla'!H42</f>
        <v>-180660.881375</v>
      </c>
      <c r="J13" s="19"/>
    </row>
    <row r="14" spans="2:10" ht="15.75">
      <c r="B14" s="13"/>
      <c r="C14" s="176" t="s">
        <v>32</v>
      </c>
      <c r="D14" s="32" t="s">
        <v>7</v>
      </c>
      <c r="E14" s="36">
        <f>'2D Tábla'!D43</f>
        <v>376953</v>
      </c>
      <c r="F14" s="36">
        <f>'2D Tábla'!E43</f>
        <v>177173</v>
      </c>
      <c r="G14" s="36">
        <f>'2D Tábla'!F43</f>
        <v>-80496</v>
      </c>
      <c r="H14" s="36">
        <f>'2D Tábla'!G43</f>
        <v>-104236</v>
      </c>
      <c r="I14" s="36">
        <f>'2D Tábla'!H43</f>
        <v>22991.699999999444</v>
      </c>
      <c r="J14" s="19"/>
    </row>
    <row r="15" spans="2:10" ht="16.5" thickBot="1">
      <c r="B15" s="13"/>
      <c r="C15" s="38"/>
      <c r="D15" s="39"/>
      <c r="E15" s="387"/>
      <c r="F15" s="388"/>
      <c r="G15" s="388"/>
      <c r="H15" s="388"/>
      <c r="I15" s="389"/>
      <c r="J15" s="19"/>
    </row>
    <row r="16" spans="2:10" ht="15.75">
      <c r="B16" s="13"/>
      <c r="C16" s="41"/>
      <c r="D16" s="30"/>
      <c r="E16" s="22" t="s">
        <v>45</v>
      </c>
      <c r="F16" s="22" t="s">
        <v>45</v>
      </c>
      <c r="G16" s="22" t="s">
        <v>45</v>
      </c>
      <c r="H16" s="22" t="s">
        <v>160</v>
      </c>
      <c r="I16" s="22" t="s">
        <v>46</v>
      </c>
      <c r="J16" s="19"/>
    </row>
    <row r="17" spans="2:10" ht="16.5" thickBot="1">
      <c r="B17" s="13"/>
      <c r="C17" s="175" t="s">
        <v>33</v>
      </c>
      <c r="D17" s="45"/>
      <c r="E17" s="14"/>
      <c r="F17" s="33"/>
      <c r="G17" s="33"/>
      <c r="H17" s="33"/>
      <c r="I17" s="46"/>
      <c r="J17" s="19"/>
    </row>
    <row r="18" spans="2:10" ht="17.25" thickBot="1" thickTop="1">
      <c r="B18" s="13"/>
      <c r="C18" s="175" t="s">
        <v>34</v>
      </c>
      <c r="D18" s="47"/>
      <c r="E18" s="304">
        <v>15592499</v>
      </c>
      <c r="F18" s="304">
        <v>16734203.000000002</v>
      </c>
      <c r="G18" s="304">
        <v>19348025</v>
      </c>
      <c r="H18" s="304">
        <v>20421182</v>
      </c>
      <c r="I18" s="304">
        <v>21469810.923714776</v>
      </c>
      <c r="J18" s="19"/>
    </row>
    <row r="19" spans="2:10" ht="16.5" thickTop="1">
      <c r="B19" s="13"/>
      <c r="C19" s="177" t="s">
        <v>101</v>
      </c>
      <c r="D19" s="48"/>
      <c r="E19" s="305"/>
      <c r="F19" s="259"/>
      <c r="G19" s="259"/>
      <c r="H19" s="259"/>
      <c r="I19" s="52"/>
      <c r="J19" s="19"/>
    </row>
    <row r="20" spans="2:10" ht="15.75">
      <c r="B20" s="13"/>
      <c r="C20" s="176" t="s">
        <v>174</v>
      </c>
      <c r="D20" s="32" t="s">
        <v>8</v>
      </c>
      <c r="E20" s="306">
        <v>3750</v>
      </c>
      <c r="F20" s="306">
        <v>8134</v>
      </c>
      <c r="G20" s="306">
        <v>12315</v>
      </c>
      <c r="H20" s="306">
        <v>17676</v>
      </c>
      <c r="I20" s="51"/>
      <c r="J20" s="19"/>
    </row>
    <row r="21" spans="2:10" ht="15.75">
      <c r="B21" s="13"/>
      <c r="C21" s="176" t="s">
        <v>35</v>
      </c>
      <c r="D21" s="35" t="s">
        <v>9</v>
      </c>
      <c r="E21" s="306">
        <v>13738279.999999998</v>
      </c>
      <c r="F21" s="306">
        <v>15039759</v>
      </c>
      <c r="G21" s="306">
        <v>15835222</v>
      </c>
      <c r="H21" s="306">
        <v>15133886</v>
      </c>
      <c r="I21" s="52"/>
      <c r="J21" s="19"/>
    </row>
    <row r="22" spans="2:10" ht="15.75">
      <c r="B22" s="13"/>
      <c r="C22" s="178" t="s">
        <v>36</v>
      </c>
      <c r="D22" s="32" t="s">
        <v>10</v>
      </c>
      <c r="E22" s="306">
        <v>2390366</v>
      </c>
      <c r="F22" s="306">
        <v>2153909</v>
      </c>
      <c r="G22" s="306">
        <v>1958958</v>
      </c>
      <c r="H22" s="306">
        <v>2038567</v>
      </c>
      <c r="I22" s="51"/>
      <c r="J22" s="19"/>
    </row>
    <row r="23" spans="2:10" ht="15.75">
      <c r="B23" s="13"/>
      <c r="C23" s="178" t="s">
        <v>37</v>
      </c>
      <c r="D23" s="32" t="s">
        <v>11</v>
      </c>
      <c r="E23" s="306">
        <v>11347913.999999998</v>
      </c>
      <c r="F23" s="306">
        <v>12885850</v>
      </c>
      <c r="G23" s="306">
        <v>13876264</v>
      </c>
      <c r="H23" s="306">
        <v>13095319</v>
      </c>
      <c r="I23" s="51"/>
      <c r="J23" s="19"/>
    </row>
    <row r="24" spans="2:10" ht="15.75">
      <c r="B24" s="13"/>
      <c r="C24" s="176" t="s">
        <v>38</v>
      </c>
      <c r="D24" s="32" t="s">
        <v>12</v>
      </c>
      <c r="E24" s="306">
        <v>1850469</v>
      </c>
      <c r="F24" s="306">
        <v>1686310</v>
      </c>
      <c r="G24" s="306">
        <v>3500488</v>
      </c>
      <c r="H24" s="306">
        <v>5269620</v>
      </c>
      <c r="I24" s="52"/>
      <c r="J24" s="19"/>
    </row>
    <row r="25" spans="2:10" ht="15.75">
      <c r="B25" s="13"/>
      <c r="C25" s="178" t="s">
        <v>36</v>
      </c>
      <c r="D25" s="35" t="s">
        <v>13</v>
      </c>
      <c r="E25" s="306">
        <v>125811</v>
      </c>
      <c r="F25" s="306">
        <v>77043</v>
      </c>
      <c r="G25" s="306">
        <v>82638</v>
      </c>
      <c r="H25" s="306">
        <v>101911</v>
      </c>
      <c r="I25" s="51"/>
      <c r="J25" s="19"/>
    </row>
    <row r="26" spans="2:10" ht="15.75">
      <c r="B26" s="13"/>
      <c r="C26" s="178" t="s">
        <v>37</v>
      </c>
      <c r="D26" s="35" t="s">
        <v>14</v>
      </c>
      <c r="E26" s="306">
        <v>1724658</v>
      </c>
      <c r="F26" s="306">
        <v>1609267</v>
      </c>
      <c r="G26" s="306">
        <v>3417850</v>
      </c>
      <c r="H26" s="306">
        <v>5167709</v>
      </c>
      <c r="I26" s="51"/>
      <c r="J26" s="19"/>
    </row>
    <row r="27" spans="2:10" ht="16.5" thickBot="1">
      <c r="B27" s="13"/>
      <c r="C27" s="53"/>
      <c r="D27" s="54"/>
      <c r="E27" s="55"/>
      <c r="F27" s="40"/>
      <c r="G27" s="40"/>
      <c r="H27" s="40"/>
      <c r="I27" s="359"/>
      <c r="J27" s="19"/>
    </row>
    <row r="28" spans="2:10" ht="15.75">
      <c r="B28" s="13"/>
      <c r="C28" s="57"/>
      <c r="D28" s="58"/>
      <c r="E28" s="42"/>
      <c r="F28" s="43"/>
      <c r="G28" s="43"/>
      <c r="H28" s="43"/>
      <c r="I28" s="360"/>
      <c r="J28" s="19"/>
    </row>
    <row r="29" spans="2:10" ht="15.75">
      <c r="B29" s="13"/>
      <c r="C29" s="175" t="s">
        <v>39</v>
      </c>
      <c r="D29" s="45"/>
      <c r="E29" s="49"/>
      <c r="F29" s="50"/>
      <c r="G29" s="50"/>
      <c r="H29" s="50"/>
      <c r="I29" s="361"/>
      <c r="J29" s="19"/>
    </row>
    <row r="30" spans="2:10" ht="15.75">
      <c r="B30" s="59"/>
      <c r="C30" s="175" t="s">
        <v>40</v>
      </c>
      <c r="D30" s="32" t="s">
        <v>15</v>
      </c>
      <c r="E30" s="60">
        <v>1049938</v>
      </c>
      <c r="F30" s="60">
        <v>904012</v>
      </c>
      <c r="G30" s="60">
        <v>768625</v>
      </c>
      <c r="H30" s="60">
        <v>796611</v>
      </c>
      <c r="I30" s="60">
        <v>980100</v>
      </c>
      <c r="J30" s="19"/>
    </row>
    <row r="31" spans="2:10" ht="15.75">
      <c r="B31" s="59"/>
      <c r="C31" s="175" t="s">
        <v>41</v>
      </c>
      <c r="D31" s="32" t="s">
        <v>16</v>
      </c>
      <c r="E31" s="60">
        <v>921912</v>
      </c>
      <c r="F31" s="60">
        <v>1038527</v>
      </c>
      <c r="G31" s="60">
        <v>1107891</v>
      </c>
      <c r="H31" s="60">
        <v>1202906</v>
      </c>
      <c r="I31" s="60">
        <v>1085033.0002034097</v>
      </c>
      <c r="J31" s="19"/>
    </row>
    <row r="32" spans="2:10" ht="15.75">
      <c r="B32" s="61"/>
      <c r="C32" s="179" t="s">
        <v>42</v>
      </c>
      <c r="D32" s="62" t="s">
        <v>47</v>
      </c>
      <c r="E32" s="60">
        <v>934014</v>
      </c>
      <c r="F32" s="60">
        <v>1033490</v>
      </c>
      <c r="G32" s="60">
        <v>1097855</v>
      </c>
      <c r="H32" s="60">
        <v>1182163</v>
      </c>
      <c r="I32" s="60">
        <v>1104716.0760024097</v>
      </c>
      <c r="J32" s="63"/>
    </row>
    <row r="33" spans="2:10" ht="16.5" thickBot="1">
      <c r="B33" s="59"/>
      <c r="C33" s="64"/>
      <c r="D33" s="65"/>
      <c r="E33" s="365"/>
      <c r="F33" s="366"/>
      <c r="G33" s="366"/>
      <c r="H33" s="366"/>
      <c r="I33" s="367"/>
      <c r="J33" s="19"/>
    </row>
    <row r="34" spans="2:10" ht="16.5" thickBot="1">
      <c r="B34" s="59"/>
      <c r="C34" s="27"/>
      <c r="D34" s="44"/>
      <c r="E34" s="368"/>
      <c r="F34" s="369"/>
      <c r="G34" s="369"/>
      <c r="H34" s="369"/>
      <c r="I34" s="370"/>
      <c r="J34" s="19"/>
    </row>
    <row r="35" spans="2:10" ht="17.25" thickBot="1" thickTop="1">
      <c r="B35" s="59"/>
      <c r="C35" s="31" t="s">
        <v>43</v>
      </c>
      <c r="D35" s="32" t="s">
        <v>17</v>
      </c>
      <c r="E35" s="307">
        <v>23730035</v>
      </c>
      <c r="F35" s="307">
        <v>25321478</v>
      </c>
      <c r="G35" s="307">
        <v>26753906</v>
      </c>
      <c r="H35" s="307">
        <v>26054327</v>
      </c>
      <c r="I35" s="307">
        <v>26920000</v>
      </c>
      <c r="J35" s="19"/>
    </row>
    <row r="36" spans="2:10" ht="16.5" thickTop="1">
      <c r="B36" s="66"/>
      <c r="C36" s="67"/>
      <c r="D36" s="5"/>
      <c r="E36" s="2"/>
      <c r="F36" s="2"/>
      <c r="G36" s="2"/>
      <c r="H36" s="2"/>
      <c r="I36" s="2"/>
      <c r="J36" s="19"/>
    </row>
    <row r="37" spans="2:10" ht="15.75">
      <c r="B37" s="59"/>
      <c r="C37" s="68" t="s">
        <v>161</v>
      </c>
      <c r="D37" s="69"/>
      <c r="E37" s="2"/>
      <c r="F37" s="2"/>
      <c r="G37" s="2"/>
      <c r="H37" s="2"/>
      <c r="I37" s="2"/>
      <c r="J37" s="19"/>
    </row>
    <row r="38" spans="2:10" ht="16.5" thickBot="1">
      <c r="B38" s="70"/>
      <c r="C38" s="71"/>
      <c r="D38" s="72"/>
      <c r="E38" s="73"/>
      <c r="F38" s="73"/>
      <c r="G38" s="73"/>
      <c r="H38" s="73"/>
      <c r="I38" s="73"/>
      <c r="J38" s="74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conditionalFormatting sqref="E35:I35 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7"/>
  <sheetViews>
    <sheetView showGridLines="0" zoomScale="70" zoomScaleNormal="70" zoomScaleSheetLayoutView="7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69.99609375" style="0" customWidth="1"/>
    <col min="4" max="8" width="9.99609375" style="0" customWidth="1"/>
    <col min="9" max="9" width="52.4453125" style="0" customWidth="1"/>
    <col min="10" max="10" width="1.5625" style="0" customWidth="1"/>
  </cols>
  <sheetData>
    <row r="1" spans="3:10" ht="18">
      <c r="C1" s="185" t="s">
        <v>158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76"/>
      <c r="C2" s="77"/>
      <c r="D2" s="78"/>
      <c r="E2" s="2"/>
      <c r="F2" s="2"/>
      <c r="G2" s="2"/>
      <c r="H2" s="2"/>
      <c r="I2" s="2"/>
      <c r="J2" s="2"/>
    </row>
    <row r="3" spans="2:10" ht="6" customHeight="1" thickTop="1">
      <c r="B3" s="79"/>
      <c r="C3" s="80"/>
      <c r="D3" s="81"/>
      <c r="E3" s="82"/>
      <c r="F3" s="82"/>
      <c r="G3" s="82"/>
      <c r="H3" s="82"/>
      <c r="I3" s="82"/>
      <c r="J3" s="83"/>
    </row>
    <row r="4" spans="2:10" ht="15">
      <c r="B4" s="84"/>
      <c r="C4" s="172" t="s">
        <v>25</v>
      </c>
      <c r="D4" s="284"/>
      <c r="E4" s="285"/>
      <c r="F4" s="285" t="s">
        <v>75</v>
      </c>
      <c r="G4" s="285"/>
      <c r="H4" s="286"/>
      <c r="I4" s="86"/>
      <c r="J4" s="88"/>
    </row>
    <row r="5" spans="2:10" ht="15.75">
      <c r="B5" s="84"/>
      <c r="C5" s="173" t="s">
        <v>26</v>
      </c>
      <c r="D5" s="21">
        <v>2006</v>
      </c>
      <c r="E5" s="21">
        <v>2007</v>
      </c>
      <c r="F5" s="21">
        <v>2008</v>
      </c>
      <c r="G5" s="21">
        <v>2009</v>
      </c>
      <c r="H5" s="21">
        <v>2010</v>
      </c>
      <c r="I5" s="89"/>
      <c r="J5" s="88"/>
    </row>
    <row r="6" spans="2:10" ht="15.75">
      <c r="B6" s="84"/>
      <c r="C6" s="174" t="s">
        <v>231</v>
      </c>
      <c r="D6" s="386"/>
      <c r="E6" s="386"/>
      <c r="F6" s="386"/>
      <c r="G6" s="386"/>
      <c r="H6" s="386"/>
      <c r="I6" s="91"/>
      <c r="J6" s="88"/>
    </row>
    <row r="7" spans="2:10" ht="9.75" customHeight="1" thickBot="1">
      <c r="B7" s="84"/>
      <c r="C7" s="92"/>
      <c r="D7" s="93"/>
      <c r="E7" s="93"/>
      <c r="F7" s="93"/>
      <c r="G7" s="93"/>
      <c r="H7" s="90"/>
      <c r="I7" s="35"/>
      <c r="J7" s="88"/>
    </row>
    <row r="8" spans="2:10" ht="17.25" thickBot="1" thickTop="1">
      <c r="B8" s="84"/>
      <c r="C8" s="184" t="s">
        <v>48</v>
      </c>
      <c r="D8" s="308">
        <v>-1961632</v>
      </c>
      <c r="E8" s="308">
        <v>-1398117</v>
      </c>
      <c r="F8" s="308">
        <v>-869962</v>
      </c>
      <c r="G8" s="308">
        <v>-743718</v>
      </c>
      <c r="H8" s="375">
        <v>-814386.0191029981</v>
      </c>
      <c r="I8" s="94"/>
      <c r="J8" s="95"/>
    </row>
    <row r="9" spans="2:10" ht="16.5" thickTop="1">
      <c r="B9" s="84"/>
      <c r="C9" s="177" t="s">
        <v>175</v>
      </c>
      <c r="D9" s="323" t="s">
        <v>176</v>
      </c>
      <c r="E9" s="323" t="s">
        <v>176</v>
      </c>
      <c r="F9" s="323" t="s">
        <v>176</v>
      </c>
      <c r="G9" s="323" t="s">
        <v>176</v>
      </c>
      <c r="H9" s="323" t="s">
        <v>176</v>
      </c>
      <c r="I9" s="99"/>
      <c r="J9" s="100"/>
    </row>
    <row r="10" spans="2:10" ht="6" customHeight="1">
      <c r="B10" s="84"/>
      <c r="C10" s="96"/>
      <c r="D10" s="290"/>
      <c r="E10" s="291"/>
      <c r="F10" s="291"/>
      <c r="G10" s="291"/>
      <c r="H10" s="303"/>
      <c r="I10" s="104"/>
      <c r="J10" s="100"/>
    </row>
    <row r="11" spans="2:10" ht="15">
      <c r="B11" s="84"/>
      <c r="C11" s="280" t="s">
        <v>49</v>
      </c>
      <c r="D11" s="309">
        <f>SUM(D12:D17)</f>
        <v>10709</v>
      </c>
      <c r="E11" s="309">
        <f>SUM(E12:E17)</f>
        <v>63199</v>
      </c>
      <c r="F11" s="309">
        <f>SUM(F12:F17)</f>
        <v>-6195</v>
      </c>
      <c r="G11" s="309">
        <f>SUM(G12:G17)</f>
        <v>-20009</v>
      </c>
      <c r="H11" s="376">
        <f>SUM(H12:H17)</f>
        <v>-7954.67265317859</v>
      </c>
      <c r="I11" s="106"/>
      <c r="J11" s="100"/>
    </row>
    <row r="12" spans="2:10" ht="15">
      <c r="B12" s="84"/>
      <c r="C12" s="281" t="s">
        <v>50</v>
      </c>
      <c r="D12" s="310">
        <v>14902</v>
      </c>
      <c r="E12" s="310">
        <v>19102</v>
      </c>
      <c r="F12" s="310">
        <v>19742</v>
      </c>
      <c r="G12" s="310">
        <v>28362</v>
      </c>
      <c r="H12" s="376">
        <v>21334.935675821413</v>
      </c>
      <c r="I12" s="106" t="s">
        <v>18</v>
      </c>
      <c r="J12" s="100"/>
    </row>
    <row r="13" spans="2:10" ht="15">
      <c r="B13" s="84"/>
      <c r="C13" s="281" t="s">
        <v>51</v>
      </c>
      <c r="D13" s="310">
        <v>-19872</v>
      </c>
      <c r="E13" s="310">
        <v>-10609</v>
      </c>
      <c r="F13" s="310">
        <v>-16033</v>
      </c>
      <c r="G13" s="310">
        <v>-6746</v>
      </c>
      <c r="H13" s="376">
        <v>-3714.998329</v>
      </c>
      <c r="I13" s="106"/>
      <c r="J13" s="100"/>
    </row>
    <row r="14" spans="2:10" ht="15">
      <c r="B14" s="84"/>
      <c r="C14" s="281" t="s">
        <v>52</v>
      </c>
      <c r="D14" s="310">
        <v>17264</v>
      </c>
      <c r="E14" s="310">
        <v>25067</v>
      </c>
      <c r="F14" s="310">
        <v>22282</v>
      </c>
      <c r="G14" s="310">
        <v>39856</v>
      </c>
      <c r="H14" s="376">
        <v>1325.39</v>
      </c>
      <c r="I14" s="106"/>
      <c r="J14" s="100"/>
    </row>
    <row r="15" spans="2:10" ht="15">
      <c r="B15" s="84"/>
      <c r="C15" s="281" t="s">
        <v>53</v>
      </c>
      <c r="D15" s="310">
        <v>-2258</v>
      </c>
      <c r="E15" s="310">
        <v>-7921</v>
      </c>
      <c r="F15" s="310">
        <v>-30740</v>
      </c>
      <c r="G15" s="310">
        <v>-16270</v>
      </c>
      <c r="H15" s="376">
        <v>-1900</v>
      </c>
      <c r="I15" s="279"/>
      <c r="J15" s="100"/>
    </row>
    <row r="16" spans="2:10" ht="15">
      <c r="B16" s="84"/>
      <c r="C16" s="281" t="s">
        <v>54</v>
      </c>
      <c r="D16" s="310">
        <v>673</v>
      </c>
      <c r="E16" s="310">
        <v>37560</v>
      </c>
      <c r="F16" s="310">
        <v>-1446</v>
      </c>
      <c r="G16" s="310">
        <v>-65211</v>
      </c>
      <c r="H16" s="376">
        <v>-25000</v>
      </c>
      <c r="I16" s="106"/>
      <c r="J16" s="100"/>
    </row>
    <row r="17" spans="2:10" ht="15">
      <c r="B17" s="84"/>
      <c r="C17" s="281" t="s">
        <v>177</v>
      </c>
      <c r="D17" s="310" t="s">
        <v>241</v>
      </c>
      <c r="E17" s="310" t="s">
        <v>241</v>
      </c>
      <c r="F17" s="310" t="s">
        <v>241</v>
      </c>
      <c r="G17" s="310" t="s">
        <v>241</v>
      </c>
      <c r="H17" s="376" t="s">
        <v>241</v>
      </c>
      <c r="I17" s="373"/>
      <c r="J17" s="100"/>
    </row>
    <row r="18" spans="2:10" ht="25.5">
      <c r="B18" s="84"/>
      <c r="C18" s="108" t="s">
        <v>55</v>
      </c>
      <c r="D18" s="311">
        <v>-4662</v>
      </c>
      <c r="E18" s="311">
        <v>4252</v>
      </c>
      <c r="F18" s="311">
        <v>-226</v>
      </c>
      <c r="G18" s="311">
        <v>-2432</v>
      </c>
      <c r="H18" s="316">
        <v>0</v>
      </c>
      <c r="I18" s="374" t="s">
        <v>86</v>
      </c>
      <c r="J18" s="100"/>
    </row>
    <row r="19" spans="2:10" ht="15">
      <c r="B19" s="84"/>
      <c r="C19" s="108" t="s">
        <v>56</v>
      </c>
      <c r="D19" s="311">
        <v>0</v>
      </c>
      <c r="E19" s="311">
        <v>-1403</v>
      </c>
      <c r="F19" s="311">
        <v>-5446</v>
      </c>
      <c r="G19" s="311">
        <v>-39847</v>
      </c>
      <c r="H19" s="311">
        <v>0</v>
      </c>
      <c r="I19" s="372" t="s">
        <v>242</v>
      </c>
      <c r="J19" s="100"/>
    </row>
    <row r="20" spans="2:10" ht="15">
      <c r="B20" s="84"/>
      <c r="C20" s="108"/>
      <c r="D20" s="311">
        <v>0</v>
      </c>
      <c r="E20" s="311">
        <v>0</v>
      </c>
      <c r="F20" s="311">
        <v>0</v>
      </c>
      <c r="G20" s="311">
        <v>-21814</v>
      </c>
      <c r="H20" s="311">
        <v>-25000</v>
      </c>
      <c r="I20" s="372" t="s">
        <v>236</v>
      </c>
      <c r="J20" s="100"/>
    </row>
    <row r="21" spans="2:10" ht="15">
      <c r="B21" s="84"/>
      <c r="C21" s="108"/>
      <c r="D21" s="291"/>
      <c r="E21" s="291"/>
      <c r="F21" s="291"/>
      <c r="G21" s="291"/>
      <c r="H21" s="377"/>
      <c r="I21" s="315"/>
      <c r="J21" s="100"/>
    </row>
    <row r="22" spans="2:10" ht="15">
      <c r="B22" s="84"/>
      <c r="C22" s="105" t="s">
        <v>73</v>
      </c>
      <c r="D22" s="371" t="s">
        <v>5</v>
      </c>
      <c r="E22" s="371" t="s">
        <v>5</v>
      </c>
      <c r="F22" s="371" t="s">
        <v>5</v>
      </c>
      <c r="G22" s="371" t="s">
        <v>5</v>
      </c>
      <c r="H22" s="378" t="s">
        <v>5</v>
      </c>
      <c r="I22" s="106"/>
      <c r="J22" s="100"/>
    </row>
    <row r="23" spans="2:10" ht="15">
      <c r="B23" s="84"/>
      <c r="C23" s="108" t="s">
        <v>55</v>
      </c>
      <c r="D23" s="311">
        <v>0</v>
      </c>
      <c r="E23" s="311">
        <v>0</v>
      </c>
      <c r="F23" s="311">
        <v>0</v>
      </c>
      <c r="G23" s="311">
        <v>0</v>
      </c>
      <c r="H23" s="311">
        <v>0</v>
      </c>
      <c r="I23" s="372"/>
      <c r="J23" s="100"/>
    </row>
    <row r="24" spans="2:10" ht="15">
      <c r="B24" s="84"/>
      <c r="C24" s="108" t="s">
        <v>56</v>
      </c>
      <c r="D24" s="311">
        <v>0</v>
      </c>
      <c r="E24" s="311">
        <v>0</v>
      </c>
      <c r="F24" s="311">
        <v>0</v>
      </c>
      <c r="G24" s="311">
        <v>0</v>
      </c>
      <c r="H24" s="316">
        <v>0</v>
      </c>
      <c r="I24" s="372"/>
      <c r="J24" s="100"/>
    </row>
    <row r="25" spans="2:10" ht="15">
      <c r="B25" s="84"/>
      <c r="C25" s="312"/>
      <c r="D25" s="313"/>
      <c r="E25" s="314"/>
      <c r="F25" s="314"/>
      <c r="G25" s="314"/>
      <c r="H25" s="379"/>
      <c r="I25" s="315"/>
      <c r="J25" s="100"/>
    </row>
    <row r="26" spans="2:10" ht="15">
      <c r="B26" s="84"/>
      <c r="C26" s="282" t="s">
        <v>58</v>
      </c>
      <c r="D26" s="310">
        <v>20683</v>
      </c>
      <c r="E26" s="310">
        <v>-60682</v>
      </c>
      <c r="F26" s="310">
        <v>40310</v>
      </c>
      <c r="G26" s="310">
        <v>-76937</v>
      </c>
      <c r="H26" s="376">
        <v>-11762.415606598137</v>
      </c>
      <c r="I26" s="106"/>
      <c r="J26" s="100"/>
    </row>
    <row r="27" spans="2:10" ht="15">
      <c r="B27" s="84"/>
      <c r="C27" s="105"/>
      <c r="D27" s="290"/>
      <c r="E27" s="291"/>
      <c r="F27" s="291"/>
      <c r="G27" s="291"/>
      <c r="H27" s="303"/>
      <c r="I27" s="106"/>
      <c r="J27" s="100"/>
    </row>
    <row r="28" spans="2:10" ht="15">
      <c r="B28" s="84"/>
      <c r="C28" s="282" t="s">
        <v>59</v>
      </c>
      <c r="D28" s="310">
        <f>SUM(D29:D34)</f>
        <v>55663</v>
      </c>
      <c r="E28" s="310">
        <f>SUM(E29:E34)</f>
        <v>22602</v>
      </c>
      <c r="F28" s="310">
        <f>SUM(F29:F34)</f>
        <v>8243</v>
      </c>
      <c r="G28" s="310">
        <f>SUM(G29:G34)</f>
        <v>109760</v>
      </c>
      <c r="H28" s="376">
        <f>SUM(H29:H34)</f>
        <v>94697</v>
      </c>
      <c r="I28" s="106"/>
      <c r="J28" s="100"/>
    </row>
    <row r="29" spans="2:10" ht="15">
      <c r="B29" s="84"/>
      <c r="C29" s="108" t="s">
        <v>55</v>
      </c>
      <c r="D29" s="311">
        <v>17787</v>
      </c>
      <c r="E29" s="311">
        <v>-3420</v>
      </c>
      <c r="F29" s="311">
        <v>-6067</v>
      </c>
      <c r="G29" s="311">
        <v>8361</v>
      </c>
      <c r="H29" s="311">
        <v>0</v>
      </c>
      <c r="I29" s="372" t="s">
        <v>77</v>
      </c>
      <c r="J29" s="100"/>
    </row>
    <row r="30" spans="2:10" ht="15">
      <c r="B30" s="84"/>
      <c r="C30" s="108" t="s">
        <v>56</v>
      </c>
      <c r="D30" s="311">
        <v>4253</v>
      </c>
      <c r="E30" s="311">
        <v>714</v>
      </c>
      <c r="F30" s="311">
        <v>-14192</v>
      </c>
      <c r="G30" s="311">
        <v>61027</v>
      </c>
      <c r="H30" s="311">
        <v>10700</v>
      </c>
      <c r="I30" s="381" t="s">
        <v>87</v>
      </c>
      <c r="J30" s="100"/>
    </row>
    <row r="31" spans="2:10" ht="15">
      <c r="B31" s="84"/>
      <c r="C31" s="108" t="s">
        <v>57</v>
      </c>
      <c r="D31" s="311">
        <v>0</v>
      </c>
      <c r="E31" s="311">
        <v>0</v>
      </c>
      <c r="F31" s="311">
        <v>0</v>
      </c>
      <c r="G31" s="311">
        <v>0</v>
      </c>
      <c r="H31" s="311">
        <v>21814</v>
      </c>
      <c r="I31" s="381" t="s">
        <v>230</v>
      </c>
      <c r="J31" s="100"/>
    </row>
    <row r="32" spans="2:10" ht="15">
      <c r="B32" s="84"/>
      <c r="C32" s="108" t="s">
        <v>61</v>
      </c>
      <c r="D32" s="311">
        <v>7300</v>
      </c>
      <c r="E32" s="311">
        <v>-10200</v>
      </c>
      <c r="F32" s="311">
        <v>32893</v>
      </c>
      <c r="G32" s="311">
        <v>12800</v>
      </c>
      <c r="H32" s="311">
        <v>12750</v>
      </c>
      <c r="I32" s="381" t="s">
        <v>237</v>
      </c>
      <c r="J32" s="100"/>
    </row>
    <row r="33" spans="2:10" ht="15">
      <c r="B33" s="84"/>
      <c r="C33" s="108" t="s">
        <v>62</v>
      </c>
      <c r="D33" s="311">
        <v>19792</v>
      </c>
      <c r="E33" s="311">
        <v>-2278</v>
      </c>
      <c r="F33" s="311">
        <v>6961</v>
      </c>
      <c r="G33" s="311">
        <v>-2654</v>
      </c>
      <c r="H33" s="311">
        <v>0</v>
      </c>
      <c r="I33" s="381" t="s">
        <v>88</v>
      </c>
      <c r="J33" s="100"/>
    </row>
    <row r="34" spans="2:10" ht="15">
      <c r="B34" s="84"/>
      <c r="C34" s="108" t="s">
        <v>166</v>
      </c>
      <c r="D34" s="311">
        <v>6531</v>
      </c>
      <c r="E34" s="311">
        <v>37786</v>
      </c>
      <c r="F34" s="311">
        <v>-11352</v>
      </c>
      <c r="G34" s="311">
        <v>30226</v>
      </c>
      <c r="H34" s="311">
        <v>49433</v>
      </c>
      <c r="I34" s="381" t="s">
        <v>89</v>
      </c>
      <c r="J34" s="100"/>
    </row>
    <row r="35" spans="2:10" ht="15">
      <c r="B35" s="84"/>
      <c r="C35" s="282" t="s">
        <v>60</v>
      </c>
      <c r="D35" s="310">
        <v>-43748</v>
      </c>
      <c r="E35" s="310">
        <v>137386</v>
      </c>
      <c r="F35" s="310">
        <v>-1855</v>
      </c>
      <c r="G35" s="310">
        <v>-88722</v>
      </c>
      <c r="H35" s="376">
        <v>-8300</v>
      </c>
      <c r="I35" s="106"/>
      <c r="J35" s="100"/>
    </row>
    <row r="36" spans="2:10" ht="15">
      <c r="B36" s="84"/>
      <c r="C36" s="108" t="s">
        <v>55</v>
      </c>
      <c r="D36" s="311">
        <v>-14653</v>
      </c>
      <c r="E36" s="311">
        <v>50183</v>
      </c>
      <c r="F36" s="311">
        <v>9099</v>
      </c>
      <c r="G36" s="311">
        <v>-56090</v>
      </c>
      <c r="H36" s="311">
        <v>-4800</v>
      </c>
      <c r="I36" s="372" t="s">
        <v>78</v>
      </c>
      <c r="J36" s="100"/>
    </row>
    <row r="37" spans="2:10" ht="15">
      <c r="B37" s="84"/>
      <c r="C37" s="108" t="s">
        <v>56</v>
      </c>
      <c r="D37" s="311">
        <v>21515</v>
      </c>
      <c r="E37" s="311">
        <v>8260</v>
      </c>
      <c r="F37" s="311">
        <v>740</v>
      </c>
      <c r="G37" s="311">
        <v>966</v>
      </c>
      <c r="H37" s="311">
        <v>0</v>
      </c>
      <c r="I37" s="372" t="s">
        <v>79</v>
      </c>
      <c r="J37" s="100"/>
    </row>
    <row r="38" spans="2:10" ht="15">
      <c r="B38" s="84"/>
      <c r="C38" s="108" t="s">
        <v>57</v>
      </c>
      <c r="D38" s="311">
        <v>-58970</v>
      </c>
      <c r="E38" s="311">
        <v>32402</v>
      </c>
      <c r="F38" s="311">
        <v>-18546</v>
      </c>
      <c r="G38" s="311">
        <v>-47137</v>
      </c>
      <c r="H38" s="311">
        <v>0</v>
      </c>
      <c r="I38" s="372" t="s">
        <v>90</v>
      </c>
      <c r="J38" s="100"/>
    </row>
    <row r="39" spans="2:10" ht="15">
      <c r="B39" s="84"/>
      <c r="C39" s="108" t="s">
        <v>61</v>
      </c>
      <c r="D39" s="311">
        <v>4367</v>
      </c>
      <c r="E39" s="311">
        <v>22309</v>
      </c>
      <c r="F39" s="311">
        <v>14677</v>
      </c>
      <c r="G39" s="311">
        <v>39908</v>
      </c>
      <c r="H39" s="311">
        <v>0</v>
      </c>
      <c r="I39" s="372" t="s">
        <v>91</v>
      </c>
      <c r="J39" s="100"/>
    </row>
    <row r="40" spans="2:10" ht="15">
      <c r="B40" s="84"/>
      <c r="C40" s="108" t="s">
        <v>62</v>
      </c>
      <c r="D40" s="311">
        <v>-35835</v>
      </c>
      <c r="E40" s="311">
        <v>14731</v>
      </c>
      <c r="F40" s="311">
        <v>-11447</v>
      </c>
      <c r="G40" s="311">
        <v>-21046</v>
      </c>
      <c r="H40" s="311">
        <v>-4000</v>
      </c>
      <c r="I40" s="372" t="s">
        <v>92</v>
      </c>
      <c r="J40" s="100"/>
    </row>
    <row r="41" spans="2:10" ht="15">
      <c r="B41" s="84"/>
      <c r="C41" s="105"/>
      <c r="D41" s="297"/>
      <c r="E41" s="297"/>
      <c r="F41" s="297"/>
      <c r="G41" s="297"/>
      <c r="H41" s="292"/>
      <c r="I41" s="106"/>
      <c r="J41" s="100"/>
    </row>
    <row r="42" spans="2:10" ht="30">
      <c r="B42" s="84"/>
      <c r="C42" s="283" t="s">
        <v>63</v>
      </c>
      <c r="D42" s="371" t="s">
        <v>5</v>
      </c>
      <c r="E42" s="371" t="s">
        <v>5</v>
      </c>
      <c r="F42" s="371" t="s">
        <v>5</v>
      </c>
      <c r="G42" s="371" t="s">
        <v>5</v>
      </c>
      <c r="H42" s="371" t="s">
        <v>5</v>
      </c>
      <c r="I42" s="106"/>
      <c r="J42" s="100"/>
    </row>
    <row r="43" spans="2:10" ht="15">
      <c r="B43" s="84"/>
      <c r="C43" s="282" t="s">
        <v>64</v>
      </c>
      <c r="D43" s="371">
        <f>SUM(D44:D46)</f>
        <v>-109352</v>
      </c>
      <c r="E43" s="371">
        <f>SUM(E44:E46)</f>
        <v>-48261</v>
      </c>
      <c r="F43" s="371">
        <f>SUM(F44:F46)</f>
        <v>43</v>
      </c>
      <c r="G43" s="371">
        <f>SUM(G44:G46)</f>
        <v>-37478</v>
      </c>
      <c r="H43" s="371">
        <f>SUM(H44:H46)</f>
        <v>34128.07016026549</v>
      </c>
      <c r="I43" s="106"/>
      <c r="J43" s="100"/>
    </row>
    <row r="44" spans="2:10" ht="15">
      <c r="B44" s="84"/>
      <c r="C44" s="108" t="s">
        <v>55</v>
      </c>
      <c r="D44" s="311">
        <v>60197</v>
      </c>
      <c r="E44" s="311">
        <v>65970</v>
      </c>
      <c r="F44" s="311">
        <v>31954</v>
      </c>
      <c r="G44" s="311">
        <v>-24143</v>
      </c>
      <c r="H44" s="311">
        <v>37045.00000000006</v>
      </c>
      <c r="I44" s="381" t="s">
        <v>93</v>
      </c>
      <c r="J44" s="100"/>
    </row>
    <row r="45" spans="2:10" ht="15">
      <c r="B45" s="84"/>
      <c r="D45" s="311">
        <v>-166150</v>
      </c>
      <c r="E45" s="311">
        <v>-120029</v>
      </c>
      <c r="F45" s="311">
        <v>-24475</v>
      </c>
      <c r="G45" s="311">
        <v>-19650</v>
      </c>
      <c r="H45" s="311">
        <v>-2916.9298397345965</v>
      </c>
      <c r="I45" s="381" t="s">
        <v>94</v>
      </c>
      <c r="J45" s="100"/>
    </row>
    <row r="46" spans="2:10" ht="15">
      <c r="B46" s="84"/>
      <c r="C46" s="108" t="s">
        <v>56</v>
      </c>
      <c r="D46" s="311">
        <v>-3399</v>
      </c>
      <c r="E46" s="311">
        <v>5798</v>
      </c>
      <c r="F46" s="311">
        <v>-7436</v>
      </c>
      <c r="G46" s="311">
        <v>6315</v>
      </c>
      <c r="H46" s="311">
        <v>2.9103830456733704E-11</v>
      </c>
      <c r="I46" s="381" t="s">
        <v>95</v>
      </c>
      <c r="J46" s="100"/>
    </row>
    <row r="47" spans="2:10" ht="15">
      <c r="B47" s="66"/>
      <c r="C47" s="108"/>
      <c r="D47" s="290"/>
      <c r="E47" s="291"/>
      <c r="F47" s="291"/>
      <c r="G47" s="291"/>
      <c r="H47" s="292"/>
      <c r="I47" s="106"/>
      <c r="J47" s="100"/>
    </row>
    <row r="48" spans="2:10" ht="15">
      <c r="B48" s="84"/>
      <c r="C48" s="282" t="s">
        <v>65</v>
      </c>
      <c r="D48" s="310">
        <f>SUM(D49:D57)</f>
        <v>-371276</v>
      </c>
      <c r="E48" s="310">
        <f>SUM(E49:E57)</f>
        <v>-138639</v>
      </c>
      <c r="F48" s="310">
        <f>SUM(F49:F57)</f>
        <v>-109335</v>
      </c>
      <c r="G48" s="310">
        <f>SUM(G49:G57)</f>
        <v>-98332</v>
      </c>
      <c r="H48" s="376">
        <f>SUM(H49:H59)</f>
        <v>-141103.49182348434</v>
      </c>
      <c r="I48" s="106"/>
      <c r="J48" s="100"/>
    </row>
    <row r="49" spans="2:10" ht="15">
      <c r="B49" s="84"/>
      <c r="C49" s="269" t="s">
        <v>55</v>
      </c>
      <c r="D49" s="311">
        <v>-468806</v>
      </c>
      <c r="E49" s="311">
        <v>-130793</v>
      </c>
      <c r="F49" s="311">
        <v>0</v>
      </c>
      <c r="G49" s="311">
        <v>-67360</v>
      </c>
      <c r="H49" s="311">
        <v>-129216.3</v>
      </c>
      <c r="I49" s="381" t="s">
        <v>96</v>
      </c>
      <c r="J49" s="100"/>
    </row>
    <row r="50" spans="2:10" ht="25.5">
      <c r="B50" s="84"/>
      <c r="C50" s="108" t="s">
        <v>56</v>
      </c>
      <c r="D50" s="311">
        <v>-17799</v>
      </c>
      <c r="E50" s="311">
        <v>0</v>
      </c>
      <c r="F50" s="311">
        <v>0</v>
      </c>
      <c r="G50" s="311">
        <v>0</v>
      </c>
      <c r="H50" s="311">
        <v>0</v>
      </c>
      <c r="I50" s="382" t="s">
        <v>97</v>
      </c>
      <c r="J50" s="100"/>
    </row>
    <row r="51" spans="2:10" s="268" customFormat="1" ht="25.5">
      <c r="B51" s="266"/>
      <c r="C51" s="108" t="s">
        <v>57</v>
      </c>
      <c r="D51" s="311">
        <v>268696</v>
      </c>
      <c r="E51" s="311">
        <v>67790</v>
      </c>
      <c r="F51" s="311">
        <v>0</v>
      </c>
      <c r="G51" s="311">
        <v>0</v>
      </c>
      <c r="H51" s="311">
        <v>0</v>
      </c>
      <c r="I51" s="382" t="s">
        <v>98</v>
      </c>
      <c r="J51" s="267"/>
    </row>
    <row r="52" spans="2:10" ht="15">
      <c r="B52" s="84"/>
      <c r="C52" s="108" t="s">
        <v>61</v>
      </c>
      <c r="D52" s="311">
        <v>-46060</v>
      </c>
      <c r="E52" s="311">
        <v>0</v>
      </c>
      <c r="F52" s="311">
        <v>0</v>
      </c>
      <c r="G52" s="311">
        <v>-4118</v>
      </c>
      <c r="H52" s="311">
        <v>0</v>
      </c>
      <c r="I52" s="381" t="s">
        <v>234</v>
      </c>
      <c r="J52" s="100"/>
    </row>
    <row r="53" spans="2:10" ht="15">
      <c r="B53" s="84"/>
      <c r="C53" s="108" t="s">
        <v>62</v>
      </c>
      <c r="D53" s="311">
        <v>-101925</v>
      </c>
      <c r="E53" s="311">
        <v>-74023</v>
      </c>
      <c r="F53" s="311">
        <v>-6835</v>
      </c>
      <c r="G53" s="311">
        <v>-5128</v>
      </c>
      <c r="H53" s="311">
        <v>-4766.674433697514</v>
      </c>
      <c r="I53" s="381" t="s">
        <v>99</v>
      </c>
      <c r="J53" s="100"/>
    </row>
    <row r="54" spans="2:10" ht="15" customHeight="1">
      <c r="B54" s="84"/>
      <c r="C54" s="108" t="s">
        <v>166</v>
      </c>
      <c r="D54" s="311">
        <v>-5382</v>
      </c>
      <c r="E54" s="311">
        <v>-1613</v>
      </c>
      <c r="F54" s="311">
        <v>0</v>
      </c>
      <c r="G54" s="311">
        <v>0</v>
      </c>
      <c r="H54" s="311">
        <v>0</v>
      </c>
      <c r="I54" s="381" t="s">
        <v>100</v>
      </c>
      <c r="J54" s="100"/>
    </row>
    <row r="55" spans="2:10" ht="25.5">
      <c r="B55" s="84"/>
      <c r="C55" s="108" t="s">
        <v>167</v>
      </c>
      <c r="D55" s="311">
        <v>0</v>
      </c>
      <c r="E55" s="311">
        <v>0</v>
      </c>
      <c r="F55" s="311">
        <v>-102500</v>
      </c>
      <c r="G55" s="311">
        <v>0</v>
      </c>
      <c r="H55" s="311">
        <v>0</v>
      </c>
      <c r="I55" s="382" t="s">
        <v>163</v>
      </c>
      <c r="J55" s="100"/>
    </row>
    <row r="56" spans="2:10" ht="15">
      <c r="B56" s="84"/>
      <c r="C56" s="108" t="s">
        <v>168</v>
      </c>
      <c r="D56" s="311">
        <v>0</v>
      </c>
      <c r="E56" s="311">
        <v>0</v>
      </c>
      <c r="F56" s="311">
        <v>0</v>
      </c>
      <c r="G56" s="311">
        <v>-18800</v>
      </c>
      <c r="H56" s="311">
        <v>18800</v>
      </c>
      <c r="I56" s="381" t="s">
        <v>232</v>
      </c>
      <c r="J56" s="100"/>
    </row>
    <row r="57" spans="2:10" ht="15">
      <c r="B57" s="84"/>
      <c r="C57" s="108"/>
      <c r="D57" s="311">
        <v>0</v>
      </c>
      <c r="E57" s="311">
        <v>0</v>
      </c>
      <c r="F57" s="311">
        <v>0</v>
      </c>
      <c r="G57" s="311">
        <v>-2926</v>
      </c>
      <c r="H57" s="311">
        <v>0</v>
      </c>
      <c r="I57" s="382" t="s">
        <v>235</v>
      </c>
      <c r="J57" s="100"/>
    </row>
    <row r="58" spans="2:10" ht="15">
      <c r="B58" s="84"/>
      <c r="C58" s="108"/>
      <c r="D58" s="311">
        <v>0</v>
      </c>
      <c r="E58" s="311">
        <v>0</v>
      </c>
      <c r="F58" s="311">
        <v>0</v>
      </c>
      <c r="G58" s="311">
        <v>0</v>
      </c>
      <c r="H58" s="311">
        <v>-7331.540389786809</v>
      </c>
      <c r="I58" s="381" t="s">
        <v>239</v>
      </c>
      <c r="J58" s="100"/>
    </row>
    <row r="59" spans="2:10" ht="15">
      <c r="B59" s="84"/>
      <c r="C59" s="108"/>
      <c r="D59" s="311">
        <v>0</v>
      </c>
      <c r="E59" s="311">
        <v>0</v>
      </c>
      <c r="F59" s="311">
        <v>0</v>
      </c>
      <c r="G59" s="311">
        <v>0</v>
      </c>
      <c r="H59" s="311">
        <v>-18588.977</v>
      </c>
      <c r="I59" s="381" t="s">
        <v>238</v>
      </c>
      <c r="J59" s="100"/>
    </row>
    <row r="60" spans="2:10" ht="15.75" thickBot="1">
      <c r="B60" s="84"/>
      <c r="C60" s="105"/>
      <c r="D60" s="295"/>
      <c r="E60" s="296"/>
      <c r="F60" s="296"/>
      <c r="G60" s="296"/>
      <c r="H60" s="299"/>
      <c r="I60" s="106"/>
      <c r="J60" s="100"/>
    </row>
    <row r="61" spans="2:10" ht="17.25" thickBot="1" thickTop="1">
      <c r="B61" s="84"/>
      <c r="C61" s="182" t="s">
        <v>66</v>
      </c>
      <c r="D61" s="317">
        <f>+D48+D43+D35+D28+D26+D8+D11</f>
        <v>-2398953</v>
      </c>
      <c r="E61" s="317">
        <f>+E48+E43+E35+E28+E26+E8+E11</f>
        <v>-1422512</v>
      </c>
      <c r="F61" s="317">
        <f>+F48+F43+F35+F28+F26+F8+F11</f>
        <v>-938751</v>
      </c>
      <c r="G61" s="317">
        <f>+G48+G43+G35+G28+G26+G8+G11</f>
        <v>-955436</v>
      </c>
      <c r="H61" s="380">
        <f>+H48+H43+H35+H28+H26+H8+H11</f>
        <v>-854681.5290259937</v>
      </c>
      <c r="I61" s="113"/>
      <c r="J61" s="95"/>
    </row>
    <row r="62" spans="2:10" ht="16.5" thickTop="1">
      <c r="B62" s="84"/>
      <c r="C62" s="183" t="s">
        <v>67</v>
      </c>
      <c r="D62" s="1"/>
      <c r="E62" s="1"/>
      <c r="F62" s="1"/>
      <c r="G62" s="75"/>
      <c r="H62" s="1"/>
      <c r="I62" s="1"/>
      <c r="J62" s="100"/>
    </row>
    <row r="63" spans="2:10" ht="1.5" customHeight="1">
      <c r="B63" s="84"/>
      <c r="C63" s="114"/>
      <c r="D63" s="1"/>
      <c r="E63" s="1"/>
      <c r="F63" s="1"/>
      <c r="G63" s="1"/>
      <c r="H63" s="1"/>
      <c r="I63" s="1"/>
      <c r="J63" s="100"/>
    </row>
    <row r="64" spans="2:10" ht="15.75">
      <c r="B64" s="84"/>
      <c r="C64" s="67" t="s">
        <v>161</v>
      </c>
      <c r="D64" s="1"/>
      <c r="E64" s="1"/>
      <c r="F64" s="1"/>
      <c r="G64" s="1"/>
      <c r="H64" s="1"/>
      <c r="I64" s="1"/>
      <c r="J64" s="100"/>
    </row>
    <row r="65" spans="2:10" ht="15.75">
      <c r="B65" s="84"/>
      <c r="C65" s="115" t="s">
        <v>68</v>
      </c>
      <c r="D65" s="1"/>
      <c r="E65" s="1"/>
      <c r="F65" s="1"/>
      <c r="G65" s="1"/>
      <c r="H65" s="1"/>
      <c r="I65" s="1"/>
      <c r="J65" s="100"/>
    </row>
    <row r="66" spans="2:10" ht="3.75" customHeight="1" thickBot="1">
      <c r="B66" s="116"/>
      <c r="C66" s="117"/>
      <c r="D66" s="118"/>
      <c r="E66" s="118"/>
      <c r="F66" s="118"/>
      <c r="G66" s="118"/>
      <c r="H66" s="118"/>
      <c r="I66" s="118"/>
      <c r="J66" s="119"/>
    </row>
    <row r="67" spans="2:10" ht="15.75" thickTop="1">
      <c r="B67" s="76"/>
      <c r="C67" s="120"/>
      <c r="D67" s="2"/>
      <c r="E67" s="2"/>
      <c r="F67" s="2"/>
      <c r="G67" s="2"/>
      <c r="H67" s="2"/>
      <c r="I67" s="2"/>
      <c r="J67" s="2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7"/>
  <sheetViews>
    <sheetView showGridLines="0" zoomScale="70" zoomScaleNormal="70" zoomScaleSheetLayoutView="7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85" t="s">
        <v>157</v>
      </c>
      <c r="D1" s="3"/>
      <c r="E1" s="2"/>
      <c r="F1" s="2"/>
      <c r="G1" s="2"/>
      <c r="H1" s="2"/>
      <c r="I1" s="2"/>
      <c r="J1" s="2"/>
    </row>
    <row r="2" spans="2:10" ht="32.25" thickBot="1">
      <c r="B2" s="121"/>
      <c r="C2" s="77"/>
      <c r="D2" s="78"/>
      <c r="E2" s="2"/>
      <c r="F2" s="2"/>
      <c r="G2" s="2"/>
      <c r="H2" s="2"/>
      <c r="I2" s="2"/>
      <c r="J2" s="2"/>
    </row>
    <row r="3" spans="2:10" ht="15.75" thickTop="1">
      <c r="B3" s="122"/>
      <c r="C3" s="80"/>
      <c r="D3" s="81"/>
      <c r="E3" s="82"/>
      <c r="F3" s="82"/>
      <c r="G3" s="82"/>
      <c r="H3" s="82"/>
      <c r="I3" s="82"/>
      <c r="J3" s="83"/>
    </row>
    <row r="4" spans="2:10" ht="15">
      <c r="B4" s="12"/>
      <c r="C4" s="172" t="s">
        <v>25</v>
      </c>
      <c r="D4" s="85"/>
      <c r="E4" s="86"/>
      <c r="F4" s="86" t="s">
        <v>75</v>
      </c>
      <c r="G4" s="86"/>
      <c r="H4" s="86"/>
      <c r="I4" s="123"/>
      <c r="J4" s="88"/>
    </row>
    <row r="5" spans="2:10" ht="15.75">
      <c r="B5" s="12"/>
      <c r="C5" s="173" t="s">
        <v>26</v>
      </c>
      <c r="D5" s="21">
        <v>2006</v>
      </c>
      <c r="E5" s="21">
        <v>2007</v>
      </c>
      <c r="F5" s="21">
        <v>2008</v>
      </c>
      <c r="G5" s="21">
        <v>2009</v>
      </c>
      <c r="H5" s="325">
        <v>2010</v>
      </c>
      <c r="I5" s="124"/>
      <c r="J5" s="88"/>
    </row>
    <row r="6" spans="2:10" ht="15.75">
      <c r="B6" s="12"/>
      <c r="C6" s="174" t="s">
        <v>231</v>
      </c>
      <c r="D6" s="386"/>
      <c r="E6" s="386"/>
      <c r="F6" s="386"/>
      <c r="G6" s="386"/>
      <c r="H6" s="390"/>
      <c r="I6" s="91"/>
      <c r="J6" s="88"/>
    </row>
    <row r="7" spans="2:10" ht="16.5" thickBot="1">
      <c r="B7" s="12"/>
      <c r="C7" s="125"/>
      <c r="D7" s="93"/>
      <c r="E7" s="93"/>
      <c r="F7" s="93"/>
      <c r="G7" s="93"/>
      <c r="H7" s="326"/>
      <c r="I7" s="35"/>
      <c r="J7" s="88"/>
    </row>
    <row r="8" spans="2:10" ht="17.25" thickBot="1" thickTop="1">
      <c r="B8" s="12"/>
      <c r="C8" s="184" t="s">
        <v>69</v>
      </c>
      <c r="D8" s="127" t="s">
        <v>5</v>
      </c>
      <c r="E8" s="127" t="s">
        <v>5</v>
      </c>
      <c r="F8" s="127" t="s">
        <v>5</v>
      </c>
      <c r="G8" s="127" t="s">
        <v>5</v>
      </c>
      <c r="H8" s="341"/>
      <c r="I8" s="128"/>
      <c r="J8" s="95"/>
    </row>
    <row r="9" spans="2:10" ht="15.75" thickTop="1">
      <c r="B9" s="12"/>
      <c r="C9" s="324" t="s">
        <v>175</v>
      </c>
      <c r="D9" s="97"/>
      <c r="E9" s="98"/>
      <c r="F9" s="98"/>
      <c r="G9" s="98"/>
      <c r="H9" s="327"/>
      <c r="I9" s="287"/>
      <c r="J9" s="100"/>
    </row>
    <row r="10" spans="2:10" ht="15.75">
      <c r="B10" s="12"/>
      <c r="C10" s="96"/>
      <c r="D10" s="101"/>
      <c r="E10" s="102"/>
      <c r="F10" s="102"/>
      <c r="G10" s="102"/>
      <c r="H10" s="328"/>
      <c r="I10" s="104"/>
      <c r="J10" s="100"/>
    </row>
    <row r="11" spans="2:10" ht="15">
      <c r="B11" s="129"/>
      <c r="C11" s="180" t="s">
        <v>49</v>
      </c>
      <c r="D11" s="112" t="s">
        <v>5</v>
      </c>
      <c r="E11" s="112" t="s">
        <v>5</v>
      </c>
      <c r="F11" s="112" t="s">
        <v>5</v>
      </c>
      <c r="G11" s="112" t="s">
        <v>5</v>
      </c>
      <c r="H11" s="342"/>
      <c r="I11" s="106"/>
      <c r="J11" s="100"/>
    </row>
    <row r="12" spans="2:10" ht="15">
      <c r="B12" s="12"/>
      <c r="C12" s="105" t="s">
        <v>70</v>
      </c>
      <c r="D12" s="112" t="s">
        <v>5</v>
      </c>
      <c r="E12" s="112" t="s">
        <v>5</v>
      </c>
      <c r="F12" s="112" t="s">
        <v>5</v>
      </c>
      <c r="G12" s="112" t="s">
        <v>5</v>
      </c>
      <c r="H12" s="342"/>
      <c r="I12" s="106"/>
      <c r="J12" s="100"/>
    </row>
    <row r="13" spans="2:10" ht="15">
      <c r="B13" s="12"/>
      <c r="C13" s="105" t="s">
        <v>71</v>
      </c>
      <c r="D13" s="112" t="s">
        <v>5</v>
      </c>
      <c r="E13" s="112" t="s">
        <v>5</v>
      </c>
      <c r="F13" s="112" t="s">
        <v>5</v>
      </c>
      <c r="G13" s="112" t="s">
        <v>5</v>
      </c>
      <c r="H13" s="342"/>
      <c r="I13" s="106"/>
      <c r="J13" s="100"/>
    </row>
    <row r="14" spans="2:10" ht="15">
      <c r="B14" s="12"/>
      <c r="C14" s="105" t="s">
        <v>72</v>
      </c>
      <c r="D14" s="112" t="s">
        <v>5</v>
      </c>
      <c r="E14" s="112" t="s">
        <v>5</v>
      </c>
      <c r="F14" s="112" t="s">
        <v>5</v>
      </c>
      <c r="G14" s="112" t="s">
        <v>5</v>
      </c>
      <c r="H14" s="342"/>
      <c r="I14" s="106"/>
      <c r="J14" s="100"/>
    </row>
    <row r="15" spans="2:10" ht="15">
      <c r="B15" s="12"/>
      <c r="C15" s="281" t="s">
        <v>177</v>
      </c>
      <c r="D15" s="112"/>
      <c r="E15" s="112"/>
      <c r="F15" s="112"/>
      <c r="G15" s="112"/>
      <c r="H15" s="342"/>
      <c r="I15" s="106"/>
      <c r="J15" s="100"/>
    </row>
    <row r="16" spans="2:10" ht="15">
      <c r="B16" s="12"/>
      <c r="C16" s="108" t="s">
        <v>55</v>
      </c>
      <c r="D16" s="311"/>
      <c r="E16" s="311"/>
      <c r="F16" s="311"/>
      <c r="G16" s="311"/>
      <c r="H16" s="342"/>
      <c r="I16" s="372"/>
      <c r="J16" s="100"/>
    </row>
    <row r="17" spans="2:10" ht="15">
      <c r="B17" s="12"/>
      <c r="C17" s="108" t="s">
        <v>56</v>
      </c>
      <c r="D17" s="311"/>
      <c r="E17" s="311"/>
      <c r="F17" s="311"/>
      <c r="G17" s="311"/>
      <c r="H17" s="342"/>
      <c r="I17" s="372"/>
      <c r="J17" s="100"/>
    </row>
    <row r="18" spans="2:10" ht="15">
      <c r="B18" s="12"/>
      <c r="C18" s="130"/>
      <c r="D18" s="109"/>
      <c r="E18" s="110"/>
      <c r="F18" s="110"/>
      <c r="G18" s="110"/>
      <c r="H18" s="329"/>
      <c r="I18" s="106"/>
      <c r="J18" s="100"/>
    </row>
    <row r="19" spans="2:10" ht="15">
      <c r="B19" s="12"/>
      <c r="C19" s="105" t="s">
        <v>73</v>
      </c>
      <c r="D19" s="131" t="s">
        <v>5</v>
      </c>
      <c r="E19" s="131" t="s">
        <v>5</v>
      </c>
      <c r="F19" s="131" t="s">
        <v>5</v>
      </c>
      <c r="G19" s="131" t="s">
        <v>5</v>
      </c>
      <c r="H19" s="342"/>
      <c r="I19" s="106"/>
      <c r="J19" s="100"/>
    </row>
    <row r="20" spans="2:10" ht="15">
      <c r="B20" s="12"/>
      <c r="C20" s="108" t="s">
        <v>55</v>
      </c>
      <c r="D20" s="311"/>
      <c r="E20" s="311"/>
      <c r="F20" s="311"/>
      <c r="G20" s="311"/>
      <c r="H20" s="342"/>
      <c r="I20" s="372"/>
      <c r="J20" s="100"/>
    </row>
    <row r="21" spans="2:10" ht="15">
      <c r="B21" s="12"/>
      <c r="C21" s="108" t="s">
        <v>56</v>
      </c>
      <c r="D21" s="311"/>
      <c r="E21" s="311"/>
      <c r="F21" s="311"/>
      <c r="G21" s="311"/>
      <c r="H21" s="342"/>
      <c r="I21" s="372"/>
      <c r="J21" s="100"/>
    </row>
    <row r="22" spans="2:10" ht="15">
      <c r="B22" s="12"/>
      <c r="C22" s="130"/>
      <c r="D22" s="109"/>
      <c r="E22" s="110"/>
      <c r="F22" s="110"/>
      <c r="G22" s="110"/>
      <c r="H22" s="329"/>
      <c r="I22" s="106"/>
      <c r="J22" s="100"/>
    </row>
    <row r="23" spans="2:10" ht="15">
      <c r="B23" s="129"/>
      <c r="C23" s="181" t="s">
        <v>58</v>
      </c>
      <c r="D23" s="131" t="s">
        <v>5</v>
      </c>
      <c r="E23" s="131" t="s">
        <v>5</v>
      </c>
      <c r="F23" s="131" t="s">
        <v>5</v>
      </c>
      <c r="G23" s="131" t="s">
        <v>5</v>
      </c>
      <c r="H23" s="342"/>
      <c r="I23" s="106"/>
      <c r="J23" s="100"/>
    </row>
    <row r="24" spans="2:10" ht="15">
      <c r="B24" s="12"/>
      <c r="C24" s="130"/>
      <c r="D24" s="109"/>
      <c r="E24" s="110"/>
      <c r="F24" s="110"/>
      <c r="G24" s="110"/>
      <c r="H24" s="329"/>
      <c r="I24" s="106"/>
      <c r="J24" s="100"/>
    </row>
    <row r="25" spans="2:10" ht="15">
      <c r="B25" s="129"/>
      <c r="C25" s="181" t="s">
        <v>59</v>
      </c>
      <c r="D25" s="131" t="s">
        <v>5</v>
      </c>
      <c r="E25" s="131" t="s">
        <v>5</v>
      </c>
      <c r="F25" s="131" t="s">
        <v>5</v>
      </c>
      <c r="G25" s="131" t="s">
        <v>5</v>
      </c>
      <c r="H25" s="342"/>
      <c r="I25" s="106"/>
      <c r="J25" s="100"/>
    </row>
    <row r="26" spans="2:10" ht="15">
      <c r="B26" s="129"/>
      <c r="C26" s="108" t="s">
        <v>55</v>
      </c>
      <c r="D26" s="311"/>
      <c r="E26" s="311"/>
      <c r="F26" s="311"/>
      <c r="G26" s="311"/>
      <c r="H26" s="342"/>
      <c r="I26" s="372"/>
      <c r="J26" s="100"/>
    </row>
    <row r="27" spans="2:10" ht="15">
      <c r="B27" s="129"/>
      <c r="C27" s="108" t="s">
        <v>56</v>
      </c>
      <c r="D27" s="311"/>
      <c r="E27" s="311"/>
      <c r="F27" s="311"/>
      <c r="G27" s="311"/>
      <c r="H27" s="342"/>
      <c r="I27" s="372"/>
      <c r="J27" s="100"/>
    </row>
    <row r="28" spans="2:10" ht="15">
      <c r="B28" s="129"/>
      <c r="C28" s="181" t="s">
        <v>60</v>
      </c>
      <c r="D28" s="131" t="s">
        <v>5</v>
      </c>
      <c r="E28" s="131" t="s">
        <v>5</v>
      </c>
      <c r="F28" s="131" t="s">
        <v>5</v>
      </c>
      <c r="G28" s="131" t="s">
        <v>5</v>
      </c>
      <c r="H28" s="342"/>
      <c r="I28" s="106"/>
      <c r="J28" s="100"/>
    </row>
    <row r="29" spans="2:10" ht="15">
      <c r="B29" s="129"/>
      <c r="C29" s="108" t="s">
        <v>55</v>
      </c>
      <c r="D29" s="311"/>
      <c r="E29" s="311"/>
      <c r="F29" s="311"/>
      <c r="G29" s="311"/>
      <c r="H29" s="342"/>
      <c r="I29" s="372"/>
      <c r="J29" s="100"/>
    </row>
    <row r="30" spans="2:10" ht="15">
      <c r="B30" s="129"/>
      <c r="C30" s="108" t="s">
        <v>56</v>
      </c>
      <c r="D30" s="311"/>
      <c r="E30" s="311"/>
      <c r="F30" s="311"/>
      <c r="G30" s="311"/>
      <c r="H30" s="342"/>
      <c r="I30" s="372"/>
      <c r="J30" s="100"/>
    </row>
    <row r="31" spans="2:10" ht="15">
      <c r="B31" s="129"/>
      <c r="C31" s="105"/>
      <c r="D31" s="109"/>
      <c r="E31" s="110"/>
      <c r="F31" s="110"/>
      <c r="G31" s="110"/>
      <c r="H31" s="329"/>
      <c r="I31" s="106"/>
      <c r="J31" s="100"/>
    </row>
    <row r="32" spans="2:10" ht="30">
      <c r="B32" s="129"/>
      <c r="C32" s="283" t="s">
        <v>178</v>
      </c>
      <c r="D32" s="131" t="s">
        <v>5</v>
      </c>
      <c r="E32" s="131" t="s">
        <v>5</v>
      </c>
      <c r="F32" s="131" t="s">
        <v>5</v>
      </c>
      <c r="G32" s="131" t="s">
        <v>5</v>
      </c>
      <c r="H32" s="342"/>
      <c r="I32" s="106"/>
      <c r="J32" s="100"/>
    </row>
    <row r="33" spans="2:10" ht="30">
      <c r="B33" s="129"/>
      <c r="C33" s="283" t="s">
        <v>179</v>
      </c>
      <c r="D33" s="131" t="s">
        <v>5</v>
      </c>
      <c r="E33" s="131" t="s">
        <v>5</v>
      </c>
      <c r="F33" s="131" t="s">
        <v>5</v>
      </c>
      <c r="G33" s="131" t="s">
        <v>5</v>
      </c>
      <c r="H33" s="342"/>
      <c r="I33" s="106"/>
      <c r="J33" s="100"/>
    </row>
    <row r="34" spans="2:10" ht="15">
      <c r="B34" s="129"/>
      <c r="C34" s="108" t="s">
        <v>55</v>
      </c>
      <c r="D34" s="311"/>
      <c r="E34" s="311"/>
      <c r="F34" s="311"/>
      <c r="G34" s="311"/>
      <c r="H34" s="342"/>
      <c r="I34" s="372"/>
      <c r="J34" s="100"/>
    </row>
    <row r="35" spans="2:10" ht="15">
      <c r="B35" s="129"/>
      <c r="C35" s="108" t="s">
        <v>56</v>
      </c>
      <c r="D35" s="311"/>
      <c r="E35" s="311"/>
      <c r="F35" s="311"/>
      <c r="G35" s="311"/>
      <c r="H35" s="342"/>
      <c r="I35" s="372"/>
      <c r="J35" s="100"/>
    </row>
    <row r="36" spans="2:10" ht="15">
      <c r="B36" s="12"/>
      <c r="C36" s="105"/>
      <c r="D36" s="109"/>
      <c r="E36" s="110"/>
      <c r="F36" s="110"/>
      <c r="G36" s="110"/>
      <c r="H36" s="329"/>
      <c r="I36" s="106"/>
      <c r="J36" s="100"/>
    </row>
    <row r="37" spans="2:10" ht="15">
      <c r="B37" s="12"/>
      <c r="C37" s="181" t="s">
        <v>65</v>
      </c>
      <c r="D37" s="131" t="s">
        <v>5</v>
      </c>
      <c r="E37" s="131" t="s">
        <v>5</v>
      </c>
      <c r="F37" s="131" t="s">
        <v>5</v>
      </c>
      <c r="G37" s="131" t="s">
        <v>5</v>
      </c>
      <c r="H37" s="342"/>
      <c r="I37" s="106"/>
      <c r="J37" s="100"/>
    </row>
    <row r="38" spans="2:10" ht="15">
      <c r="B38" s="12"/>
      <c r="C38" s="108" t="s">
        <v>55</v>
      </c>
      <c r="D38" s="311"/>
      <c r="E38" s="311"/>
      <c r="F38" s="311"/>
      <c r="G38" s="311"/>
      <c r="H38" s="342"/>
      <c r="I38" s="372"/>
      <c r="J38" s="100"/>
    </row>
    <row r="39" spans="2:10" ht="15">
      <c r="B39" s="12"/>
      <c r="C39" s="108" t="s">
        <v>56</v>
      </c>
      <c r="D39" s="311"/>
      <c r="E39" s="311"/>
      <c r="F39" s="311"/>
      <c r="G39" s="311"/>
      <c r="H39" s="342"/>
      <c r="I39" s="372"/>
      <c r="J39" s="100"/>
    </row>
    <row r="40" spans="2:10" ht="15">
      <c r="B40" s="12"/>
      <c r="C40" s="108" t="s">
        <v>57</v>
      </c>
      <c r="D40" s="311"/>
      <c r="E40" s="311"/>
      <c r="F40" s="311"/>
      <c r="G40" s="311"/>
      <c r="H40" s="342"/>
      <c r="I40" s="372"/>
      <c r="J40" s="100"/>
    </row>
    <row r="41" spans="2:10" ht="15.75" thickBot="1">
      <c r="B41" s="12"/>
      <c r="C41" s="105"/>
      <c r="D41" s="101"/>
      <c r="E41" s="102"/>
      <c r="F41" s="102"/>
      <c r="G41" s="102"/>
      <c r="H41" s="328"/>
      <c r="I41" s="106"/>
      <c r="J41" s="100"/>
    </row>
    <row r="42" spans="2:10" ht="17.25" thickBot="1" thickTop="1">
      <c r="B42" s="12"/>
      <c r="C42" s="182" t="s">
        <v>74</v>
      </c>
      <c r="D42" s="363" t="s">
        <v>5</v>
      </c>
      <c r="E42" s="363" t="s">
        <v>5</v>
      </c>
      <c r="F42" s="363" t="s">
        <v>5</v>
      </c>
      <c r="G42" s="363" t="s">
        <v>5</v>
      </c>
      <c r="H42" s="364"/>
      <c r="I42" s="113"/>
      <c r="J42" s="95"/>
    </row>
    <row r="43" spans="2:10" ht="16.5" thickTop="1">
      <c r="B43" s="12"/>
      <c r="C43" s="183" t="s">
        <v>67</v>
      </c>
      <c r="D43" s="47"/>
      <c r="E43" s="132"/>
      <c r="F43" s="132"/>
      <c r="G43" s="111"/>
      <c r="H43" s="111"/>
      <c r="I43" s="132"/>
      <c r="J43" s="100"/>
    </row>
    <row r="44" spans="2:10" ht="15.75">
      <c r="B44" s="12"/>
      <c r="C44" s="133"/>
      <c r="D44" s="134"/>
      <c r="E44" s="132"/>
      <c r="F44" s="132"/>
      <c r="G44" s="132"/>
      <c r="H44" s="132"/>
      <c r="I44" s="132"/>
      <c r="J44" s="100"/>
    </row>
    <row r="45" spans="2:10" ht="15.75">
      <c r="B45" s="12"/>
      <c r="C45" s="67" t="s">
        <v>180</v>
      </c>
      <c r="D45" s="33"/>
      <c r="E45" s="132"/>
      <c r="F45" s="132"/>
      <c r="G45" s="132"/>
      <c r="H45" s="132"/>
      <c r="I45" s="132"/>
      <c r="J45" s="100"/>
    </row>
    <row r="46" spans="2:10" ht="15.75">
      <c r="B46" s="12"/>
      <c r="C46" s="115" t="s">
        <v>68</v>
      </c>
      <c r="D46" s="33"/>
      <c r="E46" s="132"/>
      <c r="F46" s="132"/>
      <c r="G46" s="132"/>
      <c r="H46" s="132"/>
      <c r="I46" s="132"/>
      <c r="J46" s="100"/>
    </row>
    <row r="47" spans="2:10" ht="15.75" thickBot="1">
      <c r="B47" s="135"/>
      <c r="C47" s="117"/>
      <c r="D47" s="118"/>
      <c r="E47" s="118"/>
      <c r="F47" s="118"/>
      <c r="G47" s="118"/>
      <c r="H47" s="118"/>
      <c r="I47" s="118"/>
      <c r="J47" s="119"/>
    </row>
    <row r="48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75" zoomScaleNormal="75" zoomScaleSheetLayoutView="70" workbookViewId="0" topLeftCell="C1">
      <selection activeCell="C1" sqref="C1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85" t="s">
        <v>156</v>
      </c>
      <c r="D1" s="3"/>
      <c r="E1" s="2"/>
      <c r="F1" s="2"/>
      <c r="G1" s="2"/>
      <c r="H1" s="2"/>
      <c r="I1" s="2"/>
      <c r="J1" s="2"/>
    </row>
    <row r="2" spans="2:10" ht="32.25" thickBot="1">
      <c r="B2" s="121"/>
      <c r="C2" s="77"/>
      <c r="D2" s="78"/>
      <c r="E2" s="2"/>
      <c r="F2" s="2"/>
      <c r="G2" s="2"/>
      <c r="H2" s="2"/>
      <c r="I2" s="2"/>
      <c r="J2" s="2"/>
    </row>
    <row r="3" spans="2:10" ht="15.75" thickTop="1">
      <c r="B3" s="122"/>
      <c r="C3" s="80"/>
      <c r="D3" s="81"/>
      <c r="E3" s="82"/>
      <c r="F3" s="82"/>
      <c r="G3" s="82"/>
      <c r="H3" s="82"/>
      <c r="I3" s="82"/>
      <c r="J3" s="83"/>
    </row>
    <row r="4" spans="2:10" ht="15">
      <c r="B4" s="12"/>
      <c r="C4" s="172" t="s">
        <v>25</v>
      </c>
      <c r="D4" s="85"/>
      <c r="E4" s="86"/>
      <c r="F4" s="86" t="s">
        <v>75</v>
      </c>
      <c r="G4" s="86"/>
      <c r="H4" s="86"/>
      <c r="I4" s="123"/>
      <c r="J4" s="88"/>
    </row>
    <row r="5" spans="2:10" ht="15.75">
      <c r="B5" s="12"/>
      <c r="C5" s="173" t="s">
        <v>26</v>
      </c>
      <c r="D5" s="21">
        <v>2006</v>
      </c>
      <c r="E5" s="21">
        <v>2007</v>
      </c>
      <c r="F5" s="21">
        <v>2008</v>
      </c>
      <c r="G5" s="21">
        <v>2009</v>
      </c>
      <c r="H5" s="21">
        <v>2010</v>
      </c>
      <c r="I5" s="124"/>
      <c r="J5" s="88"/>
    </row>
    <row r="6" spans="2:10" ht="15.75">
      <c r="B6" s="12"/>
      <c r="C6" s="174" t="s">
        <v>231</v>
      </c>
      <c r="D6" s="22" t="s">
        <v>45</v>
      </c>
      <c r="E6" s="22" t="s">
        <v>45</v>
      </c>
      <c r="F6" s="22" t="s">
        <v>45</v>
      </c>
      <c r="G6" s="22" t="s">
        <v>160</v>
      </c>
      <c r="H6" s="386" t="s">
        <v>46</v>
      </c>
      <c r="I6" s="91"/>
      <c r="J6" s="88"/>
    </row>
    <row r="7" spans="2:10" ht="16.5" thickBot="1">
      <c r="B7" s="12"/>
      <c r="C7" s="125"/>
      <c r="D7" s="93"/>
      <c r="E7" s="93"/>
      <c r="F7" s="93"/>
      <c r="G7" s="93"/>
      <c r="H7" s="126"/>
      <c r="I7" s="35"/>
      <c r="J7" s="88"/>
    </row>
    <row r="8" spans="2:10" ht="17.25" thickBot="1" thickTop="1">
      <c r="B8" s="12"/>
      <c r="C8" s="184" t="s">
        <v>76</v>
      </c>
      <c r="D8" s="308">
        <v>-156510</v>
      </c>
      <c r="E8" s="308">
        <v>-53858</v>
      </c>
      <c r="F8" s="308">
        <v>15566</v>
      </c>
      <c r="G8" s="308">
        <v>-82537</v>
      </c>
      <c r="H8" s="391">
        <v>-190000</v>
      </c>
      <c r="I8" s="128"/>
      <c r="J8" s="95"/>
    </row>
    <row r="9" spans="2:10" ht="16.5" thickTop="1">
      <c r="B9" s="12"/>
      <c r="C9" s="177" t="s">
        <v>175</v>
      </c>
      <c r="D9" s="323" t="s">
        <v>176</v>
      </c>
      <c r="E9" s="323" t="s">
        <v>176</v>
      </c>
      <c r="F9" s="323" t="s">
        <v>176</v>
      </c>
      <c r="G9" s="323" t="s">
        <v>176</v>
      </c>
      <c r="H9" s="384" t="s">
        <v>176</v>
      </c>
      <c r="I9" s="287"/>
      <c r="J9" s="100"/>
    </row>
    <row r="10" spans="2:10" ht="15.75">
      <c r="B10" s="12"/>
      <c r="C10" s="96"/>
      <c r="D10" s="290"/>
      <c r="E10" s="291"/>
      <c r="F10" s="291"/>
      <c r="G10" s="296"/>
      <c r="H10" s="298"/>
      <c r="I10" s="104"/>
      <c r="J10" s="100"/>
    </row>
    <row r="11" spans="2:10" ht="15">
      <c r="B11" s="129"/>
      <c r="C11" s="180" t="s">
        <v>49</v>
      </c>
      <c r="D11" s="309">
        <f>SUM(D12:D14)</f>
        <v>-10839</v>
      </c>
      <c r="E11" s="309">
        <f>SUM(E12:E14)</f>
        <v>-25311</v>
      </c>
      <c r="F11" s="309">
        <f>SUM(F12:F14)</f>
        <v>-16580</v>
      </c>
      <c r="G11" s="309">
        <f>SUM(G12:G14)</f>
        <v>3176</v>
      </c>
      <c r="H11" s="393">
        <f>SUM(H12:H14)</f>
        <v>14190</v>
      </c>
      <c r="I11" s="106"/>
      <c r="J11" s="100"/>
    </row>
    <row r="12" spans="2:10" ht="15">
      <c r="B12" s="12"/>
      <c r="C12" s="105" t="s">
        <v>70</v>
      </c>
      <c r="D12" s="310">
        <v>-5430</v>
      </c>
      <c r="E12" s="310">
        <v>-6547</v>
      </c>
      <c r="F12" s="310">
        <v>-7434</v>
      </c>
      <c r="G12" s="310">
        <v>-4609</v>
      </c>
      <c r="H12" s="393">
        <v>1000</v>
      </c>
      <c r="I12" s="106"/>
      <c r="J12" s="100"/>
    </row>
    <row r="13" spans="2:10" ht="15">
      <c r="B13" s="12"/>
      <c r="C13" s="105" t="s">
        <v>71</v>
      </c>
      <c r="D13" s="310">
        <v>-7711</v>
      </c>
      <c r="E13" s="310">
        <v>-18207</v>
      </c>
      <c r="F13" s="310">
        <v>-16270</v>
      </c>
      <c r="G13" s="310">
        <v>7212</v>
      </c>
      <c r="H13" s="393">
        <v>13190</v>
      </c>
      <c r="I13" s="106"/>
      <c r="J13" s="100"/>
    </row>
    <row r="14" spans="2:10" ht="15">
      <c r="B14" s="12"/>
      <c r="C14" s="105" t="s">
        <v>72</v>
      </c>
      <c r="D14" s="310">
        <v>2302</v>
      </c>
      <c r="E14" s="310">
        <v>-557</v>
      </c>
      <c r="F14" s="310">
        <v>7124</v>
      </c>
      <c r="G14" s="310">
        <v>573</v>
      </c>
      <c r="H14" s="393">
        <v>0</v>
      </c>
      <c r="I14" s="106"/>
      <c r="J14" s="100"/>
    </row>
    <row r="15" spans="2:10" ht="15">
      <c r="B15" s="12"/>
      <c r="C15" s="281" t="s">
        <v>177</v>
      </c>
      <c r="D15" s="310" t="s">
        <v>241</v>
      </c>
      <c r="E15" s="310" t="s">
        <v>241</v>
      </c>
      <c r="F15" s="310" t="s">
        <v>241</v>
      </c>
      <c r="G15" s="310" t="s">
        <v>241</v>
      </c>
      <c r="H15" s="393" t="s">
        <v>241</v>
      </c>
      <c r="I15" s="106"/>
      <c r="J15" s="100"/>
    </row>
    <row r="16" spans="2:10" ht="15">
      <c r="B16" s="12"/>
      <c r="C16" s="108" t="s">
        <v>55</v>
      </c>
      <c r="D16" s="311"/>
      <c r="E16" s="311"/>
      <c r="F16" s="311"/>
      <c r="G16" s="311"/>
      <c r="H16" s="393"/>
      <c r="I16" s="392"/>
      <c r="J16" s="100"/>
    </row>
    <row r="17" spans="2:10" ht="15">
      <c r="B17" s="12"/>
      <c r="C17" s="108" t="s">
        <v>56</v>
      </c>
      <c r="D17" s="318"/>
      <c r="E17" s="318"/>
      <c r="F17" s="318"/>
      <c r="G17" s="318"/>
      <c r="H17" s="342"/>
      <c r="I17" s="392"/>
      <c r="J17" s="100"/>
    </row>
    <row r="18" spans="2:10" ht="15">
      <c r="B18" s="12"/>
      <c r="C18" s="130"/>
      <c r="D18" s="295"/>
      <c r="E18" s="296"/>
      <c r="F18" s="296"/>
      <c r="G18" s="296"/>
      <c r="H18" s="299"/>
      <c r="I18" s="106"/>
      <c r="J18" s="100"/>
    </row>
    <row r="19" spans="2:10" ht="15">
      <c r="B19" s="12"/>
      <c r="C19" s="105" t="s">
        <v>73</v>
      </c>
      <c r="D19" s="289" t="s">
        <v>5</v>
      </c>
      <c r="E19" s="289" t="s">
        <v>5</v>
      </c>
      <c r="F19" s="289" t="s">
        <v>5</v>
      </c>
      <c r="G19" s="289" t="s">
        <v>5</v>
      </c>
      <c r="H19" s="394" t="s">
        <v>5</v>
      </c>
      <c r="I19" s="106"/>
      <c r="J19" s="100"/>
    </row>
    <row r="20" spans="2:10" ht="15">
      <c r="B20" s="129"/>
      <c r="C20" s="108" t="s">
        <v>55</v>
      </c>
      <c r="D20" s="311"/>
      <c r="E20" s="311"/>
      <c r="F20" s="311"/>
      <c r="G20" s="311"/>
      <c r="H20" s="393"/>
      <c r="I20" s="392"/>
      <c r="J20" s="100"/>
    </row>
    <row r="21" spans="2:10" ht="15">
      <c r="B21" s="129"/>
      <c r="C21" s="108" t="s">
        <v>56</v>
      </c>
      <c r="D21" s="318"/>
      <c r="E21" s="318"/>
      <c r="F21" s="318"/>
      <c r="G21" s="318"/>
      <c r="H21" s="342"/>
      <c r="I21" s="392"/>
      <c r="J21" s="100"/>
    </row>
    <row r="22" spans="2:10" ht="15">
      <c r="B22" s="129"/>
      <c r="C22" s="130"/>
      <c r="D22" s="295"/>
      <c r="E22" s="296"/>
      <c r="F22" s="296"/>
      <c r="G22" s="296"/>
      <c r="H22" s="299"/>
      <c r="I22" s="106"/>
      <c r="J22" s="100"/>
    </row>
    <row r="23" spans="2:10" ht="15">
      <c r="B23" s="129"/>
      <c r="C23" s="181" t="s">
        <v>58</v>
      </c>
      <c r="D23" s="310">
        <v>-1094</v>
      </c>
      <c r="E23" s="310">
        <v>-860</v>
      </c>
      <c r="F23" s="310">
        <v>-1795</v>
      </c>
      <c r="G23" s="310">
        <v>0</v>
      </c>
      <c r="H23" s="393">
        <v>0</v>
      </c>
      <c r="I23" s="106"/>
      <c r="J23" s="100"/>
    </row>
    <row r="24" spans="2:10" ht="15">
      <c r="B24" s="129"/>
      <c r="C24" s="130"/>
      <c r="D24" s="295"/>
      <c r="E24" s="296"/>
      <c r="F24" s="296"/>
      <c r="G24" s="296"/>
      <c r="H24" s="299"/>
      <c r="I24" s="106"/>
      <c r="J24" s="100"/>
    </row>
    <row r="25" spans="2:10" ht="15">
      <c r="B25" s="129"/>
      <c r="C25" s="181" t="s">
        <v>59</v>
      </c>
      <c r="D25" s="310">
        <f>+D26+D27</f>
        <v>574</v>
      </c>
      <c r="E25" s="310">
        <f>+E26+E27</f>
        <v>903</v>
      </c>
      <c r="F25" s="310">
        <f>+F26+F27</f>
        <v>826</v>
      </c>
      <c r="G25" s="310">
        <f>+G26+G27</f>
        <v>-674</v>
      </c>
      <c r="H25" s="393">
        <f>+H26+H27</f>
        <v>0</v>
      </c>
      <c r="I25" s="106"/>
      <c r="J25" s="100"/>
    </row>
    <row r="26" spans="2:10" ht="15">
      <c r="B26" s="129"/>
      <c r="C26" s="108" t="s">
        <v>55</v>
      </c>
      <c r="D26" s="311">
        <v>574</v>
      </c>
      <c r="E26" s="311">
        <v>903</v>
      </c>
      <c r="F26" s="311">
        <v>826</v>
      </c>
      <c r="G26" s="311">
        <v>-674</v>
      </c>
      <c r="H26" s="393">
        <v>0</v>
      </c>
      <c r="I26" s="392" t="s">
        <v>84</v>
      </c>
      <c r="J26" s="100"/>
    </row>
    <row r="27" spans="2:10" ht="15">
      <c r="B27" s="129"/>
      <c r="C27" s="108" t="s">
        <v>56</v>
      </c>
      <c r="D27" s="311">
        <v>0</v>
      </c>
      <c r="E27" s="311">
        <v>0</v>
      </c>
      <c r="F27" s="311">
        <v>0</v>
      </c>
      <c r="G27" s="311">
        <v>0</v>
      </c>
      <c r="H27" s="393">
        <v>0</v>
      </c>
      <c r="I27" s="392"/>
      <c r="J27" s="100"/>
    </row>
    <row r="28" spans="2:10" ht="15">
      <c r="B28" s="12"/>
      <c r="C28" s="181" t="s">
        <v>60</v>
      </c>
      <c r="D28" s="310">
        <v>-28482</v>
      </c>
      <c r="E28" s="310">
        <v>54051</v>
      </c>
      <c r="F28" s="310">
        <v>16088</v>
      </c>
      <c r="G28" s="310">
        <v>-21965</v>
      </c>
      <c r="H28" s="393">
        <v>-4700</v>
      </c>
      <c r="I28" s="107"/>
      <c r="J28" s="100"/>
    </row>
    <row r="29" spans="2:10" ht="15">
      <c r="B29" s="12"/>
      <c r="C29" s="108" t="s">
        <v>55</v>
      </c>
      <c r="D29" s="311">
        <v>-8902</v>
      </c>
      <c r="E29" s="311">
        <v>4603</v>
      </c>
      <c r="F29" s="311">
        <v>7346</v>
      </c>
      <c r="G29" s="311">
        <v>-16444</v>
      </c>
      <c r="H29" s="393">
        <v>-2350</v>
      </c>
      <c r="I29" s="392" t="s">
        <v>169</v>
      </c>
      <c r="J29" s="100"/>
    </row>
    <row r="30" spans="2:10" ht="15">
      <c r="B30" s="12"/>
      <c r="C30" s="108" t="s">
        <v>56</v>
      </c>
      <c r="D30" s="311">
        <v>-616</v>
      </c>
      <c r="E30" s="311">
        <v>43202</v>
      </c>
      <c r="F30" s="311">
        <v>33021</v>
      </c>
      <c r="G30" s="311">
        <v>-4944</v>
      </c>
      <c r="H30" s="393">
        <v>0</v>
      </c>
      <c r="I30" s="392" t="s">
        <v>79</v>
      </c>
      <c r="J30" s="100"/>
    </row>
    <row r="31" spans="2:10" ht="15">
      <c r="B31" s="129"/>
      <c r="C31" s="105"/>
      <c r="D31" s="295"/>
      <c r="E31" s="296"/>
      <c r="F31" s="296"/>
      <c r="G31" s="296"/>
      <c r="H31" s="299"/>
      <c r="I31" s="106"/>
      <c r="J31" s="100"/>
    </row>
    <row r="32" spans="2:10" ht="15" customHeight="1">
      <c r="B32" s="129"/>
      <c r="C32" s="283" t="s">
        <v>181</v>
      </c>
      <c r="D32" s="310" t="s">
        <v>5</v>
      </c>
      <c r="E32" s="310" t="s">
        <v>5</v>
      </c>
      <c r="F32" s="310" t="s">
        <v>5</v>
      </c>
      <c r="G32" s="310" t="s">
        <v>5</v>
      </c>
      <c r="H32" s="393" t="s">
        <v>5</v>
      </c>
      <c r="I32" s="106"/>
      <c r="J32" s="100"/>
    </row>
    <row r="33" spans="2:10" ht="15" customHeight="1">
      <c r="B33" s="12"/>
      <c r="C33" s="283" t="s">
        <v>182</v>
      </c>
      <c r="D33" s="310">
        <f>D34+D35</f>
        <v>0</v>
      </c>
      <c r="E33" s="310">
        <f>E34+E35</f>
        <v>-297</v>
      </c>
      <c r="F33" s="310">
        <f>F34+F35</f>
        <v>-1561</v>
      </c>
      <c r="G33" s="310">
        <f>G34+G35</f>
        <v>-615</v>
      </c>
      <c r="H33" s="393">
        <f>H34+H35</f>
        <v>-150.88137499999993</v>
      </c>
      <c r="I33" s="106"/>
      <c r="J33" s="100"/>
    </row>
    <row r="34" spans="2:10" ht="15">
      <c r="B34" s="129"/>
      <c r="C34" s="108" t="s">
        <v>55</v>
      </c>
      <c r="D34" s="311">
        <v>0</v>
      </c>
      <c r="E34" s="311">
        <v>-297</v>
      </c>
      <c r="F34" s="311">
        <v>117</v>
      </c>
      <c r="G34" s="311">
        <v>-197</v>
      </c>
      <c r="H34" s="385">
        <v>-150.88137499999993</v>
      </c>
      <c r="I34" s="372" t="s">
        <v>164</v>
      </c>
      <c r="J34" s="100"/>
    </row>
    <row r="35" spans="2:10" ht="15">
      <c r="B35" s="129"/>
      <c r="C35" s="108" t="s">
        <v>56</v>
      </c>
      <c r="D35" s="311">
        <v>0</v>
      </c>
      <c r="E35" s="311">
        <v>0</v>
      </c>
      <c r="F35" s="311">
        <v>-1678</v>
      </c>
      <c r="G35" s="311">
        <v>-418</v>
      </c>
      <c r="H35" s="385">
        <v>0</v>
      </c>
      <c r="I35" s="372" t="s">
        <v>170</v>
      </c>
      <c r="J35" s="100"/>
    </row>
    <row r="36" spans="2:10" ht="15">
      <c r="B36" s="136"/>
      <c r="C36" s="105"/>
      <c r="D36" s="295"/>
      <c r="E36" s="296"/>
      <c r="F36" s="296"/>
      <c r="G36" s="296"/>
      <c r="H36" s="299"/>
      <c r="I36" s="106"/>
      <c r="J36" s="100"/>
    </row>
    <row r="37" spans="2:10" ht="15">
      <c r="B37" s="12"/>
      <c r="C37" s="181" t="s">
        <v>65</v>
      </c>
      <c r="D37" s="310">
        <f>+D38+D39+D40</f>
        <v>4686</v>
      </c>
      <c r="E37" s="310">
        <f>+E38+E39+E40</f>
        <v>-3389</v>
      </c>
      <c r="F37" s="310">
        <f>+F38+F39+F40</f>
        <v>5801</v>
      </c>
      <c r="G37" s="310">
        <f>+G38+G39+G40</f>
        <v>5963</v>
      </c>
      <c r="H37" s="393">
        <f>+H38+H39+H40</f>
        <v>0</v>
      </c>
      <c r="I37" s="106"/>
      <c r="J37" s="100"/>
    </row>
    <row r="38" spans="2:10" ht="15">
      <c r="B38" s="12"/>
      <c r="C38" s="108" t="s">
        <v>55</v>
      </c>
      <c r="D38" s="311">
        <v>4686</v>
      </c>
      <c r="E38" s="311">
        <v>3561</v>
      </c>
      <c r="F38" s="311">
        <v>5801</v>
      </c>
      <c r="G38" s="311">
        <v>5963</v>
      </c>
      <c r="H38" s="393">
        <v>0</v>
      </c>
      <c r="I38" s="392" t="s">
        <v>162</v>
      </c>
      <c r="J38" s="100"/>
    </row>
    <row r="39" spans="2:10" ht="15">
      <c r="B39" s="12"/>
      <c r="C39" s="108" t="s">
        <v>56</v>
      </c>
      <c r="D39" s="311">
        <v>0</v>
      </c>
      <c r="E39" s="311">
        <v>-6950</v>
      </c>
      <c r="F39" s="311">
        <v>0</v>
      </c>
      <c r="G39" s="311">
        <v>0</v>
      </c>
      <c r="H39" s="393">
        <v>0</v>
      </c>
      <c r="I39" s="392" t="s">
        <v>85</v>
      </c>
      <c r="J39" s="100"/>
    </row>
    <row r="40" spans="2:10" ht="15">
      <c r="B40" s="12"/>
      <c r="C40" s="108" t="s">
        <v>57</v>
      </c>
      <c r="D40" s="311"/>
      <c r="E40" s="311"/>
      <c r="F40" s="311"/>
      <c r="G40" s="311"/>
      <c r="H40" s="393"/>
      <c r="I40" s="392"/>
      <c r="J40" s="100"/>
    </row>
    <row r="41" spans="2:10" ht="15.75" thickBot="1">
      <c r="B41" s="12"/>
      <c r="C41" s="105"/>
      <c r="D41" s="300"/>
      <c r="E41" s="301"/>
      <c r="F41" s="301"/>
      <c r="G41" s="301"/>
      <c r="H41" s="302"/>
      <c r="I41" s="104"/>
      <c r="J41" s="100"/>
    </row>
    <row r="42" spans="2:10" ht="17.25" thickBot="1" thickTop="1">
      <c r="B42" s="12"/>
      <c r="C42" s="182" t="s">
        <v>80</v>
      </c>
      <c r="D42" s="288">
        <f>D8+D11+D23+D25+D28+D37</f>
        <v>-191665</v>
      </c>
      <c r="E42" s="288">
        <f>E8+E11+E23+E25+E28+E37+E33</f>
        <v>-28761</v>
      </c>
      <c r="F42" s="288">
        <f>F8+F11+F23+F25+F28+F33+F37</f>
        <v>18345</v>
      </c>
      <c r="G42" s="288">
        <f>G8+G11+G23+G25+G28+G33+G37</f>
        <v>-96652</v>
      </c>
      <c r="H42" s="395">
        <f>H8+H11+H23+H25+H28+H33+H37</f>
        <v>-180660.881375</v>
      </c>
      <c r="I42" s="113"/>
      <c r="J42" s="95"/>
    </row>
    <row r="43" spans="2:10" ht="16.5" thickTop="1">
      <c r="B43" s="12"/>
      <c r="C43" s="183" t="s">
        <v>67</v>
      </c>
      <c r="D43" s="47"/>
      <c r="E43" s="132"/>
      <c r="F43" s="132"/>
      <c r="G43" s="111"/>
      <c r="H43" s="111"/>
      <c r="I43" s="132"/>
      <c r="J43" s="100"/>
    </row>
    <row r="44" spans="2:10" ht="15.75">
      <c r="B44" s="12"/>
      <c r="C44" s="133"/>
      <c r="D44" s="134"/>
      <c r="E44" s="132"/>
      <c r="F44" s="132"/>
      <c r="G44" s="132"/>
      <c r="H44" s="132"/>
      <c r="I44" s="132"/>
      <c r="J44" s="100"/>
    </row>
    <row r="45" spans="2:10" ht="15.75">
      <c r="B45" s="12"/>
      <c r="C45" s="67" t="s">
        <v>180</v>
      </c>
      <c r="D45" s="33"/>
      <c r="E45" s="132"/>
      <c r="F45" s="132"/>
      <c r="G45" s="132"/>
      <c r="H45" s="132"/>
      <c r="I45" s="132"/>
      <c r="J45" s="100"/>
    </row>
    <row r="46" spans="2:10" ht="15.75">
      <c r="B46" s="12"/>
      <c r="C46" s="115" t="s">
        <v>68</v>
      </c>
      <c r="D46" s="33"/>
      <c r="E46" s="132"/>
      <c r="F46" s="132"/>
      <c r="G46" s="132"/>
      <c r="H46" s="132"/>
      <c r="I46" s="132"/>
      <c r="J46" s="100"/>
    </row>
    <row r="47" spans="2:10" ht="15.75" thickBot="1">
      <c r="B47" s="135"/>
      <c r="C47" s="117"/>
      <c r="D47" s="118"/>
      <c r="E47" s="118"/>
      <c r="F47" s="118"/>
      <c r="G47" s="118"/>
      <c r="H47" s="118"/>
      <c r="I47" s="118"/>
      <c r="J47" s="119"/>
    </row>
    <row r="48" spans="2:10" ht="15.75" thickTop="1">
      <c r="B48" s="121"/>
      <c r="C48" s="120"/>
      <c r="D48" s="2"/>
      <c r="E48" s="2"/>
      <c r="F48" s="2"/>
      <c r="G48" s="2"/>
      <c r="H48" s="2"/>
      <c r="I48" s="2"/>
      <c r="J48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70" zoomScaleNormal="70" zoomScaleSheetLayoutView="70" workbookViewId="0" topLeftCell="C1">
      <selection activeCell="C1" sqref="C1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39.88671875" style="0" customWidth="1"/>
  </cols>
  <sheetData>
    <row r="1" spans="3:10" ht="18">
      <c r="C1" s="185" t="s">
        <v>155</v>
      </c>
      <c r="D1" s="3"/>
      <c r="E1" s="2"/>
      <c r="F1" s="2"/>
      <c r="G1" s="2"/>
      <c r="H1" s="2"/>
      <c r="I1" s="2"/>
      <c r="J1" s="2"/>
    </row>
    <row r="2" spans="2:10" ht="32.25" thickBot="1">
      <c r="B2" s="121"/>
      <c r="C2" s="77"/>
      <c r="D2" s="78"/>
      <c r="E2" s="2"/>
      <c r="F2" s="2"/>
      <c r="G2" s="2"/>
      <c r="H2" s="2"/>
      <c r="I2" s="2"/>
      <c r="J2" s="2"/>
    </row>
    <row r="3" spans="2:10" ht="15.75" thickTop="1">
      <c r="B3" s="122"/>
      <c r="C3" s="80"/>
      <c r="D3" s="81"/>
      <c r="E3" s="82"/>
      <c r="F3" s="82"/>
      <c r="G3" s="82"/>
      <c r="H3" s="82"/>
      <c r="I3" s="137"/>
      <c r="J3" s="83"/>
    </row>
    <row r="4" spans="2:10" ht="15">
      <c r="B4" s="12"/>
      <c r="C4" s="172" t="s">
        <v>25</v>
      </c>
      <c r="D4" s="85"/>
      <c r="E4" s="86"/>
      <c r="F4" s="86" t="s">
        <v>75</v>
      </c>
      <c r="G4" s="86"/>
      <c r="H4" s="86"/>
      <c r="I4" s="123"/>
      <c r="J4" s="138"/>
    </row>
    <row r="5" spans="2:10" ht="15.75">
      <c r="B5" s="12"/>
      <c r="C5" s="173" t="s">
        <v>26</v>
      </c>
      <c r="D5" s="21">
        <v>2006</v>
      </c>
      <c r="E5" s="21">
        <v>2007</v>
      </c>
      <c r="F5" s="21">
        <v>2008</v>
      </c>
      <c r="G5" s="21">
        <v>2009</v>
      </c>
      <c r="H5" s="21">
        <v>2010</v>
      </c>
      <c r="I5" s="124"/>
      <c r="J5" s="138"/>
    </row>
    <row r="6" spans="2:10" ht="15.75">
      <c r="B6" s="12"/>
      <c r="C6" s="174" t="s">
        <v>231</v>
      </c>
      <c r="D6" s="22" t="s">
        <v>45</v>
      </c>
      <c r="E6" s="22" t="s">
        <v>45</v>
      </c>
      <c r="F6" s="22" t="s">
        <v>45</v>
      </c>
      <c r="G6" s="22" t="s">
        <v>160</v>
      </c>
      <c r="H6" s="386" t="s">
        <v>46</v>
      </c>
      <c r="I6" s="124"/>
      <c r="J6" s="138"/>
    </row>
    <row r="7" spans="2:10" ht="16.5" thickBot="1">
      <c r="B7" s="12"/>
      <c r="C7" s="125"/>
      <c r="D7" s="93"/>
      <c r="E7" s="93"/>
      <c r="F7" s="93"/>
      <c r="G7" s="93"/>
      <c r="H7" s="396"/>
      <c r="I7" s="32"/>
      <c r="J7" s="138"/>
    </row>
    <row r="8" spans="2:10" ht="17.25" thickBot="1" thickTop="1">
      <c r="B8" s="12"/>
      <c r="C8" s="184" t="s">
        <v>81</v>
      </c>
      <c r="D8" s="308">
        <v>-130793</v>
      </c>
      <c r="E8" s="308">
        <v>27614</v>
      </c>
      <c r="F8" s="308">
        <v>-67494</v>
      </c>
      <c r="G8" s="308">
        <v>-156697</v>
      </c>
      <c r="H8" s="391">
        <v>-104824.60000000056</v>
      </c>
      <c r="I8" s="139"/>
      <c r="J8" s="95"/>
    </row>
    <row r="9" spans="2:10" ht="16.5" thickTop="1">
      <c r="B9" s="12"/>
      <c r="C9" s="177" t="s">
        <v>175</v>
      </c>
      <c r="D9" s="323" t="s">
        <v>176</v>
      </c>
      <c r="E9" s="323" t="s">
        <v>176</v>
      </c>
      <c r="F9" s="323" t="s">
        <v>176</v>
      </c>
      <c r="G9" s="323" t="s">
        <v>176</v>
      </c>
      <c r="H9" s="384" t="s">
        <v>176</v>
      </c>
      <c r="I9" s="287"/>
      <c r="J9" s="100"/>
    </row>
    <row r="10" spans="2:10" ht="15.75">
      <c r="B10" s="12"/>
      <c r="C10" s="96"/>
      <c r="D10" s="290"/>
      <c r="E10" s="291"/>
      <c r="F10" s="291"/>
      <c r="G10" s="291"/>
      <c r="H10" s="303"/>
      <c r="I10" s="104"/>
      <c r="J10" s="100"/>
    </row>
    <row r="11" spans="2:10" ht="15">
      <c r="B11" s="129"/>
      <c r="C11" s="180" t="s">
        <v>49</v>
      </c>
      <c r="D11" s="309">
        <f>SUM(D12:D15)</f>
        <v>977</v>
      </c>
      <c r="E11" s="309">
        <f>SUM(E12:E15)</f>
        <v>887</v>
      </c>
      <c r="F11" s="309">
        <f>SUM(F12:F15)</f>
        <v>500</v>
      </c>
      <c r="G11" s="309">
        <f>SUM(G12:G15)</f>
        <v>35</v>
      </c>
      <c r="H11" s="393">
        <f>SUM(H12:H15)</f>
        <v>0</v>
      </c>
      <c r="I11" s="106"/>
      <c r="J11" s="100"/>
    </row>
    <row r="12" spans="2:10" ht="15">
      <c r="B12" s="12"/>
      <c r="C12" s="105" t="s">
        <v>70</v>
      </c>
      <c r="D12" s="319">
        <v>1148</v>
      </c>
      <c r="E12" s="319">
        <v>889</v>
      </c>
      <c r="F12" s="319">
        <v>502</v>
      </c>
      <c r="G12" s="319">
        <v>40</v>
      </c>
      <c r="H12" s="397">
        <v>0</v>
      </c>
      <c r="I12" s="106"/>
      <c r="J12" s="100"/>
    </row>
    <row r="13" spans="2:10" ht="15">
      <c r="B13" s="12"/>
      <c r="C13" s="105" t="s">
        <v>71</v>
      </c>
      <c r="D13" s="319">
        <v>-171</v>
      </c>
      <c r="E13" s="319">
        <v>-2</v>
      </c>
      <c r="F13" s="319">
        <v>-2</v>
      </c>
      <c r="G13" s="319">
        <v>-5</v>
      </c>
      <c r="H13" s="397">
        <v>0</v>
      </c>
      <c r="I13" s="106"/>
      <c r="J13" s="100"/>
    </row>
    <row r="14" spans="2:10" ht="15">
      <c r="B14" s="12"/>
      <c r="C14" s="105" t="s">
        <v>72</v>
      </c>
      <c r="D14" s="319" t="s">
        <v>5</v>
      </c>
      <c r="E14" s="319" t="s">
        <v>5</v>
      </c>
      <c r="F14" s="319" t="s">
        <v>5</v>
      </c>
      <c r="G14" s="319" t="s">
        <v>5</v>
      </c>
      <c r="H14" s="397" t="s">
        <v>5</v>
      </c>
      <c r="I14" s="106"/>
      <c r="J14" s="100"/>
    </row>
    <row r="15" spans="2:10" ht="15">
      <c r="B15" s="12"/>
      <c r="C15" s="281" t="s">
        <v>177</v>
      </c>
      <c r="D15" s="319" t="s">
        <v>5</v>
      </c>
      <c r="E15" s="319" t="s">
        <v>5</v>
      </c>
      <c r="F15" s="319" t="s">
        <v>5</v>
      </c>
      <c r="G15" s="319" t="s">
        <v>5</v>
      </c>
      <c r="H15" s="397" t="s">
        <v>5</v>
      </c>
      <c r="I15" s="106"/>
      <c r="J15" s="100"/>
    </row>
    <row r="16" spans="2:10" ht="15">
      <c r="B16" s="12"/>
      <c r="C16" s="108" t="s">
        <v>56</v>
      </c>
      <c r="D16" s="311">
        <v>0</v>
      </c>
      <c r="E16" s="311">
        <v>0</v>
      </c>
      <c r="F16" s="311">
        <v>0</v>
      </c>
      <c r="G16" s="311">
        <v>0</v>
      </c>
      <c r="H16" s="393">
        <v>0</v>
      </c>
      <c r="I16" s="392"/>
      <c r="J16" s="100"/>
    </row>
    <row r="17" spans="2:10" ht="15">
      <c r="B17" s="12"/>
      <c r="C17" s="108" t="s">
        <v>56</v>
      </c>
      <c r="D17" s="318">
        <v>0</v>
      </c>
      <c r="E17" s="318">
        <v>0</v>
      </c>
      <c r="F17" s="318">
        <v>0</v>
      </c>
      <c r="G17" s="318">
        <v>0</v>
      </c>
      <c r="H17" s="342">
        <v>0</v>
      </c>
      <c r="I17" s="392"/>
      <c r="J17" s="100"/>
    </row>
    <row r="18" spans="2:10" ht="15">
      <c r="B18" s="12"/>
      <c r="C18" s="130"/>
      <c r="D18" s="293"/>
      <c r="E18" s="294"/>
      <c r="F18" s="294"/>
      <c r="G18" s="294"/>
      <c r="H18" s="299"/>
      <c r="I18" s="106"/>
      <c r="J18" s="100"/>
    </row>
    <row r="19" spans="2:10" ht="15">
      <c r="B19" s="12"/>
      <c r="C19" s="105" t="s">
        <v>73</v>
      </c>
      <c r="D19" s="319" t="s">
        <v>5</v>
      </c>
      <c r="E19" s="319" t="s">
        <v>5</v>
      </c>
      <c r="F19" s="319" t="s">
        <v>5</v>
      </c>
      <c r="G19" s="319" t="s">
        <v>5</v>
      </c>
      <c r="H19" s="397" t="s">
        <v>5</v>
      </c>
      <c r="I19" s="106"/>
      <c r="J19" s="100"/>
    </row>
    <row r="20" spans="2:10" ht="15">
      <c r="B20" s="129"/>
      <c r="C20" s="108" t="s">
        <v>55</v>
      </c>
      <c r="D20" s="311">
        <v>0</v>
      </c>
      <c r="E20" s="311">
        <v>0</v>
      </c>
      <c r="F20" s="311">
        <v>0</v>
      </c>
      <c r="G20" s="311">
        <v>0</v>
      </c>
      <c r="H20" s="393">
        <v>0</v>
      </c>
      <c r="I20" s="392"/>
      <c r="J20" s="100"/>
    </row>
    <row r="21" spans="2:10" ht="15">
      <c r="B21" s="129"/>
      <c r="C21" s="108" t="s">
        <v>56</v>
      </c>
      <c r="D21" s="318">
        <v>0</v>
      </c>
      <c r="E21" s="318">
        <v>0</v>
      </c>
      <c r="F21" s="318">
        <v>0</v>
      </c>
      <c r="G21" s="318">
        <v>0</v>
      </c>
      <c r="H21" s="342">
        <v>0</v>
      </c>
      <c r="I21" s="392"/>
      <c r="J21" s="100"/>
    </row>
    <row r="22" spans="2:10" ht="15">
      <c r="B22" s="129"/>
      <c r="C22" s="130"/>
      <c r="D22" s="293"/>
      <c r="E22" s="294"/>
      <c r="F22" s="294"/>
      <c r="G22" s="294"/>
      <c r="H22" s="299"/>
      <c r="I22" s="106"/>
      <c r="J22" s="100"/>
    </row>
    <row r="23" spans="2:10" ht="15">
      <c r="B23" s="129"/>
      <c r="C23" s="181" t="s">
        <v>58</v>
      </c>
      <c r="D23" s="319">
        <v>0</v>
      </c>
      <c r="E23" s="319">
        <v>0</v>
      </c>
      <c r="F23" s="319">
        <v>0</v>
      </c>
      <c r="G23" s="319">
        <v>0</v>
      </c>
      <c r="H23" s="397">
        <v>0</v>
      </c>
      <c r="I23" s="106"/>
      <c r="J23" s="100"/>
    </row>
    <row r="24" spans="2:10" ht="15">
      <c r="B24" s="129"/>
      <c r="C24" s="130"/>
      <c r="D24" s="293"/>
      <c r="E24" s="294"/>
      <c r="F24" s="294"/>
      <c r="G24" s="294"/>
      <c r="H24" s="299"/>
      <c r="I24" s="106"/>
      <c r="J24" s="100"/>
    </row>
    <row r="25" spans="2:10" ht="15">
      <c r="B25" s="129"/>
      <c r="C25" s="181" t="s">
        <v>59</v>
      </c>
      <c r="D25" s="310">
        <f>SUM(D26:D28)</f>
        <v>43347</v>
      </c>
      <c r="E25" s="310">
        <f>SUM(E26:E28)</f>
        <v>22490</v>
      </c>
      <c r="F25" s="310">
        <f>SUM(F26:F28)</f>
        <v>-11276</v>
      </c>
      <c r="G25" s="310">
        <f>SUM(G26:G28)</f>
        <v>-17149</v>
      </c>
      <c r="H25" s="393">
        <f>SUM(H26:H28)</f>
        <v>-1400</v>
      </c>
      <c r="I25" s="106"/>
      <c r="J25" s="100"/>
    </row>
    <row r="26" spans="2:10" ht="15">
      <c r="B26" s="129"/>
      <c r="C26" s="108" t="s">
        <v>55</v>
      </c>
      <c r="D26" s="311">
        <v>-2</v>
      </c>
      <c r="E26" s="311">
        <v>7</v>
      </c>
      <c r="F26" s="311">
        <v>-8</v>
      </c>
      <c r="G26" s="311">
        <v>-9</v>
      </c>
      <c r="H26" s="393">
        <v>0</v>
      </c>
      <c r="I26" s="392" t="s">
        <v>77</v>
      </c>
      <c r="J26" s="100"/>
    </row>
    <row r="27" spans="2:10" ht="15">
      <c r="B27" s="129"/>
      <c r="C27" s="108" t="s">
        <v>56</v>
      </c>
      <c r="D27" s="311">
        <v>0</v>
      </c>
      <c r="E27" s="311">
        <v>8262</v>
      </c>
      <c r="F27" s="311">
        <v>-458</v>
      </c>
      <c r="G27" s="311">
        <v>2920</v>
      </c>
      <c r="H27" s="393">
        <v>0</v>
      </c>
      <c r="I27" s="392" t="s">
        <v>243</v>
      </c>
      <c r="J27" s="100"/>
    </row>
    <row r="28" spans="2:10" ht="15">
      <c r="B28" s="129"/>
      <c r="C28" s="108" t="s">
        <v>57</v>
      </c>
      <c r="D28" s="311">
        <v>43349</v>
      </c>
      <c r="E28" s="311">
        <v>14221</v>
      </c>
      <c r="F28" s="311">
        <v>-10810</v>
      </c>
      <c r="G28" s="311">
        <v>-20060</v>
      </c>
      <c r="H28" s="393">
        <v>-1400</v>
      </c>
      <c r="I28" s="392" t="s">
        <v>83</v>
      </c>
      <c r="J28" s="100"/>
    </row>
    <row r="29" spans="2:10" ht="15">
      <c r="B29" s="12"/>
      <c r="C29" s="181" t="s">
        <v>60</v>
      </c>
      <c r="D29" s="310">
        <v>-5384</v>
      </c>
      <c r="E29" s="310">
        <v>-4611</v>
      </c>
      <c r="F29" s="310">
        <v>-2226</v>
      </c>
      <c r="G29" s="310">
        <v>2215</v>
      </c>
      <c r="H29" s="393">
        <v>0</v>
      </c>
      <c r="I29" s="106"/>
      <c r="J29" s="100"/>
    </row>
    <row r="30" spans="2:10" ht="15">
      <c r="B30" s="12"/>
      <c r="C30" s="108" t="s">
        <v>55</v>
      </c>
      <c r="D30" s="311">
        <v>0</v>
      </c>
      <c r="E30" s="311">
        <v>0</v>
      </c>
      <c r="F30" s="311">
        <v>0</v>
      </c>
      <c r="G30" s="311">
        <v>0</v>
      </c>
      <c r="H30" s="393">
        <v>0</v>
      </c>
      <c r="I30" s="392"/>
      <c r="J30" s="100"/>
    </row>
    <row r="31" spans="2:10" ht="15">
      <c r="B31" s="12"/>
      <c r="C31" s="108" t="s">
        <v>56</v>
      </c>
      <c r="D31" s="311">
        <v>0</v>
      </c>
      <c r="E31" s="311">
        <v>0</v>
      </c>
      <c r="F31" s="311">
        <v>0</v>
      </c>
      <c r="G31" s="311">
        <v>0</v>
      </c>
      <c r="H31" s="393">
        <v>0</v>
      </c>
      <c r="I31" s="392"/>
      <c r="J31" s="100"/>
    </row>
    <row r="32" spans="2:10" ht="15">
      <c r="B32" s="129"/>
      <c r="C32" s="105"/>
      <c r="D32" s="295"/>
      <c r="E32" s="296"/>
      <c r="F32" s="296"/>
      <c r="G32" s="296"/>
      <c r="H32" s="299"/>
      <c r="I32" s="106"/>
      <c r="J32" s="100"/>
    </row>
    <row r="33" spans="2:10" ht="15" customHeight="1">
      <c r="B33" s="129"/>
      <c r="C33" s="283" t="s">
        <v>183</v>
      </c>
      <c r="D33" s="310" t="s">
        <v>5</v>
      </c>
      <c r="E33" s="310" t="s">
        <v>5</v>
      </c>
      <c r="F33" s="310" t="s">
        <v>5</v>
      </c>
      <c r="G33" s="310" t="s">
        <v>5</v>
      </c>
      <c r="H33" s="393" t="s">
        <v>5</v>
      </c>
      <c r="I33" s="106"/>
      <c r="J33" s="100"/>
    </row>
    <row r="34" spans="2:10" ht="15" customHeight="1">
      <c r="B34" s="12"/>
      <c r="C34" s="283" t="s">
        <v>184</v>
      </c>
      <c r="D34" s="310" t="s">
        <v>5</v>
      </c>
      <c r="E34" s="310" t="s">
        <v>5</v>
      </c>
      <c r="F34" s="310" t="s">
        <v>5</v>
      </c>
      <c r="G34" s="310" t="s">
        <v>5</v>
      </c>
      <c r="H34" s="393" t="s">
        <v>5</v>
      </c>
      <c r="I34" s="106"/>
      <c r="J34" s="100"/>
    </row>
    <row r="35" spans="2:10" ht="15">
      <c r="B35" s="129"/>
      <c r="C35" s="108" t="s">
        <v>55</v>
      </c>
      <c r="D35" s="311">
        <v>0</v>
      </c>
      <c r="E35" s="311">
        <v>0</v>
      </c>
      <c r="F35" s="311">
        <v>0</v>
      </c>
      <c r="G35" s="311">
        <v>0</v>
      </c>
      <c r="H35" s="393">
        <v>0</v>
      </c>
      <c r="I35" s="392"/>
      <c r="J35" s="100"/>
    </row>
    <row r="36" spans="2:10" ht="15">
      <c r="B36" s="129"/>
      <c r="C36" s="108" t="s">
        <v>56</v>
      </c>
      <c r="D36" s="311">
        <v>0</v>
      </c>
      <c r="E36" s="311">
        <v>0</v>
      </c>
      <c r="F36" s="311">
        <v>0</v>
      </c>
      <c r="G36" s="311">
        <v>0</v>
      </c>
      <c r="H36" s="393">
        <v>0</v>
      </c>
      <c r="I36" s="392"/>
      <c r="J36" s="100"/>
    </row>
    <row r="37" spans="2:10" ht="15">
      <c r="B37" s="136"/>
      <c r="C37" s="105"/>
      <c r="D37" s="295"/>
      <c r="E37" s="296"/>
      <c r="F37" s="296"/>
      <c r="G37" s="296"/>
      <c r="H37" s="299"/>
      <c r="I37" s="106"/>
      <c r="J37" s="100"/>
    </row>
    <row r="38" spans="2:10" ht="15">
      <c r="B38" s="12"/>
      <c r="C38" s="181" t="s">
        <v>65</v>
      </c>
      <c r="D38" s="310">
        <f>SUM(D39:D41)</f>
        <v>468806</v>
      </c>
      <c r="E38" s="310">
        <f>SUM(E39:E41)</f>
        <v>130793</v>
      </c>
      <c r="F38" s="310">
        <f>SUM(F39:F41)</f>
        <v>0</v>
      </c>
      <c r="G38" s="310">
        <f>SUM(G39:G41)</f>
        <v>67360</v>
      </c>
      <c r="H38" s="393">
        <f>SUM(H39:H41)</f>
        <v>129216.3</v>
      </c>
      <c r="I38" s="106"/>
      <c r="J38" s="100"/>
    </row>
    <row r="39" spans="2:10" ht="15">
      <c r="B39" s="12"/>
      <c r="C39" s="108" t="s">
        <v>55</v>
      </c>
      <c r="D39" s="311">
        <v>468806</v>
      </c>
      <c r="E39" s="311">
        <v>130793</v>
      </c>
      <c r="F39" s="311">
        <v>0</v>
      </c>
      <c r="G39" s="311">
        <v>67360</v>
      </c>
      <c r="H39" s="393">
        <v>129216.3</v>
      </c>
      <c r="I39" s="392" t="s">
        <v>171</v>
      </c>
      <c r="J39" s="100"/>
    </row>
    <row r="40" spans="2:10" ht="15">
      <c r="B40" s="12"/>
      <c r="C40" s="108" t="s">
        <v>56</v>
      </c>
      <c r="D40" s="311">
        <v>0</v>
      </c>
      <c r="E40" s="311">
        <v>0</v>
      </c>
      <c r="F40" s="311">
        <v>0</v>
      </c>
      <c r="G40" s="311">
        <v>0</v>
      </c>
      <c r="H40" s="393">
        <v>0</v>
      </c>
      <c r="I40" s="392"/>
      <c r="J40" s="100"/>
    </row>
    <row r="41" spans="2:10" ht="15">
      <c r="B41" s="12"/>
      <c r="D41" s="311">
        <v>0</v>
      </c>
      <c r="E41" s="311">
        <v>0</v>
      </c>
      <c r="F41" s="311">
        <v>0</v>
      </c>
      <c r="G41" s="311">
        <v>0</v>
      </c>
      <c r="H41" s="393">
        <v>0</v>
      </c>
      <c r="I41" s="392"/>
      <c r="J41" s="100"/>
    </row>
    <row r="42" spans="2:10" ht="15.75" thickBot="1">
      <c r="B42" s="129"/>
      <c r="C42" s="105"/>
      <c r="D42" s="295"/>
      <c r="E42" s="296"/>
      <c r="F42" s="296"/>
      <c r="G42" s="296"/>
      <c r="H42" s="302"/>
      <c r="I42" s="106"/>
      <c r="J42" s="100"/>
    </row>
    <row r="43" spans="2:10" ht="17.25" thickBot="1" thickTop="1">
      <c r="B43" s="135"/>
      <c r="C43" s="182" t="s">
        <v>82</v>
      </c>
      <c r="D43" s="288">
        <f>+D8+D11+D23+D25+D29+D38</f>
        <v>376953</v>
      </c>
      <c r="E43" s="288">
        <f>+E8+E11+E23+E25+E29+E38</f>
        <v>177173</v>
      </c>
      <c r="F43" s="288">
        <f>+F8+F11+F23+F25+F29+F38</f>
        <v>-80496</v>
      </c>
      <c r="G43" s="288">
        <f>+G8+G11+G23+G25+G29+G38</f>
        <v>-104236</v>
      </c>
      <c r="H43" s="398">
        <f>+H8+H11+H23+H25+H29+H38</f>
        <v>22991.699999999444</v>
      </c>
      <c r="I43" s="140"/>
      <c r="J43" s="95"/>
    </row>
    <row r="44" spans="2:10" ht="16.5" thickTop="1">
      <c r="B44" s="12"/>
      <c r="C44" s="183" t="s">
        <v>67</v>
      </c>
      <c r="D44" s="141"/>
      <c r="E44" s="1"/>
      <c r="F44" s="1"/>
      <c r="G44" s="75"/>
      <c r="H44" s="75"/>
      <c r="I44" s="1"/>
      <c r="J44" s="100"/>
    </row>
    <row r="45" spans="2:10" ht="15.75">
      <c r="B45" s="12"/>
      <c r="C45" s="133"/>
      <c r="D45" s="142"/>
      <c r="E45" s="1"/>
      <c r="F45" s="1"/>
      <c r="G45" s="1"/>
      <c r="H45" s="1"/>
      <c r="I45" s="1"/>
      <c r="J45" s="100"/>
    </row>
    <row r="46" spans="2:10" ht="15.75">
      <c r="B46" s="12"/>
      <c r="C46" s="67" t="s">
        <v>180</v>
      </c>
      <c r="D46" s="5"/>
      <c r="E46" s="1"/>
      <c r="F46" s="1"/>
      <c r="G46" s="1"/>
      <c r="H46" s="1"/>
      <c r="I46" s="1"/>
      <c r="J46" s="100"/>
    </row>
    <row r="47" spans="2:10" ht="15.75">
      <c r="B47" s="12"/>
      <c r="C47" s="115" t="s">
        <v>68</v>
      </c>
      <c r="D47" s="5"/>
      <c r="E47" s="1"/>
      <c r="F47" s="1"/>
      <c r="G47" s="1"/>
      <c r="H47" s="1"/>
      <c r="I47" s="1"/>
      <c r="J47" s="100"/>
    </row>
    <row r="48" spans="2:10" ht="15.75" thickBot="1">
      <c r="B48" s="135"/>
      <c r="C48" s="117"/>
      <c r="D48" s="118"/>
      <c r="E48" s="118"/>
      <c r="F48" s="118"/>
      <c r="G48" s="118"/>
      <c r="H48" s="118"/>
      <c r="I48" s="118"/>
      <c r="J48" s="119"/>
    </row>
    <row r="49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="75" zoomScaleNormal="75" workbookViewId="0" topLeftCell="B1">
      <selection activeCell="C3" sqref="C3"/>
    </sheetView>
  </sheetViews>
  <sheetFormatPr defaultColWidth="8.88671875" defaultRowHeight="15"/>
  <cols>
    <col min="1" max="1" width="0" style="0" hidden="1" customWidth="1"/>
    <col min="3" max="3" width="60.5546875" style="0" customWidth="1"/>
    <col min="8" max="8" width="78.3359375" style="0" customWidth="1"/>
    <col min="9" max="9" width="8.10546875" style="0" customWidth="1"/>
  </cols>
  <sheetData>
    <row r="1" spans="2:10" ht="15">
      <c r="B1" s="111"/>
      <c r="C1" s="187"/>
      <c r="D1" s="188"/>
      <c r="E1" s="132"/>
      <c r="F1" s="132"/>
      <c r="G1" s="132"/>
      <c r="H1" s="132"/>
      <c r="I1" s="132"/>
      <c r="J1" s="2"/>
    </row>
    <row r="2" spans="2:10" ht="15">
      <c r="B2" s="111"/>
      <c r="C2" s="187"/>
      <c r="D2" s="188"/>
      <c r="E2" s="132"/>
      <c r="F2" s="132"/>
      <c r="G2" s="132"/>
      <c r="H2" s="132"/>
      <c r="I2" s="132"/>
      <c r="J2" s="2"/>
    </row>
    <row r="3" spans="2:10" ht="18">
      <c r="B3" s="121" t="s">
        <v>18</v>
      </c>
      <c r="C3" s="189" t="s">
        <v>154</v>
      </c>
      <c r="D3" s="3"/>
      <c r="E3" s="2"/>
      <c r="F3" s="2"/>
      <c r="G3" s="2"/>
      <c r="H3" s="2"/>
      <c r="I3" s="2"/>
      <c r="J3" s="2"/>
    </row>
    <row r="4" spans="2:10" ht="15.75" thickBot="1">
      <c r="B4" s="121"/>
      <c r="C4" s="120"/>
      <c r="D4" s="2"/>
      <c r="E4" s="2"/>
      <c r="F4" s="2"/>
      <c r="G4" s="2"/>
      <c r="H4" s="2"/>
      <c r="I4" s="2"/>
      <c r="J4" s="2"/>
    </row>
    <row r="5" spans="2:10" ht="15.75" thickTop="1">
      <c r="B5" s="122"/>
      <c r="C5" s="80"/>
      <c r="D5" s="81"/>
      <c r="E5" s="81"/>
      <c r="F5" s="81"/>
      <c r="G5" s="82"/>
      <c r="H5" s="82"/>
      <c r="I5" s="83"/>
      <c r="J5" s="2"/>
    </row>
    <row r="6" spans="2:10" ht="15">
      <c r="B6" s="12"/>
      <c r="C6" s="173" t="s">
        <v>25</v>
      </c>
      <c r="D6" s="85"/>
      <c r="E6" s="410" t="s">
        <v>75</v>
      </c>
      <c r="F6" s="410"/>
      <c r="G6" s="87"/>
      <c r="H6" s="87"/>
      <c r="I6" s="100"/>
      <c r="J6" s="2"/>
    </row>
    <row r="7" spans="2:10" ht="15.75">
      <c r="B7" s="12"/>
      <c r="C7" s="173" t="s">
        <v>26</v>
      </c>
      <c r="D7" s="21">
        <v>2006</v>
      </c>
      <c r="E7" s="21">
        <v>2007</v>
      </c>
      <c r="F7" s="21">
        <v>2008</v>
      </c>
      <c r="G7" s="21">
        <v>2009</v>
      </c>
      <c r="H7" s="21"/>
      <c r="I7" s="100"/>
      <c r="J7" s="2"/>
    </row>
    <row r="8" spans="2:10" ht="15.75">
      <c r="B8" s="12"/>
      <c r="C8" s="174" t="s">
        <v>231</v>
      </c>
      <c r="D8" s="386"/>
      <c r="E8" s="386"/>
      <c r="F8" s="386"/>
      <c r="G8" s="386"/>
      <c r="H8" s="21"/>
      <c r="I8" s="100"/>
      <c r="J8" s="2"/>
    </row>
    <row r="9" spans="2:10" ht="16.5" thickBot="1">
      <c r="B9" s="12"/>
      <c r="C9" s="92"/>
      <c r="D9" s="20"/>
      <c r="E9" s="20"/>
      <c r="F9" s="20"/>
      <c r="G9" s="190"/>
      <c r="H9" s="191"/>
      <c r="I9" s="100"/>
      <c r="J9" s="2"/>
    </row>
    <row r="10" spans="2:10" ht="17.25" thickBot="1" thickTop="1">
      <c r="B10" s="12"/>
      <c r="C10" s="182" t="s">
        <v>102</v>
      </c>
      <c r="D10" s="308">
        <f>-'1. Tábla'!E10</f>
        <v>2213665</v>
      </c>
      <c r="E10" s="308">
        <f>-'1. Tábla'!F10</f>
        <v>1274100</v>
      </c>
      <c r="F10" s="308">
        <f>-'1. Tábla'!G10</f>
        <v>1000902</v>
      </c>
      <c r="G10" s="375">
        <f>-'1. Tábla'!H10</f>
        <v>1156324</v>
      </c>
      <c r="H10" s="113"/>
      <c r="I10" s="100"/>
      <c r="J10" s="2"/>
    </row>
    <row r="11" spans="2:10" ht="15.75" thickTop="1">
      <c r="B11" s="12"/>
      <c r="C11" s="130"/>
      <c r="D11" s="343"/>
      <c r="E11" s="313"/>
      <c r="F11" s="313"/>
      <c r="G11" s="379"/>
      <c r="H11" s="104"/>
      <c r="I11" s="100"/>
      <c r="J11" s="2"/>
    </row>
    <row r="12" spans="2:10" ht="17.25">
      <c r="B12" s="192"/>
      <c r="C12" s="223" t="s">
        <v>185</v>
      </c>
      <c r="D12" s="193">
        <f>D13+D14+D15+D22+D27</f>
        <v>-122507.99999999997</v>
      </c>
      <c r="E12" s="193">
        <f>E13+E14+E15+E22+E27</f>
        <v>8387.999999999985</v>
      </c>
      <c r="F12" s="193">
        <f>F13+F14+F15+F22+F27</f>
        <v>1348741</v>
      </c>
      <c r="G12" s="399">
        <f>G13+G14+G15+G22+G27</f>
        <v>-22771.999999999884</v>
      </c>
      <c r="H12" s="195"/>
      <c r="I12" s="196"/>
      <c r="J12" s="197"/>
    </row>
    <row r="13" spans="2:10" ht="15">
      <c r="B13" s="198"/>
      <c r="C13" s="224" t="s">
        <v>103</v>
      </c>
      <c r="D13" s="322">
        <v>122529</v>
      </c>
      <c r="E13" s="322">
        <v>152873</v>
      </c>
      <c r="F13" s="322">
        <v>1609122</v>
      </c>
      <c r="G13" s="400">
        <v>-700245</v>
      </c>
      <c r="H13" s="195"/>
      <c r="I13" s="196"/>
      <c r="J13" s="197"/>
    </row>
    <row r="14" spans="2:10" ht="15">
      <c r="B14" s="198"/>
      <c r="C14" s="224" t="s">
        <v>104</v>
      </c>
      <c r="D14" s="322">
        <v>-21393</v>
      </c>
      <c r="E14" s="322">
        <v>-13165</v>
      </c>
      <c r="F14" s="322">
        <v>-4527</v>
      </c>
      <c r="G14" s="400">
        <v>-25830</v>
      </c>
      <c r="H14" s="195"/>
      <c r="I14" s="196"/>
      <c r="J14" s="197"/>
    </row>
    <row r="15" spans="2:10" ht="15">
      <c r="B15" s="198"/>
      <c r="C15" s="224" t="s">
        <v>105</v>
      </c>
      <c r="D15" s="322">
        <v>-9762</v>
      </c>
      <c r="E15" s="322">
        <v>-120213</v>
      </c>
      <c r="F15" s="322">
        <v>-102755</v>
      </c>
      <c r="G15" s="400">
        <v>540377</v>
      </c>
      <c r="H15" s="195"/>
      <c r="I15" s="196"/>
      <c r="J15" s="197"/>
    </row>
    <row r="16" spans="2:10" ht="15">
      <c r="B16" s="198"/>
      <c r="C16" s="225" t="s">
        <v>106</v>
      </c>
      <c r="D16" s="322">
        <v>170200</v>
      </c>
      <c r="E16" s="322">
        <v>114600</v>
      </c>
      <c r="F16" s="322">
        <v>202092</v>
      </c>
      <c r="G16" s="400">
        <v>849849</v>
      </c>
      <c r="H16" s="195"/>
      <c r="I16" s="196"/>
      <c r="J16" s="197"/>
    </row>
    <row r="17" spans="2:10" ht="15">
      <c r="B17" s="198"/>
      <c r="C17" s="224" t="s">
        <v>107</v>
      </c>
      <c r="D17" s="322">
        <v>-179962</v>
      </c>
      <c r="E17" s="322">
        <v>-234813</v>
      </c>
      <c r="F17" s="322">
        <v>-304847</v>
      </c>
      <c r="G17" s="400">
        <v>-309472</v>
      </c>
      <c r="H17" s="195"/>
      <c r="I17" s="196"/>
      <c r="J17" s="197"/>
    </row>
    <row r="18" spans="2:10" ht="15">
      <c r="B18" s="198"/>
      <c r="C18" s="224" t="s">
        <v>172</v>
      </c>
      <c r="D18" s="322">
        <v>28063</v>
      </c>
      <c r="E18" s="322">
        <v>51636</v>
      </c>
      <c r="F18" s="322">
        <v>-88543</v>
      </c>
      <c r="G18" s="400">
        <v>11091</v>
      </c>
      <c r="H18" s="195"/>
      <c r="I18" s="196"/>
      <c r="J18" s="197"/>
    </row>
    <row r="19" spans="2:10" ht="15">
      <c r="B19" s="198"/>
      <c r="C19" s="224" t="s">
        <v>173</v>
      </c>
      <c r="D19" s="322">
        <v>-37825</v>
      </c>
      <c r="E19" s="322">
        <v>-171849</v>
      </c>
      <c r="F19" s="322">
        <v>-14212</v>
      </c>
      <c r="G19" s="400">
        <v>529286</v>
      </c>
      <c r="H19" s="195"/>
      <c r="I19" s="196"/>
      <c r="J19" s="197"/>
    </row>
    <row r="20" spans="2:10" ht="15">
      <c r="B20" s="198"/>
      <c r="C20" s="225" t="s">
        <v>106</v>
      </c>
      <c r="D20" s="322">
        <v>135514</v>
      </c>
      <c r="E20" s="322">
        <v>26426</v>
      </c>
      <c r="F20" s="322">
        <v>31064</v>
      </c>
      <c r="G20" s="400">
        <v>742061</v>
      </c>
      <c r="H20" s="195"/>
      <c r="I20" s="196"/>
      <c r="J20" s="197"/>
    </row>
    <row r="21" spans="2:10" ht="15">
      <c r="B21" s="198"/>
      <c r="C21" s="224" t="s">
        <v>107</v>
      </c>
      <c r="D21" s="322">
        <v>-173339</v>
      </c>
      <c r="E21" s="322">
        <v>-198275</v>
      </c>
      <c r="F21" s="322">
        <v>-45276</v>
      </c>
      <c r="G21" s="400">
        <v>-212775</v>
      </c>
      <c r="H21" s="195"/>
      <c r="I21" s="196"/>
      <c r="J21" s="197"/>
    </row>
    <row r="22" spans="2:10" ht="15">
      <c r="B22" s="198"/>
      <c r="C22" s="225" t="s">
        <v>108</v>
      </c>
      <c r="D22" s="322">
        <v>-288367</v>
      </c>
      <c r="E22" s="322">
        <v>-85585</v>
      </c>
      <c r="F22" s="322">
        <v>-165067</v>
      </c>
      <c r="G22" s="400">
        <v>30754</v>
      </c>
      <c r="H22" s="195"/>
      <c r="I22" s="196"/>
      <c r="J22" s="197"/>
    </row>
    <row r="23" spans="2:10" ht="16.5">
      <c r="B23" s="198"/>
      <c r="C23" s="225" t="s">
        <v>186</v>
      </c>
      <c r="D23" s="322">
        <v>-5512</v>
      </c>
      <c r="E23" s="322">
        <v>3378</v>
      </c>
      <c r="F23" s="322">
        <v>-3835</v>
      </c>
      <c r="G23" s="400">
        <v>1018</v>
      </c>
      <c r="H23" s="195"/>
      <c r="I23" s="196"/>
      <c r="J23" s="197"/>
    </row>
    <row r="24" spans="2:10" ht="15">
      <c r="B24" s="198"/>
      <c r="C24" s="225" t="s">
        <v>187</v>
      </c>
      <c r="D24" s="322">
        <v>-282855</v>
      </c>
      <c r="E24" s="322">
        <v>-88963</v>
      </c>
      <c r="F24" s="322">
        <v>-161232</v>
      </c>
      <c r="G24" s="400">
        <v>29736</v>
      </c>
      <c r="H24" s="195"/>
      <c r="I24" s="196"/>
      <c r="J24" s="197"/>
    </row>
    <row r="25" spans="2:10" ht="15">
      <c r="B25" s="198"/>
      <c r="C25" s="225" t="s">
        <v>109</v>
      </c>
      <c r="D25" s="322">
        <v>47076</v>
      </c>
      <c r="E25" s="322">
        <v>33203</v>
      </c>
      <c r="F25" s="322">
        <v>30744</v>
      </c>
      <c r="G25" s="400">
        <v>63977</v>
      </c>
      <c r="H25" s="195"/>
      <c r="I25" s="196"/>
      <c r="J25" s="197"/>
    </row>
    <row r="26" spans="2:10" ht="15">
      <c r="B26" s="198"/>
      <c r="C26" s="224" t="s">
        <v>110</v>
      </c>
      <c r="D26" s="322">
        <v>-329931</v>
      </c>
      <c r="E26" s="322">
        <v>-122166</v>
      </c>
      <c r="F26" s="322">
        <v>-191976</v>
      </c>
      <c r="G26" s="400">
        <v>-34241</v>
      </c>
      <c r="H26" s="195"/>
      <c r="I26" s="196"/>
      <c r="J26" s="197"/>
    </row>
    <row r="27" spans="2:10" ht="15">
      <c r="B27" s="198"/>
      <c r="C27" s="224" t="s">
        <v>111</v>
      </c>
      <c r="D27" s="322">
        <v>74485</v>
      </c>
      <c r="E27" s="322">
        <v>74478</v>
      </c>
      <c r="F27" s="322">
        <v>11968</v>
      </c>
      <c r="G27" s="400">
        <v>132172</v>
      </c>
      <c r="H27" s="195"/>
      <c r="I27" s="196"/>
      <c r="J27" s="197"/>
    </row>
    <row r="28" spans="2:10" ht="15">
      <c r="B28" s="198"/>
      <c r="C28" s="199"/>
      <c r="D28" s="344"/>
      <c r="E28" s="345"/>
      <c r="F28" s="345"/>
      <c r="G28" s="346"/>
      <c r="H28" s="195"/>
      <c r="I28" s="196"/>
      <c r="J28" s="197"/>
    </row>
    <row r="29" spans="2:10" ht="15.75">
      <c r="B29" s="198"/>
      <c r="C29" s="223" t="s">
        <v>188</v>
      </c>
      <c r="D29" s="194">
        <f>SUM(D30:D31)+SUM(D33:D34)+D36+SUM(D38:D40)</f>
        <v>-59896.00000000118</v>
      </c>
      <c r="E29" s="194">
        <f>SUM(E30:E31)+SUM(E33:E34)+E36+SUM(E38:E40)</f>
        <v>-100921.99999999856</v>
      </c>
      <c r="F29" s="194">
        <f>SUM(F30:F31)+SUM(F33:F34)+F36+SUM(F38:F40)</f>
        <v>298583.9999999999</v>
      </c>
      <c r="G29" s="194">
        <f>SUM(G30:G31)+SUM(G33:G34)+G36+SUM(G38:G40)</f>
        <v>-56061.00000000083</v>
      </c>
      <c r="H29" s="195"/>
      <c r="I29" s="196"/>
      <c r="J29" s="197"/>
    </row>
    <row r="30" spans="2:10" ht="15">
      <c r="B30" s="198"/>
      <c r="C30" s="226" t="s">
        <v>112</v>
      </c>
      <c r="D30" s="322">
        <v>32899</v>
      </c>
      <c r="E30" s="322">
        <v>34159</v>
      </c>
      <c r="F30" s="322">
        <v>13872</v>
      </c>
      <c r="G30" s="400">
        <v>224260</v>
      </c>
      <c r="H30" s="195"/>
      <c r="I30" s="196"/>
      <c r="J30" s="197"/>
    </row>
    <row r="31" spans="2:10" ht="15">
      <c r="B31" s="198"/>
      <c r="C31" s="226" t="s">
        <v>113</v>
      </c>
      <c r="D31" s="322">
        <v>-116120</v>
      </c>
      <c r="E31" s="322">
        <v>-67155</v>
      </c>
      <c r="F31" s="322">
        <v>50498</v>
      </c>
      <c r="G31" s="400">
        <v>-256472</v>
      </c>
      <c r="H31" s="195"/>
      <c r="I31" s="196"/>
      <c r="J31" s="197"/>
    </row>
    <row r="32" spans="2:10" ht="15">
      <c r="B32" s="198"/>
      <c r="C32" s="204"/>
      <c r="D32" s="347"/>
      <c r="E32" s="348"/>
      <c r="F32" s="349"/>
      <c r="G32" s="401"/>
      <c r="H32" s="195"/>
      <c r="I32" s="196"/>
      <c r="J32" s="197"/>
    </row>
    <row r="33" spans="2:10" ht="15">
      <c r="B33" s="198"/>
      <c r="C33" s="227" t="s">
        <v>114</v>
      </c>
      <c r="D33" s="322">
        <v>100505.23826055496</v>
      </c>
      <c r="E33" s="322">
        <v>-4791.266848996656</v>
      </c>
      <c r="F33" s="322">
        <v>99194.25496075474</v>
      </c>
      <c r="G33" s="400">
        <v>-9686.102456477784</v>
      </c>
      <c r="H33" s="207"/>
      <c r="I33" s="196"/>
      <c r="J33" s="197"/>
    </row>
    <row r="34" spans="2:10" ht="16.5">
      <c r="B34" s="198"/>
      <c r="C34" s="226" t="s">
        <v>115</v>
      </c>
      <c r="D34" s="322">
        <v>-53643.02694677531</v>
      </c>
      <c r="E34" s="322">
        <v>-48910.854825459246</v>
      </c>
      <c r="F34" s="322">
        <v>-67204.97679145038</v>
      </c>
      <c r="G34" s="400">
        <v>-25504.378154513503</v>
      </c>
      <c r="H34" s="195"/>
      <c r="I34" s="196"/>
      <c r="J34" s="197"/>
    </row>
    <row r="35" spans="2:10" ht="15">
      <c r="B35" s="198"/>
      <c r="C35" s="331" t="s">
        <v>189</v>
      </c>
      <c r="D35" s="322">
        <v>12102</v>
      </c>
      <c r="E35" s="322">
        <v>-5037</v>
      </c>
      <c r="F35" s="322">
        <v>-10036</v>
      </c>
      <c r="G35" s="400">
        <v>-20743</v>
      </c>
      <c r="H35" s="195"/>
      <c r="I35" s="196"/>
      <c r="J35" s="197"/>
    </row>
    <row r="36" spans="2:10" ht="15">
      <c r="B36" s="198"/>
      <c r="C36" s="228" t="s">
        <v>116</v>
      </c>
      <c r="D36" s="322">
        <v>-460</v>
      </c>
      <c r="E36" s="322">
        <v>-1217</v>
      </c>
      <c r="F36" s="322">
        <v>-6236</v>
      </c>
      <c r="G36" s="400">
        <v>-43667</v>
      </c>
      <c r="H36" s="195"/>
      <c r="I36" s="196"/>
      <c r="J36" s="197"/>
    </row>
    <row r="37" spans="2:10" ht="15">
      <c r="B37" s="198"/>
      <c r="C37" s="204"/>
      <c r="D37" s="347"/>
      <c r="E37" s="348"/>
      <c r="F37" s="348"/>
      <c r="G37" s="402"/>
      <c r="H37" s="195"/>
      <c r="I37" s="196"/>
      <c r="J37" s="197"/>
    </row>
    <row r="38" spans="2:10" ht="16.5">
      <c r="B38" s="198"/>
      <c r="C38" s="226" t="s">
        <v>190</v>
      </c>
      <c r="D38" s="322">
        <v>-23077.211313780863</v>
      </c>
      <c r="E38" s="322">
        <v>-13006.878325542668</v>
      </c>
      <c r="F38" s="322">
        <v>208460.72183069552</v>
      </c>
      <c r="G38" s="400">
        <v>41608.48061099043</v>
      </c>
      <c r="H38" s="195"/>
      <c r="I38" s="196"/>
      <c r="J38" s="197"/>
    </row>
    <row r="39" spans="2:10" ht="16.5">
      <c r="B39" s="198"/>
      <c r="C39" s="226" t="s">
        <v>191</v>
      </c>
      <c r="D39" s="322">
        <v>0</v>
      </c>
      <c r="E39" s="322">
        <v>0</v>
      </c>
      <c r="F39" s="322">
        <v>0</v>
      </c>
      <c r="G39" s="400">
        <v>13400</v>
      </c>
      <c r="H39" s="195"/>
      <c r="I39" s="196"/>
      <c r="J39" s="197"/>
    </row>
    <row r="40" spans="2:10" ht="16.5">
      <c r="B40" s="198"/>
      <c r="C40" s="226" t="s">
        <v>192</v>
      </c>
      <c r="D40" s="322">
        <v>0</v>
      </c>
      <c r="E40" s="322">
        <v>0</v>
      </c>
      <c r="F40" s="322">
        <v>0</v>
      </c>
      <c r="G40" s="400">
        <v>0</v>
      </c>
      <c r="H40" s="195"/>
      <c r="I40" s="196"/>
      <c r="J40" s="197"/>
    </row>
    <row r="41" spans="2:10" ht="15">
      <c r="B41" s="198"/>
      <c r="C41" s="204"/>
      <c r="D41" s="351"/>
      <c r="E41" s="349"/>
      <c r="F41" s="349"/>
      <c r="G41" s="350"/>
      <c r="H41" s="195"/>
      <c r="I41" s="196"/>
      <c r="J41" s="197"/>
    </row>
    <row r="42" spans="2:10" ht="15.75">
      <c r="B42" s="198"/>
      <c r="C42" s="229" t="s">
        <v>117</v>
      </c>
      <c r="D42" s="321">
        <f>+D43</f>
        <v>-21272.999999999534</v>
      </c>
      <c r="E42" s="321">
        <f>+E43</f>
        <v>-39861.99999999977</v>
      </c>
      <c r="F42" s="321">
        <f>+F43</f>
        <v>-34405</v>
      </c>
      <c r="G42" s="321">
        <f>+G43</f>
        <v>-4334</v>
      </c>
      <c r="H42" s="195"/>
      <c r="I42" s="196"/>
      <c r="J42" s="197"/>
    </row>
    <row r="43" spans="2:10" ht="15">
      <c r="B43" s="198"/>
      <c r="C43" s="230" t="s">
        <v>118</v>
      </c>
      <c r="D43" s="383">
        <f>D46-(D10+D12+D30+D31+D33+D34+D36+D38+D39)</f>
        <v>-21272.999999999534</v>
      </c>
      <c r="E43" s="383">
        <f>E46-(E10+E12+E30+E31+E33+E34+E36+E38+E39)</f>
        <v>-39861.99999999977</v>
      </c>
      <c r="F43" s="383">
        <f>F46-(F10+F12+F30+F31+F33+F34+F36+F38+F39)</f>
        <v>-34405</v>
      </c>
      <c r="G43" s="400">
        <f>G46-(G10+G12+G30+G31+G33+G34+G36+G38+G39)</f>
        <v>-4334</v>
      </c>
      <c r="H43" s="195"/>
      <c r="I43" s="196"/>
      <c r="J43" s="197"/>
    </row>
    <row r="44" spans="2:10" ht="15">
      <c r="B44" s="198"/>
      <c r="C44" s="226" t="s">
        <v>119</v>
      </c>
      <c r="D44" s="322">
        <v>0</v>
      </c>
      <c r="E44" s="322">
        <v>0</v>
      </c>
      <c r="F44" s="322">
        <v>0</v>
      </c>
      <c r="G44" s="400">
        <v>0</v>
      </c>
      <c r="H44" s="195"/>
      <c r="I44" s="196"/>
      <c r="J44" s="197"/>
    </row>
    <row r="45" spans="2:10" ht="15.75" thickBot="1">
      <c r="B45" s="198"/>
      <c r="C45" s="199"/>
      <c r="D45" s="352"/>
      <c r="E45" s="353"/>
      <c r="F45" s="353"/>
      <c r="G45" s="354"/>
      <c r="H45" s="212"/>
      <c r="I45" s="196"/>
      <c r="J45" s="197"/>
    </row>
    <row r="46" spans="2:10" ht="18.75" thickBot="1" thickTop="1">
      <c r="B46" s="198"/>
      <c r="C46" s="182" t="s">
        <v>193</v>
      </c>
      <c r="D46" s="308">
        <v>2009988</v>
      </c>
      <c r="E46" s="308">
        <v>1141704</v>
      </c>
      <c r="F46" s="308">
        <v>2613822</v>
      </c>
      <c r="G46" s="320">
        <v>1073157</v>
      </c>
      <c r="H46" s="213"/>
      <c r="I46" s="196"/>
      <c r="J46" s="197"/>
    </row>
    <row r="47" spans="2:10" ht="17.25" thickBot="1" thickTop="1">
      <c r="B47" s="198"/>
      <c r="C47" s="214"/>
      <c r="D47" s="215"/>
      <c r="E47" s="215"/>
      <c r="F47" s="215"/>
      <c r="G47" s="215"/>
      <c r="H47" s="215"/>
      <c r="I47" s="196"/>
      <c r="J47" s="197"/>
    </row>
    <row r="48" spans="2:10" ht="20.25" thickBot="1" thickTop="1">
      <c r="B48" s="12"/>
      <c r="C48" s="231" t="s">
        <v>120</v>
      </c>
      <c r="D48" s="216"/>
      <c r="E48" s="216"/>
      <c r="F48" s="216"/>
      <c r="G48" s="216"/>
      <c r="H48" s="217"/>
      <c r="I48" s="100"/>
      <c r="J48" s="2"/>
    </row>
    <row r="49" spans="2:10" ht="18.75" thickTop="1">
      <c r="B49" s="12"/>
      <c r="C49" s="218"/>
      <c r="D49" s="219"/>
      <c r="E49" s="220"/>
      <c r="F49" s="220"/>
      <c r="G49" s="220"/>
      <c r="H49" s="220"/>
      <c r="I49" s="100"/>
      <c r="J49" s="2"/>
    </row>
    <row r="50" spans="2:10" ht="15.75">
      <c r="B50" s="12"/>
      <c r="C50" s="67" t="s">
        <v>194</v>
      </c>
      <c r="E50" s="1"/>
      <c r="F50" s="1"/>
      <c r="G50" s="5"/>
      <c r="H50" s="5" t="s">
        <v>195</v>
      </c>
      <c r="I50" s="100"/>
      <c r="J50" s="2"/>
    </row>
    <row r="51" spans="2:10" ht="15.75">
      <c r="B51" s="12"/>
      <c r="C51" s="115" t="s">
        <v>196</v>
      </c>
      <c r="E51" s="1"/>
      <c r="F51" s="1"/>
      <c r="H51" s="232" t="s">
        <v>197</v>
      </c>
      <c r="I51" s="100"/>
      <c r="J51" s="2"/>
    </row>
    <row r="52" spans="2:10" ht="15.75">
      <c r="B52" s="12"/>
      <c r="C52" s="115" t="s">
        <v>198</v>
      </c>
      <c r="E52" s="1"/>
      <c r="F52" s="1"/>
      <c r="H52" s="1"/>
      <c r="I52" s="100"/>
      <c r="J52" s="2"/>
    </row>
    <row r="53" spans="2:10" ht="15.75" thickBot="1">
      <c r="B53" s="135"/>
      <c r="C53" s="221"/>
      <c r="D53" s="73"/>
      <c r="E53" s="118"/>
      <c r="F53" s="118"/>
      <c r="G53" s="118"/>
      <c r="H53" s="118"/>
      <c r="I53" s="119"/>
      <c r="J53" s="2"/>
    </row>
    <row r="54" spans="2:10" ht="16.5" thickTop="1">
      <c r="B54" s="222"/>
      <c r="C54" s="115"/>
      <c r="D54" s="5"/>
      <c r="E54" s="5"/>
      <c r="F54" s="5"/>
      <c r="G54" s="5"/>
      <c r="H54" s="5"/>
      <c r="I54" s="5"/>
      <c r="J54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1">
      <selection activeCell="C2" sqref="C2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120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21" t="s">
        <v>18</v>
      </c>
      <c r="C2" s="189" t="s">
        <v>153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21"/>
      <c r="C3" s="189" t="s">
        <v>121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21"/>
      <c r="C4" s="114"/>
      <c r="D4" s="14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22"/>
      <c r="C5" s="80"/>
      <c r="D5" s="81"/>
      <c r="E5" s="81"/>
      <c r="F5" s="81"/>
      <c r="G5" s="82"/>
      <c r="H5" s="82"/>
      <c r="I5" s="83"/>
      <c r="J5" s="2"/>
      <c r="K5" s="5"/>
      <c r="L5" s="2"/>
    </row>
    <row r="6" spans="2:12" ht="15">
      <c r="B6" s="12"/>
      <c r="C6" s="173" t="s">
        <v>25</v>
      </c>
      <c r="D6" s="85"/>
      <c r="E6" s="410" t="s">
        <v>75</v>
      </c>
      <c r="F6" s="410"/>
      <c r="G6" s="87"/>
      <c r="H6" s="87"/>
      <c r="I6" s="100"/>
      <c r="J6" s="2"/>
      <c r="K6" s="2"/>
      <c r="L6" s="2"/>
    </row>
    <row r="7" spans="2:12" ht="15.75">
      <c r="B7" s="12"/>
      <c r="C7" s="173" t="s">
        <v>26</v>
      </c>
      <c r="D7" s="21">
        <v>2006</v>
      </c>
      <c r="E7" s="21">
        <v>2007</v>
      </c>
      <c r="F7" s="21">
        <v>2008</v>
      </c>
      <c r="G7" s="21">
        <v>2009</v>
      </c>
      <c r="H7" s="89"/>
      <c r="I7" s="100"/>
      <c r="J7" s="2"/>
      <c r="K7" s="2"/>
      <c r="L7" s="2"/>
    </row>
    <row r="8" spans="2:12" ht="15.75">
      <c r="B8" s="12"/>
      <c r="C8" s="174" t="s">
        <v>231</v>
      </c>
      <c r="D8" s="386"/>
      <c r="E8" s="386"/>
      <c r="F8" s="386"/>
      <c r="G8" s="386"/>
      <c r="H8" s="124"/>
      <c r="I8" s="100"/>
      <c r="J8" s="2"/>
      <c r="K8" s="2"/>
      <c r="L8" s="2"/>
    </row>
    <row r="9" spans="2:12" ht="16.5" thickBot="1">
      <c r="B9" s="12"/>
      <c r="C9" s="92"/>
      <c r="D9" s="20"/>
      <c r="E9" s="20"/>
      <c r="F9" s="20"/>
      <c r="G9" s="233"/>
      <c r="H9" s="191"/>
      <c r="I9" s="100"/>
      <c r="J9" s="2"/>
      <c r="K9" s="2"/>
      <c r="L9" s="2"/>
    </row>
    <row r="10" spans="2:12" ht="17.25" thickBot="1" thickTop="1">
      <c r="B10" s="12"/>
      <c r="C10" s="270" t="s">
        <v>122</v>
      </c>
      <c r="D10" s="308">
        <f>-'1. Tábla'!E11</f>
        <v>2398953</v>
      </c>
      <c r="E10" s="308">
        <f>-'1. Tábla'!F11</f>
        <v>1422512</v>
      </c>
      <c r="F10" s="308">
        <f>-'1. Tábla'!G11</f>
        <v>938751</v>
      </c>
      <c r="G10" s="375">
        <f>-'1. Tábla'!H11</f>
        <v>955436</v>
      </c>
      <c r="H10" s="113"/>
      <c r="I10" s="100"/>
      <c r="J10" s="2"/>
      <c r="K10" s="2"/>
      <c r="L10" s="2"/>
    </row>
    <row r="11" spans="2:12" ht="15.75" thickTop="1">
      <c r="B11" s="12"/>
      <c r="C11" s="108"/>
      <c r="D11" s="343"/>
      <c r="E11" s="313"/>
      <c r="F11" s="313"/>
      <c r="G11" s="403"/>
      <c r="H11" s="104"/>
      <c r="I11" s="100"/>
      <c r="J11" s="2"/>
      <c r="K11" s="2"/>
      <c r="L11" s="2"/>
    </row>
    <row r="12" spans="2:12" ht="17.25">
      <c r="B12" s="192"/>
      <c r="C12" s="332" t="s">
        <v>185</v>
      </c>
      <c r="D12" s="193">
        <f>D13+D14+D15+D22+D27</f>
        <v>-507869</v>
      </c>
      <c r="E12" s="193">
        <f>E13+E14+E15+E22+E27</f>
        <v>-254881</v>
      </c>
      <c r="F12" s="193">
        <f>F13+F14+F15+F22+F27</f>
        <v>1283102</v>
      </c>
      <c r="G12" s="194">
        <f>G13+G14+G15+G22+G27</f>
        <v>43263.00000000013</v>
      </c>
      <c r="H12" s="195"/>
      <c r="I12" s="196"/>
      <c r="J12" s="197"/>
      <c r="K12" s="197"/>
      <c r="L12" s="197"/>
    </row>
    <row r="13" spans="2:12" ht="15">
      <c r="B13" s="198"/>
      <c r="C13" s="224" t="s">
        <v>200</v>
      </c>
      <c r="D13" s="322">
        <v>118730</v>
      </c>
      <c r="E13" s="322">
        <v>2189.0000000000073</v>
      </c>
      <c r="F13" s="322">
        <v>1463964</v>
      </c>
      <c r="G13" s="400">
        <v>-693596</v>
      </c>
      <c r="H13" s="195"/>
      <c r="I13" s="196"/>
      <c r="J13" s="197"/>
      <c r="K13" s="197"/>
      <c r="L13" s="197"/>
    </row>
    <row r="14" spans="2:12" ht="15">
      <c r="B14" s="198"/>
      <c r="C14" s="224" t="s">
        <v>201</v>
      </c>
      <c r="D14" s="322">
        <v>-21229</v>
      </c>
      <c r="E14" s="322">
        <v>-13162</v>
      </c>
      <c r="F14" s="322">
        <v>-5286</v>
      </c>
      <c r="G14" s="400">
        <v>-25762</v>
      </c>
      <c r="H14" s="195"/>
      <c r="I14" s="196"/>
      <c r="J14" s="197"/>
      <c r="K14" s="197"/>
      <c r="L14" s="197"/>
    </row>
    <row r="15" spans="2:12" ht="15">
      <c r="B15" s="198"/>
      <c r="C15" s="224" t="s">
        <v>202</v>
      </c>
      <c r="D15" s="322">
        <v>-347464</v>
      </c>
      <c r="E15" s="322">
        <v>-236700</v>
      </c>
      <c r="F15" s="322">
        <v>-39494</v>
      </c>
      <c r="G15" s="400">
        <v>591495</v>
      </c>
      <c r="H15" s="195"/>
      <c r="I15" s="196"/>
      <c r="J15" s="197"/>
      <c r="K15" s="197"/>
      <c r="L15" s="197"/>
    </row>
    <row r="16" spans="2:12" ht="15">
      <c r="B16" s="198"/>
      <c r="C16" s="225" t="s">
        <v>106</v>
      </c>
      <c r="D16" s="322">
        <v>3654300</v>
      </c>
      <c r="E16" s="322">
        <v>2323800</v>
      </c>
      <c r="F16" s="322">
        <v>2024622</v>
      </c>
      <c r="G16" s="400">
        <v>3653315</v>
      </c>
      <c r="H16" s="195"/>
      <c r="I16" s="196"/>
      <c r="J16" s="197"/>
      <c r="K16" s="197"/>
      <c r="L16" s="197"/>
    </row>
    <row r="17" spans="2:12" ht="15">
      <c r="B17" s="198"/>
      <c r="C17" s="224" t="s">
        <v>107</v>
      </c>
      <c r="D17" s="322">
        <v>-4001764</v>
      </c>
      <c r="E17" s="322">
        <v>-2560500</v>
      </c>
      <c r="F17" s="322">
        <v>-2064116</v>
      </c>
      <c r="G17" s="400">
        <v>-3061820</v>
      </c>
      <c r="H17" s="195"/>
      <c r="I17" s="196"/>
      <c r="J17" s="197"/>
      <c r="K17" s="197"/>
      <c r="L17" s="197"/>
    </row>
    <row r="18" spans="2:12" ht="15">
      <c r="B18" s="198"/>
      <c r="C18" s="225" t="s">
        <v>203</v>
      </c>
      <c r="D18" s="322">
        <v>-311203</v>
      </c>
      <c r="E18" s="322">
        <v>-64542</v>
      </c>
      <c r="F18" s="322">
        <v>-23259</v>
      </c>
      <c r="G18" s="400">
        <v>60648</v>
      </c>
      <c r="H18" s="195"/>
      <c r="I18" s="196"/>
      <c r="J18" s="197"/>
      <c r="K18" s="197"/>
      <c r="L18" s="197"/>
    </row>
    <row r="19" spans="2:12" ht="15">
      <c r="B19" s="198"/>
      <c r="C19" s="225" t="s">
        <v>204</v>
      </c>
      <c r="D19" s="322">
        <v>-36261</v>
      </c>
      <c r="E19" s="322">
        <v>-172158</v>
      </c>
      <c r="F19" s="322">
        <v>-16235</v>
      </c>
      <c r="G19" s="400">
        <v>530847</v>
      </c>
      <c r="H19" s="195"/>
      <c r="I19" s="196"/>
      <c r="J19" s="197"/>
      <c r="K19" s="197"/>
      <c r="L19" s="197"/>
    </row>
    <row r="20" spans="2:12" ht="15">
      <c r="B20" s="198"/>
      <c r="C20" s="225" t="s">
        <v>106</v>
      </c>
      <c r="D20" s="322">
        <v>119123</v>
      </c>
      <c r="E20" s="322">
        <v>11921</v>
      </c>
      <c r="F20" s="322">
        <v>17513</v>
      </c>
      <c r="G20" s="400">
        <v>732710</v>
      </c>
      <c r="H20" s="195"/>
      <c r="I20" s="196"/>
      <c r="J20" s="197"/>
      <c r="K20" s="197"/>
      <c r="L20" s="197"/>
    </row>
    <row r="21" spans="2:12" ht="15">
      <c r="B21" s="198"/>
      <c r="C21" s="225" t="s">
        <v>107</v>
      </c>
      <c r="D21" s="322">
        <v>-155384</v>
      </c>
      <c r="E21" s="322">
        <v>-184079</v>
      </c>
      <c r="F21" s="322">
        <v>-33748</v>
      </c>
      <c r="G21" s="400">
        <v>-201863</v>
      </c>
      <c r="H21" s="195"/>
      <c r="I21" s="196"/>
      <c r="J21" s="197"/>
      <c r="K21" s="197"/>
      <c r="L21" s="197"/>
    </row>
    <row r="22" spans="2:12" ht="15">
      <c r="B22" s="198"/>
      <c r="C22" s="225" t="s">
        <v>205</v>
      </c>
      <c r="D22" s="322">
        <v>-276040</v>
      </c>
      <c r="E22" s="322">
        <v>-64603</v>
      </c>
      <c r="F22" s="322">
        <v>-146226</v>
      </c>
      <c r="G22" s="400">
        <v>23264</v>
      </c>
      <c r="H22" s="195"/>
      <c r="I22" s="196"/>
      <c r="J22" s="197"/>
      <c r="K22" s="197"/>
      <c r="L22" s="197"/>
    </row>
    <row r="23" spans="2:12" ht="16.5">
      <c r="B23" s="198"/>
      <c r="C23" s="225" t="s">
        <v>186</v>
      </c>
      <c r="D23" s="322">
        <v>255</v>
      </c>
      <c r="E23" s="322">
        <v>719</v>
      </c>
      <c r="F23" s="322">
        <v>-889</v>
      </c>
      <c r="G23" s="400">
        <v>551</v>
      </c>
      <c r="H23" s="195"/>
      <c r="I23" s="196"/>
      <c r="J23" s="197"/>
      <c r="K23" s="197"/>
      <c r="L23" s="197"/>
    </row>
    <row r="24" spans="2:12" ht="15">
      <c r="B24" s="198"/>
      <c r="C24" s="330" t="s">
        <v>187</v>
      </c>
      <c r="D24" s="322">
        <v>-276295</v>
      </c>
      <c r="E24" s="322">
        <v>-65322</v>
      </c>
      <c r="F24" s="322">
        <v>-145337</v>
      </c>
      <c r="G24" s="400">
        <v>22713</v>
      </c>
      <c r="H24" s="195"/>
      <c r="I24" s="196"/>
      <c r="J24" s="197"/>
      <c r="K24" s="197"/>
      <c r="L24" s="197"/>
    </row>
    <row r="25" spans="2:12" ht="15">
      <c r="B25" s="198"/>
      <c r="C25" s="225" t="s">
        <v>109</v>
      </c>
      <c r="D25" s="322">
        <v>38476</v>
      </c>
      <c r="E25" s="322">
        <v>27309</v>
      </c>
      <c r="F25" s="322">
        <v>22354</v>
      </c>
      <c r="G25" s="400">
        <v>40600</v>
      </c>
      <c r="H25" s="195"/>
      <c r="I25" s="196"/>
      <c r="J25" s="197"/>
      <c r="K25" s="197"/>
      <c r="L25" s="197"/>
    </row>
    <row r="26" spans="2:12" ht="15">
      <c r="B26" s="198"/>
      <c r="C26" s="224" t="s">
        <v>110</v>
      </c>
      <c r="D26" s="322">
        <v>-314771</v>
      </c>
      <c r="E26" s="322">
        <v>-92631</v>
      </c>
      <c r="F26" s="322">
        <v>-167691</v>
      </c>
      <c r="G26" s="400">
        <v>-17887</v>
      </c>
      <c r="H26" s="195"/>
      <c r="I26" s="196"/>
      <c r="J26" s="197"/>
      <c r="K26" s="197"/>
      <c r="L26" s="197"/>
    </row>
    <row r="27" spans="2:12" ht="15">
      <c r="B27" s="198"/>
      <c r="C27" s="224" t="s">
        <v>111</v>
      </c>
      <c r="D27" s="322">
        <v>18134</v>
      </c>
      <c r="E27" s="322">
        <v>57395</v>
      </c>
      <c r="F27" s="322">
        <v>10144</v>
      </c>
      <c r="G27" s="400">
        <v>147862</v>
      </c>
      <c r="H27" s="195"/>
      <c r="I27" s="196"/>
      <c r="J27" s="197"/>
      <c r="K27" s="197"/>
      <c r="L27" s="197"/>
    </row>
    <row r="28" spans="2:12" ht="15">
      <c r="B28" s="198"/>
      <c r="C28" s="199"/>
      <c r="D28" s="344"/>
      <c r="E28" s="345"/>
      <c r="F28" s="345"/>
      <c r="G28" s="346"/>
      <c r="H28" s="195"/>
      <c r="I28" s="196"/>
      <c r="J28" s="197"/>
      <c r="K28" s="197"/>
      <c r="L28" s="197"/>
    </row>
    <row r="29" spans="2:12" ht="15.75">
      <c r="B29" s="198"/>
      <c r="C29" s="223" t="s">
        <v>188</v>
      </c>
      <c r="D29" s="194">
        <f>SUM(D30:D31)+SUM(D33:D34)+D36+SUM(D38:D40)</f>
        <v>-22681.000000000357</v>
      </c>
      <c r="E29" s="194">
        <f>SUM(E30:E31)+SUM(E33:E34)+E36+SUM(E38:E40)</f>
        <v>-125239.00000000096</v>
      </c>
      <c r="F29" s="194">
        <f>SUM(F30:F31)+SUM(F33:F34)+F36+SUM(F38:F40)</f>
        <v>210511.99999999852</v>
      </c>
      <c r="G29" s="194">
        <f>SUM(G30:G31)+SUM(G33:G34)+G36+SUM(G38:G40)</f>
        <v>-40619.99999999667</v>
      </c>
      <c r="H29" s="195"/>
      <c r="I29" s="196"/>
      <c r="J29" s="197"/>
      <c r="K29" s="197"/>
      <c r="L29" s="197"/>
    </row>
    <row r="30" spans="2:12" ht="15">
      <c r="B30" s="198"/>
      <c r="C30" s="226" t="s">
        <v>206</v>
      </c>
      <c r="D30" s="322">
        <v>32899</v>
      </c>
      <c r="E30" s="322">
        <v>34159</v>
      </c>
      <c r="F30" s="322">
        <v>13872</v>
      </c>
      <c r="G30" s="400">
        <v>224260</v>
      </c>
      <c r="H30" s="195"/>
      <c r="I30" s="196"/>
      <c r="J30" s="197"/>
      <c r="K30" s="197"/>
      <c r="L30" s="197"/>
    </row>
    <row r="31" spans="2:12" ht="15">
      <c r="B31" s="198"/>
      <c r="C31" s="226" t="s">
        <v>207</v>
      </c>
      <c r="D31" s="322">
        <v>-82195</v>
      </c>
      <c r="E31" s="322">
        <v>-93023</v>
      </c>
      <c r="F31" s="322">
        <v>24115</v>
      </c>
      <c r="G31" s="400">
        <v>-226983</v>
      </c>
      <c r="H31" s="195"/>
      <c r="I31" s="196"/>
      <c r="J31" s="197"/>
      <c r="K31" s="197"/>
      <c r="L31" s="197"/>
    </row>
    <row r="32" spans="2:12" ht="15">
      <c r="B32" s="198"/>
      <c r="C32" s="331"/>
      <c r="D32" s="347"/>
      <c r="E32" s="348"/>
      <c r="F32" s="349"/>
      <c r="G32" s="401"/>
      <c r="H32" s="195"/>
      <c r="I32" s="196"/>
      <c r="J32" s="197"/>
      <c r="K32" s="197"/>
      <c r="L32" s="197"/>
    </row>
    <row r="33" spans="2:12" ht="15">
      <c r="B33" s="198"/>
      <c r="C33" s="333" t="s">
        <v>208</v>
      </c>
      <c r="D33" s="322">
        <v>100384.6207484653</v>
      </c>
      <c r="E33" s="322">
        <v>-4367.844181052078</v>
      </c>
      <c r="F33" s="322">
        <v>101114.12443349764</v>
      </c>
      <c r="G33" s="400">
        <v>-12195.090094327497</v>
      </c>
      <c r="H33" s="207"/>
      <c r="I33" s="196"/>
      <c r="J33" s="197"/>
      <c r="K33" s="197"/>
      <c r="L33" s="197"/>
    </row>
    <row r="34" spans="2:12" ht="16.5">
      <c r="B34" s="198"/>
      <c r="C34" s="226" t="s">
        <v>209</v>
      </c>
      <c r="D34" s="322">
        <v>-53287.026946775375</v>
      </c>
      <c r="E34" s="322">
        <v>-47826.854825459304</v>
      </c>
      <c r="F34" s="322">
        <v>-67773.97679145035</v>
      </c>
      <c r="G34" s="400">
        <v>-23079.378154513437</v>
      </c>
      <c r="H34" s="195"/>
      <c r="I34" s="196"/>
      <c r="J34" s="197"/>
      <c r="K34" s="197"/>
      <c r="L34" s="197"/>
    </row>
    <row r="35" spans="2:12" ht="15">
      <c r="B35" s="198"/>
      <c r="C35" s="331" t="s">
        <v>189</v>
      </c>
      <c r="D35" s="322">
        <v>12102</v>
      </c>
      <c r="E35" s="322">
        <v>-5037</v>
      </c>
      <c r="F35" s="322">
        <v>-10036</v>
      </c>
      <c r="G35" s="400">
        <v>-20743</v>
      </c>
      <c r="H35" s="195"/>
      <c r="I35" s="196"/>
      <c r="J35" s="197"/>
      <c r="K35" s="197"/>
      <c r="L35" s="197"/>
    </row>
    <row r="36" spans="2:12" ht="15">
      <c r="B36" s="198"/>
      <c r="C36" s="228" t="s">
        <v>210</v>
      </c>
      <c r="D36" s="322">
        <v>-460</v>
      </c>
      <c r="E36" s="322">
        <v>-1217</v>
      </c>
      <c r="F36" s="322">
        <v>-6236</v>
      </c>
      <c r="G36" s="400">
        <v>-43667</v>
      </c>
      <c r="H36" s="195"/>
      <c r="I36" s="196"/>
      <c r="J36" s="197"/>
      <c r="K36" s="197"/>
      <c r="L36" s="197"/>
    </row>
    <row r="37" spans="2:12" ht="15">
      <c r="B37" s="198"/>
      <c r="C37" s="334"/>
      <c r="D37" s="347"/>
      <c r="E37" s="348"/>
      <c r="F37" s="348"/>
      <c r="G37" s="402"/>
      <c r="H37" s="195"/>
      <c r="I37" s="196"/>
      <c r="J37" s="197"/>
      <c r="K37" s="197"/>
      <c r="L37" s="197"/>
    </row>
    <row r="38" spans="2:12" ht="16.5">
      <c r="B38" s="198"/>
      <c r="C38" s="226" t="s">
        <v>211</v>
      </c>
      <c r="D38" s="322">
        <v>-20022.593801690266</v>
      </c>
      <c r="E38" s="322">
        <v>-12963.300993489567</v>
      </c>
      <c r="F38" s="322">
        <v>145420.85235795123</v>
      </c>
      <c r="G38" s="400">
        <v>27644.468248844263</v>
      </c>
      <c r="H38" s="195"/>
      <c r="I38" s="196"/>
      <c r="J38" s="197"/>
      <c r="K38" s="197"/>
      <c r="L38" s="197"/>
    </row>
    <row r="39" spans="2:12" ht="16.5">
      <c r="B39" s="198"/>
      <c r="C39" s="226" t="s">
        <v>212</v>
      </c>
      <c r="D39" s="322">
        <v>0</v>
      </c>
      <c r="E39" s="322">
        <v>0</v>
      </c>
      <c r="F39" s="322">
        <v>0</v>
      </c>
      <c r="G39" s="400">
        <v>13400</v>
      </c>
      <c r="H39" s="195"/>
      <c r="I39" s="196"/>
      <c r="J39" s="197"/>
      <c r="K39" s="197"/>
      <c r="L39" s="197"/>
    </row>
    <row r="40" spans="2:12" ht="16.5">
      <c r="B40" s="198"/>
      <c r="C40" s="226" t="s">
        <v>213</v>
      </c>
      <c r="D40" s="322">
        <v>0</v>
      </c>
      <c r="E40" s="322">
        <v>0</v>
      </c>
      <c r="F40" s="322">
        <v>0</v>
      </c>
      <c r="G40" s="400">
        <v>0</v>
      </c>
      <c r="H40" s="195"/>
      <c r="I40" s="196"/>
      <c r="J40" s="197"/>
      <c r="K40" s="197"/>
      <c r="L40" s="197"/>
    </row>
    <row r="41" spans="2:12" ht="15">
      <c r="B41" s="198"/>
      <c r="C41" s="204"/>
      <c r="D41" s="351"/>
      <c r="E41" s="349"/>
      <c r="F41" s="349"/>
      <c r="G41" s="401"/>
      <c r="H41" s="195"/>
      <c r="I41" s="196"/>
      <c r="J41" s="197"/>
      <c r="K41" s="197"/>
      <c r="L41" s="197"/>
    </row>
    <row r="42" spans="2:12" ht="15.75">
      <c r="B42" s="198"/>
      <c r="C42" s="229" t="s">
        <v>117</v>
      </c>
      <c r="D42" s="245">
        <f>+D43</f>
        <v>-13904</v>
      </c>
      <c r="E42" s="245">
        <f>+E43</f>
        <v>-63547.99999999988</v>
      </c>
      <c r="F42" s="245">
        <f>+F43</f>
        <v>-41059.999999999534</v>
      </c>
      <c r="G42" s="404">
        <f>+G43</f>
        <v>-15311.999999999884</v>
      </c>
      <c r="H42" s="195"/>
      <c r="I42" s="196"/>
      <c r="J42" s="197"/>
      <c r="K42" s="197"/>
      <c r="L42" s="197"/>
    </row>
    <row r="43" spans="2:12" ht="15">
      <c r="B43" s="198"/>
      <c r="C43" s="230" t="s">
        <v>214</v>
      </c>
      <c r="D43" s="383">
        <f>D46-(D10+D12+D30+D31+D33+D34+D36+D38+D39)</f>
        <v>-13904</v>
      </c>
      <c r="E43" s="383">
        <f>E46-(E10+E12+E30+E31+E33+E34+E36+E38+E39)</f>
        <v>-63547.99999999988</v>
      </c>
      <c r="F43" s="383">
        <f>F46-(F10+F12+F30+F31+F33+F34+F36+F38+F39)</f>
        <v>-41059.999999999534</v>
      </c>
      <c r="G43" s="405">
        <f>G46-(G10+G12+G30+G31+G33+G34+G36+G38+G39)</f>
        <v>-15311.999999999884</v>
      </c>
      <c r="H43" s="195"/>
      <c r="I43" s="196"/>
      <c r="J43" s="197"/>
      <c r="K43" s="197"/>
      <c r="L43" s="197"/>
    </row>
    <row r="44" spans="2:12" ht="15">
      <c r="B44" s="198"/>
      <c r="C44" s="226" t="s">
        <v>215</v>
      </c>
      <c r="D44" s="322">
        <v>0</v>
      </c>
      <c r="E44" s="322">
        <v>0</v>
      </c>
      <c r="F44" s="322">
        <v>0</v>
      </c>
      <c r="G44" s="400">
        <v>0</v>
      </c>
      <c r="H44" s="195"/>
      <c r="I44" s="196"/>
      <c r="J44" s="197"/>
      <c r="K44" s="197"/>
      <c r="L44" s="197"/>
    </row>
    <row r="45" spans="2:12" ht="15.75" thickBot="1">
      <c r="B45" s="198"/>
      <c r="C45" s="200"/>
      <c r="D45" s="352"/>
      <c r="E45" s="353"/>
      <c r="F45" s="353"/>
      <c r="G45" s="406"/>
      <c r="H45" s="234"/>
      <c r="I45" s="196"/>
      <c r="J45" s="197"/>
      <c r="K45" s="197"/>
      <c r="L45" s="197"/>
    </row>
    <row r="46" spans="2:12" ht="18.75" thickBot="1" thickTop="1">
      <c r="B46" s="198"/>
      <c r="C46" s="270" t="s">
        <v>123</v>
      </c>
      <c r="D46" s="355">
        <v>1854499</v>
      </c>
      <c r="E46" s="355">
        <v>978843.9999999992</v>
      </c>
      <c r="F46" s="355">
        <v>2391305</v>
      </c>
      <c r="G46" s="407">
        <v>942767.0000000035</v>
      </c>
      <c r="H46" s="213"/>
      <c r="I46" s="196"/>
      <c r="J46" s="197"/>
      <c r="K46" s="197"/>
      <c r="L46" s="197"/>
    </row>
    <row r="47" spans="2:12" ht="17.25" thickBot="1" thickTop="1">
      <c r="B47" s="12"/>
      <c r="C47" s="214"/>
      <c r="D47" s="356"/>
      <c r="E47" s="356"/>
      <c r="F47" s="356"/>
      <c r="G47" s="356"/>
      <c r="H47" s="236"/>
      <c r="I47" s="100"/>
      <c r="J47" s="2"/>
      <c r="K47" s="2"/>
      <c r="L47" s="2"/>
    </row>
    <row r="48" spans="2:12" ht="17.25" thickBot="1" thickTop="1">
      <c r="B48" s="12"/>
      <c r="C48" s="237"/>
      <c r="D48" s="357"/>
      <c r="E48" s="358"/>
      <c r="F48" s="358"/>
      <c r="G48" s="358"/>
      <c r="H48" s="239"/>
      <c r="I48" s="100"/>
      <c r="J48" s="2"/>
      <c r="K48" s="2"/>
      <c r="L48" s="2"/>
    </row>
    <row r="49" spans="2:12" ht="17.25" thickBot="1" thickTop="1">
      <c r="B49" s="12"/>
      <c r="C49" s="271" t="s">
        <v>124</v>
      </c>
      <c r="D49" s="355">
        <v>14935391</v>
      </c>
      <c r="E49" s="355">
        <v>16041926</v>
      </c>
      <c r="F49" s="355">
        <v>18365634</v>
      </c>
      <c r="G49" s="355">
        <v>19249790</v>
      </c>
      <c r="H49" s="113"/>
      <c r="I49" s="100"/>
      <c r="J49" s="2"/>
      <c r="K49" s="2"/>
      <c r="L49" s="2"/>
    </row>
    <row r="50" spans="2:12" ht="17.25" thickTop="1">
      <c r="B50" s="12"/>
      <c r="C50" s="225" t="s">
        <v>216</v>
      </c>
      <c r="D50" s="322">
        <v>15136396</v>
      </c>
      <c r="E50" s="322">
        <v>16115240</v>
      </c>
      <c r="F50" s="322">
        <v>18506545</v>
      </c>
      <c r="G50" s="322">
        <v>19449312</v>
      </c>
      <c r="H50" s="106"/>
      <c r="I50" s="100"/>
      <c r="J50" s="2"/>
      <c r="K50" s="2"/>
      <c r="L50" s="2"/>
    </row>
    <row r="51" spans="2:12" ht="16.5" customHeight="1">
      <c r="B51" s="12"/>
      <c r="C51" s="272" t="s">
        <v>217</v>
      </c>
      <c r="D51" s="322">
        <v>201005</v>
      </c>
      <c r="E51" s="322">
        <v>73314</v>
      </c>
      <c r="F51" s="322">
        <v>140911</v>
      </c>
      <c r="G51" s="322">
        <v>199522</v>
      </c>
      <c r="H51" s="240"/>
      <c r="I51" s="100"/>
      <c r="J51" s="2"/>
      <c r="K51" s="2"/>
      <c r="L51" s="2"/>
    </row>
    <row r="52" spans="2:12" ht="15.75" thickBot="1">
      <c r="B52" s="12"/>
      <c r="C52" s="200"/>
      <c r="D52" s="102"/>
      <c r="E52" s="102"/>
      <c r="F52" s="102"/>
      <c r="G52" s="102"/>
      <c r="H52" s="241"/>
      <c r="I52" s="100"/>
      <c r="J52" s="2"/>
      <c r="K52" s="2"/>
      <c r="L52" s="2"/>
    </row>
    <row r="53" spans="2:12" ht="20.25" thickBot="1" thickTop="1">
      <c r="B53" s="12"/>
      <c r="C53" s="231" t="s">
        <v>120</v>
      </c>
      <c r="D53" s="216"/>
      <c r="E53" s="216"/>
      <c r="F53" s="216"/>
      <c r="G53" s="216"/>
      <c r="H53" s="217"/>
      <c r="I53" s="100"/>
      <c r="J53" s="2"/>
      <c r="K53" s="5"/>
      <c r="L53" s="2"/>
    </row>
    <row r="54" spans="2:12" ht="18.75" thickTop="1">
      <c r="B54" s="12"/>
      <c r="C54" s="218"/>
      <c r="D54" s="219"/>
      <c r="E54" s="220"/>
      <c r="F54" s="220"/>
      <c r="G54" s="220"/>
      <c r="H54" s="220"/>
      <c r="I54" s="100"/>
      <c r="J54" s="2"/>
      <c r="K54" s="5"/>
      <c r="L54" s="2"/>
    </row>
    <row r="55" spans="2:12" ht="15.75">
      <c r="B55" s="12"/>
      <c r="C55" s="67" t="s">
        <v>194</v>
      </c>
      <c r="E55" s="1"/>
      <c r="F55" s="1"/>
      <c r="G55" s="5"/>
      <c r="H55" s="5" t="s">
        <v>195</v>
      </c>
      <c r="I55" s="100"/>
      <c r="J55" s="2"/>
      <c r="K55" s="5"/>
      <c r="L55" s="2"/>
    </row>
    <row r="56" spans="2:12" ht="15.75">
      <c r="B56" s="12"/>
      <c r="C56" s="115" t="s">
        <v>199</v>
      </c>
      <c r="E56" s="1"/>
      <c r="F56" s="1"/>
      <c r="H56" s="232" t="s">
        <v>197</v>
      </c>
      <c r="I56" s="100"/>
      <c r="J56" s="2"/>
      <c r="K56" s="5"/>
      <c r="L56" s="2"/>
    </row>
    <row r="57" spans="2:12" ht="15.75">
      <c r="B57" s="12"/>
      <c r="C57" s="115" t="s">
        <v>198</v>
      </c>
      <c r="E57" s="1"/>
      <c r="F57" s="1"/>
      <c r="H57" s="1"/>
      <c r="I57" s="100"/>
      <c r="J57" s="2"/>
      <c r="K57" s="5"/>
      <c r="L57" s="2"/>
    </row>
    <row r="58" spans="2:12" ht="16.5" thickBot="1">
      <c r="B58" s="135"/>
      <c r="C58" s="221"/>
      <c r="D58" s="242"/>
      <c r="E58" s="243"/>
      <c r="F58" s="243"/>
      <c r="G58" s="243"/>
      <c r="H58" s="243"/>
      <c r="I58" s="119"/>
      <c r="J58" s="2"/>
      <c r="K58" s="5"/>
      <c r="L58" s="2"/>
    </row>
    <row r="59" spans="2:12" ht="16.5" thickTop="1">
      <c r="B59" s="222"/>
      <c r="C59" s="115"/>
      <c r="D59" s="232"/>
      <c r="E59" s="232"/>
      <c r="F59" s="232"/>
      <c r="G59" s="232"/>
      <c r="H59" s="232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9"/>
  <sheetViews>
    <sheetView showGridLines="0" zoomScale="70" zoomScaleNormal="70" workbookViewId="0" topLeftCell="B1">
      <selection activeCell="C2" sqref="C2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20"/>
      <c r="D1" s="2"/>
      <c r="E1" s="2"/>
      <c r="F1" s="2"/>
      <c r="G1" s="2"/>
      <c r="H1" s="2"/>
      <c r="I1" s="2"/>
    </row>
    <row r="2" spans="2:9" ht="18">
      <c r="B2" s="121" t="s">
        <v>18</v>
      </c>
      <c r="C2" s="189" t="s">
        <v>152</v>
      </c>
      <c r="D2" s="3"/>
      <c r="E2" s="2"/>
      <c r="F2" s="2"/>
      <c r="G2" s="2"/>
      <c r="H2" s="2"/>
      <c r="I2" s="2"/>
    </row>
    <row r="3" spans="2:9" ht="18">
      <c r="B3" s="121"/>
      <c r="C3" s="189" t="s">
        <v>125</v>
      </c>
      <c r="D3" s="3"/>
      <c r="E3" s="2"/>
      <c r="F3" s="2"/>
      <c r="G3" s="2"/>
      <c r="H3" s="2"/>
      <c r="I3" s="2"/>
    </row>
    <row r="4" spans="2:9" ht="16.5" thickBot="1">
      <c r="B4" s="121"/>
      <c r="C4" s="114"/>
      <c r="D4" s="142"/>
      <c r="E4" s="2"/>
      <c r="F4" s="2"/>
      <c r="G4" s="2"/>
      <c r="H4" s="2"/>
      <c r="I4" s="2"/>
    </row>
    <row r="5" spans="2:9" ht="15.75" thickTop="1">
      <c r="B5" s="122"/>
      <c r="C5" s="80"/>
      <c r="D5" s="81"/>
      <c r="E5" s="81"/>
      <c r="F5" s="81"/>
      <c r="G5" s="82"/>
      <c r="H5" s="82"/>
      <c r="I5" s="83"/>
    </row>
    <row r="6" spans="2:9" ht="15">
      <c r="B6" s="12"/>
      <c r="C6" s="173" t="s">
        <v>25</v>
      </c>
      <c r="D6" s="85"/>
      <c r="E6" s="410" t="s">
        <v>75</v>
      </c>
      <c r="F6" s="410"/>
      <c r="G6" s="87"/>
      <c r="H6" s="87"/>
      <c r="I6" s="100"/>
    </row>
    <row r="7" spans="2:9" ht="15.75">
      <c r="B7" s="12"/>
      <c r="C7" s="173" t="s">
        <v>26</v>
      </c>
      <c r="D7" s="21">
        <v>2006</v>
      </c>
      <c r="E7" s="21">
        <v>2007</v>
      </c>
      <c r="F7" s="21">
        <v>2008</v>
      </c>
      <c r="G7" s="21">
        <v>2009</v>
      </c>
      <c r="H7" s="89"/>
      <c r="I7" s="100"/>
    </row>
    <row r="8" spans="2:9" ht="15.75">
      <c r="B8" s="12"/>
      <c r="C8" s="174" t="s">
        <v>231</v>
      </c>
      <c r="D8" s="386"/>
      <c r="E8" s="386"/>
      <c r="F8" s="386"/>
      <c r="G8" s="386"/>
      <c r="H8" s="124"/>
      <c r="I8" s="100"/>
    </row>
    <row r="9" spans="2:9" ht="16.5" thickBot="1">
      <c r="B9" s="12"/>
      <c r="C9" s="92"/>
      <c r="D9" s="20"/>
      <c r="E9" s="20"/>
      <c r="F9" s="20"/>
      <c r="G9" s="190"/>
      <c r="H9" s="191"/>
      <c r="I9" s="100"/>
    </row>
    <row r="10" spans="2:9" ht="17.25" thickBot="1" thickTop="1">
      <c r="B10" s="12"/>
      <c r="C10" s="270" t="s">
        <v>126</v>
      </c>
      <c r="D10" s="127" t="s">
        <v>5</v>
      </c>
      <c r="E10" s="127" t="s">
        <v>5</v>
      </c>
      <c r="F10" s="127" t="s">
        <v>5</v>
      </c>
      <c r="G10" s="277" t="s">
        <v>5</v>
      </c>
      <c r="H10" s="113"/>
      <c r="I10" s="100"/>
    </row>
    <row r="11" spans="2:9" ht="15.75" thickTop="1">
      <c r="B11" s="12"/>
      <c r="C11" s="108"/>
      <c r="D11" s="101"/>
      <c r="E11" s="102"/>
      <c r="F11" s="102"/>
      <c r="G11" s="103"/>
      <c r="H11" s="104"/>
      <c r="I11" s="100"/>
    </row>
    <row r="12" spans="2:9" ht="17.25">
      <c r="B12" s="192"/>
      <c r="C12" s="332" t="s">
        <v>185</v>
      </c>
      <c r="D12" s="193">
        <f>SUM(D13:D15,D22,D27)</f>
        <v>0</v>
      </c>
      <c r="E12" s="193">
        <f>SUM(E13:E15,E22,E27)</f>
        <v>0</v>
      </c>
      <c r="F12" s="193">
        <f>SUM(F13:F15,F22,F27)</f>
        <v>0</v>
      </c>
      <c r="G12" s="194">
        <f>SUM(G13:G15,G22,G27)</f>
        <v>0</v>
      </c>
      <c r="H12" s="195"/>
      <c r="I12" s="196"/>
    </row>
    <row r="13" spans="2:9" ht="15">
      <c r="B13" s="198"/>
      <c r="C13" s="224" t="s">
        <v>200</v>
      </c>
      <c r="D13" s="244" t="s">
        <v>5</v>
      </c>
      <c r="E13" s="244" t="s">
        <v>5</v>
      </c>
      <c r="F13" s="244" t="s">
        <v>5</v>
      </c>
      <c r="G13" s="245" t="s">
        <v>5</v>
      </c>
      <c r="H13" s="195"/>
      <c r="I13" s="196"/>
    </row>
    <row r="14" spans="2:9" ht="15">
      <c r="B14" s="198"/>
      <c r="C14" s="224" t="s">
        <v>201</v>
      </c>
      <c r="D14" s="244" t="s">
        <v>5</v>
      </c>
      <c r="E14" s="244" t="s">
        <v>5</v>
      </c>
      <c r="F14" s="244" t="s">
        <v>5</v>
      </c>
      <c r="G14" s="245" t="s">
        <v>5</v>
      </c>
      <c r="H14" s="195"/>
      <c r="I14" s="196"/>
    </row>
    <row r="15" spans="2:9" ht="15">
      <c r="B15" s="198"/>
      <c r="C15" s="224" t="s">
        <v>202</v>
      </c>
      <c r="D15" s="244" t="s">
        <v>5</v>
      </c>
      <c r="E15" s="244" t="s">
        <v>5</v>
      </c>
      <c r="F15" s="244" t="s">
        <v>5</v>
      </c>
      <c r="G15" s="245" t="s">
        <v>5</v>
      </c>
      <c r="H15" s="195"/>
      <c r="I15" s="196"/>
    </row>
    <row r="16" spans="2:9" ht="15">
      <c r="B16" s="198"/>
      <c r="C16" s="225" t="s">
        <v>106</v>
      </c>
      <c r="D16" s="244" t="s">
        <v>5</v>
      </c>
      <c r="E16" s="244" t="s">
        <v>5</v>
      </c>
      <c r="F16" s="244" t="s">
        <v>5</v>
      </c>
      <c r="G16" s="245" t="s">
        <v>5</v>
      </c>
      <c r="H16" s="195"/>
      <c r="I16" s="196"/>
    </row>
    <row r="17" spans="2:9" ht="15">
      <c r="B17" s="198"/>
      <c r="C17" s="224" t="s">
        <v>107</v>
      </c>
      <c r="D17" s="244" t="s">
        <v>5</v>
      </c>
      <c r="E17" s="244" t="s">
        <v>5</v>
      </c>
      <c r="F17" s="244" t="s">
        <v>5</v>
      </c>
      <c r="G17" s="245" t="s">
        <v>5</v>
      </c>
      <c r="H17" s="195"/>
      <c r="I17" s="196"/>
    </row>
    <row r="18" spans="2:9" ht="15">
      <c r="B18" s="198"/>
      <c r="C18" s="225" t="s">
        <v>203</v>
      </c>
      <c r="D18" s="244" t="s">
        <v>5</v>
      </c>
      <c r="E18" s="244" t="s">
        <v>5</v>
      </c>
      <c r="F18" s="244" t="s">
        <v>5</v>
      </c>
      <c r="G18" s="245" t="s">
        <v>5</v>
      </c>
      <c r="H18" s="195"/>
      <c r="I18" s="196"/>
    </row>
    <row r="19" spans="2:9" ht="15">
      <c r="B19" s="198"/>
      <c r="C19" s="225" t="s">
        <v>204</v>
      </c>
      <c r="D19" s="244" t="s">
        <v>5</v>
      </c>
      <c r="E19" s="244" t="s">
        <v>5</v>
      </c>
      <c r="F19" s="244" t="s">
        <v>5</v>
      </c>
      <c r="G19" s="245" t="s">
        <v>5</v>
      </c>
      <c r="H19" s="195"/>
      <c r="I19" s="196"/>
    </row>
    <row r="20" spans="2:9" ht="15">
      <c r="B20" s="198"/>
      <c r="C20" s="225" t="s">
        <v>106</v>
      </c>
      <c r="D20" s="244" t="s">
        <v>5</v>
      </c>
      <c r="E20" s="244" t="s">
        <v>5</v>
      </c>
      <c r="F20" s="244" t="s">
        <v>5</v>
      </c>
      <c r="G20" s="245" t="s">
        <v>5</v>
      </c>
      <c r="H20" s="195"/>
      <c r="I20" s="196"/>
    </row>
    <row r="21" spans="2:9" ht="15">
      <c r="B21" s="198"/>
      <c r="C21" s="225" t="s">
        <v>107</v>
      </c>
      <c r="D21" s="244" t="s">
        <v>5</v>
      </c>
      <c r="E21" s="244" t="s">
        <v>5</v>
      </c>
      <c r="F21" s="244" t="s">
        <v>5</v>
      </c>
      <c r="G21" s="245" t="s">
        <v>5</v>
      </c>
      <c r="H21" s="195"/>
      <c r="I21" s="196"/>
    </row>
    <row r="22" spans="2:9" ht="15">
      <c r="B22" s="198"/>
      <c r="C22" s="225" t="s">
        <v>205</v>
      </c>
      <c r="D22" s="244" t="s">
        <v>5</v>
      </c>
      <c r="E22" s="244" t="s">
        <v>5</v>
      </c>
      <c r="F22" s="244" t="s">
        <v>5</v>
      </c>
      <c r="G22" s="245" t="s">
        <v>5</v>
      </c>
      <c r="H22" s="195"/>
      <c r="I22" s="196"/>
    </row>
    <row r="23" spans="2:9" ht="16.5">
      <c r="B23" s="198"/>
      <c r="C23" s="225" t="s">
        <v>186</v>
      </c>
      <c r="D23" s="244" t="s">
        <v>5</v>
      </c>
      <c r="E23" s="244" t="s">
        <v>5</v>
      </c>
      <c r="F23" s="244" t="s">
        <v>5</v>
      </c>
      <c r="G23" s="245" t="s">
        <v>5</v>
      </c>
      <c r="H23" s="195"/>
      <c r="I23" s="196"/>
    </row>
    <row r="24" spans="2:9" ht="15">
      <c r="B24" s="198"/>
      <c r="C24" s="330" t="s">
        <v>187</v>
      </c>
      <c r="D24" s="244" t="s">
        <v>5</v>
      </c>
      <c r="E24" s="244" t="s">
        <v>5</v>
      </c>
      <c r="F24" s="244" t="s">
        <v>5</v>
      </c>
      <c r="G24" s="245" t="s">
        <v>5</v>
      </c>
      <c r="H24" s="195"/>
      <c r="I24" s="196"/>
    </row>
    <row r="25" spans="2:9" ht="15">
      <c r="B25" s="198"/>
      <c r="C25" s="225" t="s">
        <v>109</v>
      </c>
      <c r="D25" s="244" t="s">
        <v>5</v>
      </c>
      <c r="E25" s="244" t="s">
        <v>5</v>
      </c>
      <c r="F25" s="244" t="s">
        <v>5</v>
      </c>
      <c r="G25" s="245" t="s">
        <v>5</v>
      </c>
      <c r="H25" s="195"/>
      <c r="I25" s="196"/>
    </row>
    <row r="26" spans="2:9" ht="15">
      <c r="B26" s="198"/>
      <c r="C26" s="224" t="s">
        <v>110</v>
      </c>
      <c r="D26" s="244" t="s">
        <v>5</v>
      </c>
      <c r="E26" s="244" t="s">
        <v>5</v>
      </c>
      <c r="F26" s="244" t="s">
        <v>5</v>
      </c>
      <c r="G26" s="245" t="s">
        <v>5</v>
      </c>
      <c r="H26" s="195"/>
      <c r="I26" s="196"/>
    </row>
    <row r="27" spans="2:9" ht="15">
      <c r="B27" s="198"/>
      <c r="C27" s="224" t="s">
        <v>111</v>
      </c>
      <c r="D27" s="244" t="s">
        <v>5</v>
      </c>
      <c r="E27" s="244" t="s">
        <v>5</v>
      </c>
      <c r="F27" s="244" t="s">
        <v>5</v>
      </c>
      <c r="G27" s="245" t="s">
        <v>5</v>
      </c>
      <c r="H27" s="195"/>
      <c r="I27" s="196"/>
    </row>
    <row r="28" spans="2:9" ht="15">
      <c r="B28" s="198"/>
      <c r="C28" s="199"/>
      <c r="D28" s="201"/>
      <c r="E28" s="202"/>
      <c r="F28" s="202"/>
      <c r="G28" s="203"/>
      <c r="H28" s="195"/>
      <c r="I28" s="196"/>
    </row>
    <row r="29" spans="2:9" ht="15.75">
      <c r="B29" s="198"/>
      <c r="C29" s="223" t="s">
        <v>188</v>
      </c>
      <c r="D29" s="194">
        <f>SUM(D30:D40)</f>
        <v>0</v>
      </c>
      <c r="E29" s="194">
        <f>SUM(E30:E40)</f>
        <v>0</v>
      </c>
      <c r="F29" s="194">
        <f>SUM(F30:F40)</f>
        <v>0</v>
      </c>
      <c r="G29" s="194">
        <f>SUM(G30:G40)</f>
        <v>0</v>
      </c>
      <c r="H29" s="195"/>
      <c r="I29" s="196"/>
    </row>
    <row r="30" spans="2:9" ht="15">
      <c r="B30" s="198"/>
      <c r="C30" s="226" t="s">
        <v>206</v>
      </c>
      <c r="D30" s="244" t="s">
        <v>5</v>
      </c>
      <c r="E30" s="244" t="s">
        <v>5</v>
      </c>
      <c r="F30" s="244" t="s">
        <v>5</v>
      </c>
      <c r="G30" s="245" t="s">
        <v>5</v>
      </c>
      <c r="H30" s="195"/>
      <c r="I30" s="196"/>
    </row>
    <row r="31" spans="2:9" ht="15">
      <c r="B31" s="198"/>
      <c r="C31" s="226" t="s">
        <v>207</v>
      </c>
      <c r="D31" s="244" t="s">
        <v>5</v>
      </c>
      <c r="E31" s="244" t="s">
        <v>5</v>
      </c>
      <c r="F31" s="244" t="s">
        <v>5</v>
      </c>
      <c r="G31" s="245" t="s">
        <v>5</v>
      </c>
      <c r="H31" s="195"/>
      <c r="I31" s="196"/>
    </row>
    <row r="32" spans="2:9" ht="15">
      <c r="B32" s="198"/>
      <c r="C32" s="331"/>
      <c r="D32" s="205"/>
      <c r="E32" s="206"/>
      <c r="F32" s="202"/>
      <c r="G32" s="203"/>
      <c r="H32" s="195"/>
      <c r="I32" s="196"/>
    </row>
    <row r="33" spans="2:9" ht="15">
      <c r="B33" s="198"/>
      <c r="C33" s="333" t="s">
        <v>208</v>
      </c>
      <c r="D33" s="244" t="s">
        <v>5</v>
      </c>
      <c r="E33" s="244" t="s">
        <v>5</v>
      </c>
      <c r="F33" s="244" t="s">
        <v>5</v>
      </c>
      <c r="G33" s="245" t="s">
        <v>5</v>
      </c>
      <c r="H33" s="207"/>
      <c r="I33" s="196"/>
    </row>
    <row r="34" spans="2:9" ht="16.5">
      <c r="B34" s="198"/>
      <c r="C34" s="226" t="s">
        <v>209</v>
      </c>
      <c r="D34" s="244" t="s">
        <v>5</v>
      </c>
      <c r="E34" s="244" t="s">
        <v>5</v>
      </c>
      <c r="F34" s="244" t="s">
        <v>5</v>
      </c>
      <c r="G34" s="245" t="s">
        <v>5</v>
      </c>
      <c r="H34" s="195"/>
      <c r="I34" s="196"/>
    </row>
    <row r="35" spans="2:9" ht="15">
      <c r="B35" s="198"/>
      <c r="C35" s="331" t="s">
        <v>189</v>
      </c>
      <c r="D35" s="244" t="s">
        <v>5</v>
      </c>
      <c r="E35" s="244" t="s">
        <v>5</v>
      </c>
      <c r="F35" s="244" t="s">
        <v>5</v>
      </c>
      <c r="G35" s="245" t="s">
        <v>5</v>
      </c>
      <c r="H35" s="195"/>
      <c r="I35" s="196"/>
    </row>
    <row r="36" spans="2:9" ht="15">
      <c r="B36" s="198"/>
      <c r="C36" s="228" t="s">
        <v>210</v>
      </c>
      <c r="D36" s="245" t="s">
        <v>5</v>
      </c>
      <c r="E36" s="245" t="s">
        <v>5</v>
      </c>
      <c r="F36" s="245" t="s">
        <v>5</v>
      </c>
      <c r="G36" s="245" t="s">
        <v>5</v>
      </c>
      <c r="H36" s="195"/>
      <c r="I36" s="196"/>
    </row>
    <row r="37" spans="2:9" ht="15">
      <c r="B37" s="198"/>
      <c r="C37" s="334"/>
      <c r="D37" s="205"/>
      <c r="E37" s="206"/>
      <c r="F37" s="206"/>
      <c r="G37" s="208"/>
      <c r="H37" s="195"/>
      <c r="I37" s="196"/>
    </row>
    <row r="38" spans="2:9" ht="16.5">
      <c r="B38" s="198"/>
      <c r="C38" s="226" t="s">
        <v>211</v>
      </c>
      <c r="D38" s="244" t="s">
        <v>5</v>
      </c>
      <c r="E38" s="244" t="s">
        <v>5</v>
      </c>
      <c r="F38" s="244" t="s">
        <v>5</v>
      </c>
      <c r="G38" s="245" t="s">
        <v>5</v>
      </c>
      <c r="H38" s="195"/>
      <c r="I38" s="196"/>
    </row>
    <row r="39" spans="2:9" ht="16.5">
      <c r="B39" s="198"/>
      <c r="C39" s="226" t="s">
        <v>212</v>
      </c>
      <c r="D39" s="244" t="s">
        <v>5</v>
      </c>
      <c r="E39" s="244" t="s">
        <v>5</v>
      </c>
      <c r="F39" s="244" t="s">
        <v>5</v>
      </c>
      <c r="G39" s="245" t="s">
        <v>5</v>
      </c>
      <c r="H39" s="195"/>
      <c r="I39" s="196"/>
    </row>
    <row r="40" spans="2:9" ht="16.5">
      <c r="B40" s="198"/>
      <c r="C40" s="226" t="s">
        <v>213</v>
      </c>
      <c r="D40" s="244" t="s">
        <v>5</v>
      </c>
      <c r="E40" s="244" t="s">
        <v>5</v>
      </c>
      <c r="F40" s="244" t="s">
        <v>5</v>
      </c>
      <c r="G40" s="245" t="s">
        <v>5</v>
      </c>
      <c r="H40" s="195"/>
      <c r="I40" s="196"/>
    </row>
    <row r="41" spans="2:9" ht="15">
      <c r="B41" s="198"/>
      <c r="C41" s="204"/>
      <c r="D41" s="201"/>
      <c r="E41" s="202"/>
      <c r="F41" s="202"/>
      <c r="G41" s="203"/>
      <c r="H41" s="195"/>
      <c r="I41" s="196"/>
    </row>
    <row r="42" spans="2:9" ht="15.75">
      <c r="B42" s="198"/>
      <c r="C42" s="229" t="s">
        <v>117</v>
      </c>
      <c r="D42" s="245" t="s">
        <v>5</v>
      </c>
      <c r="E42" s="245" t="s">
        <v>5</v>
      </c>
      <c r="F42" s="245" t="s">
        <v>5</v>
      </c>
      <c r="G42" s="245" t="s">
        <v>5</v>
      </c>
      <c r="H42" s="195"/>
      <c r="I42" s="196"/>
    </row>
    <row r="43" spans="2:9" ht="15">
      <c r="B43" s="198"/>
      <c r="C43" s="230" t="s">
        <v>214</v>
      </c>
      <c r="D43" s="245" t="s">
        <v>5</v>
      </c>
      <c r="E43" s="245" t="s">
        <v>5</v>
      </c>
      <c r="F43" s="245" t="s">
        <v>5</v>
      </c>
      <c r="G43" s="245" t="s">
        <v>5</v>
      </c>
      <c r="H43" s="195"/>
      <c r="I43" s="196"/>
    </row>
    <row r="44" spans="2:9" ht="15">
      <c r="B44" s="198"/>
      <c r="C44" s="226" t="s">
        <v>215</v>
      </c>
      <c r="D44" s="245" t="s">
        <v>5</v>
      </c>
      <c r="E44" s="245" t="s">
        <v>5</v>
      </c>
      <c r="F44" s="245" t="s">
        <v>5</v>
      </c>
      <c r="G44" s="245" t="s">
        <v>5</v>
      </c>
      <c r="H44" s="195"/>
      <c r="I44" s="196"/>
    </row>
    <row r="45" spans="2:9" ht="15.75" thickBot="1">
      <c r="B45" s="198"/>
      <c r="C45" s="200"/>
      <c r="D45" s="209"/>
      <c r="E45" s="210"/>
      <c r="F45" s="210"/>
      <c r="G45" s="211"/>
      <c r="H45" s="246"/>
      <c r="I45" s="196"/>
    </row>
    <row r="46" spans="2:9" ht="18.75" thickBot="1" thickTop="1">
      <c r="B46" s="198"/>
      <c r="C46" s="270" t="s">
        <v>127</v>
      </c>
      <c r="D46" s="247" t="s">
        <v>5</v>
      </c>
      <c r="E46" s="247" t="s">
        <v>5</v>
      </c>
      <c r="F46" s="247" t="s">
        <v>5</v>
      </c>
      <c r="G46" s="278" t="s">
        <v>5</v>
      </c>
      <c r="H46" s="213"/>
      <c r="I46" s="196"/>
    </row>
    <row r="47" spans="2:9" ht="17.25" thickBot="1" thickTop="1">
      <c r="B47" s="12"/>
      <c r="C47" s="214"/>
      <c r="D47" s="273"/>
      <c r="E47" s="235"/>
      <c r="F47" s="235"/>
      <c r="G47" s="274"/>
      <c r="H47" s="236"/>
      <c r="I47" s="100"/>
    </row>
    <row r="48" spans="2:9" ht="17.25" thickBot="1" thickTop="1">
      <c r="B48" s="12"/>
      <c r="C48" s="237"/>
      <c r="D48" s="275"/>
      <c r="E48" s="238"/>
      <c r="F48" s="238"/>
      <c r="G48" s="276"/>
      <c r="H48" s="239"/>
      <c r="I48" s="100"/>
    </row>
    <row r="49" spans="2:9" ht="17.25" thickBot="1" thickTop="1">
      <c r="B49" s="12"/>
      <c r="C49" s="271" t="s">
        <v>128</v>
      </c>
      <c r="D49" s="127" t="s">
        <v>5</v>
      </c>
      <c r="E49" s="127" t="s">
        <v>5</v>
      </c>
      <c r="F49" s="127" t="s">
        <v>5</v>
      </c>
      <c r="G49" s="277" t="s">
        <v>5</v>
      </c>
      <c r="H49" s="113"/>
      <c r="I49" s="100"/>
    </row>
    <row r="50" spans="2:9" ht="17.25" thickTop="1">
      <c r="B50" s="12"/>
      <c r="C50" s="225" t="s">
        <v>218</v>
      </c>
      <c r="D50" s="112" t="s">
        <v>5</v>
      </c>
      <c r="E50" s="112" t="s">
        <v>5</v>
      </c>
      <c r="F50" s="112" t="s">
        <v>5</v>
      </c>
      <c r="G50" s="112" t="s">
        <v>5</v>
      </c>
      <c r="H50" s="106"/>
      <c r="I50" s="100"/>
    </row>
    <row r="51" spans="2:9" ht="15">
      <c r="B51" s="12"/>
      <c r="C51" s="335" t="s">
        <v>219</v>
      </c>
      <c r="D51" s="112" t="s">
        <v>5</v>
      </c>
      <c r="E51" s="112" t="s">
        <v>5</v>
      </c>
      <c r="F51" s="112" t="s">
        <v>5</v>
      </c>
      <c r="G51" s="112" t="s">
        <v>5</v>
      </c>
      <c r="H51" s="240"/>
      <c r="I51" s="100"/>
    </row>
    <row r="52" spans="2:9" ht="15.75" thickBot="1">
      <c r="B52" s="12"/>
      <c r="C52" s="200"/>
      <c r="D52" s="102"/>
      <c r="E52" s="102"/>
      <c r="F52" s="102"/>
      <c r="G52" s="102"/>
      <c r="H52" s="248"/>
      <c r="I52" s="100"/>
    </row>
    <row r="53" spans="2:9" ht="20.25" thickBot="1" thickTop="1">
      <c r="B53" s="12"/>
      <c r="C53" s="231" t="s">
        <v>120</v>
      </c>
      <c r="D53" s="216"/>
      <c r="E53" s="216"/>
      <c r="F53" s="216"/>
      <c r="G53" s="216"/>
      <c r="H53" s="217"/>
      <c r="I53" s="100"/>
    </row>
    <row r="54" spans="2:9" ht="18.75" thickTop="1">
      <c r="B54" s="12"/>
      <c r="C54" s="218"/>
      <c r="D54" s="219"/>
      <c r="E54" s="220"/>
      <c r="F54" s="220"/>
      <c r="G54" s="220"/>
      <c r="H54" s="220"/>
      <c r="I54" s="100"/>
    </row>
    <row r="55" spans="2:9" ht="15.75">
      <c r="B55" s="12"/>
      <c r="C55" s="67" t="s">
        <v>194</v>
      </c>
      <c r="E55" s="1"/>
      <c r="F55" s="1"/>
      <c r="G55" s="5"/>
      <c r="H55" s="5" t="s">
        <v>195</v>
      </c>
      <c r="I55" s="100"/>
    </row>
    <row r="56" spans="2:9" ht="15.75">
      <c r="B56" s="12"/>
      <c r="C56" s="115" t="s">
        <v>199</v>
      </c>
      <c r="E56" s="1"/>
      <c r="F56" s="1"/>
      <c r="H56" s="232" t="s">
        <v>197</v>
      </c>
      <c r="I56" s="100"/>
    </row>
    <row r="57" spans="2:9" ht="15.75">
      <c r="B57" s="12"/>
      <c r="C57" s="115" t="s">
        <v>198</v>
      </c>
      <c r="E57" s="1"/>
      <c r="F57" s="1"/>
      <c r="H57" s="1"/>
      <c r="I57" s="100"/>
    </row>
    <row r="58" spans="2:9" ht="15.75" thickBot="1">
      <c r="B58" s="135"/>
      <c r="C58" s="221"/>
      <c r="D58" s="242"/>
      <c r="E58" s="243"/>
      <c r="F58" s="243"/>
      <c r="G58" s="243"/>
      <c r="H58" s="243"/>
      <c r="I58" s="119"/>
    </row>
    <row r="59" spans="2:9" ht="16.5" thickTop="1">
      <c r="B59" s="222"/>
      <c r="C59" s="115"/>
      <c r="D59" s="232"/>
      <c r="E59" s="232"/>
      <c r="F59" s="232"/>
      <c r="G59" s="232"/>
      <c r="H59" s="232"/>
      <c r="I59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ga05158</cp:lastModifiedBy>
  <cp:lastPrinted>2010-09-30T13:54:57Z</cp:lastPrinted>
  <dcterms:created xsi:type="dcterms:W3CDTF">2008-10-08T08:00:27Z</dcterms:created>
  <dcterms:modified xsi:type="dcterms:W3CDTF">2010-09-30T14:02:55Z</dcterms:modified>
  <cp:category/>
  <cp:version/>
  <cp:contentType/>
  <cp:contentStatus/>
</cp:coreProperties>
</file>