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tabRatio="703" activeTab="0"/>
  </bookViews>
  <sheets>
    <sheet name="Záradék" sheetId="1" r:id="rId1"/>
    <sheet name="Összesítő" sheetId="2" r:id="rId2"/>
    <sheet name="Homlokzat felújítási munkák" sheetId="3" r:id="rId3"/>
    <sheet name="Belső javítási munkák" sheetId="4" r:id="rId4"/>
    <sheet name="Lábazatok, garázs homlokzatai" sheetId="5" r:id="rId5"/>
    <sheet name="Terasz felújítás" sheetId="6" r:id="rId6"/>
  </sheets>
  <definedNames>
    <definedName name="_xlnm.Print_Area" localSheetId="0">'Záradék'!$A$1:$D$36</definedName>
  </definedNames>
  <calcPr fullCalcOnLoad="1"/>
</workbook>
</file>

<file path=xl/sharedStrings.xml><?xml version="1.0" encoding="utf-8"?>
<sst xmlns="http://schemas.openxmlformats.org/spreadsheetml/2006/main" count="698" uniqueCount="294">
  <si>
    <t>Anyag összege</t>
  </si>
  <si>
    <t>Díj összege</t>
  </si>
  <si>
    <t>Ssz.</t>
  </si>
  <si>
    <t>Tételszám</t>
  </si>
  <si>
    <t>Tétel szövege</t>
  </si>
  <si>
    <t>Menny.</t>
  </si>
  <si>
    <t>Egység</t>
  </si>
  <si>
    <t>Anyag egységár</t>
  </si>
  <si>
    <t>Díj egységre</t>
  </si>
  <si>
    <t>Anyag összesen</t>
  </si>
  <si>
    <t>Díj összesen</t>
  </si>
  <si>
    <t>15-012-001.1</t>
  </si>
  <si>
    <t>m2</t>
  </si>
  <si>
    <t>15-012-021.1-0023004</t>
  </si>
  <si>
    <t>15-012-021.3-0023003</t>
  </si>
  <si>
    <t>15-012-023.1-0023683</t>
  </si>
  <si>
    <t>Védőtető készítése, homlokzati keretállványra KRAUSE védőtető készítése homlokzati keretállványra</t>
  </si>
  <si>
    <t>15-012-024.2.1-4211003</t>
  </si>
  <si>
    <t>Védőtetőváz befedése nádpallóval</t>
  </si>
  <si>
    <t>15-012-024.2.3</t>
  </si>
  <si>
    <t>Védőtetőváz (munkaállvány járópadlóinak) befedése, vastagfóliával az átközlekedő gépkocsik védelmére</t>
  </si>
  <si>
    <t>15-012-025.1-0000001</t>
  </si>
  <si>
    <t>Védőfüggöny szerelése állványszerkezetre, műanyag hálóból (átjáró)</t>
  </si>
  <si>
    <t>15-012-025.2</t>
  </si>
  <si>
    <t>Védőfüggöny szerelése állványszerkezetre, biztonsági védőhálóból</t>
  </si>
  <si>
    <t>Munkanem összesen:</t>
  </si>
  <si>
    <t>Zsaluzás és állványozás</t>
  </si>
  <si>
    <t>21-011-011.6</t>
  </si>
  <si>
    <t>db</t>
  </si>
  <si>
    <t>Építési törmelék konténeres elszállítása, lerakása, lerakóhelyi díjjal, 8,0 m3-es konténerbe</t>
  </si>
  <si>
    <t>21-011-012</t>
  </si>
  <si>
    <t>laza m3</t>
  </si>
  <si>
    <t>Munkahelyi depóniából építési törmelék konténerbe rakása,  kézi erővel, önálló munka esetén elszámolva, konténer szállítás nélkül</t>
  </si>
  <si>
    <t>Irtás, föld- és sziklamunka</t>
  </si>
  <si>
    <t>32-000-009.1</t>
  </si>
  <si>
    <t>Homlokzati műkő elemek és fedkövek bontása, kézi erővel</t>
  </si>
  <si>
    <t>Előregyártott épületszerkezeti elem elhelyezése és szerelése</t>
  </si>
  <si>
    <t>35-003-002.2.1-0310001</t>
  </si>
  <si>
    <t>m</t>
  </si>
  <si>
    <t>Ácsmunka</t>
  </si>
  <si>
    <t>36-001-001.1.1-0550040</t>
  </si>
  <si>
    <t>Sima oldalfalvakolat készítése kézi felhordással, belső, vakoló cementes mészhabarccsal, téglafelületen, ~1,5 cm vastagságban  a bontott csempe helyén az új csempe fogadására</t>
  </si>
  <si>
    <t>36-002-004-0149041</t>
  </si>
  <si>
    <t>36-002-004-0149042</t>
  </si>
  <si>
    <t>36-002-004-0252020</t>
  </si>
  <si>
    <t>Vékonyvakolat mély alapozó felhordása, kézi erővel NIKECELL Dryvit vékonyvakolat alapozó (a bordás lábazati falrész simára való kivakolásán a nemesvakolat alá)</t>
  </si>
  <si>
    <t>36-002-004-0415917</t>
  </si>
  <si>
    <t>36-005-001.1.2.1.1-0414724</t>
  </si>
  <si>
    <t>36-005-001.1.2.1.1-0415920</t>
  </si>
  <si>
    <t>Homlokzati bordázott felület simára való kivakolásának készítése kézi felhordással, előkevert könnyített szárazhabarcsból</t>
  </si>
  <si>
    <t>36-005-021.2.2.2-0148523</t>
  </si>
  <si>
    <t>36-005-021.2.2.2-0148524</t>
  </si>
  <si>
    <t>36-005-021.2.8.3-0415452</t>
  </si>
  <si>
    <t>36-011-006-0149071</t>
  </si>
  <si>
    <t>Üvegszövet háló elhelyezése, függőleges, vízszintes,  ferde vagy íves felületen MASTERPLAST Masternet Premium R117, alkáliálló üvegszövet háló homlokzatszigeteléshez 145 g/m2, 4x5 mm, Cikkszám: 0101-117WH055</t>
  </si>
  <si>
    <t>36-011-006-0149072</t>
  </si>
  <si>
    <t>36-011-006-0149073</t>
  </si>
  <si>
    <t>36-011-007-0149081</t>
  </si>
  <si>
    <t>Üvegszövet háló beágyazása, függőleges, vízszintes,  ferde vagy íves felületen MASTERPLAST Masterfix Pro ragasztó polisztirol lemezekhez Cikkszám: 0103-01111025</t>
  </si>
  <si>
    <t>36-011-007-0391241</t>
  </si>
  <si>
    <t>36-011-007-0391243</t>
  </si>
  <si>
    <t>36-051-006.2.1-0149063</t>
  </si>
  <si>
    <t>Vakolás és rabicolás</t>
  </si>
  <si>
    <t>42-000-002.2</t>
  </si>
  <si>
    <t>Fali csempe burkolat bontása</t>
  </si>
  <si>
    <t>42-000-004.2.1</t>
  </si>
  <si>
    <t>Kiegyenlítő habarcsréteg bontása az attikafal és külső oldali párkányok tetejéről</t>
  </si>
  <si>
    <t>42-012-001.1.1.1.1.3-0212003</t>
  </si>
  <si>
    <t>Falburkolat készítése beltérben, vakolt alapfelületen, mázas kerámiával, kötésben vagy hálósan, 3-5 mm vtg. ragasztóba rakva, 1-10 mm fugaszélességgel, 25x25 -  40x40 cm közötti lapmérettel</t>
  </si>
  <si>
    <t>Aljzatkészítés, hideg- és melegburkolatok készítése</t>
  </si>
  <si>
    <t>43-003-004.3.1.3-0993209</t>
  </si>
  <si>
    <t>43-003-009.1.1-0993129</t>
  </si>
  <si>
    <t>Bádogozás</t>
  </si>
  <si>
    <t>44-001-001</t>
  </si>
  <si>
    <t>44-001-002</t>
  </si>
  <si>
    <t>44-001-003</t>
  </si>
  <si>
    <t>44-001-004</t>
  </si>
  <si>
    <t>44-001-005</t>
  </si>
  <si>
    <t>44-001-006</t>
  </si>
  <si>
    <t>44-001-007</t>
  </si>
  <si>
    <t>44-001-008</t>
  </si>
  <si>
    <t>44-001-009</t>
  </si>
  <si>
    <t>44-001-011</t>
  </si>
  <si>
    <t>44-001-012</t>
  </si>
  <si>
    <t>44-001-013</t>
  </si>
  <si>
    <t>44-001-014</t>
  </si>
  <si>
    <t>44-001-100-0000001</t>
  </si>
  <si>
    <t>44-001-101-0000001</t>
  </si>
  <si>
    <t>44-001-102-0000001</t>
  </si>
  <si>
    <t>44-001-103-0000001</t>
  </si>
  <si>
    <t>44-001-104-0000001</t>
  </si>
  <si>
    <t>44-001-105-0000001</t>
  </si>
  <si>
    <t>44-001-106-0000001</t>
  </si>
  <si>
    <t>44-001-107-0000001</t>
  </si>
  <si>
    <t>90-fokos soroló 293 cm</t>
  </si>
  <si>
    <t>44-001-108-0000001</t>
  </si>
  <si>
    <t>90-fokos soroló 294 cm</t>
  </si>
  <si>
    <t>44-999-001</t>
  </si>
  <si>
    <t>kltsg</t>
  </si>
  <si>
    <t>Műanyag ablakok helyszínre fuvarozása</t>
  </si>
  <si>
    <t>Asztalosszerkezetek elhelyezése</t>
  </si>
  <si>
    <t>21-011-011.6-0000001</t>
  </si>
  <si>
    <t>m3</t>
  </si>
  <si>
    <t>45-000-001.1.3</t>
  </si>
  <si>
    <t>Fém nyílászáró szerkezetek bontása, a belső oldali homlokzati ablakok leszállítással és elszállítással együtt</t>
  </si>
  <si>
    <t>45-000-001.1.3-0000001</t>
  </si>
  <si>
    <t>Fém nyílászáró szerkezetek bontása, lépcsőházi homlokzati ablakok leszállítással és elszállítással együtt</t>
  </si>
  <si>
    <t>45-000-001.1.3-0000002</t>
  </si>
  <si>
    <t>Fém nyílászáró szerkezetek bontása, porta rész és belső földszinti portálok leszállítással és elszállítással együtt</t>
  </si>
  <si>
    <t>45-000-001.2.2-0000001</t>
  </si>
  <si>
    <t>Fém nyílászáró szerkezetek bontása, fém portálok, üvegfalak, 2,01-5,00 m2 felület között Fsz portálok</t>
  </si>
  <si>
    <t>Lakatosszerkezetek elhelyezése</t>
  </si>
  <si>
    <t>47-000-004.4.1.1-0120509</t>
  </si>
  <si>
    <t>47-010-001.3.2-0159358</t>
  </si>
  <si>
    <t>Normál nem egyenletes nedvszívóképességű ásványi falfelület alapozása, felületmegerősítése, szilikon-bázisú alapozóval, tagolt felületen (bordás durva felületű lábazaton)</t>
  </si>
  <si>
    <t>47-013-005.1.1.2.4-0150312</t>
  </si>
  <si>
    <t>Homlokzat festés szilikon gyantával módosított akrilátdiszperzió kötőanyagú színes homlokzatfestékkel, megfelelően előkészített alapfelületen, vakolaton, két rétegben, tagolt durva felületen (utca fronti vakolat javításon)</t>
  </si>
  <si>
    <t>47-013-005.1.1.2.4-0150313</t>
  </si>
  <si>
    <t>47-021-012.1.1-0131032</t>
  </si>
  <si>
    <t>Korróziógátló alapozás acél nyílászáró szerkezeten, rácsokon, csöveken műgyanta kötőanyagú, oldószertartalmú festékkel</t>
  </si>
  <si>
    <t>47-021-021.1.1-0130711</t>
  </si>
  <si>
    <t>Acélfelületek közbenső festése acél nyílászáró szerkezeten, műgyanta kötőanyagú, oldószeres festékkel</t>
  </si>
  <si>
    <t>47-021-031.1.1-0130365</t>
  </si>
  <si>
    <t>Acélfelületek átvonó festése acél nyílászáró szerkezeten, műgyanta kötőanyagú, oldószeres festékkel</t>
  </si>
  <si>
    <t>Felületképzés (festés, mázolás, tapétázás, korrózióvédelem)</t>
  </si>
  <si>
    <t>48-005-001.7.1.1.2.5-0099056</t>
  </si>
  <si>
    <t>48-007-041.3.1.2-0113308</t>
  </si>
  <si>
    <t>48-007-041.3.1.2-0113315</t>
  </si>
  <si>
    <t>48-007-041.3.1.2-0113589</t>
  </si>
  <si>
    <t>Külső széles párkányok felső oldali hőszigetelése, utólag elhelyezve, vízszintes felületen, dűbelezve (rögzítés külön tételben), expandált polisztirolhab lemezzel AUSTROTHERM GRAFIT expandált polisztirol keményhab hőszigetelő lemez,  1000x500x100 mm</t>
  </si>
  <si>
    <t>48-010-001.1.2.2-0113596</t>
  </si>
  <si>
    <t>48-021-001.51.1.2.1-0091305</t>
  </si>
  <si>
    <t>Hőszigetelő táblák pontszerű mechanikai rögzítése, alulról hűlő födém alsó felületén, beton aljzatszerkezethez, műanyag beütődübelekkel MASTERPLAST Thermomaster D-PLUS 10/160 mm, műanyag beütőszeges tárcsás dübel Fsz átjáró</t>
  </si>
  <si>
    <t>48-021-001.51.2.2.1-0091308</t>
  </si>
  <si>
    <t>Hőszigetelő táblák pontszerű mechanikai rögzítése, homlokzaton, beton aljzatszerkezethez, pl. MASTERPLAST Thermomaster D-PLUS 10/270 mm,  műanyag beütőszeges tárcsás dübel</t>
  </si>
  <si>
    <t>Szigetelés</t>
  </si>
  <si>
    <t>71-000-004.1</t>
  </si>
  <si>
    <t>71-005-001</t>
  </si>
  <si>
    <t>A leszerelt vízmelegítő visszaszerelése</t>
  </si>
  <si>
    <t>Elektromos energia ellátás, világítás</t>
  </si>
  <si>
    <t>81-000-009</t>
  </si>
  <si>
    <t>81-777-001</t>
  </si>
  <si>
    <t>Épületgépészeti csővezeték szerelése</t>
  </si>
  <si>
    <t>82-000-001.2.1</t>
  </si>
  <si>
    <t>Szerelvények leszerelése: csaptelep</t>
  </si>
  <si>
    <t>82-000-003.2</t>
  </si>
  <si>
    <t>Vízellátás berendezési tárgyak leszerelése, falikutak, mosdók</t>
  </si>
  <si>
    <t>82-009-005.1-0112631</t>
  </si>
  <si>
    <t>Mosdó visszaszerelése</t>
  </si>
  <si>
    <t>82-666-001</t>
  </si>
  <si>
    <t>A leszerelt csaptelep visszaszerelése</t>
  </si>
  <si>
    <t>Épületgépészeti szerelvények és berendezések szerelése</t>
  </si>
  <si>
    <t>Összesen:</t>
  </si>
  <si>
    <t xml:space="preserve">                                       </t>
  </si>
  <si>
    <t xml:space="preserve">                                                                              </t>
  </si>
  <si>
    <t>2.2 ÁFA</t>
  </si>
  <si>
    <t>Festés</t>
  </si>
  <si>
    <t xml:space="preserve">Vakolás </t>
  </si>
  <si>
    <t xml:space="preserve">Díj </t>
  </si>
  <si>
    <t>Anyag</t>
  </si>
  <si>
    <t>Nyíláskeretek javítása sarokösszedolgozással, az élekre hálós élvédő beépítésével 
21-25 cm kiterített szélesséig</t>
  </si>
  <si>
    <t>Falrészek vastag vakolása, fészkek kitöltésével cementes kemény habarccsal</t>
  </si>
  <si>
    <t>Belső oldali takarólemezek elbontása
bontott anyag leszállítása elszállítása lerakóra</t>
  </si>
  <si>
    <t>Belső oldali  takarólemezek elhelyezése
végzárókkal kompletten</t>
  </si>
  <si>
    <t>fm</t>
  </si>
  <si>
    <t>Glettelés</t>
  </si>
  <si>
    <t>Falfestés 3 rtg diszperziós festékkel az eredeti színre színezve</t>
  </si>
  <si>
    <t>fehér</t>
  </si>
  <si>
    <t>Bútorzat rakodása el és vissza mozgatás</t>
  </si>
  <si>
    <t>m.óra</t>
  </si>
  <si>
    <t>Nem mozgatható egyéb irodai berendezési tárgyak fólia takarásos védelme</t>
  </si>
  <si>
    <t>Bordázott lábazati felület síkra való kitöltő vakolatának tapadását biztosító mélyalapozó felhordása, kézi erővel 
pl. MASTERPLAST Coratrend vékonyvakolat alapozó</t>
  </si>
  <si>
    <t xml:space="preserve">Homlokzati alapvakolat réteg készítése kézi felhordással, előkevert könnyített szárazhabarcsból, sima, könnyített mész-cement vakolat, 2 cm vastagságban </t>
  </si>
  <si>
    <t>Korróziógátló alapozás acél szerkezeten, rácsokon, csöveken műgyanta kötőanyagú, oldószertartalmú festékkel</t>
  </si>
  <si>
    <t>Csapadék víz lefolyó csövek bontása</t>
  </si>
  <si>
    <t>Csapadék víz lefolyó csövek szerelése (műanyag)</t>
  </si>
  <si>
    <t>81-777-003</t>
  </si>
  <si>
    <t>Alumínium profil oldal szegély a lefolyócső mellett</t>
  </si>
  <si>
    <t>Állványozás</t>
  </si>
  <si>
    <t>Törmelék</t>
  </si>
  <si>
    <t>Vakolat</t>
  </si>
  <si>
    <t>Lefolyócső csere</t>
  </si>
  <si>
    <t>45-000-111</t>
  </si>
  <si>
    <t>Előtetők lebontása és visszaszerelése</t>
  </si>
  <si>
    <t>Vakolat leverése a megsérült helyeken és új vakolat készítése, tapadóhíddal együtt, a bordás struktúra kialakításával</t>
  </si>
  <si>
    <t xml:space="preserve"> 42-011-002.2.2.1-0220507</t>
  </si>
  <si>
    <t>42-011-002.2.2.1-0214003</t>
  </si>
  <si>
    <t xml:space="preserve"> 42-022-001.2.3.2.1.2-0212004</t>
  </si>
  <si>
    <t xml:space="preserve"> 42-022-001.2.3.2.1.2-0212005</t>
  </si>
  <si>
    <t>Lábazat burkolat a lap anyagából vágott elemekből, a holker műanyag paszta kitöltéssel együtt</t>
  </si>
  <si>
    <t>BELSŐ JAVÍTÁSI MUNKÁK</t>
  </si>
  <si>
    <t>Asztalosszerkezet javítás</t>
  </si>
  <si>
    <t>TERASZ BURKOLAT FELÚJÍTÁSA</t>
  </si>
  <si>
    <t>Burkolás a szükséges vakolat javítással együtt</t>
  </si>
  <si>
    <t>Szigetelő réteg felhordása a terasz meglévő, megmaradó burkolatára
pl. ARDEX 8+9  kétkomponensű szigetelő anyaggal</t>
  </si>
  <si>
    <t xml:space="preserve">Vékonyvakolat alapozók felhordása, kézi erővel MASTERPLAST Coratrend vékonyvakolat alapozó, Fehér és Olivia színcsoport Cikkszám: 0179-...160 </t>
  </si>
  <si>
    <t>Homlokzati alapvakolat réteg készítése kézi felhordással, előkevert könnyített szárazhabarcsból, sima, könnyített mész-cement vakolat, 2 cm vastagságban 
(vakolati hiányosság pótlása)</t>
  </si>
  <si>
    <t>Üvegszövet háló elhelyezése, függőleges felületen MASTERPLAST Masternet Premium R131, alkáliálló üvegszövet háló homlokzatszigeteléshez 160 g/m2, 4x4 mm 
(a bordás vakolat kivakolásán)</t>
  </si>
  <si>
    <t>Üvegszövet háló elhelyezése,  MASTERPLAST Masternet Premium R131, alkáliálló üvegszövet háló homlokzatszigeteléshez 160 g/m2, 4x4 mm 
(az átjáró mennyezetén)</t>
  </si>
  <si>
    <t>Üvegszövet háló beágyazása, függőleges felületen LB-Knauf KLEBERSPACHTEL/Ragasztótapasz 
(bejárattal szemben, és az átjárói falrész  mindkét oldalán)</t>
  </si>
  <si>
    <t>Üvegszövet háló beágyazása, LB-Knauf KLEBERSPACHTEL/Ragasztótapasz 
(átjáró mennyezetén)</t>
  </si>
  <si>
    <t>36-000-004</t>
  </si>
  <si>
    <t>15-999-1</t>
  </si>
  <si>
    <t>Közterület foglalási és használati költség</t>
  </si>
  <si>
    <t>44-999-002</t>
  </si>
  <si>
    <t>44-999-003</t>
  </si>
  <si>
    <t>44-999-004</t>
  </si>
  <si>
    <t>44-999-005</t>
  </si>
  <si>
    <t>44-999-006</t>
  </si>
  <si>
    <t xml:space="preserve"> 42-022-001.2.3.2.1.2-0212006</t>
  </si>
  <si>
    <t>Burkolatváltó profil a régi megmaradó és az új burkolat közötti szint kiegyenlítésére</t>
  </si>
  <si>
    <t>Terasz padlóburkolat készítése, kültérben, hőterhelt felületen, kenhető szigetelésre,
gres, kőporcelán lappal,
kötésben vagy hálósan, 3-5 mm vtg. ragasztóba rakva, 1-10 mm fugaszélességgel,
45x45 - 60x60 cm közötti lapmérettel</t>
  </si>
  <si>
    <t>Egy pallószintű munka állvány készítése pallóterítéssel, korláttal, lábdeszkával,  állványépítés MSZ- és alkalmazástechnikai kézikönyv szerint, 3,01-10,00 m pallószint magasság között, fából (átjáró mennyezetszigetelés és vakolás munkáihoz, a gépkocsi forgalom haladásának kialakításával)</t>
  </si>
  <si>
    <t>Homlokzati állvány, szintenkénti pallóterítéssel, korláttal, lábdeszkával, 0,75-1,20 m padlószélességgel, munkapadló távolság 2,50 m, 2,00 kN/m2 terhelhetőséggel, állványépítés MSZ és alkalmazástechnikai kézikönyv szerint, 6,00 m munkapadló magasságig, (a lábazat és átjárói oldalfal munkálatai részére)</t>
  </si>
  <si>
    <t>Homlokzati keretállványok, fém keretvázból, szintenkénti pallóterítéssel, korláttal, lábdeszkával, 0,75-1,20 m padlószélességgel, munkapadló távolság 2,50 m, 2,00 kN/m2 terhelhetőséggel, állványépítés MSZ és alkalmazástechnikai kézikönyv szerint, 12,01-24,00 m munkapadló magasság között KRAUSE Stabilo homlokzati keretállvány 0,75 m padlószélességgel, 12,01-24,00 m munkapadló magasság között</t>
  </si>
  <si>
    <t>Az épület energetikai korszírűsítéséhez szükséges munkák kiírása</t>
  </si>
  <si>
    <t xml:space="preserve">Készült: felmérési tervek és helyszíni bejárás alapján                                           </t>
  </si>
  <si>
    <t>1. ÉPÍTMÉNY KÖZVETLEN KÖLTSÉGEI</t>
  </si>
  <si>
    <t>2.1 ÁFA VETÍTÉSI ALAP</t>
  </si>
  <si>
    <t>3.  A MUNKA BRUTTÓ ÁRA</t>
  </si>
  <si>
    <t>ARCHITÉMA KFT</t>
  </si>
  <si>
    <t>1037 BUDAPEST, BOKOR U. 9-11.</t>
  </si>
  <si>
    <t xml:space="preserve">1024 Budapest, Fényes Elek u. 14-18.          </t>
  </si>
  <si>
    <t>Megrendelő:</t>
  </si>
  <si>
    <t>Tárgy:</t>
  </si>
  <si>
    <t xml:space="preserve">Központi Statisztikai Hivatal             </t>
  </si>
  <si>
    <t xml:space="preserve">A belső udvari homlokzatok, a belső udvari garázs homlokzatok,                                                                   </t>
  </si>
  <si>
    <t>és a korábban felújítással nem érintett homlokzatrészek felújítási munkáinak kiírása</t>
  </si>
  <si>
    <t xml:space="preserve">A kiírásban szereplő munkák leírása:                       </t>
  </si>
  <si>
    <t>KÖLTSÉGVETÉSI FŐÖSSZESÍTŐ</t>
  </si>
  <si>
    <t>MEGNEVEZÉS</t>
  </si>
  <si>
    <t>ANYAGKÖLTSÉG</t>
  </si>
  <si>
    <t>DÍJKÖLTSÉG</t>
  </si>
  <si>
    <t>Készítette:</t>
  </si>
  <si>
    <t>KÖZPONTI STATISZTIKAI HIVATAL</t>
  </si>
  <si>
    <t>1024 BUDAPEST, KELETI K. U. 5-7.</t>
  </si>
  <si>
    <t xml:space="preserve">HOMLOKZAT FELÚJÍTÁSI MUNKÁK </t>
  </si>
  <si>
    <t>Padlóburkolat hordozószerkezetének felületelőkészítése kültérben, hőterhelt felületen meglévő hidegburkolaton
felületelőkészítő alapozó és tapadóhíd felhordása egy rétegben
pl. SCHÖNOX EG vizes, diszperziós epoxigyanta alapozó</t>
  </si>
  <si>
    <t>Meglévő burkolt felület vizsgálata. A meglazult burkolat felbontása, az elbontott területek helyén szilárd aljzat készítése vízszigetelés fogadására. (50%)</t>
  </si>
  <si>
    <t>OSB20 fogadó és lejtésképző szerkezet gyártása és elhelyezése beton szerkezetre erősítve, bitumenes csupaszlemez  csúsztatóréteggel együtt az attikafalon és a külső párkányokon</t>
  </si>
  <si>
    <t>Kültéri vakolóprofilok elhelyezése, utólagos (táblás) hőszigetelő rendszerhez (EPS), alumínium,+ üvegszövet, pozitív sarkokra pl. MASTERPLAST Thermomaster ALU élvédő 10+15 cm üvegszövet hálóval</t>
  </si>
  <si>
    <t>Vékonyvakolat alapozó felhordása, kézi erővel pl. MASTERPLAST Coratrend vékonyvakolat alapozó</t>
  </si>
  <si>
    <t>Bontási és építési törmelék konténeres elszállítása, lerakása, lerakóhelyi díjjal, 8,0 m3-es konténerbe Átjáró bontott anyag</t>
  </si>
  <si>
    <t>Munkahelyi depóniából építési és bontási törmelék konténerbe rakása,  kézi erővel, önálló munka esetén elszámolva, konténer szállítás nélkül Átjáró bontott anyag</t>
  </si>
  <si>
    <t>Acélfelületek mázolásának előkészítő és részmunkái; kézi rozsdamentesítés, acél nyílászáró szerkezeten, könnyű rozsdásodás esetén Supralux lakkbenzin higító lemosás</t>
  </si>
  <si>
    <t>Homlokzat festés szilikon gyantával módosított akrilátdiszperzió kötőanyagú színes homlokzatfestékkel, megfelelően előkészített alapfelületen, vakolaton, két rétegben, tagolt durva felületen (átjáró és hátsó fali felületen)</t>
  </si>
  <si>
    <t>Hőkészülékek, melegvíztárolók leszerelése</t>
  </si>
  <si>
    <t>Csapadékvíz lefolyó csövek bontása</t>
  </si>
  <si>
    <t>Csapadékvíz lefolyó csövek újra szerelése tokos pvc elemekből</t>
  </si>
  <si>
    <t>Homlokzati állvány, szintenkénti pallóterítéssel, korláttal, lábdeszkával, 0,75-1,20 m padlószélességgel, munkapadló távolság 2,50 m, 2,00 kN/m2 terhelhetőséggel, állványépítés MSZ és alkalmazástechnikai kézikönyv szerint, 6,00 m munkapadló magasságig, (a lábazatok, garázsfal munkálatai részére valamint a lefolyócsövek cseréjéhez)</t>
  </si>
  <si>
    <t>Védőfüggöny szerelése állványszerkezetre, műanyag hálóból (garázs)</t>
  </si>
  <si>
    <t>Acélfelületek mázolásának előkészítő és részmunkái; kézi rozsdamentesítés, acél nyílászáró szerkezeten, könnyű rozsdásodás esetén Supralux lakkbenzin higítós lemosó</t>
  </si>
  <si>
    <t>Homlokzati hőszigetelés, üvegszövetháló-erősítéssel, (mechanikai rögzítés, felületi zárás valamint kiegészítő profilok külön tételben szerepelnek), egyenes él-képzésű, normál homlokzati EPS hőszigetelő lapokkal, ragasztóporból képzett ragasztóba, tagolt sík, függőleges falon AUSTROTHERM GRAFIT expandált polisztirol keményhab hőszigetelő  lemez, 1000x500x200 mm
(sorompó melletti fal vagyis a belső oldali fsz. épület lábazatán)</t>
  </si>
  <si>
    <t>LÁBAZATOK, GARÁZS UDVARI HOMLOKZATAINAK FELÚJÍTÁSA</t>
  </si>
  <si>
    <t>Homlokzati hőszigetelés, üvegszövetháló-erősítéssel, (mechanikai rögzítés, felületi zárás valamint kiegészítő profilok külön tételben szerepelnek), egyenes él-képzésű, XPS hőszigetelő lapokkal, duzzadásmentes PUR ragasztóval helyezve, függőleges falon AUSTROTHERM XPS extrudált polisztirol keményhab hőszigetelő  lemez, 200 mm vastagságban, minimum hóhatárig helyezve. Mechanikailag csak a felső síkon rögzítve.</t>
  </si>
  <si>
    <t>Felső réteg szigetelés készítése, egy réteg bitumenes lemezzel, vízszintes felületen, nehéz felületvédelem nélküli tetőkön, minimum 4,0 mm vastag palaőrlemény hintésű speciális kialakítású elasztomerbitumenes (SBS modifikált) lemezzel, alsó réteghez teljes felületű hegesztéssel, fél lemezszélesség eltolással fektetve ICOPAL BETA TOP 4 Speed Profile®, SBS poliészterfátyol hordozórétegű, 4 mm vtg. elasztomerbitumenes (SBS modifikált) palaőrleményes lemez ATTIKÁRA FELHAJTVA 2 m SZÉLES SÁVSZIGETELÉS</t>
  </si>
  <si>
    <t>Mennyezet (alulról hűlő födém) hőszigetelése, utólag elhelyezve, vízszintes felületen, dűbelezve (rögzítés külön tételben), expandált polisztirolhab lemezzel AUSTROTHERM GRAFIT REFLEX homlokzati hőszigetelő lemez,1000x500x200 mm</t>
  </si>
  <si>
    <t>Mennyezet (alulról hűlő födém részek) hőszigetelése, utólag elhelyezve, vízszintes felületen, dűbelezve (rögzítés külön tételben), expandált polisztirolhab lemezzel Rockwool Frontrock hőszigetelő lemez,1000x500x200 mm (az ablakok feletti 80 cm széles sávok, 5 szinten)</t>
  </si>
  <si>
    <t>Klíma készülékek leszerelése</t>
  </si>
  <si>
    <t>Homlokzati hőszigetelés, üvegszövetháló-erősítéssel, (mechanikai rögzítés, felületi zárás valamint kiegészítő profilok külön tételben szerepelnek), egyenes él-képzésű, normál homlokzati EPS hőszigetelő lapokkal, ragasztóporból képzett ragasztóba, tagolt sík, függőleges falon AUSTROTHERM EPS 80 expandált polisztirol keményhab hőszigetelő  lemez, 1000x500x200 mm A FOGADÓ FELÜLET EGYENETLENSÉGEI MIATT A SZIGETELŐ ANYAGBAN  FÉSZKEK KIFARAGÁSÁNAK TÖBBLET KÖLTSÉGE A MUNKADIJBAN BENNE SZEREPEL</t>
  </si>
  <si>
    <t>Ablak BNY-3*FIX-BNY   522/170 cm           HUN-Therm HUN STANDARD, 3 rtg üvegezéssel, Uw=0,88W/m2K, sorolóval, párkányfogadóval, HOPE kilinccsel</t>
  </si>
  <si>
    <t>Ablak BNY-3*FIX-BNY   517/170 cm           HUN-Therm HUN STANDARD, 3 rtg üvegezéssel, Uw=0,88W/m2K, sorolóval, párkányfogadóval, HOPE kilinccsel</t>
  </si>
  <si>
    <t>Ablak BNY-3*FIX-BNY   518/170 cm           HUN-Therm HUN STANDARD, 3 rtg üvegezéssel, Uw=0,88W/m2K, sorolóval, párkányfogadóval, HOPE kilinccsel</t>
  </si>
  <si>
    <t>Ablak BNY-1*FIX-BNY   254/170 cm           HUN-Therm HUN STANDARD, 3 rtg üvegezéssel, Uw=0,88W/m2K, sorolóval, párkányfogadóval, HOPE kilinccsel</t>
  </si>
  <si>
    <t>Ablak BNY-3*FIX-BNY  470/170 cm            HUN-Therm HUN STANDARD, 3 rtg üvegezéssel, Uw=0,88W/m2K, sorolóval, párkányfogadóval, HOPE kilinccsel</t>
  </si>
  <si>
    <t>Ablak BNY-3*FIX-BNY  468/170 cm            HUN-Therm HUN STANDARD, 3 rtg üvegezéssel, Uw=0,88W/m2K, sorolóval, párkányfogadóval, HOPE kilinccsel</t>
  </si>
  <si>
    <t>Ablak BNY-3*FIX-BNY  516/170 cm            HUN-Therm HUN STANDARD, 3 rtg üvegezéssel, Uw=0,88W/m2K, sorolóval, párkányfogadóval, HOPE kilinccsel</t>
  </si>
  <si>
    <t>Ablak BNY-3*FIX-BNY  432/170 cm            HUN-Therm HUN STANDARD, 3 rtg üvegezéssel, Uw=0,88W/m2K, sorolóval, párkányfogadóval, HOPE kilinccsel</t>
  </si>
  <si>
    <t>Ablak BNY-NY-BNY-NY-BNY-BNY  455/170 cm HUN-Therm HUN STANDARD, 3 rtg üvegezéssel, Uw=0,88W/m2K, sorolóval, párkányfogadóval, HOPE kilinccsel</t>
  </si>
  <si>
    <t>Ablak B-FIX-B alul stadur betét, felülvilágító fix  183/260 cm HUN-Therm HUN STANDARD, 3 rtg üvegezéssel, Uw=0,88W/m2K, sorolóval, párkányfogadóval, HOPE kilinccsel  LÉPCSŐHÁZ</t>
  </si>
  <si>
    <t>Ablakszem FIX 250/270 cm HUN-Therm HUN STANDARD, 3 rtg üvegezéssel, Uw=0,88W/m2K, sorolóval, párkányfogadóval, HOPE kilinccsel LÉPCSŐHÁZ</t>
  </si>
  <si>
    <t>Ablak BNY-1 FIX-BNY  238/169 cm HUN-Therm HUN STANDARD, 3 rtg üvegezéssel, Uw=0,88W/m2K, sorolóval, párkányfogadóval, HOPE kilinccsel LÉPCSŐHÁZ</t>
  </si>
  <si>
    <t>Portál, ajtóval 183/255 cm HUN-Therm HUN STANDARD, 3 rtg üvegezéssel, Uw=0,88W/m2K, sorolóval, párkányfogadóval, HOPE kilinccsel LÉPCSŐHÁZ</t>
  </si>
  <si>
    <t>Sorolt portál szerkezet  525 / 293 cm karos távnyitós bukó ablakkal, Siegina FAVORIT 1 vasalattal hibás működésgátlóval, szárnyráemelés segítővel fokozatmentes résszellőzővel  HUN-Therm HUN STANDARD, 3 rtg üvegezéssel, Uw=0,88W/m2K, sorolóval, párkányfogadóval, HOPE kilinccsel (PORTA)</t>
  </si>
  <si>
    <t xml:space="preserve">Osztott fix portál szerkezet 145 / 293 cm HUN-Therm HUN STANDARD, 3 rtg üvegezéssel, Uw=0,88W/m2K, sorolóval, párkányfogadóval, HOPE kilinccsel (PORTA) </t>
  </si>
  <si>
    <t>Sorolt portál szerkezet  478 / 293 cm karos távnyitós bukó ablakkal, Siegina FAVORIT 1 vasalattal hibás működésgátlóval, szárnyráemelés segítővel fokozatmentes résszellőzővel  HUN-Therm HUN STANDARD, 3 rtg üvegezéssel, Uw=0,88W/m2K, sorolóval, párkányfogadóval, HOPE kilinccsel (PORTA)</t>
  </si>
  <si>
    <t xml:space="preserve">Osztott fix portál szerkezet  205 / 227 cm  HUN-Therm HUN STANDARD, 3 rtg üvegezéssel, Uw=0,88W/m2K, sorolóval, párkányfogadóval, HOPE kilinccsel  (INFORMATIKA) </t>
  </si>
  <si>
    <t>Sorolt portál szerkezet  456 / 228 cm karos távnyitós bukó ablakkal, Siegina FAVORIT 1 vasalattal hibás működésgátlóval, szárnyráemelés segítővel fokozatmentes résszellőzővel  HUN-Therm HUN STANDARD, 3 rtg üvegezéssel, Uw=0,88W/m2K, sorolóval, párkányfogadóval, HOPE kilinccsel (PORTA)</t>
  </si>
  <si>
    <t>Sorolt portál szerkezet  456 / 294 cm karos távnyitós bukó ablakkal, Siegina FAVORIT 1 vasalattal hibás működésgátlóval, szárnyráemelés segítővel fokozatmentes résszellőzővel  HUN-Therm HUN STANDARD, 3 rtg üvegezéssel, Uw=0,88W/m2K, sorolóval, párkányfogadóval, HOPE kilinccsel (PORTA)</t>
  </si>
  <si>
    <t xml:space="preserve">Osztott fix portál szerkezet  145 / 294 cm HUN-Therm HUN STANDARD, 3 rtg üvegezéssel, Uw=0,88W/m2K, sorolóval, párkányfogadóval, HOPE kilinccsel  (INFORMATIKA) </t>
  </si>
  <si>
    <t>Portál FIX mező felül teli fix rész (portás kitekintő melletti) 135x285 cm HUN-Therm HUN STANDARD, 3 rtg üvegezéssel, Uw=0,88W/m2K, sorolóval, párkányfogadóval, HOPE kilinccsel (PORTA)</t>
  </si>
  <si>
    <t>Portál FIX mező benne bukó ablakszem kétszárnyú ajtóval (irattár) 445 x 335 cm HUN-Therm HUN STANDARD, 3 rtg üvegezéssel, Uw=0,88W/m2K, sorolóval, párkányfogadóval, HOPE kilinccsel (PORTA)</t>
  </si>
  <si>
    <t>Portál FIX mező benne bukó ablakszem 
(hátsó kisteraszi portál) 470/285 cm HUN-Therm HUN STANDARD, 3 rtg üvegezéssel, Uw=0,88W/m2K, sorolóval, párkányfogadóval, HOPE kilinccsel (PORTA)</t>
  </si>
  <si>
    <t>Portál FIX mező benne bukó ablakszem 
530 x 285 cm HUN-Therm HUN STANDARD, 3 rtg üvegezéssel, Uw=0,88W/m2K, sorolóval, párkányfogadóval, HOPE kilinccsel (PORTA)</t>
  </si>
  <si>
    <t>Portál FIX mező benne bukó ablakszem (portával szembeni) 335 x 345 cm HUN-Therm HUN STANDARD, 3 rtg üvegezéssel, Uw=0,88W/m2K, sorolóval, párkányfogadóval, HOPE kilinccsel (PORTA)</t>
  </si>
  <si>
    <t>Sofőr pihenő lépcső alatti ablak
150/150 cm HUN-Therm HUN STANDARD, 3 rtg üvegezéssel, Uw=0,88W/m2K, sorolóval, párkányfogadóval, HOPE kilinccsel (PORTA)</t>
  </si>
  <si>
    <t>MASTERPLAST vékonyvakolat, színvakolat felhordása alapozott, előkészített felületre, vödrös kiszerelésű anyagból, vizes bázisú, műgyanta kötőanyagú vékonyvakolatból, egy rétegben (bejárattal szemben és a bejárati falrész mindkét oldalán)</t>
  </si>
  <si>
    <t>MASTERPLAST vékonyvakolat, színvakolat felhordása alapozott, előkészített felületre, vödrös kiszerelésű anyagból, vizes bázisú, műgyanta kötőanyagú vékonyvakolatból, egy rétegben (átjáró mennyezetén)</t>
  </si>
  <si>
    <t>MASTERPLAST vékonyvakolatok, színvakolatok felhordása alapozott, előkészített felületre, vödrös kiszerelésű anyagból, kombinált kötőanyagú vékonyvakolat készítése, egy rétegben gördülőszemcsés, dörzsölt vagy kapart kivitelben, homlokzaton (szürke árnyalatok)</t>
  </si>
  <si>
    <t>Vízorros fallefedés gyártása és szerelése minősített ötvözött  horganylemezből, 0,80 mm vtg., patina-pro felületű, Ksz: 65 cm az attikafal tetején</t>
  </si>
  <si>
    <t>Vékonyvakolat mély alapozó felhordása, kézi erővel 
NIKECELL Dryvit vékonyvakolat alapozó (a bordás lábazati falrész simára való kivakolásán a nemesvakolat alá)</t>
  </si>
  <si>
    <t xml:space="preserve">MASTERPLAST vékonyvakolat, színvakolat felhordása alapozott, előkészített felületre, vödrös kiszerelésű anyagból, vizes bázisú, műgyanta kötőanyagú vékonyvakolatból, egy rétegben </t>
  </si>
  <si>
    <t>Ablakpárkány gyártása lejtésben, szerelése horganylemezből,  horganyzott acél lrögzítő lemezzel sz=60 cm, (vagy fóliabádog peremezett, vízorrozott Fatrafol PVC vízszigeteléssel)  a műanyag ablakokhoz való vízzáró tömítéssel</t>
  </si>
  <si>
    <t xml:space="preserve"> Kelt:   2017. 07. 18.</t>
  </si>
</sst>
</file>

<file path=xl/styles.xml><?xml version="1.0" encoding="utf-8"?>
<styleSheet xmlns="http://schemas.openxmlformats.org/spreadsheetml/2006/main">
  <numFmts count="19">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 _H_U_F_-;\-* #,##0\ _H_U_F_-;_-* &quot;-&quot;\ _H_U_F_-;_-@_-"/>
    <numFmt numFmtId="44" formatCode="_-* #,##0.00\ &quot;HUF&quot;_-;\-* #,##0.00\ &quot;HUF&quot;_-;_-* &quot;-&quot;??\ &quot;HUF&quot;_-;_-@_-"/>
    <numFmt numFmtId="43" formatCode="_-* #,##0.00\ _H_U_F_-;\-* #,##0.00\ _H_U_F_-;_-* &quot;-&quot;??\ _H_U_F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_-* #,##0.0\ _F_t_-;\-* #,##0.0\ _F_t_-;_-* &quot;-&quot;??\ _F_t_-;_-@_-"/>
    <numFmt numFmtId="173" formatCode="_-* #,##0\ _F_t_-;\-* #,##0\ _F_t_-;_-* &quot;-&quot;??\ _F_t_-;_-@_-"/>
    <numFmt numFmtId="174" formatCode="#,##0_ ;\-#,##0\ "/>
  </numFmts>
  <fonts count="41">
    <font>
      <sz val="10"/>
      <name val="Arial"/>
      <family val="0"/>
    </font>
    <font>
      <u val="single"/>
      <sz val="10"/>
      <color indexed="12"/>
      <name val="Arial"/>
      <family val="0"/>
    </font>
    <font>
      <u val="single"/>
      <sz val="10"/>
      <color indexed="36"/>
      <name val="Arial"/>
      <family val="0"/>
    </font>
    <font>
      <sz val="12"/>
      <name val="Century Gothic"/>
      <family val="2"/>
    </font>
    <font>
      <b/>
      <sz val="12"/>
      <name val="Century Gothic"/>
      <family val="2"/>
    </font>
    <font>
      <b/>
      <sz val="10"/>
      <name val="Century Gothic"/>
      <family val="2"/>
    </font>
    <font>
      <sz val="10"/>
      <name val="Century Gothic"/>
      <family val="2"/>
    </font>
    <font>
      <sz val="11"/>
      <color indexed="9"/>
      <name val="Calibri"/>
      <family val="2"/>
    </font>
    <font>
      <sz val="11"/>
      <color indexed="8"/>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theme="1"/>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6" fillId="26"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7"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0" borderId="6" applyNumberFormat="0" applyFill="0" applyAlignment="0" applyProtection="0"/>
    <xf numFmtId="0" fontId="0" fillId="28" borderId="7" applyNumberFormat="0" applyFont="0" applyAlignment="0" applyProtection="0"/>
    <xf numFmtId="0" fontId="34" fillId="29" borderId="0" applyNumberFormat="0" applyBorder="0" applyAlignment="0" applyProtection="0"/>
    <xf numFmtId="0" fontId="35" fillId="30" borderId="8" applyNumberFormat="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39" fillId="32" borderId="0" applyNumberFormat="0" applyBorder="0" applyAlignment="0" applyProtection="0"/>
    <xf numFmtId="0" fontId="40" fillId="30" borderId="1" applyNumberFormat="0" applyAlignment="0" applyProtection="0"/>
    <xf numFmtId="9" fontId="0" fillId="0" borderId="0" applyFont="0" applyFill="0" applyBorder="0" applyAlignment="0" applyProtection="0"/>
  </cellStyleXfs>
  <cellXfs count="63">
    <xf numFmtId="0" fontId="0" fillId="0" borderId="0" xfId="0" applyAlignment="1">
      <alignment/>
    </xf>
    <xf numFmtId="0" fontId="3" fillId="0" borderId="0" xfId="0" applyFont="1" applyAlignment="1">
      <alignment vertical="top"/>
    </xf>
    <xf numFmtId="0" fontId="4" fillId="0" borderId="0" xfId="0" applyFont="1" applyAlignment="1">
      <alignment vertical="top"/>
    </xf>
    <xf numFmtId="0" fontId="3" fillId="0" borderId="0" xfId="0" applyFont="1" applyAlignment="1">
      <alignment horizontal="right" vertical="top"/>
    </xf>
    <xf numFmtId="0" fontId="3" fillId="0" borderId="0" xfId="0" applyFont="1" applyAlignment="1">
      <alignment horizontal="left" vertical="top"/>
    </xf>
    <xf numFmtId="0" fontId="3" fillId="0" borderId="0" xfId="0" applyFont="1" applyAlignment="1">
      <alignment horizontal="center" vertical="top"/>
    </xf>
    <xf numFmtId="0" fontId="3" fillId="0" borderId="10" xfId="0" applyFont="1" applyBorder="1" applyAlignment="1">
      <alignment vertical="top"/>
    </xf>
    <xf numFmtId="0" fontId="3" fillId="0" borderId="11" xfId="0" applyFont="1" applyBorder="1" applyAlignment="1">
      <alignment vertical="top"/>
    </xf>
    <xf numFmtId="0" fontId="3" fillId="0" borderId="11" xfId="0" applyFont="1" applyBorder="1" applyAlignment="1">
      <alignment horizontal="right" vertical="top"/>
    </xf>
    <xf numFmtId="0" fontId="3" fillId="0" borderId="12" xfId="0" applyFont="1" applyBorder="1" applyAlignment="1">
      <alignment horizontal="right" vertical="top"/>
    </xf>
    <xf numFmtId="0" fontId="3" fillId="0" borderId="13" xfId="0" applyFont="1" applyBorder="1" applyAlignment="1">
      <alignment vertical="center" wrapText="1"/>
    </xf>
    <xf numFmtId="0" fontId="3" fillId="0" borderId="13" xfId="0" applyFont="1" applyBorder="1" applyAlignment="1">
      <alignment vertical="center"/>
    </xf>
    <xf numFmtId="174" fontId="3" fillId="0" borderId="13" xfId="46" applyNumberFormat="1" applyFont="1" applyBorder="1" applyAlignment="1">
      <alignment horizontal="right" vertical="center"/>
    </xf>
    <xf numFmtId="0" fontId="3" fillId="0" borderId="0" xfId="0" applyFont="1" applyAlignment="1">
      <alignment vertical="center"/>
    </xf>
    <xf numFmtId="0" fontId="3" fillId="0" borderId="0" xfId="0" applyFont="1" applyBorder="1" applyAlignment="1">
      <alignment vertical="center"/>
    </xf>
    <xf numFmtId="174" fontId="3" fillId="0" borderId="0" xfId="46" applyNumberFormat="1" applyFont="1" applyBorder="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174" fontId="4" fillId="0" borderId="11" xfId="0" applyNumberFormat="1" applyFont="1" applyBorder="1" applyAlignment="1">
      <alignment vertical="center"/>
    </xf>
    <xf numFmtId="174" fontId="4" fillId="0" borderId="12" xfId="0" applyNumberFormat="1"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10" fontId="4" fillId="0" borderId="0" xfId="0" applyNumberFormat="1" applyFont="1" applyBorder="1" applyAlignment="1">
      <alignment vertical="center"/>
    </xf>
    <xf numFmtId="0" fontId="4" fillId="0" borderId="14" xfId="0" applyFont="1" applyBorder="1" applyAlignment="1">
      <alignment vertical="top" wrapText="1"/>
    </xf>
    <xf numFmtId="0" fontId="4" fillId="0" borderId="14" xfId="0" applyFont="1" applyBorder="1" applyAlignment="1">
      <alignment horizontal="right" vertical="top" wrapText="1"/>
    </xf>
    <xf numFmtId="0" fontId="3" fillId="0" borderId="0" xfId="0" applyFont="1" applyAlignment="1">
      <alignment vertical="top" wrapText="1"/>
    </xf>
    <xf numFmtId="3" fontId="3" fillId="0" borderId="0" xfId="0" applyNumberFormat="1" applyFont="1" applyAlignment="1">
      <alignment vertical="top" wrapText="1"/>
    </xf>
    <xf numFmtId="3" fontId="4" fillId="0" borderId="14" xfId="0" applyNumberFormat="1" applyFont="1" applyBorder="1" applyAlignment="1">
      <alignment vertical="top" wrapText="1"/>
    </xf>
    <xf numFmtId="173" fontId="4" fillId="0" borderId="14" xfId="46" applyNumberFormat="1" applyFont="1" applyBorder="1" applyAlignment="1">
      <alignment horizontal="right" vertical="top" wrapText="1"/>
    </xf>
    <xf numFmtId="3" fontId="3" fillId="0" borderId="0" xfId="46" applyNumberFormat="1" applyFont="1" applyAlignment="1">
      <alignment vertical="top" wrapText="1"/>
    </xf>
    <xf numFmtId="3" fontId="4" fillId="0" borderId="14" xfId="46" applyNumberFormat="1" applyFont="1" applyBorder="1" applyAlignment="1">
      <alignment vertical="top" wrapText="1"/>
    </xf>
    <xf numFmtId="173" fontId="3" fillId="0" borderId="0" xfId="46" applyNumberFormat="1" applyFont="1" applyAlignment="1">
      <alignment vertical="top" wrapText="1"/>
    </xf>
    <xf numFmtId="0" fontId="5" fillId="0" borderId="14" xfId="0" applyFont="1" applyBorder="1" applyAlignment="1">
      <alignment horizontal="left" vertical="top" wrapText="1"/>
    </xf>
    <xf numFmtId="0" fontId="5" fillId="0" borderId="14" xfId="0" applyFont="1" applyBorder="1" applyAlignment="1">
      <alignment vertical="top" wrapText="1"/>
    </xf>
    <xf numFmtId="0" fontId="5" fillId="0" borderId="14" xfId="0" applyFont="1" applyBorder="1" applyAlignment="1">
      <alignment horizontal="right" vertical="top" wrapText="1"/>
    </xf>
    <xf numFmtId="173" fontId="5" fillId="0" borderId="14" xfId="46" applyNumberFormat="1" applyFont="1" applyBorder="1" applyAlignment="1">
      <alignment horizontal="right" vertical="top" wrapText="1"/>
    </xf>
    <xf numFmtId="0" fontId="5"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vertical="top" wrapText="1"/>
    </xf>
    <xf numFmtId="49" fontId="6" fillId="0" borderId="0" xfId="0" applyNumberFormat="1" applyFont="1" applyAlignment="1">
      <alignment vertical="top" wrapText="1"/>
    </xf>
    <xf numFmtId="0" fontId="6" fillId="0" borderId="0" xfId="0" applyFont="1" applyAlignment="1">
      <alignment horizontal="right" vertical="top" wrapText="1"/>
    </xf>
    <xf numFmtId="173" fontId="6" fillId="0" borderId="0" xfId="46" applyNumberFormat="1" applyFont="1" applyAlignment="1">
      <alignment horizontal="right" vertical="top" wrapText="1"/>
    </xf>
    <xf numFmtId="0" fontId="5" fillId="0" borderId="0" xfId="0" applyFont="1" applyBorder="1" applyAlignment="1">
      <alignment vertical="top" wrapText="1"/>
    </xf>
    <xf numFmtId="0" fontId="5" fillId="0" borderId="15" xfId="0" applyFont="1" applyBorder="1" applyAlignment="1">
      <alignment horizontal="left" vertical="top" wrapText="1"/>
    </xf>
    <xf numFmtId="173" fontId="5" fillId="0" borderId="16" xfId="46" applyNumberFormat="1" applyFont="1" applyBorder="1" applyAlignment="1">
      <alignment horizontal="right" vertical="top" wrapText="1"/>
    </xf>
    <xf numFmtId="0" fontId="5" fillId="0" borderId="0" xfId="0" applyFont="1" applyBorder="1" applyAlignment="1">
      <alignment horizontal="left" vertical="top" wrapText="1"/>
    </xf>
    <xf numFmtId="0" fontId="5" fillId="0" borderId="0" xfId="0" applyFont="1" applyBorder="1" applyAlignment="1">
      <alignment horizontal="right" vertical="top" wrapText="1"/>
    </xf>
    <xf numFmtId="173" fontId="5" fillId="0" borderId="0" xfId="46" applyNumberFormat="1" applyFont="1" applyBorder="1" applyAlignment="1">
      <alignment horizontal="right" vertical="top" wrapText="1"/>
    </xf>
    <xf numFmtId="0" fontId="6" fillId="0" borderId="0" xfId="0" applyNumberFormat="1" applyFont="1" applyAlignment="1">
      <alignment vertical="top" wrapText="1"/>
    </xf>
    <xf numFmtId="174" fontId="3" fillId="0" borderId="13" xfId="46" applyNumberFormat="1" applyFont="1" applyBorder="1" applyAlignment="1">
      <alignment vertical="center"/>
    </xf>
    <xf numFmtId="174" fontId="3" fillId="0" borderId="0" xfId="46" applyNumberFormat="1" applyFont="1" applyBorder="1" applyAlignment="1">
      <alignment vertical="center"/>
    </xf>
    <xf numFmtId="49" fontId="6" fillId="0" borderId="0" xfId="0" applyNumberFormat="1" applyFont="1" applyFill="1" applyAlignment="1">
      <alignment vertical="top" wrapText="1"/>
    </xf>
    <xf numFmtId="0" fontId="6" fillId="0" borderId="0" xfId="0" applyFont="1" applyFill="1" applyAlignment="1">
      <alignment horizontal="left" vertical="top" wrapText="1"/>
    </xf>
    <xf numFmtId="0" fontId="6" fillId="0" borderId="0" xfId="0" applyFont="1" applyFill="1" applyAlignment="1">
      <alignment horizontal="right" vertical="top" wrapText="1"/>
    </xf>
    <xf numFmtId="0" fontId="6" fillId="0" borderId="0" xfId="0" applyFont="1" applyFill="1" applyAlignment="1">
      <alignment vertical="top" wrapText="1"/>
    </xf>
    <xf numFmtId="173" fontId="6" fillId="0" borderId="0" xfId="46" applyNumberFormat="1" applyFont="1" applyFill="1" applyAlignment="1">
      <alignment horizontal="right" vertical="top" wrapText="1"/>
    </xf>
    <xf numFmtId="3" fontId="4" fillId="0" borderId="11" xfId="0" applyNumberFormat="1" applyFont="1" applyBorder="1" applyAlignment="1">
      <alignment horizontal="right" vertical="center"/>
    </xf>
    <xf numFmtId="3" fontId="4" fillId="0" borderId="12" xfId="0" applyNumberFormat="1" applyFont="1" applyBorder="1" applyAlignment="1">
      <alignment horizontal="right" vertical="center"/>
    </xf>
    <xf numFmtId="0" fontId="3" fillId="0" borderId="0" xfId="0" applyFont="1" applyAlignment="1">
      <alignment vertical="top"/>
    </xf>
    <xf numFmtId="0" fontId="4" fillId="0" borderId="0" xfId="0" applyFont="1" applyAlignment="1">
      <alignment vertical="top"/>
    </xf>
    <xf numFmtId="0" fontId="3" fillId="0" borderId="0" xfId="0" applyFont="1" applyAlignment="1">
      <alignment horizontal="left" vertical="top"/>
    </xf>
    <xf numFmtId="3" fontId="4" fillId="0" borderId="17" xfId="0" applyNumberFormat="1" applyFont="1" applyBorder="1" applyAlignment="1">
      <alignment horizontal="right" vertical="center"/>
    </xf>
    <xf numFmtId="3" fontId="4" fillId="0" borderId="18" xfId="0" applyNumberFormat="1" applyFont="1" applyBorder="1" applyAlignment="1">
      <alignment horizontal="right" vertical="center"/>
    </xf>
  </cellXfs>
  <cellStyles count="49">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2"/>
  </sheetPr>
  <dimension ref="A1:G42"/>
  <sheetViews>
    <sheetView tabSelected="1" view="pageBreakPreview" zoomScaleSheetLayoutView="100" zoomScalePageLayoutView="0" workbookViewId="0" topLeftCell="A1">
      <selection activeCell="G5" sqref="G5"/>
    </sheetView>
  </sheetViews>
  <sheetFormatPr defaultColWidth="9.140625" defaultRowHeight="12.75"/>
  <cols>
    <col min="1" max="1" width="45.7109375" style="1" customWidth="1"/>
    <col min="2" max="2" width="8.7109375" style="1" customWidth="1"/>
    <col min="3" max="4" width="18.7109375" style="1" customWidth="1"/>
    <col min="5" max="16384" width="9.140625" style="1" customWidth="1"/>
  </cols>
  <sheetData>
    <row r="1" spans="1:4" s="2" customFormat="1" ht="17.25">
      <c r="A1" s="1"/>
      <c r="D1" s="3" t="s">
        <v>293</v>
      </c>
    </row>
    <row r="2" spans="1:4" s="2" customFormat="1" ht="17.25">
      <c r="A2" s="1"/>
      <c r="D2" s="3"/>
    </row>
    <row r="3" spans="1:4" ht="17.25">
      <c r="A3" s="58"/>
      <c r="B3" s="58"/>
      <c r="C3" s="58"/>
      <c r="D3" s="58"/>
    </row>
    <row r="4" ht="17.25">
      <c r="A4" s="1" t="s">
        <v>233</v>
      </c>
    </row>
    <row r="5" spans="1:7" ht="17.25">
      <c r="A5" s="59" t="s">
        <v>220</v>
      </c>
      <c r="B5" s="59"/>
      <c r="C5" s="59"/>
      <c r="D5" s="59"/>
      <c r="G5" s="3"/>
    </row>
    <row r="6" spans="1:4" ht="17.25">
      <c r="A6" s="59" t="s">
        <v>221</v>
      </c>
      <c r="B6" s="59"/>
      <c r="C6" s="59"/>
      <c r="D6" s="59"/>
    </row>
    <row r="7" spans="1:4" ht="17.25">
      <c r="A7" s="2"/>
      <c r="B7" s="2"/>
      <c r="C7" s="2"/>
      <c r="D7" s="2"/>
    </row>
    <row r="8" spans="1:4" ht="17.25">
      <c r="A8" s="2"/>
      <c r="B8" s="2"/>
      <c r="C8" s="2"/>
      <c r="D8" s="2"/>
    </row>
    <row r="9" spans="1:4" ht="17.25">
      <c r="A9" s="58"/>
      <c r="B9" s="58"/>
      <c r="C9" s="58"/>
      <c r="D9" s="58"/>
    </row>
    <row r="10" ht="17.25">
      <c r="A10" s="1" t="s">
        <v>223</v>
      </c>
    </row>
    <row r="11" spans="1:3" ht="17.25">
      <c r="A11" s="2" t="s">
        <v>234</v>
      </c>
      <c r="C11" s="1" t="s">
        <v>153</v>
      </c>
    </row>
    <row r="12" ht="17.25">
      <c r="A12" s="2" t="s">
        <v>235</v>
      </c>
    </row>
    <row r="13" ht="17.25">
      <c r="C13" s="1" t="s">
        <v>153</v>
      </c>
    </row>
    <row r="14" ht="17.25">
      <c r="A14" s="1" t="s">
        <v>224</v>
      </c>
    </row>
    <row r="15" ht="17.25">
      <c r="A15" s="1" t="s">
        <v>225</v>
      </c>
    </row>
    <row r="16" spans="1:3" ht="17.25">
      <c r="A16" s="1" t="s">
        <v>222</v>
      </c>
      <c r="C16" s="1" t="s">
        <v>153</v>
      </c>
    </row>
    <row r="17" ht="17.25">
      <c r="A17" s="2" t="s">
        <v>215</v>
      </c>
    </row>
    <row r="18" spans="1:3" ht="17.25">
      <c r="A18" s="1" t="s">
        <v>153</v>
      </c>
      <c r="C18" s="1" t="s">
        <v>153</v>
      </c>
    </row>
    <row r="19" spans="1:3" ht="17.25">
      <c r="A19" s="1" t="s">
        <v>228</v>
      </c>
      <c r="C19" s="1" t="s">
        <v>153</v>
      </c>
    </row>
    <row r="20" ht="17.25">
      <c r="A20" s="1" t="s">
        <v>226</v>
      </c>
    </row>
    <row r="21" ht="17.25">
      <c r="A21" s="1" t="s">
        <v>227</v>
      </c>
    </row>
    <row r="22" ht="17.25">
      <c r="A22" s="1" t="s">
        <v>154</v>
      </c>
    </row>
    <row r="23" ht="17.25">
      <c r="A23" s="1" t="s">
        <v>216</v>
      </c>
    </row>
    <row r="24" ht="17.25">
      <c r="A24" s="1" t="s">
        <v>154</v>
      </c>
    </row>
    <row r="26" spans="1:4" ht="17.25">
      <c r="A26" s="60" t="s">
        <v>229</v>
      </c>
      <c r="B26" s="60"/>
      <c r="C26" s="60"/>
      <c r="D26" s="60"/>
    </row>
    <row r="27" spans="1:4" ht="18" thickBot="1">
      <c r="A27" s="5"/>
      <c r="B27" s="5"/>
      <c r="C27" s="5"/>
      <c r="D27" s="5"/>
    </row>
    <row r="28" spans="1:5" ht="18" thickBot="1">
      <c r="A28" s="6" t="s">
        <v>230</v>
      </c>
      <c r="B28" s="7"/>
      <c r="C28" s="8" t="s">
        <v>231</v>
      </c>
      <c r="D28" s="9" t="s">
        <v>232</v>
      </c>
      <c r="E28" s="2"/>
    </row>
    <row r="29" spans="1:4" s="13" customFormat="1" ht="38.25" customHeight="1">
      <c r="A29" s="10" t="str">
        <f>Összesítő!A1</f>
        <v>HOMLOKZAT FELÚJÍTÁSI MUNKÁK </v>
      </c>
      <c r="B29" s="11"/>
      <c r="C29" s="12">
        <f>Összesítő!B16</f>
        <v>0</v>
      </c>
      <c r="D29" s="49">
        <f>Összesítő!C16</f>
        <v>0</v>
      </c>
    </row>
    <row r="30" spans="1:4" s="13" customFormat="1" ht="38.25" customHeight="1">
      <c r="A30" s="11" t="str">
        <f>Összesítő!A19</f>
        <v>BELSŐ JAVÍTÁSI MUNKÁK</v>
      </c>
      <c r="B30" s="11"/>
      <c r="C30" s="12">
        <f>Összesítő!B23</f>
        <v>0</v>
      </c>
      <c r="D30" s="49">
        <f>Összesítő!C23</f>
        <v>0</v>
      </c>
    </row>
    <row r="31" spans="1:4" s="13" customFormat="1" ht="38.25" customHeight="1">
      <c r="A31" s="10" t="str">
        <f>Összesítő!A26</f>
        <v>LÁBAZATOK, GARÁZS UDVARI HOMLOKZATAINAK FELÚJÍTÁSA</v>
      </c>
      <c r="B31" s="11"/>
      <c r="C31" s="12">
        <f>Összesítő!B32</f>
        <v>0</v>
      </c>
      <c r="D31" s="49">
        <f>Összesítő!C32</f>
        <v>0</v>
      </c>
    </row>
    <row r="32" spans="1:4" s="13" customFormat="1" ht="38.25" customHeight="1" thickBot="1">
      <c r="A32" s="14" t="str">
        <f>Összesítő!A35</f>
        <v>TERASZ BURKOLAT FELÚJÍTÁSA</v>
      </c>
      <c r="B32" s="14"/>
      <c r="C32" s="15">
        <f>Összesítő!B37</f>
        <v>0</v>
      </c>
      <c r="D32" s="50">
        <f>Összesítő!C37</f>
        <v>0</v>
      </c>
    </row>
    <row r="33" spans="1:4" s="13" customFormat="1" ht="30.75" customHeight="1" thickBot="1">
      <c r="A33" s="16" t="s">
        <v>217</v>
      </c>
      <c r="B33" s="17"/>
      <c r="C33" s="18">
        <f>SUM(C29:C32)</f>
        <v>0</v>
      </c>
      <c r="D33" s="19">
        <f>SUM(D29:D32)</f>
        <v>0</v>
      </c>
    </row>
    <row r="34" spans="1:4" s="13" customFormat="1" ht="30.75" customHeight="1">
      <c r="A34" s="20" t="s">
        <v>218</v>
      </c>
      <c r="B34" s="20"/>
      <c r="C34" s="61">
        <f>ROUND(C33+D33,0)</f>
        <v>0</v>
      </c>
      <c r="D34" s="61"/>
    </row>
    <row r="35" spans="1:4" s="13" customFormat="1" ht="30.75" customHeight="1" thickBot="1">
      <c r="A35" s="21" t="s">
        <v>155</v>
      </c>
      <c r="B35" s="22">
        <v>0.27</v>
      </c>
      <c r="C35" s="62">
        <f>ROUND(C34*B35,0)</f>
        <v>0</v>
      </c>
      <c r="D35" s="62"/>
    </row>
    <row r="36" spans="1:4" s="13" customFormat="1" ht="30.75" customHeight="1" thickBot="1">
      <c r="A36" s="16" t="s">
        <v>219</v>
      </c>
      <c r="B36" s="17"/>
      <c r="C36" s="56">
        <f>ROUND(C34+C35,0)</f>
        <v>0</v>
      </c>
      <c r="D36" s="57"/>
    </row>
    <row r="40" ht="17.25">
      <c r="A40" s="4"/>
    </row>
    <row r="41" ht="17.25">
      <c r="A41" s="4"/>
    </row>
    <row r="42" ht="17.25">
      <c r="A42" s="4"/>
    </row>
  </sheetData>
  <sheetProtection/>
  <mergeCells count="8">
    <mergeCell ref="C36:D36"/>
    <mergeCell ref="A9:D9"/>
    <mergeCell ref="A5:D5"/>
    <mergeCell ref="A6:D6"/>
    <mergeCell ref="A3:D3"/>
    <mergeCell ref="A26:D26"/>
    <mergeCell ref="C34:D34"/>
    <mergeCell ref="C35:D35"/>
  </mergeCells>
  <printOptions/>
  <pageMargins left="0.7086614173228347" right="0.7086614173228347" top="0.7480314960629921" bottom="0.7480314960629921" header="0.31496062992125984" footer="0.31496062992125984"/>
  <pageSetup firstPageNumber="-4105" useFirstPageNumber="1" horizontalDpi="600" verticalDpi="600" orientation="portrait" paperSize="9" scale="88" r:id="rId1"/>
  <colBreaks count="1" manualBreakCount="1">
    <brk id="4" max="65535" man="1"/>
  </colBreaks>
</worksheet>
</file>

<file path=xl/worksheets/sheet2.xml><?xml version="1.0" encoding="utf-8"?>
<worksheet xmlns="http://schemas.openxmlformats.org/spreadsheetml/2006/main" xmlns:r="http://schemas.openxmlformats.org/officeDocument/2006/relationships">
  <sheetPr>
    <tabColor indexed="52"/>
  </sheetPr>
  <dimension ref="A1:C37"/>
  <sheetViews>
    <sheetView view="pageBreakPreview" zoomScaleSheetLayoutView="100" zoomScalePageLayoutView="0" workbookViewId="0" topLeftCell="A1">
      <selection activeCell="A11" sqref="A11"/>
    </sheetView>
  </sheetViews>
  <sheetFormatPr defaultColWidth="9.140625" defaultRowHeight="12.75"/>
  <cols>
    <col min="1" max="1" width="55.7109375" style="25" customWidth="1"/>
    <col min="2" max="3" width="20.7109375" style="31" customWidth="1"/>
    <col min="4" max="16384" width="9.140625" style="25" customWidth="1"/>
  </cols>
  <sheetData>
    <row r="1" spans="1:3" s="23" customFormat="1" ht="15">
      <c r="A1" s="23" t="s">
        <v>236</v>
      </c>
      <c r="B1" s="28" t="s">
        <v>0</v>
      </c>
      <c r="C1" s="28" t="s">
        <v>1</v>
      </c>
    </row>
    <row r="2" spans="1:3" ht="17.25">
      <c r="A2" s="25" t="s">
        <v>26</v>
      </c>
      <c r="B2" s="29">
        <f>'Homlokzat felújítási munkák'!H20</f>
        <v>0</v>
      </c>
      <c r="C2" s="29">
        <f>'Homlokzat felújítási munkák'!I20</f>
        <v>0</v>
      </c>
    </row>
    <row r="3" spans="1:3" ht="17.25">
      <c r="A3" s="25" t="s">
        <v>33</v>
      </c>
      <c r="B3" s="29">
        <f>'Homlokzat felújítási munkák'!H28</f>
        <v>0</v>
      </c>
      <c r="C3" s="29">
        <f>'Homlokzat felújítási munkák'!I28</f>
        <v>0</v>
      </c>
    </row>
    <row r="4" spans="1:3" ht="34.5">
      <c r="A4" s="25" t="s">
        <v>36</v>
      </c>
      <c r="B4" s="29">
        <f>'Homlokzat felújítási munkák'!H34</f>
        <v>0</v>
      </c>
      <c r="C4" s="29">
        <f>'Homlokzat felújítási munkák'!I34</f>
        <v>0</v>
      </c>
    </row>
    <row r="5" spans="1:3" ht="17.25">
      <c r="A5" s="25" t="s">
        <v>39</v>
      </c>
      <c r="B5" s="29">
        <f>'Homlokzat felújítási munkák'!H40</f>
        <v>0</v>
      </c>
      <c r="C5" s="29">
        <f>'Homlokzat felújítási munkák'!I40</f>
        <v>0</v>
      </c>
    </row>
    <row r="6" spans="1:3" ht="17.25">
      <c r="A6" s="25" t="s">
        <v>62</v>
      </c>
      <c r="B6" s="29">
        <f>'Homlokzat felújítási munkák'!H78</f>
        <v>0</v>
      </c>
      <c r="C6" s="29">
        <f>'Homlokzat felújítási munkák'!I78</f>
        <v>0</v>
      </c>
    </row>
    <row r="7" spans="1:3" ht="34.5">
      <c r="A7" s="25" t="s">
        <v>69</v>
      </c>
      <c r="B7" s="29">
        <f>'Homlokzat felújítási munkák'!H88</f>
        <v>0</v>
      </c>
      <c r="C7" s="29">
        <f>'Homlokzat felújítási munkák'!I88</f>
        <v>0</v>
      </c>
    </row>
    <row r="8" spans="1:3" ht="17.25">
      <c r="A8" s="25" t="s">
        <v>72</v>
      </c>
      <c r="B8" s="29">
        <f>'Homlokzat felújítási munkák'!H96</f>
        <v>0</v>
      </c>
      <c r="C8" s="29">
        <f>'Homlokzat felújítási munkák'!I96</f>
        <v>0</v>
      </c>
    </row>
    <row r="9" spans="1:3" ht="17.25">
      <c r="A9" s="25" t="s">
        <v>100</v>
      </c>
      <c r="B9" s="29">
        <f>'Homlokzat felújítási munkák'!H157</f>
        <v>0</v>
      </c>
      <c r="C9" s="29">
        <f>'Homlokzat felújítási munkák'!I157</f>
        <v>0</v>
      </c>
    </row>
    <row r="10" spans="1:3" ht="17.25">
      <c r="A10" s="25" t="s">
        <v>111</v>
      </c>
      <c r="B10" s="29">
        <f>'Homlokzat felújítási munkák'!H173</f>
        <v>0</v>
      </c>
      <c r="C10" s="29">
        <f>'Homlokzat felújítási munkák'!I173</f>
        <v>0</v>
      </c>
    </row>
    <row r="11" spans="1:3" ht="34.5">
      <c r="A11" s="25" t="s">
        <v>124</v>
      </c>
      <c r="B11" s="29">
        <f>'Homlokzat felújítási munkák'!H191</f>
        <v>0</v>
      </c>
      <c r="C11" s="29">
        <f>'Homlokzat felújítási munkák'!I191</f>
        <v>0</v>
      </c>
    </row>
    <row r="12" spans="1:3" ht="17.25">
      <c r="A12" s="25" t="s">
        <v>135</v>
      </c>
      <c r="B12" s="29">
        <f>'Homlokzat felújítási munkák'!H209</f>
        <v>0</v>
      </c>
      <c r="C12" s="29">
        <f>'Homlokzat felújítási munkák'!I209</f>
        <v>0</v>
      </c>
    </row>
    <row r="13" spans="1:3" ht="17.25">
      <c r="A13" s="25" t="s">
        <v>139</v>
      </c>
      <c r="B13" s="29">
        <f>'Homlokzat felújítási munkák'!H217</f>
        <v>0</v>
      </c>
      <c r="C13" s="29">
        <f>'Homlokzat felújítási munkák'!I217</f>
        <v>0</v>
      </c>
    </row>
    <row r="14" spans="1:3" ht="17.25">
      <c r="A14" s="25" t="s">
        <v>142</v>
      </c>
      <c r="B14" s="29">
        <f>'Homlokzat felújítási munkák'!H225</f>
        <v>0</v>
      </c>
      <c r="C14" s="29">
        <f>'Homlokzat felújítási munkák'!I225</f>
        <v>0</v>
      </c>
    </row>
    <row r="15" spans="1:3" ht="21.75" customHeight="1">
      <c r="A15" s="25" t="s">
        <v>151</v>
      </c>
      <c r="B15" s="29">
        <f>'Homlokzat felújítási munkák'!H239</f>
        <v>0</v>
      </c>
      <c r="C15" s="29">
        <f>'Homlokzat felújítási munkák'!I239</f>
        <v>0</v>
      </c>
    </row>
    <row r="16" spans="1:3" s="23" customFormat="1" ht="15">
      <c r="A16" s="23" t="s">
        <v>152</v>
      </c>
      <c r="B16" s="30">
        <f>SUM(B2:B15)</f>
        <v>0</v>
      </c>
      <c r="C16" s="30">
        <f>SUM(C2:C15)</f>
        <v>0</v>
      </c>
    </row>
    <row r="19" spans="1:3" s="23" customFormat="1" ht="15">
      <c r="A19" s="23" t="s">
        <v>190</v>
      </c>
      <c r="B19" s="24" t="s">
        <v>159</v>
      </c>
      <c r="C19" s="24" t="s">
        <v>158</v>
      </c>
    </row>
    <row r="20" spans="1:3" ht="17.25">
      <c r="A20" s="25" t="s">
        <v>157</v>
      </c>
      <c r="B20" s="26">
        <f>'Belső javítási munkák'!H7</f>
        <v>0</v>
      </c>
      <c r="C20" s="26">
        <f>'Belső javítási munkák'!I7</f>
        <v>0</v>
      </c>
    </row>
    <row r="21" spans="1:3" ht="17.25">
      <c r="A21" s="25" t="s">
        <v>191</v>
      </c>
      <c r="B21" s="26">
        <f>'Belső javítási munkák'!H15</f>
        <v>0</v>
      </c>
      <c r="C21" s="26">
        <f>'Belső javítási munkák'!I15</f>
        <v>0</v>
      </c>
    </row>
    <row r="22" spans="1:3" ht="17.25">
      <c r="A22" s="25" t="s">
        <v>156</v>
      </c>
      <c r="B22" s="26">
        <f>'Belső javítási munkák'!H28</f>
        <v>0</v>
      </c>
      <c r="C22" s="26">
        <f>'Belső javítási munkák'!I28</f>
        <v>0</v>
      </c>
    </row>
    <row r="23" spans="1:3" s="23" customFormat="1" ht="15">
      <c r="A23" s="23" t="s">
        <v>152</v>
      </c>
      <c r="B23" s="27">
        <f>SUM(B20:B22)</f>
        <v>0</v>
      </c>
      <c r="C23" s="27">
        <f>SUM(C20:C22)</f>
        <v>0</v>
      </c>
    </row>
    <row r="26" spans="1:3" s="23" customFormat="1" ht="30">
      <c r="A26" s="23" t="s">
        <v>253</v>
      </c>
      <c r="B26" s="24" t="s">
        <v>159</v>
      </c>
      <c r="C26" s="24" t="s">
        <v>158</v>
      </c>
    </row>
    <row r="27" spans="1:3" ht="17.25">
      <c r="A27" s="25" t="s">
        <v>178</v>
      </c>
      <c r="B27" s="26">
        <f>'Lábazatok, garázs homlokzatai'!H13</f>
        <v>0</v>
      </c>
      <c r="C27" s="26">
        <f>'Lábazatok, garázs homlokzatai'!I13</f>
        <v>0</v>
      </c>
    </row>
    <row r="28" spans="1:3" ht="17.25">
      <c r="A28" s="25" t="s">
        <v>179</v>
      </c>
      <c r="B28" s="26">
        <f>'Lábazatok, garázs homlokzatai'!H21</f>
        <v>0</v>
      </c>
      <c r="C28" s="26">
        <f>'Lábazatok, garázs homlokzatai'!I21</f>
        <v>0</v>
      </c>
    </row>
    <row r="29" spans="1:3" ht="17.25">
      <c r="A29" s="25" t="s">
        <v>180</v>
      </c>
      <c r="B29" s="26">
        <f>'Lábazatok, garázs homlokzatai'!H41</f>
        <v>0</v>
      </c>
      <c r="C29" s="26">
        <f>'Lábazatok, garázs homlokzatai'!I41</f>
        <v>0</v>
      </c>
    </row>
    <row r="30" spans="1:3" ht="17.25">
      <c r="A30" s="25" t="s">
        <v>135</v>
      </c>
      <c r="B30" s="26">
        <f>'Lábazatok, garázs homlokzatai'!H53</f>
        <v>0</v>
      </c>
      <c r="C30" s="26">
        <f>'Lábazatok, garázs homlokzatai'!I53</f>
        <v>0</v>
      </c>
    </row>
    <row r="31" spans="1:3" ht="17.25">
      <c r="A31" s="25" t="s">
        <v>181</v>
      </c>
      <c r="B31" s="26">
        <f>'Lábazatok, garázs homlokzatai'!H64</f>
        <v>0</v>
      </c>
      <c r="C31" s="26">
        <f>'Lábazatok, garázs homlokzatai'!I64</f>
        <v>0</v>
      </c>
    </row>
    <row r="32" spans="1:3" s="23" customFormat="1" ht="15">
      <c r="A32" s="23" t="s">
        <v>152</v>
      </c>
      <c r="B32" s="27">
        <f>SUM(B27:B31)</f>
        <v>0</v>
      </c>
      <c r="C32" s="27">
        <f>SUM(C27:C31)</f>
        <v>0</v>
      </c>
    </row>
    <row r="35" spans="1:3" s="23" customFormat="1" ht="15">
      <c r="A35" s="23" t="s">
        <v>192</v>
      </c>
      <c r="B35" s="24" t="s">
        <v>159</v>
      </c>
      <c r="C35" s="24" t="s">
        <v>158</v>
      </c>
    </row>
    <row r="36" spans="1:3" ht="17.25">
      <c r="A36" s="25" t="s">
        <v>193</v>
      </c>
      <c r="B36" s="26">
        <f>'Terasz felújítás'!H16</f>
        <v>0</v>
      </c>
      <c r="C36" s="26">
        <f>'Terasz felújítás'!I16</f>
        <v>0</v>
      </c>
    </row>
    <row r="37" spans="1:3" s="23" customFormat="1" ht="15">
      <c r="A37" s="23" t="s">
        <v>152</v>
      </c>
      <c r="B37" s="27">
        <f>SUM(B36)</f>
        <v>0</v>
      </c>
      <c r="C37" s="27">
        <f>SUM(C36)</f>
        <v>0</v>
      </c>
    </row>
  </sheetData>
  <sheetProtection/>
  <printOptions/>
  <pageMargins left="0.7086614173228347" right="0.7086614173228347" top="0.7480314960629921" bottom="0.7480314960629921" header="0.31496062992125984" footer="0.31496062992125984"/>
  <pageSetup firstPageNumber="-4105" useFirstPageNumber="1" horizontalDpi="600" verticalDpi="600" orientation="portrait" paperSize="9" scale="83" r:id="rId1"/>
  <headerFooter alignWithMargins="0">
    <oddHeader>&amp;L&amp;12ÖSSZESÍTŐ</oddHeader>
  </headerFooter>
</worksheet>
</file>

<file path=xl/worksheets/sheet3.xml><?xml version="1.0" encoding="utf-8"?>
<worksheet xmlns="http://schemas.openxmlformats.org/spreadsheetml/2006/main" xmlns:r="http://schemas.openxmlformats.org/officeDocument/2006/relationships">
  <sheetPr>
    <tabColor indexed="52"/>
  </sheetPr>
  <dimension ref="A1:I239"/>
  <sheetViews>
    <sheetView view="pageBreakPreview" zoomScaleSheetLayoutView="100" zoomScalePageLayoutView="0" workbookViewId="0" topLeftCell="A1">
      <selection activeCell="I4" sqref="I4"/>
    </sheetView>
  </sheetViews>
  <sheetFormatPr defaultColWidth="9.140625" defaultRowHeight="12.75"/>
  <cols>
    <col min="1" max="1" width="4.28125" style="37" customWidth="1"/>
    <col min="2" max="2" width="9.28125" style="38" hidden="1" customWidth="1"/>
    <col min="3" max="3" width="50.7109375" style="38" customWidth="1"/>
    <col min="4" max="4" width="7.7109375" style="40" customWidth="1"/>
    <col min="5" max="5" width="7.7109375" style="38" customWidth="1"/>
    <col min="6" max="7" width="9.7109375" style="41" customWidth="1"/>
    <col min="8" max="9" width="11.7109375" style="41" customWidth="1"/>
    <col min="10" max="10" width="15.7109375" style="38" customWidth="1"/>
    <col min="11" max="16384" width="9.140625" style="38" customWidth="1"/>
  </cols>
  <sheetData>
    <row r="1" spans="1:9" s="36" customFormat="1" ht="38.25">
      <c r="A1" s="32" t="s">
        <v>2</v>
      </c>
      <c r="B1" s="33" t="s">
        <v>3</v>
      </c>
      <c r="C1" s="33" t="s">
        <v>4</v>
      </c>
      <c r="D1" s="34" t="s">
        <v>5</v>
      </c>
      <c r="E1" s="33" t="s">
        <v>6</v>
      </c>
      <c r="F1" s="35" t="s">
        <v>7</v>
      </c>
      <c r="G1" s="35" t="s">
        <v>8</v>
      </c>
      <c r="H1" s="35" t="s">
        <v>9</v>
      </c>
      <c r="I1" s="35" t="s">
        <v>10</v>
      </c>
    </row>
    <row r="2" spans="1:9" ht="81">
      <c r="A2" s="37">
        <v>1</v>
      </c>
      <c r="B2" s="38" t="s">
        <v>11</v>
      </c>
      <c r="C2" s="39" t="s">
        <v>212</v>
      </c>
      <c r="D2" s="40">
        <v>288.22</v>
      </c>
      <c r="E2" s="38" t="s">
        <v>12</v>
      </c>
      <c r="H2" s="41">
        <f>ROUND(D2*F2,0)</f>
        <v>0</v>
      </c>
      <c r="I2" s="41">
        <f>ROUND(D2*G2,0)</f>
        <v>0</v>
      </c>
    </row>
    <row r="4" spans="1:9" ht="94.5">
      <c r="A4" s="37">
        <v>2</v>
      </c>
      <c r="B4" s="38" t="s">
        <v>13</v>
      </c>
      <c r="C4" s="39" t="s">
        <v>213</v>
      </c>
      <c r="D4" s="40">
        <v>65</v>
      </c>
      <c r="E4" s="38" t="s">
        <v>12</v>
      </c>
      <c r="H4" s="41">
        <f>ROUND(D4*F4,0)</f>
        <v>0</v>
      </c>
      <c r="I4" s="41">
        <f>ROUND(D4*G4,0)</f>
        <v>0</v>
      </c>
    </row>
    <row r="6" spans="1:9" ht="121.5">
      <c r="A6" s="37">
        <v>3</v>
      </c>
      <c r="B6" s="38" t="s">
        <v>14</v>
      </c>
      <c r="C6" s="39" t="s">
        <v>214</v>
      </c>
      <c r="D6" s="40">
        <v>1197</v>
      </c>
      <c r="E6" s="38" t="s">
        <v>12</v>
      </c>
      <c r="H6" s="41">
        <f>ROUND(D6*F6,0)</f>
        <v>0</v>
      </c>
      <c r="I6" s="41">
        <f>ROUND(D6*G6,0)</f>
        <v>0</v>
      </c>
    </row>
    <row r="8" spans="1:9" ht="40.5">
      <c r="A8" s="37">
        <v>4</v>
      </c>
      <c r="B8" s="38" t="s">
        <v>15</v>
      </c>
      <c r="C8" s="39" t="s">
        <v>16</v>
      </c>
      <c r="D8" s="40">
        <v>85</v>
      </c>
      <c r="E8" s="38" t="s">
        <v>12</v>
      </c>
      <c r="H8" s="41">
        <f>ROUND(D8*F8,0)</f>
        <v>0</v>
      </c>
      <c r="I8" s="41">
        <f>ROUND(D8*G8,0)</f>
        <v>0</v>
      </c>
    </row>
    <row r="10" spans="1:9" ht="40.5">
      <c r="A10" s="37">
        <v>5</v>
      </c>
      <c r="B10" s="38" t="s">
        <v>17</v>
      </c>
      <c r="C10" s="39" t="s">
        <v>18</v>
      </c>
      <c r="D10" s="40">
        <v>85</v>
      </c>
      <c r="E10" s="38" t="s">
        <v>12</v>
      </c>
      <c r="H10" s="41">
        <f>ROUND(D10*F10,0)</f>
        <v>0</v>
      </c>
      <c r="I10" s="41">
        <f>ROUND(D10*G10,0)</f>
        <v>0</v>
      </c>
    </row>
    <row r="12" spans="1:9" ht="40.5">
      <c r="A12" s="37">
        <v>6</v>
      </c>
      <c r="B12" s="38" t="s">
        <v>19</v>
      </c>
      <c r="C12" s="39" t="s">
        <v>20</v>
      </c>
      <c r="D12" s="40">
        <v>288.22</v>
      </c>
      <c r="E12" s="38" t="s">
        <v>12</v>
      </c>
      <c r="H12" s="41">
        <f>ROUND(D12*F12,0)</f>
        <v>0</v>
      </c>
      <c r="I12" s="41">
        <f>ROUND(D12*G12,0)</f>
        <v>0</v>
      </c>
    </row>
    <row r="14" spans="1:9" ht="40.5">
      <c r="A14" s="37">
        <v>7</v>
      </c>
      <c r="B14" s="38" t="s">
        <v>21</v>
      </c>
      <c r="C14" s="39" t="s">
        <v>22</v>
      </c>
      <c r="D14" s="40">
        <v>65</v>
      </c>
      <c r="E14" s="38" t="s">
        <v>12</v>
      </c>
      <c r="H14" s="41">
        <f>ROUND(D14*F14,0)</f>
        <v>0</v>
      </c>
      <c r="I14" s="41">
        <f>ROUND(D14*G14,0)</f>
        <v>0</v>
      </c>
    </row>
    <row r="16" spans="1:9" ht="27">
      <c r="A16" s="37">
        <v>8</v>
      </c>
      <c r="B16" s="38" t="s">
        <v>23</v>
      </c>
      <c r="C16" s="39" t="s">
        <v>24</v>
      </c>
      <c r="D16" s="40">
        <v>1197</v>
      </c>
      <c r="E16" s="38" t="s">
        <v>12</v>
      </c>
      <c r="H16" s="41">
        <f>ROUND(D16*F16,0)</f>
        <v>0</v>
      </c>
      <c r="I16" s="41">
        <f>ROUND(D16*G16,0)</f>
        <v>0</v>
      </c>
    </row>
    <row r="17" ht="13.5">
      <c r="C17" s="39"/>
    </row>
    <row r="18" spans="1:9" ht="13.5">
      <c r="A18" s="37">
        <v>9</v>
      </c>
      <c r="B18" s="38" t="s">
        <v>202</v>
      </c>
      <c r="C18" s="39" t="s">
        <v>203</v>
      </c>
      <c r="D18" s="40">
        <v>1</v>
      </c>
      <c r="E18" s="38" t="s">
        <v>98</v>
      </c>
      <c r="H18" s="41">
        <f>ROUND(D18*F18,0)</f>
        <v>0</v>
      </c>
      <c r="I18" s="41">
        <f>ROUND(D18*G18,0)</f>
        <v>0</v>
      </c>
    </row>
    <row r="20" spans="1:9" s="42" customFormat="1" ht="12.75">
      <c r="A20" s="32"/>
      <c r="B20" s="33"/>
      <c r="C20" s="33" t="s">
        <v>25</v>
      </c>
      <c r="D20" s="34"/>
      <c r="E20" s="33"/>
      <c r="F20" s="35"/>
      <c r="G20" s="35"/>
      <c r="H20" s="35">
        <f>ROUND(SUM(H2:H19),0)</f>
        <v>0</v>
      </c>
      <c r="I20" s="35">
        <f>ROUND(SUM(I2:I19),0)</f>
        <v>0</v>
      </c>
    </row>
    <row r="23" spans="1:9" s="36" customFormat="1" ht="38.25">
      <c r="A23" s="32" t="s">
        <v>2</v>
      </c>
      <c r="B23" s="33" t="s">
        <v>3</v>
      </c>
      <c r="C23" s="33" t="s">
        <v>4</v>
      </c>
      <c r="D23" s="34" t="s">
        <v>5</v>
      </c>
      <c r="E23" s="33" t="s">
        <v>6</v>
      </c>
      <c r="F23" s="35" t="s">
        <v>7</v>
      </c>
      <c r="G23" s="35" t="s">
        <v>8</v>
      </c>
      <c r="H23" s="35" t="s">
        <v>9</v>
      </c>
      <c r="I23" s="35" t="s">
        <v>10</v>
      </c>
    </row>
    <row r="24" spans="1:9" ht="27">
      <c r="A24" s="37">
        <v>1</v>
      </c>
      <c r="B24" s="38" t="s">
        <v>27</v>
      </c>
      <c r="C24" s="39" t="s">
        <v>29</v>
      </c>
      <c r="D24" s="40">
        <v>11</v>
      </c>
      <c r="E24" s="38" t="s">
        <v>28</v>
      </c>
      <c r="H24" s="41">
        <f>ROUND(D24*F24,0)</f>
        <v>0</v>
      </c>
      <c r="I24" s="41">
        <f>ROUND(D24*G24,0)</f>
        <v>0</v>
      </c>
    </row>
    <row r="26" spans="1:9" ht="40.5">
      <c r="A26" s="37">
        <v>2</v>
      </c>
      <c r="B26" s="38" t="s">
        <v>30</v>
      </c>
      <c r="C26" s="39" t="s">
        <v>32</v>
      </c>
      <c r="D26" s="40">
        <v>87.03</v>
      </c>
      <c r="E26" s="38" t="s">
        <v>31</v>
      </c>
      <c r="H26" s="41">
        <f>ROUND(D26*F26,0)</f>
        <v>0</v>
      </c>
      <c r="I26" s="41">
        <f>ROUND(D26*G26,0)</f>
        <v>0</v>
      </c>
    </row>
    <row r="28" spans="1:9" s="42" customFormat="1" ht="12.75">
      <c r="A28" s="32"/>
      <c r="B28" s="33"/>
      <c r="C28" s="33" t="s">
        <v>25</v>
      </c>
      <c r="D28" s="34"/>
      <c r="E28" s="33"/>
      <c r="F28" s="35"/>
      <c r="G28" s="35"/>
      <c r="H28" s="35">
        <f>ROUND(SUM(H24:H27),0)</f>
        <v>0</v>
      </c>
      <c r="I28" s="35">
        <f>ROUND(SUM(I24:I27),0)</f>
        <v>0</v>
      </c>
    </row>
    <row r="31" spans="1:9" s="36" customFormat="1" ht="38.25">
      <c r="A31" s="32" t="s">
        <v>2</v>
      </c>
      <c r="B31" s="33" t="s">
        <v>3</v>
      </c>
      <c r="C31" s="33" t="s">
        <v>4</v>
      </c>
      <c r="D31" s="34" t="s">
        <v>5</v>
      </c>
      <c r="E31" s="33" t="s">
        <v>6</v>
      </c>
      <c r="F31" s="35" t="s">
        <v>7</v>
      </c>
      <c r="G31" s="35" t="s">
        <v>8</v>
      </c>
      <c r="H31" s="35" t="s">
        <v>9</v>
      </c>
      <c r="I31" s="35" t="s">
        <v>10</v>
      </c>
    </row>
    <row r="32" spans="1:9" ht="27">
      <c r="A32" s="37">
        <v>1</v>
      </c>
      <c r="B32" s="38" t="s">
        <v>34</v>
      </c>
      <c r="C32" s="39" t="s">
        <v>35</v>
      </c>
      <c r="D32" s="40">
        <v>561.25</v>
      </c>
      <c r="E32" s="38" t="s">
        <v>12</v>
      </c>
      <c r="H32" s="41">
        <f>ROUND(D32*F32,0)</f>
        <v>0</v>
      </c>
      <c r="I32" s="41">
        <f>ROUND(D32*G32,0)</f>
        <v>0</v>
      </c>
    </row>
    <row r="34" spans="1:9" s="42" customFormat="1" ht="12.75">
      <c r="A34" s="32"/>
      <c r="B34" s="33"/>
      <c r="C34" s="33" t="s">
        <v>25</v>
      </c>
      <c r="D34" s="34"/>
      <c r="E34" s="33"/>
      <c r="F34" s="35"/>
      <c r="G34" s="35"/>
      <c r="H34" s="35">
        <f>ROUND(SUM(H32:H33),0)</f>
        <v>0</v>
      </c>
      <c r="I34" s="35">
        <f>ROUND(SUM(I32:I33),0)</f>
        <v>0</v>
      </c>
    </row>
    <row r="37" spans="1:9" s="36" customFormat="1" ht="38.25">
      <c r="A37" s="32" t="s">
        <v>2</v>
      </c>
      <c r="B37" s="33" t="s">
        <v>3</v>
      </c>
      <c r="C37" s="33" t="s">
        <v>4</v>
      </c>
      <c r="D37" s="34" t="s">
        <v>5</v>
      </c>
      <c r="E37" s="33" t="s">
        <v>6</v>
      </c>
      <c r="F37" s="35" t="s">
        <v>7</v>
      </c>
      <c r="G37" s="35" t="s">
        <v>8</v>
      </c>
      <c r="H37" s="35" t="s">
        <v>9</v>
      </c>
      <c r="I37" s="35" t="s">
        <v>10</v>
      </c>
    </row>
    <row r="38" spans="1:9" ht="54">
      <c r="A38" s="37">
        <v>1</v>
      </c>
      <c r="B38" s="38" t="s">
        <v>37</v>
      </c>
      <c r="C38" s="39" t="s">
        <v>239</v>
      </c>
      <c r="D38" s="40">
        <v>283.3</v>
      </c>
      <c r="E38" s="38" t="s">
        <v>38</v>
      </c>
      <c r="H38" s="41">
        <f>ROUND(D38*F38,0)</f>
        <v>0</v>
      </c>
      <c r="I38" s="41">
        <f>ROUND(D38*G38,0)</f>
        <v>0</v>
      </c>
    </row>
    <row r="40" spans="1:9" s="42" customFormat="1" ht="12.75">
      <c r="A40" s="32"/>
      <c r="B40" s="33"/>
      <c r="C40" s="33" t="s">
        <v>25</v>
      </c>
      <c r="D40" s="34"/>
      <c r="E40" s="33"/>
      <c r="F40" s="35"/>
      <c r="G40" s="35"/>
      <c r="H40" s="35">
        <f>ROUND(SUM(H38:H39),0)</f>
        <v>0</v>
      </c>
      <c r="I40" s="35">
        <f>ROUND(SUM(I38:I39),0)</f>
        <v>0</v>
      </c>
    </row>
    <row r="43" spans="1:9" s="36" customFormat="1" ht="38.25">
      <c r="A43" s="32" t="s">
        <v>2</v>
      </c>
      <c r="B43" s="33" t="s">
        <v>3</v>
      </c>
      <c r="C43" s="33" t="s">
        <v>4</v>
      </c>
      <c r="D43" s="34" t="s">
        <v>5</v>
      </c>
      <c r="E43" s="33" t="s">
        <v>6</v>
      </c>
      <c r="F43" s="35" t="s">
        <v>7</v>
      </c>
      <c r="G43" s="35" t="s">
        <v>8</v>
      </c>
      <c r="H43" s="35" t="s">
        <v>9</v>
      </c>
      <c r="I43" s="35" t="s">
        <v>10</v>
      </c>
    </row>
    <row r="44" spans="1:9" ht="54">
      <c r="A44" s="37">
        <v>1</v>
      </c>
      <c r="B44" s="38" t="s">
        <v>40</v>
      </c>
      <c r="C44" s="39" t="s">
        <v>41</v>
      </c>
      <c r="D44" s="40">
        <v>2.5</v>
      </c>
      <c r="E44" s="38" t="s">
        <v>12</v>
      </c>
      <c r="H44" s="41">
        <f>ROUND(D44*F44,0)</f>
        <v>0</v>
      </c>
      <c r="I44" s="41">
        <f>ROUND(D44*G44,0)</f>
        <v>0</v>
      </c>
    </row>
    <row r="46" spans="1:9" ht="40.5">
      <c r="A46" s="37">
        <v>2</v>
      </c>
      <c r="B46" s="38" t="s">
        <v>42</v>
      </c>
      <c r="C46" s="39" t="s">
        <v>195</v>
      </c>
      <c r="D46" s="40">
        <v>9</v>
      </c>
      <c r="E46" s="38" t="s">
        <v>12</v>
      </c>
      <c r="H46" s="41">
        <f>ROUND(D46*F46,0)</f>
        <v>0</v>
      </c>
      <c r="I46" s="41">
        <f>ROUND(D46*G46,0)</f>
        <v>0</v>
      </c>
    </row>
    <row r="48" spans="1:9" ht="54">
      <c r="A48" s="37">
        <v>3</v>
      </c>
      <c r="B48" s="38" t="s">
        <v>43</v>
      </c>
      <c r="C48" s="39" t="s">
        <v>171</v>
      </c>
      <c r="D48" s="40">
        <v>65</v>
      </c>
      <c r="E48" s="38" t="s">
        <v>12</v>
      </c>
      <c r="H48" s="41">
        <f>ROUND(D48*F48,0)</f>
        <v>0</v>
      </c>
      <c r="I48" s="41">
        <f>ROUND(D48*G48,0)</f>
        <v>0</v>
      </c>
    </row>
    <row r="50" spans="1:9" ht="54">
      <c r="A50" s="37">
        <v>4</v>
      </c>
      <c r="B50" s="38" t="s">
        <v>44</v>
      </c>
      <c r="C50" s="51" t="s">
        <v>45</v>
      </c>
      <c r="D50" s="40">
        <v>65</v>
      </c>
      <c r="E50" s="38" t="s">
        <v>12</v>
      </c>
      <c r="H50" s="41">
        <f>ROUND(D50*F50,0)</f>
        <v>0</v>
      </c>
      <c r="I50" s="41">
        <f>ROUND(D50*G50,0)</f>
        <v>0</v>
      </c>
    </row>
    <row r="52" spans="1:9" ht="40.5">
      <c r="A52" s="37">
        <v>5</v>
      </c>
      <c r="B52" s="38" t="s">
        <v>46</v>
      </c>
      <c r="C52" s="51" t="s">
        <v>241</v>
      </c>
      <c r="D52" s="40">
        <v>580</v>
      </c>
      <c r="E52" s="38" t="s">
        <v>12</v>
      </c>
      <c r="H52" s="41">
        <f>ROUND(D52*F52,0)</f>
        <v>0</v>
      </c>
      <c r="I52" s="41">
        <f>ROUND(D52*G52,0)</f>
        <v>0</v>
      </c>
    </row>
    <row r="54" spans="1:9" ht="67.5">
      <c r="A54" s="37">
        <v>6</v>
      </c>
      <c r="B54" s="38" t="s">
        <v>47</v>
      </c>
      <c r="C54" s="39" t="s">
        <v>196</v>
      </c>
      <c r="D54" s="40">
        <v>9</v>
      </c>
      <c r="E54" s="38" t="s">
        <v>12</v>
      </c>
      <c r="H54" s="41">
        <f>ROUND(D54*F54,0)</f>
        <v>0</v>
      </c>
      <c r="I54" s="41">
        <f>ROUND(D54*G54,0)</f>
        <v>0</v>
      </c>
    </row>
    <row r="56" spans="1:9" ht="54">
      <c r="A56" s="37">
        <v>7</v>
      </c>
      <c r="B56" s="38" t="s">
        <v>48</v>
      </c>
      <c r="C56" s="39" t="s">
        <v>49</v>
      </c>
      <c r="D56" s="40">
        <v>65</v>
      </c>
      <c r="E56" s="38" t="s">
        <v>12</v>
      </c>
      <c r="H56" s="41">
        <f>ROUND(D56*F56,0)</f>
        <v>0</v>
      </c>
      <c r="I56" s="41">
        <f>ROUND(D56*G56,0)</f>
        <v>0</v>
      </c>
    </row>
    <row r="58" spans="1:9" ht="67.5">
      <c r="A58" s="37">
        <v>8</v>
      </c>
      <c r="B58" s="38" t="s">
        <v>50</v>
      </c>
      <c r="C58" s="51" t="s">
        <v>286</v>
      </c>
      <c r="D58" s="40">
        <v>65</v>
      </c>
      <c r="E58" s="38" t="s">
        <v>12</v>
      </c>
      <c r="H58" s="41">
        <f>ROUND(D58*F58,0)</f>
        <v>0</v>
      </c>
      <c r="I58" s="41">
        <f>ROUND(D58*G58,0)</f>
        <v>0</v>
      </c>
    </row>
    <row r="60" spans="1:9" ht="67.5">
      <c r="A60" s="37">
        <v>9</v>
      </c>
      <c r="B60" s="38" t="s">
        <v>51</v>
      </c>
      <c r="C60" s="51" t="s">
        <v>287</v>
      </c>
      <c r="D60" s="40">
        <v>288.22</v>
      </c>
      <c r="E60" s="38" t="s">
        <v>12</v>
      </c>
      <c r="H60" s="41">
        <f>ROUND(D60*F60,0)</f>
        <v>0</v>
      </c>
      <c r="I60" s="41">
        <f>ROUND(D60*G60,0)</f>
        <v>0</v>
      </c>
    </row>
    <row r="62" spans="1:9" ht="81">
      <c r="A62" s="37">
        <v>10</v>
      </c>
      <c r="B62" s="38" t="s">
        <v>52</v>
      </c>
      <c r="C62" s="51" t="s">
        <v>288</v>
      </c>
      <c r="D62" s="40">
        <v>580</v>
      </c>
      <c r="E62" s="38" t="s">
        <v>12</v>
      </c>
      <c r="H62" s="41">
        <f>ROUND(D62*F62,0)</f>
        <v>0</v>
      </c>
      <c r="I62" s="41">
        <f>ROUND(D62*G62,0)</f>
        <v>0</v>
      </c>
    </row>
    <row r="64" spans="1:9" ht="67.5">
      <c r="A64" s="37">
        <v>11</v>
      </c>
      <c r="B64" s="38" t="s">
        <v>53</v>
      </c>
      <c r="C64" s="39" t="s">
        <v>54</v>
      </c>
      <c r="D64" s="40">
        <v>740</v>
      </c>
      <c r="E64" s="38" t="s">
        <v>12</v>
      </c>
      <c r="H64" s="41">
        <f>ROUND(D64*F64,0)</f>
        <v>0</v>
      </c>
      <c r="I64" s="41">
        <f>ROUND(D64*G64,0)</f>
        <v>0</v>
      </c>
    </row>
    <row r="66" spans="1:9" ht="67.5">
      <c r="A66" s="37">
        <v>12</v>
      </c>
      <c r="B66" s="38" t="s">
        <v>55</v>
      </c>
      <c r="C66" s="39" t="s">
        <v>197</v>
      </c>
      <c r="D66" s="40">
        <v>65</v>
      </c>
      <c r="E66" s="38" t="s">
        <v>12</v>
      </c>
      <c r="H66" s="41">
        <f>ROUND(D66*F66,0)</f>
        <v>0</v>
      </c>
      <c r="I66" s="41">
        <f>ROUND(D66*G66,0)</f>
        <v>0</v>
      </c>
    </row>
    <row r="68" spans="1:9" ht="54">
      <c r="A68" s="37">
        <v>13</v>
      </c>
      <c r="B68" s="38" t="s">
        <v>56</v>
      </c>
      <c r="C68" s="39" t="s">
        <v>198</v>
      </c>
      <c r="D68" s="40">
        <v>288.22</v>
      </c>
      <c r="E68" s="38" t="s">
        <v>12</v>
      </c>
      <c r="H68" s="41">
        <f>ROUND(D68*F68,0)</f>
        <v>0</v>
      </c>
      <c r="I68" s="41">
        <f>ROUND(D68*G68,0)</f>
        <v>0</v>
      </c>
    </row>
    <row r="70" spans="1:9" ht="54">
      <c r="A70" s="37">
        <v>14</v>
      </c>
      <c r="B70" s="38" t="s">
        <v>57</v>
      </c>
      <c r="C70" s="39" t="s">
        <v>58</v>
      </c>
      <c r="D70" s="40">
        <v>740</v>
      </c>
      <c r="E70" s="38" t="s">
        <v>12</v>
      </c>
      <c r="H70" s="41">
        <f>ROUND(D70*F70,0)</f>
        <v>0</v>
      </c>
      <c r="I70" s="41">
        <f>ROUND(D70*G70,0)</f>
        <v>0</v>
      </c>
    </row>
    <row r="72" spans="1:9" ht="54">
      <c r="A72" s="37">
        <v>15</v>
      </c>
      <c r="B72" s="38" t="s">
        <v>59</v>
      </c>
      <c r="C72" s="39" t="s">
        <v>199</v>
      </c>
      <c r="D72" s="40">
        <v>65</v>
      </c>
      <c r="E72" s="38" t="s">
        <v>12</v>
      </c>
      <c r="H72" s="41">
        <f>ROUND(D72*F72,0)</f>
        <v>0</v>
      </c>
      <c r="I72" s="41">
        <f>ROUND(D72*G72,0)</f>
        <v>0</v>
      </c>
    </row>
    <row r="74" spans="1:9" ht="40.5">
      <c r="A74" s="37">
        <v>16</v>
      </c>
      <c r="B74" s="38" t="s">
        <v>60</v>
      </c>
      <c r="C74" s="39" t="s">
        <v>200</v>
      </c>
      <c r="D74" s="40">
        <v>288.22</v>
      </c>
      <c r="E74" s="38" t="s">
        <v>12</v>
      </c>
      <c r="H74" s="41">
        <f>ROUND(D74*F74,0)</f>
        <v>0</v>
      </c>
      <c r="I74" s="41">
        <f>ROUND(D74*G74,0)</f>
        <v>0</v>
      </c>
    </row>
    <row r="76" spans="1:9" ht="67.5">
      <c r="A76" s="37">
        <v>17</v>
      </c>
      <c r="B76" s="38" t="s">
        <v>61</v>
      </c>
      <c r="C76" s="39" t="s">
        <v>240</v>
      </c>
      <c r="D76" s="40">
        <v>425</v>
      </c>
      <c r="E76" s="38" t="s">
        <v>38</v>
      </c>
      <c r="H76" s="41">
        <f>ROUND(D76*F76,0)</f>
        <v>0</v>
      </c>
      <c r="I76" s="41">
        <f>ROUND(D76*G76,0)</f>
        <v>0</v>
      </c>
    </row>
    <row r="78" spans="1:9" s="42" customFormat="1" ht="12.75">
      <c r="A78" s="32"/>
      <c r="B78" s="33"/>
      <c r="C78" s="33" t="s">
        <v>25</v>
      </c>
      <c r="D78" s="34"/>
      <c r="E78" s="33"/>
      <c r="F78" s="35"/>
      <c r="G78" s="35"/>
      <c r="H78" s="35">
        <f>ROUND(SUM(H44:H77),0)</f>
        <v>0</v>
      </c>
      <c r="I78" s="35">
        <f>ROUND(SUM(I44:I77),0)</f>
        <v>0</v>
      </c>
    </row>
    <row r="81" spans="1:9" s="36" customFormat="1" ht="38.25">
      <c r="A81" s="32" t="s">
        <v>2</v>
      </c>
      <c r="B81" s="33" t="s">
        <v>3</v>
      </c>
      <c r="C81" s="33" t="s">
        <v>4</v>
      </c>
      <c r="D81" s="34" t="s">
        <v>5</v>
      </c>
      <c r="E81" s="33" t="s">
        <v>6</v>
      </c>
      <c r="F81" s="35" t="s">
        <v>7</v>
      </c>
      <c r="G81" s="35" t="s">
        <v>8</v>
      </c>
      <c r="H81" s="35" t="s">
        <v>9</v>
      </c>
      <c r="I81" s="35" t="s">
        <v>10</v>
      </c>
    </row>
    <row r="82" spans="1:9" ht="27">
      <c r="A82" s="37">
        <v>1</v>
      </c>
      <c r="B82" s="38" t="s">
        <v>63</v>
      </c>
      <c r="C82" s="39" t="s">
        <v>64</v>
      </c>
      <c r="D82" s="40">
        <v>2.5</v>
      </c>
      <c r="E82" s="38" t="s">
        <v>12</v>
      </c>
      <c r="H82" s="41">
        <f>ROUND(D82*F82,0)</f>
        <v>0</v>
      </c>
      <c r="I82" s="41">
        <f>ROUND(D82*G82,0)</f>
        <v>0</v>
      </c>
    </row>
    <row r="84" spans="1:9" ht="27">
      <c r="A84" s="37">
        <v>2</v>
      </c>
      <c r="B84" s="38" t="s">
        <v>65</v>
      </c>
      <c r="C84" s="39" t="s">
        <v>66</v>
      </c>
      <c r="D84" s="40">
        <v>262.45</v>
      </c>
      <c r="E84" s="38" t="s">
        <v>12</v>
      </c>
      <c r="H84" s="41">
        <f>ROUND(D84*F84,0)</f>
        <v>0</v>
      </c>
      <c r="I84" s="41">
        <f>ROUND(D84*G84,0)</f>
        <v>0</v>
      </c>
    </row>
    <row r="86" spans="1:9" ht="67.5">
      <c r="A86" s="37">
        <v>3</v>
      </c>
      <c r="B86" s="38" t="s">
        <v>67</v>
      </c>
      <c r="C86" s="39" t="s">
        <v>68</v>
      </c>
      <c r="D86" s="40">
        <v>2.5</v>
      </c>
      <c r="E86" s="38" t="s">
        <v>12</v>
      </c>
      <c r="H86" s="41">
        <f>ROUND(D86*F86,0)</f>
        <v>0</v>
      </c>
      <c r="I86" s="41">
        <f>ROUND(D86*G86,0)</f>
        <v>0</v>
      </c>
    </row>
    <row r="88" spans="1:9" s="42" customFormat="1" ht="12.75">
      <c r="A88" s="32"/>
      <c r="B88" s="33"/>
      <c r="C88" s="33" t="s">
        <v>25</v>
      </c>
      <c r="D88" s="34"/>
      <c r="E88" s="33"/>
      <c r="F88" s="35"/>
      <c r="G88" s="35"/>
      <c r="H88" s="35">
        <f>ROUND(SUM(H82:H87),0)</f>
        <v>0</v>
      </c>
      <c r="I88" s="35">
        <f>ROUND(SUM(I82:I87),0)</f>
        <v>0</v>
      </c>
    </row>
    <row r="91" spans="1:9" s="36" customFormat="1" ht="38.25">
      <c r="A91" s="32" t="s">
        <v>2</v>
      </c>
      <c r="B91" s="33" t="s">
        <v>3</v>
      </c>
      <c r="C91" s="33" t="s">
        <v>4</v>
      </c>
      <c r="D91" s="34" t="s">
        <v>5</v>
      </c>
      <c r="E91" s="33" t="s">
        <v>6</v>
      </c>
      <c r="F91" s="35" t="s">
        <v>7</v>
      </c>
      <c r="G91" s="35" t="s">
        <v>8</v>
      </c>
      <c r="H91" s="35" t="s">
        <v>9</v>
      </c>
      <c r="I91" s="35" t="s">
        <v>10</v>
      </c>
    </row>
    <row r="92" spans="1:9" ht="40.5">
      <c r="A92" s="37">
        <v>1</v>
      </c>
      <c r="B92" s="38" t="s">
        <v>70</v>
      </c>
      <c r="C92" s="51" t="s">
        <v>289</v>
      </c>
      <c r="D92" s="40">
        <v>59.7</v>
      </c>
      <c r="E92" s="38" t="s">
        <v>38</v>
      </c>
      <c r="H92" s="41">
        <f>ROUND(D92*F92,0)</f>
        <v>0</v>
      </c>
      <c r="I92" s="41">
        <f>ROUND(D92*G92,0)</f>
        <v>0</v>
      </c>
    </row>
    <row r="94" spans="1:9" ht="67.5">
      <c r="A94" s="37">
        <v>2</v>
      </c>
      <c r="B94" s="38" t="s">
        <v>71</v>
      </c>
      <c r="C94" s="51" t="s">
        <v>292</v>
      </c>
      <c r="D94" s="40">
        <v>223.6</v>
      </c>
      <c r="E94" s="38" t="s">
        <v>38</v>
      </c>
      <c r="H94" s="41">
        <f>ROUND(D94*F94,0)</f>
        <v>0</v>
      </c>
      <c r="I94" s="41">
        <f>ROUND(D94*G94,0)</f>
        <v>0</v>
      </c>
    </row>
    <row r="96" spans="1:9" s="42" customFormat="1" ht="12.75">
      <c r="A96" s="32"/>
      <c r="B96" s="33"/>
      <c r="C96" s="33" t="s">
        <v>25</v>
      </c>
      <c r="D96" s="34"/>
      <c r="E96" s="33"/>
      <c r="F96" s="35"/>
      <c r="G96" s="35"/>
      <c r="H96" s="35">
        <f>ROUND(SUM(H92:H95),0)</f>
        <v>0</v>
      </c>
      <c r="I96" s="35">
        <f>ROUND(SUM(I92:I95),0)</f>
        <v>0</v>
      </c>
    </row>
    <row r="99" spans="1:9" s="36" customFormat="1" ht="38.25">
      <c r="A99" s="32" t="s">
        <v>2</v>
      </c>
      <c r="B99" s="33" t="s">
        <v>3</v>
      </c>
      <c r="C99" s="33" t="s">
        <v>4</v>
      </c>
      <c r="D99" s="34" t="s">
        <v>5</v>
      </c>
      <c r="E99" s="33" t="s">
        <v>6</v>
      </c>
      <c r="F99" s="35" t="s">
        <v>7</v>
      </c>
      <c r="G99" s="35" t="s">
        <v>8</v>
      </c>
      <c r="H99" s="35" t="s">
        <v>9</v>
      </c>
      <c r="I99" s="35" t="s">
        <v>10</v>
      </c>
    </row>
    <row r="100" spans="1:9" ht="40.5">
      <c r="A100" s="37">
        <v>1</v>
      </c>
      <c r="B100" s="38" t="s">
        <v>73</v>
      </c>
      <c r="C100" s="39" t="s">
        <v>260</v>
      </c>
      <c r="D100" s="40">
        <v>4</v>
      </c>
      <c r="E100" s="38" t="s">
        <v>28</v>
      </c>
      <c r="H100" s="41">
        <f>ROUND(D100*F100,0)</f>
        <v>0</v>
      </c>
      <c r="I100" s="41">
        <f>ROUND(D100*G100,0)</f>
        <v>0</v>
      </c>
    </row>
    <row r="102" spans="1:9" ht="40.5">
      <c r="A102" s="37">
        <v>2</v>
      </c>
      <c r="B102" s="38" t="s">
        <v>74</v>
      </c>
      <c r="C102" s="39" t="s">
        <v>261</v>
      </c>
      <c r="D102" s="40">
        <v>8</v>
      </c>
      <c r="E102" s="38" t="s">
        <v>28</v>
      </c>
      <c r="H102" s="41">
        <f>ROUND(D102*F102,0)</f>
        <v>0</v>
      </c>
      <c r="I102" s="41">
        <f>ROUND(D102*G102,0)</f>
        <v>0</v>
      </c>
    </row>
    <row r="104" spans="1:9" ht="40.5">
      <c r="A104" s="37">
        <v>3</v>
      </c>
      <c r="B104" s="38" t="s">
        <v>75</v>
      </c>
      <c r="C104" s="39" t="s">
        <v>262</v>
      </c>
      <c r="D104" s="40">
        <v>4</v>
      </c>
      <c r="E104" s="38" t="s">
        <v>28</v>
      </c>
      <c r="H104" s="41">
        <f>ROUND(D104*F104,0)</f>
        <v>0</v>
      </c>
      <c r="I104" s="41">
        <f>ROUND(D104*G104,0)</f>
        <v>0</v>
      </c>
    </row>
    <row r="106" spans="1:9" ht="40.5">
      <c r="A106" s="37">
        <v>4</v>
      </c>
      <c r="B106" s="38" t="s">
        <v>76</v>
      </c>
      <c r="C106" s="39" t="s">
        <v>263</v>
      </c>
      <c r="D106" s="40">
        <v>4</v>
      </c>
      <c r="E106" s="38" t="s">
        <v>28</v>
      </c>
      <c r="H106" s="41">
        <f>ROUND(D106*F106,0)</f>
        <v>0</v>
      </c>
      <c r="I106" s="41">
        <f>ROUND(D106*G106,0)</f>
        <v>0</v>
      </c>
    </row>
    <row r="108" spans="1:9" ht="40.5">
      <c r="A108" s="37">
        <v>5</v>
      </c>
      <c r="B108" s="38" t="s">
        <v>77</v>
      </c>
      <c r="C108" s="39" t="s">
        <v>264</v>
      </c>
      <c r="D108" s="40">
        <v>4</v>
      </c>
      <c r="E108" s="38" t="s">
        <v>28</v>
      </c>
      <c r="H108" s="41">
        <f>ROUND(D108*F108,0)</f>
        <v>0</v>
      </c>
      <c r="I108" s="41">
        <f>ROUND(D108*G108,0)</f>
        <v>0</v>
      </c>
    </row>
    <row r="110" spans="1:9" ht="40.5">
      <c r="A110" s="37">
        <v>6</v>
      </c>
      <c r="B110" s="38" t="s">
        <v>78</v>
      </c>
      <c r="C110" s="39" t="s">
        <v>265</v>
      </c>
      <c r="D110" s="40">
        <v>8</v>
      </c>
      <c r="E110" s="38" t="s">
        <v>28</v>
      </c>
      <c r="H110" s="41">
        <f>ROUND(D110*F110,0)</f>
        <v>0</v>
      </c>
      <c r="I110" s="41">
        <f>ROUND(D110*G110,0)</f>
        <v>0</v>
      </c>
    </row>
    <row r="112" spans="1:9" ht="40.5">
      <c r="A112" s="37">
        <v>7</v>
      </c>
      <c r="B112" s="38" t="s">
        <v>79</v>
      </c>
      <c r="C112" s="39" t="s">
        <v>266</v>
      </c>
      <c r="D112" s="40">
        <v>4</v>
      </c>
      <c r="E112" s="38" t="s">
        <v>28</v>
      </c>
      <c r="H112" s="41">
        <f>ROUND(D112*F112,0)</f>
        <v>0</v>
      </c>
      <c r="I112" s="41">
        <f>ROUND(D112*G112,0)</f>
        <v>0</v>
      </c>
    </row>
    <row r="114" spans="1:9" ht="40.5">
      <c r="A114" s="37">
        <v>8</v>
      </c>
      <c r="B114" s="38" t="s">
        <v>80</v>
      </c>
      <c r="C114" s="39" t="s">
        <v>267</v>
      </c>
      <c r="D114" s="40">
        <v>4</v>
      </c>
      <c r="E114" s="38" t="s">
        <v>28</v>
      </c>
      <c r="H114" s="41">
        <f>ROUND(D114*F114,0)</f>
        <v>0</v>
      </c>
      <c r="I114" s="41">
        <f>ROUND(D114*G114,0)</f>
        <v>0</v>
      </c>
    </row>
    <row r="116" spans="1:9" ht="54">
      <c r="A116" s="37">
        <v>9</v>
      </c>
      <c r="B116" s="38" t="s">
        <v>81</v>
      </c>
      <c r="C116" s="39" t="s">
        <v>268</v>
      </c>
      <c r="D116" s="40">
        <v>4</v>
      </c>
      <c r="E116" s="38" t="s">
        <v>28</v>
      </c>
      <c r="H116" s="41">
        <f>ROUND(D116*F116,0)</f>
        <v>0</v>
      </c>
      <c r="I116" s="41">
        <f>ROUND(D116*G116,0)</f>
        <v>0</v>
      </c>
    </row>
    <row r="118" spans="1:9" ht="54">
      <c r="A118" s="37">
        <v>10</v>
      </c>
      <c r="B118" s="38" t="s">
        <v>82</v>
      </c>
      <c r="C118" s="39" t="s">
        <v>269</v>
      </c>
      <c r="D118" s="40">
        <v>3</v>
      </c>
      <c r="E118" s="38" t="s">
        <v>28</v>
      </c>
      <c r="H118" s="41">
        <f>ROUND(D118*F118,0)</f>
        <v>0</v>
      </c>
      <c r="I118" s="41">
        <f>ROUND(D118*G118,0)</f>
        <v>0</v>
      </c>
    </row>
    <row r="120" spans="1:9" ht="54">
      <c r="A120" s="37">
        <v>11</v>
      </c>
      <c r="B120" s="38" t="s">
        <v>83</v>
      </c>
      <c r="C120" s="39" t="s">
        <v>270</v>
      </c>
      <c r="D120" s="40">
        <v>4</v>
      </c>
      <c r="E120" s="38" t="s">
        <v>28</v>
      </c>
      <c r="H120" s="41">
        <f>ROUND(D120*F120,0)</f>
        <v>0</v>
      </c>
      <c r="I120" s="41">
        <f>ROUND(D120*G120,0)</f>
        <v>0</v>
      </c>
    </row>
    <row r="122" spans="1:9" ht="54">
      <c r="A122" s="37">
        <v>12</v>
      </c>
      <c r="B122" s="38" t="s">
        <v>84</v>
      </c>
      <c r="C122" s="39" t="s">
        <v>271</v>
      </c>
      <c r="D122" s="40">
        <v>4</v>
      </c>
      <c r="E122" s="38" t="s">
        <v>28</v>
      </c>
      <c r="H122" s="41">
        <f>ROUND(D122*F122,0)</f>
        <v>0</v>
      </c>
      <c r="I122" s="41">
        <f>ROUND(D122*G122,0)</f>
        <v>0</v>
      </c>
    </row>
    <row r="124" spans="1:9" ht="54">
      <c r="A124" s="37">
        <v>13</v>
      </c>
      <c r="B124" s="38" t="s">
        <v>85</v>
      </c>
      <c r="C124" s="39" t="s">
        <v>272</v>
      </c>
      <c r="D124" s="40">
        <v>1</v>
      </c>
      <c r="E124" s="38" t="s">
        <v>28</v>
      </c>
      <c r="H124" s="41">
        <f>ROUND(D124*F124,0)</f>
        <v>0</v>
      </c>
      <c r="I124" s="41">
        <f>ROUND(D124*G124,0)</f>
        <v>0</v>
      </c>
    </row>
    <row r="126" spans="1:9" ht="94.5">
      <c r="A126" s="37">
        <v>14</v>
      </c>
      <c r="B126" s="38" t="s">
        <v>86</v>
      </c>
      <c r="C126" s="39" t="s">
        <v>273</v>
      </c>
      <c r="D126" s="40">
        <v>1</v>
      </c>
      <c r="E126" s="38" t="s">
        <v>28</v>
      </c>
      <c r="H126" s="41">
        <f>ROUND(D126*F126,0)</f>
        <v>0</v>
      </c>
      <c r="I126" s="41">
        <f>ROUND(D126*G126,0)</f>
        <v>0</v>
      </c>
    </row>
    <row r="128" spans="1:9" ht="54">
      <c r="A128" s="37">
        <v>15</v>
      </c>
      <c r="B128" s="38" t="s">
        <v>87</v>
      </c>
      <c r="C128" s="39" t="s">
        <v>274</v>
      </c>
      <c r="D128" s="40">
        <v>1</v>
      </c>
      <c r="E128" s="38" t="s">
        <v>28</v>
      </c>
      <c r="H128" s="41">
        <f>ROUND(D128*F128,0)</f>
        <v>0</v>
      </c>
      <c r="I128" s="41">
        <f>ROUND(D128*G128,0)</f>
        <v>0</v>
      </c>
    </row>
    <row r="130" spans="1:9" ht="94.5">
      <c r="A130" s="37">
        <v>16</v>
      </c>
      <c r="B130" s="38" t="s">
        <v>88</v>
      </c>
      <c r="C130" s="39" t="s">
        <v>275</v>
      </c>
      <c r="D130" s="40">
        <v>1</v>
      </c>
      <c r="E130" s="38" t="s">
        <v>28</v>
      </c>
      <c r="H130" s="41">
        <f>ROUND(D130*F130,0)</f>
        <v>0</v>
      </c>
      <c r="I130" s="41">
        <f>ROUND(D130*G130,0)</f>
        <v>0</v>
      </c>
    </row>
    <row r="132" spans="1:9" ht="54">
      <c r="A132" s="37">
        <v>17</v>
      </c>
      <c r="B132" s="38" t="s">
        <v>89</v>
      </c>
      <c r="C132" s="39" t="s">
        <v>276</v>
      </c>
      <c r="D132" s="40">
        <v>1</v>
      </c>
      <c r="E132" s="38" t="s">
        <v>28</v>
      </c>
      <c r="H132" s="41">
        <f>ROUND(D132*F132,0)</f>
        <v>0</v>
      </c>
      <c r="I132" s="41">
        <f>ROUND(D132*G132,0)</f>
        <v>0</v>
      </c>
    </row>
    <row r="134" spans="1:9" ht="94.5">
      <c r="A134" s="37">
        <v>18</v>
      </c>
      <c r="B134" s="38" t="s">
        <v>90</v>
      </c>
      <c r="C134" s="39" t="s">
        <v>277</v>
      </c>
      <c r="D134" s="40">
        <v>2</v>
      </c>
      <c r="E134" s="38" t="s">
        <v>28</v>
      </c>
      <c r="H134" s="41">
        <f>ROUND(D134*F134,0)</f>
        <v>0</v>
      </c>
      <c r="I134" s="41">
        <f>ROUND(D134*G134,0)</f>
        <v>0</v>
      </c>
    </row>
    <row r="136" spans="1:9" ht="94.5">
      <c r="A136" s="37">
        <v>19</v>
      </c>
      <c r="B136" s="38" t="s">
        <v>91</v>
      </c>
      <c r="C136" s="39" t="s">
        <v>278</v>
      </c>
      <c r="D136" s="40">
        <v>1</v>
      </c>
      <c r="E136" s="38" t="s">
        <v>28</v>
      </c>
      <c r="H136" s="41">
        <f>ROUND(D136*F136,0)</f>
        <v>0</v>
      </c>
      <c r="I136" s="41">
        <f>ROUND(D136*G136,0)</f>
        <v>0</v>
      </c>
    </row>
    <row r="138" spans="1:9" ht="54">
      <c r="A138" s="37">
        <v>20</v>
      </c>
      <c r="B138" s="38" t="s">
        <v>92</v>
      </c>
      <c r="C138" s="39" t="s">
        <v>279</v>
      </c>
      <c r="D138" s="40">
        <v>1</v>
      </c>
      <c r="E138" s="38" t="s">
        <v>28</v>
      </c>
      <c r="H138" s="41">
        <f>ROUND(D138*F138,0)</f>
        <v>0</v>
      </c>
      <c r="I138" s="41">
        <f>ROUND(D138*G138,0)</f>
        <v>0</v>
      </c>
    </row>
    <row r="140" spans="1:9" ht="40.5">
      <c r="A140" s="37">
        <v>21</v>
      </c>
      <c r="B140" s="38" t="s">
        <v>93</v>
      </c>
      <c r="C140" s="39" t="s">
        <v>94</v>
      </c>
      <c r="D140" s="40">
        <v>1</v>
      </c>
      <c r="E140" s="38" t="s">
        <v>28</v>
      </c>
      <c r="H140" s="41">
        <f>ROUND(D140*F140,0)</f>
        <v>0</v>
      </c>
      <c r="I140" s="41">
        <f>ROUND(D140*G140,0)</f>
        <v>0</v>
      </c>
    </row>
    <row r="142" spans="1:9" ht="40.5">
      <c r="A142" s="37">
        <v>22</v>
      </c>
      <c r="B142" s="38" t="s">
        <v>95</v>
      </c>
      <c r="C142" s="39" t="s">
        <v>96</v>
      </c>
      <c r="D142" s="40">
        <v>1</v>
      </c>
      <c r="E142" s="38" t="s">
        <v>28</v>
      </c>
      <c r="H142" s="41">
        <f>ROUND(D142*F142,0)</f>
        <v>0</v>
      </c>
      <c r="I142" s="41">
        <f>ROUND(D142*G142,0)</f>
        <v>0</v>
      </c>
    </row>
    <row r="144" spans="1:9" ht="27">
      <c r="A144" s="37">
        <v>23</v>
      </c>
      <c r="B144" s="38" t="s">
        <v>97</v>
      </c>
      <c r="C144" s="39" t="s">
        <v>99</v>
      </c>
      <c r="D144" s="40">
        <v>1</v>
      </c>
      <c r="E144" s="38" t="s">
        <v>98</v>
      </c>
      <c r="H144" s="41">
        <f>ROUND(D144*F144,0)</f>
        <v>0</v>
      </c>
      <c r="I144" s="41">
        <f>ROUND(D144*G144,0)</f>
        <v>0</v>
      </c>
    </row>
    <row r="145" ht="13.5">
      <c r="C145" s="39"/>
    </row>
    <row r="146" spans="1:9" ht="53.25" customHeight="1">
      <c r="A146" s="37">
        <v>24</v>
      </c>
      <c r="B146" s="38" t="s">
        <v>97</v>
      </c>
      <c r="C146" s="51" t="s">
        <v>280</v>
      </c>
      <c r="D146" s="40">
        <v>1</v>
      </c>
      <c r="E146" s="38" t="s">
        <v>28</v>
      </c>
      <c r="H146" s="41">
        <f aca="true" t="shared" si="0" ref="H146:H154">ROUND(D146*F146,0)</f>
        <v>0</v>
      </c>
      <c r="I146" s="41">
        <f aca="true" t="shared" si="1" ref="I146:I154">ROUND(D146*G146,0)</f>
        <v>0</v>
      </c>
    </row>
    <row r="147" ht="13.5">
      <c r="C147" s="39"/>
    </row>
    <row r="148" spans="1:9" ht="67.5">
      <c r="A148" s="37">
        <v>25</v>
      </c>
      <c r="B148" s="38" t="s">
        <v>204</v>
      </c>
      <c r="C148" s="51" t="s">
        <v>281</v>
      </c>
      <c r="D148" s="40">
        <v>1</v>
      </c>
      <c r="E148" s="38" t="s">
        <v>28</v>
      </c>
      <c r="H148" s="41">
        <f t="shared" si="0"/>
        <v>0</v>
      </c>
      <c r="I148" s="41">
        <f t="shared" si="1"/>
        <v>0</v>
      </c>
    </row>
    <row r="149" ht="13.5">
      <c r="C149" s="39"/>
    </row>
    <row r="150" spans="1:9" ht="67.5">
      <c r="A150" s="37">
        <v>26</v>
      </c>
      <c r="B150" s="38" t="s">
        <v>205</v>
      </c>
      <c r="C150" s="51" t="s">
        <v>282</v>
      </c>
      <c r="D150" s="40">
        <v>1</v>
      </c>
      <c r="E150" s="38" t="s">
        <v>28</v>
      </c>
      <c r="H150" s="41">
        <f t="shared" si="0"/>
        <v>0</v>
      </c>
      <c r="I150" s="41">
        <f t="shared" si="1"/>
        <v>0</v>
      </c>
    </row>
    <row r="151" ht="13.5">
      <c r="C151" s="39"/>
    </row>
    <row r="152" spans="1:9" ht="54">
      <c r="A152" s="37">
        <v>27</v>
      </c>
      <c r="B152" s="38" t="s">
        <v>206</v>
      </c>
      <c r="C152" s="51" t="s">
        <v>283</v>
      </c>
      <c r="D152" s="40">
        <v>1</v>
      </c>
      <c r="E152" s="38" t="s">
        <v>28</v>
      </c>
      <c r="H152" s="41">
        <f t="shared" si="0"/>
        <v>0</v>
      </c>
      <c r="I152" s="41">
        <f t="shared" si="1"/>
        <v>0</v>
      </c>
    </row>
    <row r="153" ht="13.5">
      <c r="C153" s="39"/>
    </row>
    <row r="154" spans="1:9" ht="54">
      <c r="A154" s="37">
        <v>28</v>
      </c>
      <c r="B154" s="38" t="s">
        <v>207</v>
      </c>
      <c r="C154" s="51" t="s">
        <v>284</v>
      </c>
      <c r="D154" s="40">
        <v>1</v>
      </c>
      <c r="E154" s="38" t="s">
        <v>28</v>
      </c>
      <c r="H154" s="41">
        <f t="shared" si="0"/>
        <v>0</v>
      </c>
      <c r="I154" s="41">
        <f t="shared" si="1"/>
        <v>0</v>
      </c>
    </row>
    <row r="155" ht="13.5">
      <c r="C155" s="39"/>
    </row>
    <row r="156" spans="1:9" ht="54">
      <c r="A156" s="37">
        <v>29</v>
      </c>
      <c r="B156" s="38" t="s">
        <v>208</v>
      </c>
      <c r="C156" s="51" t="s">
        <v>285</v>
      </c>
      <c r="D156" s="40">
        <v>1</v>
      </c>
      <c r="E156" s="38" t="s">
        <v>28</v>
      </c>
      <c r="H156" s="41">
        <f>ROUND(D156*F156,0)</f>
        <v>0</v>
      </c>
      <c r="I156" s="41">
        <f>ROUND(D156*G156,0)</f>
        <v>0</v>
      </c>
    </row>
    <row r="157" spans="1:9" s="42" customFormat="1" ht="12.75">
      <c r="A157" s="43"/>
      <c r="B157" s="33"/>
      <c r="C157" s="33" t="s">
        <v>25</v>
      </c>
      <c r="D157" s="34"/>
      <c r="E157" s="33"/>
      <c r="F157" s="35"/>
      <c r="G157" s="35"/>
      <c r="H157" s="35">
        <f>ROUND(SUM(H100:H156),0)</f>
        <v>0</v>
      </c>
      <c r="I157" s="44">
        <f>ROUND(SUM(I100:I156),0)</f>
        <v>0</v>
      </c>
    </row>
    <row r="160" spans="1:9" s="36" customFormat="1" ht="38.25">
      <c r="A160" s="32" t="s">
        <v>2</v>
      </c>
      <c r="B160" s="33" t="s">
        <v>3</v>
      </c>
      <c r="C160" s="33" t="s">
        <v>4</v>
      </c>
      <c r="D160" s="34" t="s">
        <v>5</v>
      </c>
      <c r="E160" s="33" t="s">
        <v>6</v>
      </c>
      <c r="F160" s="35" t="s">
        <v>7</v>
      </c>
      <c r="G160" s="35" t="s">
        <v>8</v>
      </c>
      <c r="H160" s="35" t="s">
        <v>9</v>
      </c>
      <c r="I160" s="35" t="s">
        <v>10</v>
      </c>
    </row>
    <row r="161" spans="1:9" ht="40.5">
      <c r="A161" s="37">
        <v>1</v>
      </c>
      <c r="B161" s="38" t="s">
        <v>101</v>
      </c>
      <c r="C161" s="39" t="s">
        <v>242</v>
      </c>
      <c r="D161" s="40">
        <v>2</v>
      </c>
      <c r="E161" s="38" t="s">
        <v>28</v>
      </c>
      <c r="H161" s="41">
        <f>ROUND(D161*F161,0)</f>
        <v>0</v>
      </c>
      <c r="I161" s="41">
        <f>ROUND(D161*G161,0)</f>
        <v>0</v>
      </c>
    </row>
    <row r="163" spans="1:9" ht="54">
      <c r="A163" s="37">
        <v>2</v>
      </c>
      <c r="B163" s="38" t="s">
        <v>30</v>
      </c>
      <c r="C163" s="39" t="s">
        <v>243</v>
      </c>
      <c r="D163" s="40">
        <v>5.5</v>
      </c>
      <c r="E163" s="38" t="s">
        <v>102</v>
      </c>
      <c r="H163" s="41">
        <f>ROUND(D163*F163,0)</f>
        <v>0</v>
      </c>
      <c r="I163" s="41">
        <f>ROUND(D163*G163,0)</f>
        <v>0</v>
      </c>
    </row>
    <row r="165" spans="1:9" ht="40.5">
      <c r="A165" s="37">
        <v>3</v>
      </c>
      <c r="B165" s="38" t="s">
        <v>103</v>
      </c>
      <c r="C165" s="39" t="s">
        <v>104</v>
      </c>
      <c r="D165" s="40">
        <v>384</v>
      </c>
      <c r="E165" s="38" t="s">
        <v>12</v>
      </c>
      <c r="H165" s="41">
        <f>ROUND(D165*F165,0)</f>
        <v>0</v>
      </c>
      <c r="I165" s="41">
        <f>ROUND(D165*G165,0)</f>
        <v>0</v>
      </c>
    </row>
    <row r="167" spans="1:9" ht="40.5">
      <c r="A167" s="37">
        <v>4</v>
      </c>
      <c r="B167" s="38" t="s">
        <v>105</v>
      </c>
      <c r="C167" s="39" t="s">
        <v>106</v>
      </c>
      <c r="D167" s="40">
        <v>62</v>
      </c>
      <c r="E167" s="38" t="s">
        <v>12</v>
      </c>
      <c r="H167" s="41">
        <f>ROUND(D167*F167,0)</f>
        <v>0</v>
      </c>
      <c r="I167" s="41">
        <f>ROUND(D167*G167,0)</f>
        <v>0</v>
      </c>
    </row>
    <row r="169" spans="1:9" ht="40.5">
      <c r="A169" s="37">
        <v>5</v>
      </c>
      <c r="B169" s="38" t="s">
        <v>107</v>
      </c>
      <c r="C169" s="39" t="s">
        <v>108</v>
      </c>
      <c r="D169" s="40">
        <v>75</v>
      </c>
      <c r="E169" s="38" t="s">
        <v>12</v>
      </c>
      <c r="H169" s="41">
        <f>ROUND(D169*F169,0)</f>
        <v>0</v>
      </c>
      <c r="I169" s="41">
        <f>ROUND(D169*G169,0)</f>
        <v>0</v>
      </c>
    </row>
    <row r="171" spans="1:9" ht="40.5">
      <c r="A171" s="37">
        <v>6</v>
      </c>
      <c r="B171" s="38" t="s">
        <v>109</v>
      </c>
      <c r="C171" s="39" t="s">
        <v>110</v>
      </c>
      <c r="D171" s="40">
        <v>76.99</v>
      </c>
      <c r="E171" s="38" t="s">
        <v>12</v>
      </c>
      <c r="H171" s="41">
        <f>ROUND(D171*F171,0)</f>
        <v>0</v>
      </c>
      <c r="I171" s="41">
        <f>ROUND(D171*G171,0)</f>
        <v>0</v>
      </c>
    </row>
    <row r="173" spans="1:9" s="42" customFormat="1" ht="12.75">
      <c r="A173" s="32"/>
      <c r="B173" s="33"/>
      <c r="C173" s="33" t="s">
        <v>25</v>
      </c>
      <c r="D173" s="34"/>
      <c r="E173" s="33"/>
      <c r="F173" s="35"/>
      <c r="G173" s="35"/>
      <c r="H173" s="35">
        <f>ROUND(SUM(H161:H172),0)</f>
        <v>0</v>
      </c>
      <c r="I173" s="35">
        <f>ROUND(SUM(I161:I172),0)</f>
        <v>0</v>
      </c>
    </row>
    <row r="176" spans="1:9" s="36" customFormat="1" ht="38.25">
      <c r="A176" s="32" t="s">
        <v>2</v>
      </c>
      <c r="B176" s="33" t="s">
        <v>3</v>
      </c>
      <c r="C176" s="33" t="s">
        <v>4</v>
      </c>
      <c r="D176" s="34" t="s">
        <v>5</v>
      </c>
      <c r="E176" s="33" t="s">
        <v>6</v>
      </c>
      <c r="F176" s="35" t="s">
        <v>7</v>
      </c>
      <c r="G176" s="35" t="s">
        <v>8</v>
      </c>
      <c r="H176" s="35" t="s">
        <v>9</v>
      </c>
      <c r="I176" s="35" t="s">
        <v>10</v>
      </c>
    </row>
    <row r="177" spans="1:9" ht="54">
      <c r="A177" s="37">
        <v>1</v>
      </c>
      <c r="B177" s="38" t="s">
        <v>112</v>
      </c>
      <c r="C177" s="39" t="s">
        <v>244</v>
      </c>
      <c r="D177" s="40">
        <v>50</v>
      </c>
      <c r="E177" s="38" t="s">
        <v>12</v>
      </c>
      <c r="H177" s="41">
        <f>ROUND(D177*F177,0)</f>
        <v>0</v>
      </c>
      <c r="I177" s="41">
        <f>ROUND(D177*G177,0)</f>
        <v>0</v>
      </c>
    </row>
    <row r="179" spans="1:9" ht="54">
      <c r="A179" s="37">
        <v>2</v>
      </c>
      <c r="B179" s="38" t="s">
        <v>113</v>
      </c>
      <c r="C179" s="39" t="s">
        <v>114</v>
      </c>
      <c r="D179" s="40">
        <v>225</v>
      </c>
      <c r="E179" s="38" t="s">
        <v>12</v>
      </c>
      <c r="H179" s="41">
        <f>ROUND(D179*F179,0)</f>
        <v>0</v>
      </c>
      <c r="I179" s="41">
        <f>ROUND(D179*G179,0)</f>
        <v>0</v>
      </c>
    </row>
    <row r="181" spans="1:9" ht="67.5">
      <c r="A181" s="37">
        <v>3</v>
      </c>
      <c r="B181" s="38" t="s">
        <v>115</v>
      </c>
      <c r="C181" s="39" t="s">
        <v>116</v>
      </c>
      <c r="D181" s="40">
        <v>9</v>
      </c>
      <c r="E181" s="38" t="s">
        <v>12</v>
      </c>
      <c r="H181" s="41">
        <f>ROUND(D181*F181,0)</f>
        <v>0</v>
      </c>
      <c r="I181" s="41">
        <f>ROUND(D181*G181,0)</f>
        <v>0</v>
      </c>
    </row>
    <row r="183" spans="1:9" ht="67.5">
      <c r="A183" s="37">
        <v>4</v>
      </c>
      <c r="B183" s="38" t="s">
        <v>117</v>
      </c>
      <c r="C183" s="39" t="s">
        <v>245</v>
      </c>
      <c r="D183" s="40">
        <v>225</v>
      </c>
      <c r="E183" s="38" t="s">
        <v>12</v>
      </c>
      <c r="H183" s="41">
        <f>ROUND(D183*F183,0)</f>
        <v>0</v>
      </c>
      <c r="I183" s="41">
        <f>ROUND(D183*G183,0)</f>
        <v>0</v>
      </c>
    </row>
    <row r="185" spans="1:9" ht="40.5">
      <c r="A185" s="37">
        <v>5</v>
      </c>
      <c r="B185" s="38" t="s">
        <v>118</v>
      </c>
      <c r="C185" s="39" t="s">
        <v>119</v>
      </c>
      <c r="D185" s="40">
        <v>50</v>
      </c>
      <c r="E185" s="38" t="s">
        <v>12</v>
      </c>
      <c r="H185" s="41">
        <f>ROUND(D185*F185,0)</f>
        <v>0</v>
      </c>
      <c r="I185" s="41">
        <f>ROUND(D185*G185,0)</f>
        <v>0</v>
      </c>
    </row>
    <row r="187" spans="1:9" ht="40.5">
      <c r="A187" s="37">
        <v>6</v>
      </c>
      <c r="B187" s="38" t="s">
        <v>120</v>
      </c>
      <c r="C187" s="39" t="s">
        <v>121</v>
      </c>
      <c r="D187" s="40">
        <v>50</v>
      </c>
      <c r="E187" s="38" t="s">
        <v>12</v>
      </c>
      <c r="H187" s="41">
        <f>ROUND(D187*F187,0)</f>
        <v>0</v>
      </c>
      <c r="I187" s="41">
        <f>ROUND(D187*G187,0)</f>
        <v>0</v>
      </c>
    </row>
    <row r="189" spans="1:9" ht="40.5">
      <c r="A189" s="37">
        <v>7</v>
      </c>
      <c r="B189" s="38" t="s">
        <v>122</v>
      </c>
      <c r="C189" s="39" t="s">
        <v>123</v>
      </c>
      <c r="D189" s="40">
        <v>50</v>
      </c>
      <c r="E189" s="38" t="s">
        <v>12</v>
      </c>
      <c r="H189" s="41">
        <f>ROUND(D189*F189,0)</f>
        <v>0</v>
      </c>
      <c r="I189" s="41">
        <f>ROUND(D189*G189,0)</f>
        <v>0</v>
      </c>
    </row>
    <row r="191" spans="1:9" s="42" customFormat="1" ht="12.75">
      <c r="A191" s="32"/>
      <c r="B191" s="33"/>
      <c r="C191" s="33" t="s">
        <v>25</v>
      </c>
      <c r="D191" s="34"/>
      <c r="E191" s="33"/>
      <c r="F191" s="35"/>
      <c r="G191" s="35"/>
      <c r="H191" s="35">
        <f>ROUND(SUM(H177:H190),0)</f>
        <v>0</v>
      </c>
      <c r="I191" s="35">
        <f>ROUND(SUM(I177:I190),0)</f>
        <v>0</v>
      </c>
    </row>
    <row r="194" spans="1:9" s="36" customFormat="1" ht="38.25">
      <c r="A194" s="32" t="s">
        <v>2</v>
      </c>
      <c r="B194" s="33" t="s">
        <v>3</v>
      </c>
      <c r="C194" s="33" t="s">
        <v>4</v>
      </c>
      <c r="D194" s="34" t="s">
        <v>5</v>
      </c>
      <c r="E194" s="33" t="s">
        <v>6</v>
      </c>
      <c r="F194" s="35" t="s">
        <v>7</v>
      </c>
      <c r="G194" s="35" t="s">
        <v>8</v>
      </c>
      <c r="H194" s="35" t="s">
        <v>9</v>
      </c>
      <c r="I194" s="35" t="s">
        <v>10</v>
      </c>
    </row>
    <row r="195" spans="1:9" ht="148.5">
      <c r="A195" s="37">
        <v>1</v>
      </c>
      <c r="B195" s="38" t="s">
        <v>125</v>
      </c>
      <c r="C195" s="39" t="s">
        <v>255</v>
      </c>
      <c r="D195" s="40">
        <v>119.4</v>
      </c>
      <c r="E195" s="38" t="s">
        <v>12</v>
      </c>
      <c r="H195" s="41">
        <f>ROUND(D195*F195,0)</f>
        <v>0</v>
      </c>
      <c r="I195" s="41">
        <f>ROUND(D195*G195,0)</f>
        <v>0</v>
      </c>
    </row>
    <row r="197" spans="1:9" ht="67.5">
      <c r="A197" s="37">
        <v>2</v>
      </c>
      <c r="B197" s="38" t="s">
        <v>126</v>
      </c>
      <c r="C197" s="39" t="s">
        <v>256</v>
      </c>
      <c r="D197" s="40">
        <v>288.22</v>
      </c>
      <c r="E197" s="38" t="s">
        <v>12</v>
      </c>
      <c r="H197" s="41">
        <f>ROUND(D197*F197,0)</f>
        <v>0</v>
      </c>
      <c r="I197" s="41">
        <f>ROUND(D197*G197,0)</f>
        <v>0</v>
      </c>
    </row>
    <row r="199" spans="1:9" ht="81">
      <c r="A199" s="37">
        <v>3</v>
      </c>
      <c r="B199" s="38" t="s">
        <v>127</v>
      </c>
      <c r="C199" s="39" t="s">
        <v>257</v>
      </c>
      <c r="D199" s="40">
        <v>179</v>
      </c>
      <c r="E199" s="38" t="s">
        <v>12</v>
      </c>
      <c r="H199" s="41">
        <f>ROUND(D199*F199,0)</f>
        <v>0</v>
      </c>
      <c r="I199" s="41">
        <f>ROUND(D199*G199,0)</f>
        <v>0</v>
      </c>
    </row>
    <row r="201" spans="1:9" ht="67.5">
      <c r="A201" s="37">
        <v>4</v>
      </c>
      <c r="B201" s="38" t="s">
        <v>128</v>
      </c>
      <c r="C201" s="39" t="s">
        <v>129</v>
      </c>
      <c r="D201" s="40">
        <v>154</v>
      </c>
      <c r="E201" s="38" t="s">
        <v>12</v>
      </c>
      <c r="H201" s="41">
        <f>ROUND(D201*F201,0)</f>
        <v>0</v>
      </c>
      <c r="I201" s="41">
        <f>ROUND(D201*G201,0)</f>
        <v>0</v>
      </c>
    </row>
    <row r="203" spans="1:9" ht="148.5">
      <c r="A203" s="37">
        <v>5</v>
      </c>
      <c r="B203" s="38" t="s">
        <v>130</v>
      </c>
      <c r="C203" s="51" t="s">
        <v>259</v>
      </c>
      <c r="D203" s="40">
        <v>408</v>
      </c>
      <c r="E203" s="38" t="s">
        <v>12</v>
      </c>
      <c r="H203" s="41">
        <f>ROUND(D203*F203,0)</f>
        <v>0</v>
      </c>
      <c r="I203" s="41">
        <f>ROUND(D203*G203,0)</f>
        <v>0</v>
      </c>
    </row>
    <row r="205" spans="1:9" ht="67.5">
      <c r="A205" s="37">
        <v>6</v>
      </c>
      <c r="B205" s="38" t="s">
        <v>131</v>
      </c>
      <c r="C205" s="39" t="s">
        <v>132</v>
      </c>
      <c r="D205" s="40">
        <v>1729</v>
      </c>
      <c r="E205" s="38" t="s">
        <v>28</v>
      </c>
      <c r="H205" s="41">
        <f>ROUND(D205*F205,0)</f>
        <v>0</v>
      </c>
      <c r="I205" s="41">
        <f>ROUND(D205*G205,0)</f>
        <v>0</v>
      </c>
    </row>
    <row r="207" spans="1:9" ht="54">
      <c r="A207" s="37">
        <v>7</v>
      </c>
      <c r="B207" s="38" t="s">
        <v>133</v>
      </c>
      <c r="C207" s="39" t="s">
        <v>134</v>
      </c>
      <c r="D207" s="40">
        <v>4399</v>
      </c>
      <c r="E207" s="38" t="s">
        <v>28</v>
      </c>
      <c r="H207" s="41">
        <f>ROUND(D207*F207,0)</f>
        <v>0</v>
      </c>
      <c r="I207" s="41">
        <f>ROUND(D207*G207,0)</f>
        <v>0</v>
      </c>
    </row>
    <row r="209" spans="1:9" s="42" customFormat="1" ht="12.75">
      <c r="A209" s="32"/>
      <c r="B209" s="33"/>
      <c r="C209" s="33" t="s">
        <v>25</v>
      </c>
      <c r="D209" s="34"/>
      <c r="E209" s="33"/>
      <c r="F209" s="35"/>
      <c r="G209" s="35"/>
      <c r="H209" s="35">
        <f>ROUND(SUM(H195:H208),0)</f>
        <v>0</v>
      </c>
      <c r="I209" s="35">
        <f>ROUND(SUM(I195:I208),0)</f>
        <v>0</v>
      </c>
    </row>
    <row r="212" spans="1:9" s="36" customFormat="1" ht="38.25">
      <c r="A212" s="32" t="s">
        <v>2</v>
      </c>
      <c r="B212" s="33" t="s">
        <v>3</v>
      </c>
      <c r="C212" s="33" t="s">
        <v>4</v>
      </c>
      <c r="D212" s="34" t="s">
        <v>5</v>
      </c>
      <c r="E212" s="33" t="s">
        <v>6</v>
      </c>
      <c r="F212" s="35" t="s">
        <v>7</v>
      </c>
      <c r="G212" s="35" t="s">
        <v>8</v>
      </c>
      <c r="H212" s="35" t="s">
        <v>9</v>
      </c>
      <c r="I212" s="35" t="s">
        <v>10</v>
      </c>
    </row>
    <row r="213" spans="1:9" ht="27">
      <c r="A213" s="37">
        <v>1</v>
      </c>
      <c r="B213" s="38" t="s">
        <v>136</v>
      </c>
      <c r="C213" s="39" t="s">
        <v>246</v>
      </c>
      <c r="D213" s="40">
        <v>1</v>
      </c>
      <c r="E213" s="38" t="s">
        <v>28</v>
      </c>
      <c r="H213" s="41">
        <f>ROUND(D213*F213,0)</f>
        <v>0</v>
      </c>
      <c r="I213" s="41">
        <f>ROUND(D213*G213,0)</f>
        <v>0</v>
      </c>
    </row>
    <row r="215" spans="1:9" ht="27">
      <c r="A215" s="37">
        <v>2</v>
      </c>
      <c r="B215" s="38" t="s">
        <v>137</v>
      </c>
      <c r="C215" s="39" t="s">
        <v>138</v>
      </c>
      <c r="D215" s="40">
        <v>1</v>
      </c>
      <c r="E215" s="38" t="s">
        <v>28</v>
      </c>
      <c r="H215" s="41">
        <f>ROUND(D215*F215,0)</f>
        <v>0</v>
      </c>
      <c r="I215" s="41">
        <f>ROUND(D215*G215,0)</f>
        <v>0</v>
      </c>
    </row>
    <row r="217" spans="1:9" s="42" customFormat="1" ht="12.75">
      <c r="A217" s="32"/>
      <c r="B217" s="33"/>
      <c r="C217" s="33" t="s">
        <v>25</v>
      </c>
      <c r="D217" s="34"/>
      <c r="E217" s="33"/>
      <c r="F217" s="35"/>
      <c r="G217" s="35"/>
      <c r="H217" s="35">
        <f>ROUND(SUM(H213:H216),0)</f>
        <v>0</v>
      </c>
      <c r="I217" s="35">
        <f>ROUND(SUM(I213:I216),0)</f>
        <v>0</v>
      </c>
    </row>
    <row r="220" spans="1:9" s="36" customFormat="1" ht="38.25">
      <c r="A220" s="32" t="s">
        <v>2</v>
      </c>
      <c r="B220" s="33" t="s">
        <v>3</v>
      </c>
      <c r="C220" s="33" t="s">
        <v>4</v>
      </c>
      <c r="D220" s="34" t="s">
        <v>5</v>
      </c>
      <c r="E220" s="33" t="s">
        <v>6</v>
      </c>
      <c r="F220" s="35" t="s">
        <v>7</v>
      </c>
      <c r="G220" s="35" t="s">
        <v>8</v>
      </c>
      <c r="H220" s="35" t="s">
        <v>9</v>
      </c>
      <c r="I220" s="35" t="s">
        <v>10</v>
      </c>
    </row>
    <row r="221" spans="1:9" ht="27">
      <c r="A221" s="37">
        <v>1</v>
      </c>
      <c r="B221" s="38" t="s">
        <v>140</v>
      </c>
      <c r="C221" s="51" t="s">
        <v>247</v>
      </c>
      <c r="D221" s="40">
        <v>2</v>
      </c>
      <c r="E221" s="38" t="s">
        <v>38</v>
      </c>
      <c r="H221" s="41">
        <f>ROUND(D221*F221,0)</f>
        <v>0</v>
      </c>
      <c r="I221" s="41">
        <f>ROUND(D221*G221,0)</f>
        <v>0</v>
      </c>
    </row>
    <row r="223" spans="1:9" ht="27">
      <c r="A223" s="37">
        <v>2</v>
      </c>
      <c r="B223" s="38" t="s">
        <v>141</v>
      </c>
      <c r="C223" s="51" t="s">
        <v>248</v>
      </c>
      <c r="D223" s="40">
        <v>2</v>
      </c>
      <c r="E223" s="38" t="s">
        <v>38</v>
      </c>
      <c r="H223" s="41">
        <f>ROUND(D223*F223,0)</f>
        <v>0</v>
      </c>
      <c r="I223" s="41">
        <f>ROUND(D223*G223,0)</f>
        <v>0</v>
      </c>
    </row>
    <row r="225" spans="1:9" s="42" customFormat="1" ht="12.75">
      <c r="A225" s="32"/>
      <c r="B225" s="33"/>
      <c r="C225" s="33" t="s">
        <v>25</v>
      </c>
      <c r="D225" s="34"/>
      <c r="E225" s="33"/>
      <c r="F225" s="35"/>
      <c r="G225" s="35"/>
      <c r="H225" s="35">
        <f>ROUND(SUM(H221:H224),0)</f>
        <v>0</v>
      </c>
      <c r="I225" s="35">
        <f>ROUND(SUM(I221:I224),0)</f>
        <v>0</v>
      </c>
    </row>
    <row r="228" spans="1:9" s="36" customFormat="1" ht="38.25">
      <c r="A228" s="32" t="s">
        <v>2</v>
      </c>
      <c r="B228" s="33" t="s">
        <v>3</v>
      </c>
      <c r="C228" s="33" t="s">
        <v>4</v>
      </c>
      <c r="D228" s="34" t="s">
        <v>5</v>
      </c>
      <c r="E228" s="33" t="s">
        <v>6</v>
      </c>
      <c r="F228" s="35" t="s">
        <v>7</v>
      </c>
      <c r="G228" s="35" t="s">
        <v>8</v>
      </c>
      <c r="H228" s="35" t="s">
        <v>9</v>
      </c>
      <c r="I228" s="35" t="s">
        <v>10</v>
      </c>
    </row>
    <row r="229" spans="1:9" ht="27">
      <c r="A229" s="37">
        <v>1</v>
      </c>
      <c r="B229" s="38" t="s">
        <v>143</v>
      </c>
      <c r="C229" s="39" t="s">
        <v>144</v>
      </c>
      <c r="D229" s="40">
        <v>1</v>
      </c>
      <c r="E229" s="38" t="s">
        <v>28</v>
      </c>
      <c r="H229" s="41">
        <f>ROUND(D229*F229,0)</f>
        <v>0</v>
      </c>
      <c r="I229" s="41">
        <f>ROUND(D229*G229,0)</f>
        <v>0</v>
      </c>
    </row>
    <row r="231" spans="1:9" ht="27">
      <c r="A231" s="37">
        <v>2</v>
      </c>
      <c r="B231" s="38" t="s">
        <v>145</v>
      </c>
      <c r="C231" s="39" t="s">
        <v>146</v>
      </c>
      <c r="D231" s="40">
        <v>1</v>
      </c>
      <c r="E231" s="38" t="s">
        <v>28</v>
      </c>
      <c r="H231" s="41">
        <f>ROUND(D231*F231,0)</f>
        <v>0</v>
      </c>
      <c r="I231" s="41">
        <f>ROUND(D231*G231,0)</f>
        <v>0</v>
      </c>
    </row>
    <row r="233" spans="1:9" ht="40.5">
      <c r="A233" s="37">
        <v>3</v>
      </c>
      <c r="B233" s="38" t="s">
        <v>147</v>
      </c>
      <c r="C233" s="39" t="s">
        <v>148</v>
      </c>
      <c r="D233" s="40">
        <v>1</v>
      </c>
      <c r="E233" s="38" t="s">
        <v>28</v>
      </c>
      <c r="H233" s="41">
        <f>ROUND(D233*F233,0)</f>
        <v>0</v>
      </c>
      <c r="I233" s="41">
        <f>ROUND(D233*G233,0)</f>
        <v>0</v>
      </c>
    </row>
    <row r="235" spans="1:9" ht="27">
      <c r="A235" s="37">
        <v>4</v>
      </c>
      <c r="B235" s="38" t="s">
        <v>149</v>
      </c>
      <c r="C235" s="39" t="s">
        <v>150</v>
      </c>
      <c r="D235" s="40">
        <v>1</v>
      </c>
      <c r="E235" s="38" t="s">
        <v>28</v>
      </c>
      <c r="H235" s="41">
        <f>ROUND(D235*F235,0)</f>
        <v>0</v>
      </c>
      <c r="I235" s="41">
        <f>ROUND(D235*G235,0)</f>
        <v>0</v>
      </c>
    </row>
    <row r="236" ht="13.5">
      <c r="C236" s="39"/>
    </row>
    <row r="237" spans="1:9" s="54" customFormat="1" ht="13.5">
      <c r="A237" s="52">
        <v>5</v>
      </c>
      <c r="B237" s="52"/>
      <c r="C237" s="51" t="s">
        <v>258</v>
      </c>
      <c r="D237" s="53">
        <v>1</v>
      </c>
      <c r="E237" s="54" t="s">
        <v>98</v>
      </c>
      <c r="F237" s="55"/>
      <c r="G237" s="55"/>
      <c r="H237" s="55">
        <f>ROUND(D237*F237,0)</f>
        <v>0</v>
      </c>
      <c r="I237" s="55">
        <f>ROUND(D237*G237,0)</f>
        <v>0</v>
      </c>
    </row>
    <row r="239" spans="1:9" s="42" customFormat="1" ht="12.75">
      <c r="A239" s="32"/>
      <c r="B239" s="33"/>
      <c r="C239" s="33" t="s">
        <v>25</v>
      </c>
      <c r="D239" s="34"/>
      <c r="E239" s="33"/>
      <c r="F239" s="35"/>
      <c r="G239" s="35"/>
      <c r="H239" s="35">
        <f>ROUND(SUM(H229:H238),0)</f>
        <v>0</v>
      </c>
      <c r="I239" s="35">
        <f>ROUND(SUM(I229:I238),0)</f>
        <v>0</v>
      </c>
    </row>
  </sheetData>
  <sheetProtection/>
  <printOptions/>
  <pageMargins left="0.7086614173228347" right="0.7086614173228347" top="0.7480314960629921" bottom="0.7480314960629921" header="0.31496062992125984" footer="0.31496062992125984"/>
  <pageSetup firstPageNumber="-4105" useFirstPageNumber="1" horizontalDpi="600" verticalDpi="600" orientation="portrait" paperSize="9" scale="78" r:id="rId1"/>
  <headerFooter alignWithMargins="0">
    <oddHeader>&amp;L&amp;12HOMLOKZATFELÚJÍTÁSI MUNKÁK</oddHeader>
  </headerFooter>
  <rowBreaks count="5" manualBreakCount="5">
    <brk id="58" max="255" man="1"/>
    <brk id="79" max="255" man="1"/>
    <brk id="112" max="255" man="1"/>
    <brk id="158" max="255" man="1"/>
    <brk id="205" max="255" man="1"/>
  </rowBreaks>
</worksheet>
</file>

<file path=xl/worksheets/sheet4.xml><?xml version="1.0" encoding="utf-8"?>
<worksheet xmlns="http://schemas.openxmlformats.org/spreadsheetml/2006/main" xmlns:r="http://schemas.openxmlformats.org/officeDocument/2006/relationships">
  <sheetPr>
    <tabColor indexed="52"/>
    <pageSetUpPr fitToPage="1"/>
  </sheetPr>
  <dimension ref="A1:I28"/>
  <sheetViews>
    <sheetView view="pageBreakPreview" zoomScaleSheetLayoutView="100" zoomScalePageLayoutView="0" workbookViewId="0" topLeftCell="A1">
      <selection activeCell="D12" sqref="D12"/>
    </sheetView>
  </sheetViews>
  <sheetFormatPr defaultColWidth="9.140625" defaultRowHeight="12.75"/>
  <cols>
    <col min="1" max="1" width="4.28125" style="37" customWidth="1"/>
    <col min="2" max="2" width="4.28125" style="37" hidden="1" customWidth="1"/>
    <col min="3" max="3" width="50.7109375" style="38" customWidth="1"/>
    <col min="4" max="4" width="7.7109375" style="40" customWidth="1"/>
    <col min="5" max="5" width="7.7109375" style="38" customWidth="1"/>
    <col min="6" max="7" width="9.7109375" style="41" customWidth="1"/>
    <col min="8" max="9" width="11.7109375" style="41" customWidth="1"/>
    <col min="10" max="10" width="15.7109375" style="38" customWidth="1"/>
    <col min="11" max="16384" width="9.140625" style="38" customWidth="1"/>
  </cols>
  <sheetData>
    <row r="1" spans="1:9" s="36" customFormat="1" ht="38.25">
      <c r="A1" s="32" t="s">
        <v>2</v>
      </c>
      <c r="B1" s="32"/>
      <c r="C1" s="33" t="s">
        <v>4</v>
      </c>
      <c r="D1" s="34" t="s">
        <v>5</v>
      </c>
      <c r="E1" s="33" t="s">
        <v>6</v>
      </c>
      <c r="F1" s="35" t="s">
        <v>7</v>
      </c>
      <c r="G1" s="35" t="s">
        <v>8</v>
      </c>
      <c r="H1" s="35" t="s">
        <v>9</v>
      </c>
      <c r="I1" s="35" t="s">
        <v>10</v>
      </c>
    </row>
    <row r="3" spans="1:9" ht="40.5">
      <c r="A3" s="37">
        <v>1</v>
      </c>
      <c r="C3" s="39" t="s">
        <v>160</v>
      </c>
      <c r="D3" s="40">
        <v>295</v>
      </c>
      <c r="E3" s="38" t="s">
        <v>38</v>
      </c>
      <c r="H3" s="41">
        <f>ROUND(D3*F3,0)</f>
        <v>0</v>
      </c>
      <c r="I3" s="41">
        <f>ROUND(D3*G3,0)</f>
        <v>0</v>
      </c>
    </row>
    <row r="5" spans="1:9" ht="27">
      <c r="A5" s="37">
        <v>2</v>
      </c>
      <c r="C5" s="39" t="s">
        <v>161</v>
      </c>
      <c r="D5" s="40">
        <f>65+295</f>
        <v>360</v>
      </c>
      <c r="E5" s="38" t="s">
        <v>38</v>
      </c>
      <c r="H5" s="41">
        <f>ROUND(D5*F5,0)</f>
        <v>0</v>
      </c>
      <c r="I5" s="41">
        <f>ROUND(D5*G5,0)</f>
        <v>0</v>
      </c>
    </row>
    <row r="7" spans="1:9" s="42" customFormat="1" ht="12.75">
      <c r="A7" s="32"/>
      <c r="B7" s="32"/>
      <c r="C7" s="33" t="s">
        <v>25</v>
      </c>
      <c r="D7" s="34"/>
      <c r="E7" s="33"/>
      <c r="F7" s="35"/>
      <c r="G7" s="35"/>
      <c r="H7" s="35">
        <f>ROUND(SUM(H2:H6),0)</f>
        <v>0</v>
      </c>
      <c r="I7" s="35">
        <f>ROUND(SUM(I2:I6),0)</f>
        <v>0</v>
      </c>
    </row>
    <row r="10" spans="1:9" s="36" customFormat="1" ht="38.25">
      <c r="A10" s="32" t="s">
        <v>2</v>
      </c>
      <c r="B10" s="32"/>
      <c r="C10" s="33" t="s">
        <v>4</v>
      </c>
      <c r="D10" s="34" t="s">
        <v>5</v>
      </c>
      <c r="E10" s="33" t="s">
        <v>6</v>
      </c>
      <c r="F10" s="35" t="s">
        <v>7</v>
      </c>
      <c r="G10" s="35" t="s">
        <v>8</v>
      </c>
      <c r="H10" s="35" t="s">
        <v>9</v>
      </c>
      <c r="I10" s="35" t="s">
        <v>10</v>
      </c>
    </row>
    <row r="11" spans="1:9" ht="27">
      <c r="A11" s="37">
        <v>1</v>
      </c>
      <c r="C11" s="39" t="s">
        <v>162</v>
      </c>
      <c r="D11" s="40">
        <v>42</v>
      </c>
      <c r="E11" s="38" t="s">
        <v>28</v>
      </c>
      <c r="H11" s="41">
        <f>ROUND(D11*F11,0)</f>
        <v>0</v>
      </c>
      <c r="I11" s="41">
        <f>ROUND(D11*G11,0)</f>
        <v>0</v>
      </c>
    </row>
    <row r="13" spans="1:9" ht="27">
      <c r="A13" s="37">
        <v>2</v>
      </c>
      <c r="C13" s="39" t="s">
        <v>163</v>
      </c>
      <c r="D13" s="40">
        <f>20*5.16+4*4.2+4*1.9+23*4.7</f>
        <v>235.7</v>
      </c>
      <c r="E13" s="38" t="s">
        <v>164</v>
      </c>
      <c r="H13" s="41">
        <f>ROUND(D13*F13,0)</f>
        <v>0</v>
      </c>
      <c r="I13" s="41">
        <f>ROUND(D13*G13,0)</f>
        <v>0</v>
      </c>
    </row>
    <row r="15" spans="1:9" s="42" customFormat="1" ht="12.75">
      <c r="A15" s="32"/>
      <c r="B15" s="32"/>
      <c r="C15" s="33" t="s">
        <v>25</v>
      </c>
      <c r="D15" s="34"/>
      <c r="E15" s="33"/>
      <c r="F15" s="35"/>
      <c r="G15" s="35"/>
      <c r="H15" s="35">
        <f>SUM(H11:H14)</f>
        <v>0</v>
      </c>
      <c r="I15" s="35">
        <f>SUM(I11:I14)</f>
        <v>0</v>
      </c>
    </row>
    <row r="18" spans="1:9" s="36" customFormat="1" ht="38.25">
      <c r="A18" s="32" t="s">
        <v>2</v>
      </c>
      <c r="B18" s="32"/>
      <c r="C18" s="33" t="s">
        <v>4</v>
      </c>
      <c r="D18" s="34" t="s">
        <v>5</v>
      </c>
      <c r="E18" s="33" t="s">
        <v>6</v>
      </c>
      <c r="F18" s="35" t="s">
        <v>7</v>
      </c>
      <c r="G18" s="35" t="s">
        <v>8</v>
      </c>
      <c r="H18" s="35" t="s">
        <v>9</v>
      </c>
      <c r="I18" s="35" t="s">
        <v>10</v>
      </c>
    </row>
    <row r="19" spans="1:9" ht="13.5">
      <c r="A19" s="37">
        <v>1</v>
      </c>
      <c r="C19" s="39" t="s">
        <v>165</v>
      </c>
      <c r="D19" s="40">
        <v>160</v>
      </c>
      <c r="E19" s="38" t="s">
        <v>12</v>
      </c>
      <c r="H19" s="41">
        <f>ROUND(D19*F19,0)</f>
        <v>0</v>
      </c>
      <c r="I19" s="41">
        <f>ROUND(D19*G19,0)</f>
        <v>0</v>
      </c>
    </row>
    <row r="21" spans="1:9" ht="27">
      <c r="A21" s="37">
        <v>2</v>
      </c>
      <c r="C21" s="39" t="s">
        <v>166</v>
      </c>
      <c r="D21" s="40">
        <v>160</v>
      </c>
      <c r="E21" s="38" t="s">
        <v>12</v>
      </c>
      <c r="H21" s="41">
        <f>ROUND(D21*F21,0)</f>
        <v>0</v>
      </c>
      <c r="I21" s="41">
        <f>ROUND(D21*G21,0)</f>
        <v>0</v>
      </c>
    </row>
    <row r="22" ht="13.5">
      <c r="C22" s="39" t="s">
        <v>167</v>
      </c>
    </row>
    <row r="24" spans="1:9" ht="13.5">
      <c r="A24" s="37">
        <v>3</v>
      </c>
      <c r="C24" s="39" t="s">
        <v>168</v>
      </c>
      <c r="D24" s="40">
        <v>180</v>
      </c>
      <c r="E24" s="38" t="s">
        <v>169</v>
      </c>
      <c r="H24" s="41">
        <f>ROUND(D24*F24,0)</f>
        <v>0</v>
      </c>
      <c r="I24" s="41">
        <f>ROUND(D24*G24,0)</f>
        <v>0</v>
      </c>
    </row>
    <row r="26" spans="1:9" ht="27">
      <c r="A26" s="37">
        <v>4</v>
      </c>
      <c r="C26" s="39" t="s">
        <v>170</v>
      </c>
      <c r="D26" s="40">
        <v>450</v>
      </c>
      <c r="E26" s="38" t="s">
        <v>12</v>
      </c>
      <c r="H26" s="41">
        <f>ROUND(D26*F26,0)</f>
        <v>0</v>
      </c>
      <c r="I26" s="41">
        <f>ROUND(D26*G26,0)</f>
        <v>0</v>
      </c>
    </row>
    <row r="28" spans="1:9" s="42" customFormat="1" ht="12.75">
      <c r="A28" s="32"/>
      <c r="B28" s="32"/>
      <c r="C28" s="33" t="s">
        <v>25</v>
      </c>
      <c r="D28" s="34"/>
      <c r="E28" s="33"/>
      <c r="F28" s="35"/>
      <c r="G28" s="35"/>
      <c r="H28" s="35">
        <f>ROUND(SUM(H19:H27),0)</f>
        <v>0</v>
      </c>
      <c r="I28" s="35">
        <f>ROUND(SUM(I19:I27),0)</f>
        <v>0</v>
      </c>
    </row>
  </sheetData>
  <sheetProtection/>
  <printOptions/>
  <pageMargins left="0.7086614173228347" right="0.7086614173228347" top="0.7480314960629921" bottom="0.7480314960629921" header="0.31496062992125984" footer="0.31496062992125984"/>
  <pageSetup firstPageNumber="-4105" useFirstPageNumber="1" fitToHeight="0" fitToWidth="1" horizontalDpi="600" verticalDpi="600" orientation="portrait" paperSize="9" scale="78" r:id="rId1"/>
  <headerFooter alignWithMargins="0">
    <oddHeader>&amp;L&amp;"Century Gothic,Normál"&amp;12BELSŐ JAVÍTÁSI MUNKÁK</oddHeader>
  </headerFooter>
</worksheet>
</file>

<file path=xl/worksheets/sheet5.xml><?xml version="1.0" encoding="utf-8"?>
<worksheet xmlns="http://schemas.openxmlformats.org/spreadsheetml/2006/main" xmlns:r="http://schemas.openxmlformats.org/officeDocument/2006/relationships">
  <sheetPr>
    <tabColor indexed="52"/>
  </sheetPr>
  <dimension ref="A1:I76"/>
  <sheetViews>
    <sheetView view="pageBreakPreview" zoomScaleNormal="90" zoomScaleSheetLayoutView="100" zoomScalePageLayoutView="0" workbookViewId="0" topLeftCell="A1">
      <selection activeCell="F7" sqref="F7"/>
    </sheetView>
  </sheetViews>
  <sheetFormatPr defaultColWidth="9.140625" defaultRowHeight="12.75"/>
  <cols>
    <col min="1" max="1" width="4.28125" style="37" customWidth="1"/>
    <col min="2" max="2" width="9.28125" style="38" hidden="1" customWidth="1"/>
    <col min="3" max="3" width="50.7109375" style="38" customWidth="1"/>
    <col min="4" max="4" width="7.7109375" style="40" customWidth="1"/>
    <col min="5" max="5" width="7.7109375" style="38" customWidth="1"/>
    <col min="6" max="7" width="9.7109375" style="41" customWidth="1"/>
    <col min="8" max="9" width="11.7109375" style="41" customWidth="1"/>
    <col min="10" max="10" width="15.7109375" style="38" customWidth="1"/>
    <col min="11" max="16384" width="9.140625" style="38" customWidth="1"/>
  </cols>
  <sheetData>
    <row r="1" spans="1:9" s="36" customFormat="1" ht="38.25">
      <c r="A1" s="32" t="s">
        <v>2</v>
      </c>
      <c r="B1" s="33" t="s">
        <v>3</v>
      </c>
      <c r="C1" s="33" t="s">
        <v>4</v>
      </c>
      <c r="D1" s="34" t="s">
        <v>5</v>
      </c>
      <c r="E1" s="33" t="s">
        <v>6</v>
      </c>
      <c r="F1" s="35" t="s">
        <v>7</v>
      </c>
      <c r="G1" s="35" t="s">
        <v>8</v>
      </c>
      <c r="H1" s="35" t="s">
        <v>9</v>
      </c>
      <c r="I1" s="35" t="s">
        <v>10</v>
      </c>
    </row>
    <row r="3" spans="1:9" ht="108">
      <c r="A3" s="37">
        <v>1</v>
      </c>
      <c r="B3" s="38" t="s">
        <v>13</v>
      </c>
      <c r="C3" s="39" t="s">
        <v>249</v>
      </c>
      <c r="D3" s="40">
        <v>253.2</v>
      </c>
      <c r="E3" s="38" t="s">
        <v>12</v>
      </c>
      <c r="H3" s="41">
        <f>ROUND(D3*F3,0)</f>
        <v>0</v>
      </c>
      <c r="I3" s="41">
        <f>ROUND(D3*G3,0)</f>
        <v>0</v>
      </c>
    </row>
    <row r="5" spans="1:9" ht="40.5">
      <c r="A5" s="37">
        <v>2</v>
      </c>
      <c r="B5" s="38" t="s">
        <v>15</v>
      </c>
      <c r="C5" s="39" t="s">
        <v>16</v>
      </c>
      <c r="D5" s="40">
        <v>20</v>
      </c>
      <c r="E5" s="38" t="s">
        <v>12</v>
      </c>
      <c r="H5" s="41">
        <f>ROUND(D5*F5,0)</f>
        <v>0</v>
      </c>
      <c r="I5" s="41">
        <f>ROUND(D5*G5,0)</f>
        <v>0</v>
      </c>
    </row>
    <row r="7" spans="1:9" ht="40.5">
      <c r="A7" s="37">
        <v>3</v>
      </c>
      <c r="B7" s="38" t="s">
        <v>17</v>
      </c>
      <c r="C7" s="39" t="s">
        <v>18</v>
      </c>
      <c r="D7" s="40">
        <v>20</v>
      </c>
      <c r="E7" s="38" t="s">
        <v>12</v>
      </c>
      <c r="H7" s="41">
        <f>ROUND(D7*F7,0)</f>
        <v>0</v>
      </c>
      <c r="I7" s="41">
        <f>ROUND(D7*G7,0)</f>
        <v>0</v>
      </c>
    </row>
    <row r="9" spans="1:9" ht="40.5">
      <c r="A9" s="37">
        <v>4</v>
      </c>
      <c r="B9" s="38" t="s">
        <v>19</v>
      </c>
      <c r="C9" s="39" t="s">
        <v>20</v>
      </c>
      <c r="D9" s="40">
        <v>20</v>
      </c>
      <c r="E9" s="38" t="s">
        <v>12</v>
      </c>
      <c r="H9" s="41">
        <f>ROUND(D9*F9,0)</f>
        <v>0</v>
      </c>
      <c r="I9" s="41">
        <f>ROUND(D9*G9,0)</f>
        <v>0</v>
      </c>
    </row>
    <row r="11" spans="1:9" ht="40.5">
      <c r="A11" s="37">
        <v>5</v>
      </c>
      <c r="B11" s="38" t="s">
        <v>21</v>
      </c>
      <c r="C11" s="39" t="s">
        <v>250</v>
      </c>
      <c r="D11" s="40">
        <v>178</v>
      </c>
      <c r="E11" s="38" t="s">
        <v>12</v>
      </c>
      <c r="H11" s="41">
        <f>ROUND(D11*F11,0)</f>
        <v>0</v>
      </c>
      <c r="I11" s="41">
        <f>ROUND(D11*G11,0)</f>
        <v>0</v>
      </c>
    </row>
    <row r="13" spans="1:9" s="42" customFormat="1" ht="12.75">
      <c r="A13" s="32"/>
      <c r="B13" s="33"/>
      <c r="C13" s="33" t="s">
        <v>25</v>
      </c>
      <c r="D13" s="34"/>
      <c r="E13" s="33"/>
      <c r="F13" s="35"/>
      <c r="G13" s="35"/>
      <c r="H13" s="35">
        <f>ROUND(SUM(H2:H12),0)</f>
        <v>0</v>
      </c>
      <c r="I13" s="35">
        <f>ROUND(SUM(I2:I12),0)</f>
        <v>0</v>
      </c>
    </row>
    <row r="16" spans="1:9" s="36" customFormat="1" ht="38.25">
      <c r="A16" s="32" t="s">
        <v>2</v>
      </c>
      <c r="B16" s="33" t="s">
        <v>3</v>
      </c>
      <c r="C16" s="33" t="s">
        <v>4</v>
      </c>
      <c r="D16" s="34" t="s">
        <v>5</v>
      </c>
      <c r="E16" s="33" t="s">
        <v>6</v>
      </c>
      <c r="F16" s="35" t="s">
        <v>7</v>
      </c>
      <c r="G16" s="35" t="s">
        <v>8</v>
      </c>
      <c r="H16" s="35" t="s">
        <v>9</v>
      </c>
      <c r="I16" s="35" t="s">
        <v>10</v>
      </c>
    </row>
    <row r="17" spans="1:9" ht="27">
      <c r="A17" s="37">
        <v>1</v>
      </c>
      <c r="B17" s="38" t="s">
        <v>27</v>
      </c>
      <c r="C17" s="39" t="s">
        <v>29</v>
      </c>
      <c r="D17" s="40">
        <v>1</v>
      </c>
      <c r="E17" s="38" t="s">
        <v>28</v>
      </c>
      <c r="H17" s="41">
        <f>ROUND(D17*F17,0)</f>
        <v>0</v>
      </c>
      <c r="I17" s="41">
        <f>ROUND(D17*G17,0)</f>
        <v>0</v>
      </c>
    </row>
    <row r="19" spans="1:9" ht="40.5">
      <c r="A19" s="37">
        <v>2</v>
      </c>
      <c r="B19" s="38" t="s">
        <v>30</v>
      </c>
      <c r="C19" s="39" t="s">
        <v>32</v>
      </c>
      <c r="D19" s="40">
        <v>7.5</v>
      </c>
      <c r="E19" s="38" t="s">
        <v>31</v>
      </c>
      <c r="H19" s="41">
        <f>ROUND(D19*F19,0)</f>
        <v>0</v>
      </c>
      <c r="I19" s="41">
        <f>ROUND(D19*G19,0)</f>
        <v>0</v>
      </c>
    </row>
    <row r="21" spans="1:9" s="42" customFormat="1" ht="12.75">
      <c r="A21" s="32"/>
      <c r="B21" s="33"/>
      <c r="C21" s="33" t="s">
        <v>25</v>
      </c>
      <c r="D21" s="34"/>
      <c r="E21" s="33"/>
      <c r="F21" s="35"/>
      <c r="G21" s="35"/>
      <c r="H21" s="35">
        <f>ROUND(SUM(H17:H20),0)</f>
        <v>0</v>
      </c>
      <c r="I21" s="35">
        <f>ROUND(SUM(I17:I20),0)</f>
        <v>0</v>
      </c>
    </row>
    <row r="22" spans="1:9" s="42" customFormat="1" ht="12.75">
      <c r="A22" s="45"/>
      <c r="D22" s="46"/>
      <c r="F22" s="47"/>
      <c r="G22" s="47"/>
      <c r="H22" s="47"/>
      <c r="I22" s="47"/>
    </row>
    <row r="24" spans="1:9" s="36" customFormat="1" ht="38.25">
      <c r="A24" s="32" t="s">
        <v>2</v>
      </c>
      <c r="B24" s="33" t="s">
        <v>3</v>
      </c>
      <c r="C24" s="33" t="s">
        <v>4</v>
      </c>
      <c r="D24" s="34" t="s">
        <v>5</v>
      </c>
      <c r="E24" s="33" t="s">
        <v>6</v>
      </c>
      <c r="F24" s="35" t="s">
        <v>7</v>
      </c>
      <c r="G24" s="35" t="s">
        <v>8</v>
      </c>
      <c r="H24" s="35" t="s">
        <v>9</v>
      </c>
      <c r="I24" s="35" t="s">
        <v>10</v>
      </c>
    </row>
    <row r="25" spans="1:9" ht="54">
      <c r="A25" s="37">
        <v>1</v>
      </c>
      <c r="B25" s="38" t="s">
        <v>42</v>
      </c>
      <c r="C25" s="51" t="s">
        <v>290</v>
      </c>
      <c r="D25" s="40">
        <v>204</v>
      </c>
      <c r="E25" s="38" t="s">
        <v>12</v>
      </c>
      <c r="H25" s="41">
        <f>ROUND(D25*F25,0)</f>
        <v>0</v>
      </c>
      <c r="I25" s="41">
        <f>ROUND(D25*G25,0)</f>
        <v>0</v>
      </c>
    </row>
    <row r="27" spans="1:9" ht="54">
      <c r="A27" s="37">
        <v>2</v>
      </c>
      <c r="B27" s="38" t="s">
        <v>43</v>
      </c>
      <c r="C27" s="51" t="s">
        <v>171</v>
      </c>
      <c r="D27" s="40">
        <v>204</v>
      </c>
      <c r="E27" s="38" t="s">
        <v>12</v>
      </c>
      <c r="H27" s="41">
        <f>ROUND(D27*F27,0)</f>
        <v>0</v>
      </c>
      <c r="I27" s="41">
        <f>ROUND(D27*G27,0)</f>
        <v>0</v>
      </c>
    </row>
    <row r="29" spans="1:9" ht="54">
      <c r="A29" s="37">
        <v>3</v>
      </c>
      <c r="B29" s="38" t="s">
        <v>47</v>
      </c>
      <c r="C29" s="39" t="s">
        <v>172</v>
      </c>
      <c r="D29" s="40">
        <v>40</v>
      </c>
      <c r="E29" s="38" t="s">
        <v>12</v>
      </c>
      <c r="H29" s="41">
        <f>ROUND(D29*F29,0)</f>
        <v>0</v>
      </c>
      <c r="I29" s="41">
        <f>ROUND(D29*G29,0)</f>
        <v>0</v>
      </c>
    </row>
    <row r="31" spans="1:9" ht="54">
      <c r="A31" s="37">
        <v>4</v>
      </c>
      <c r="B31" s="38" t="s">
        <v>48</v>
      </c>
      <c r="C31" s="39" t="s">
        <v>49</v>
      </c>
      <c r="D31" s="40">
        <v>204</v>
      </c>
      <c r="E31" s="38" t="s">
        <v>12</v>
      </c>
      <c r="H31" s="41">
        <f>ROUND(D31*F31,0)</f>
        <v>0</v>
      </c>
      <c r="I31" s="41">
        <f>ROUND(D31*G31,0)</f>
        <v>0</v>
      </c>
    </row>
    <row r="33" spans="1:9" ht="54">
      <c r="A33" s="37">
        <v>5</v>
      </c>
      <c r="B33" s="38" t="s">
        <v>50</v>
      </c>
      <c r="C33" s="51" t="s">
        <v>291</v>
      </c>
      <c r="D33" s="40">
        <v>204</v>
      </c>
      <c r="E33" s="38" t="s">
        <v>12</v>
      </c>
      <c r="H33" s="41">
        <f>ROUND(D33*F33,0)</f>
        <v>0</v>
      </c>
      <c r="I33" s="41">
        <f>ROUND(D33*G33,0)</f>
        <v>0</v>
      </c>
    </row>
    <row r="35" spans="1:9" ht="67.5">
      <c r="A35" s="37">
        <v>6</v>
      </c>
      <c r="B35" s="38" t="s">
        <v>53</v>
      </c>
      <c r="C35" s="39" t="s">
        <v>54</v>
      </c>
      <c r="D35" s="40">
        <v>204</v>
      </c>
      <c r="E35" s="38" t="s">
        <v>12</v>
      </c>
      <c r="H35" s="41">
        <f>ROUND(D35*F35,0)</f>
        <v>0</v>
      </c>
      <c r="I35" s="41">
        <f>ROUND(D35*G35,0)</f>
        <v>0</v>
      </c>
    </row>
    <row r="37" spans="1:9" ht="54">
      <c r="A37" s="37">
        <v>7</v>
      </c>
      <c r="B37" s="38" t="s">
        <v>57</v>
      </c>
      <c r="C37" s="39" t="s">
        <v>58</v>
      </c>
      <c r="D37" s="40">
        <v>204</v>
      </c>
      <c r="E37" s="38" t="s">
        <v>12</v>
      </c>
      <c r="H37" s="41">
        <f>ROUND(D37*F37,0)</f>
        <v>0</v>
      </c>
      <c r="I37" s="41">
        <f>ROUND(D37*G37,0)</f>
        <v>0</v>
      </c>
    </row>
    <row r="39" spans="1:9" ht="67.5">
      <c r="A39" s="37">
        <v>8</v>
      </c>
      <c r="B39" s="38" t="s">
        <v>61</v>
      </c>
      <c r="C39" s="51" t="s">
        <v>240</v>
      </c>
      <c r="D39" s="40">
        <v>85</v>
      </c>
      <c r="E39" s="38" t="s">
        <v>38</v>
      </c>
      <c r="H39" s="41">
        <f>ROUND(D39*F39,0)</f>
        <v>0</v>
      </c>
      <c r="I39" s="41">
        <f>ROUND(D39*G39,0)</f>
        <v>0</v>
      </c>
    </row>
    <row r="41" spans="1:9" s="42" customFormat="1" ht="12.75">
      <c r="A41" s="32"/>
      <c r="B41" s="33"/>
      <c r="C41" s="33" t="s">
        <v>25</v>
      </c>
      <c r="D41" s="34"/>
      <c r="E41" s="33"/>
      <c r="F41" s="35"/>
      <c r="G41" s="35"/>
      <c r="H41" s="35">
        <f>ROUND(SUM(H25:H40),0)</f>
        <v>0</v>
      </c>
      <c r="I41" s="35">
        <f>ROUND(SUM(I25:I40),0)</f>
        <v>0</v>
      </c>
    </row>
    <row r="44" spans="1:9" s="36" customFormat="1" ht="38.25">
      <c r="A44" s="32" t="s">
        <v>2</v>
      </c>
      <c r="B44" s="33" t="s">
        <v>3</v>
      </c>
      <c r="C44" s="33" t="s">
        <v>4</v>
      </c>
      <c r="D44" s="34" t="s">
        <v>5</v>
      </c>
      <c r="E44" s="33" t="s">
        <v>6</v>
      </c>
      <c r="F44" s="35" t="s">
        <v>7</v>
      </c>
      <c r="G44" s="35" t="s">
        <v>8</v>
      </c>
      <c r="H44" s="35" t="s">
        <v>9</v>
      </c>
      <c r="I44" s="35" t="s">
        <v>10</v>
      </c>
    </row>
    <row r="45" spans="1:9" ht="54">
      <c r="A45" s="37">
        <v>1</v>
      </c>
      <c r="B45" s="38" t="s">
        <v>112</v>
      </c>
      <c r="C45" s="39" t="s">
        <v>251</v>
      </c>
      <c r="D45" s="40">
        <v>15</v>
      </c>
      <c r="E45" s="38" t="s">
        <v>12</v>
      </c>
      <c r="H45" s="41">
        <f>ROUND(D45*F45,0)</f>
        <v>0</v>
      </c>
      <c r="I45" s="41">
        <f>ROUND(D45*G45,0)</f>
        <v>0</v>
      </c>
    </row>
    <row r="47" spans="1:9" ht="40.5">
      <c r="A47" s="37">
        <v>2</v>
      </c>
      <c r="B47" s="38" t="s">
        <v>118</v>
      </c>
      <c r="C47" s="39" t="s">
        <v>173</v>
      </c>
      <c r="D47" s="40">
        <v>15</v>
      </c>
      <c r="E47" s="38" t="s">
        <v>12</v>
      </c>
      <c r="H47" s="41">
        <f>ROUND(D47*F47,0)</f>
        <v>0</v>
      </c>
      <c r="I47" s="41">
        <f>ROUND(D47*G47,0)</f>
        <v>0</v>
      </c>
    </row>
    <row r="49" spans="1:9" ht="40.5">
      <c r="A49" s="37">
        <v>3</v>
      </c>
      <c r="B49" s="38" t="s">
        <v>120</v>
      </c>
      <c r="C49" s="39" t="s">
        <v>121</v>
      </c>
      <c r="D49" s="40">
        <v>15</v>
      </c>
      <c r="E49" s="38" t="s">
        <v>12</v>
      </c>
      <c r="H49" s="41">
        <f>ROUND(D49*F49,0)</f>
        <v>0</v>
      </c>
      <c r="I49" s="41">
        <f>ROUND(D49*G49,0)</f>
        <v>0</v>
      </c>
    </row>
    <row r="51" spans="1:9" ht="40.5">
      <c r="A51" s="37">
        <v>4</v>
      </c>
      <c r="B51" s="38" t="s">
        <v>122</v>
      </c>
      <c r="C51" s="39" t="s">
        <v>123</v>
      </c>
      <c r="D51" s="40">
        <v>15</v>
      </c>
      <c r="E51" s="38" t="s">
        <v>12</v>
      </c>
      <c r="H51" s="41">
        <f>ROUND(D51*F51,0)</f>
        <v>0</v>
      </c>
      <c r="I51" s="41">
        <f>ROUND(D51*G51,0)</f>
        <v>0</v>
      </c>
    </row>
    <row r="53" spans="1:9" s="42" customFormat="1" ht="12.75">
      <c r="A53" s="32"/>
      <c r="B53" s="33"/>
      <c r="C53" s="33" t="s">
        <v>25</v>
      </c>
      <c r="D53" s="34"/>
      <c r="E53" s="33"/>
      <c r="F53" s="35"/>
      <c r="G53" s="35"/>
      <c r="H53" s="35">
        <f>ROUND(SUM(H45:H52),0)</f>
        <v>0</v>
      </c>
      <c r="I53" s="35">
        <f>ROUND(SUM(I45:I52),0)</f>
        <v>0</v>
      </c>
    </row>
    <row r="56" spans="1:9" s="36" customFormat="1" ht="38.25">
      <c r="A56" s="32" t="s">
        <v>2</v>
      </c>
      <c r="B56" s="33" t="s">
        <v>3</v>
      </c>
      <c r="C56" s="33" t="s">
        <v>4</v>
      </c>
      <c r="D56" s="34" t="s">
        <v>5</v>
      </c>
      <c r="E56" s="33" t="s">
        <v>6</v>
      </c>
      <c r="F56" s="35" t="s">
        <v>7</v>
      </c>
      <c r="G56" s="35" t="s">
        <v>8</v>
      </c>
      <c r="H56" s="35" t="s">
        <v>9</v>
      </c>
      <c r="I56" s="35" t="s">
        <v>10</v>
      </c>
    </row>
    <row r="58" spans="1:9" ht="135">
      <c r="A58" s="37">
        <v>1</v>
      </c>
      <c r="B58" s="38" t="s">
        <v>130</v>
      </c>
      <c r="C58" s="39" t="s">
        <v>252</v>
      </c>
      <c r="D58" s="40">
        <v>28</v>
      </c>
      <c r="E58" s="38" t="s">
        <v>12</v>
      </c>
      <c r="H58" s="41">
        <f>ROUND(D58*F58,0)</f>
        <v>0</v>
      </c>
      <c r="I58" s="41">
        <f>ROUND(D58*G58,0)</f>
        <v>0</v>
      </c>
    </row>
    <row r="59" ht="13.5">
      <c r="C59" s="39"/>
    </row>
    <row r="60" spans="1:5" ht="121.5">
      <c r="A60" s="37">
        <v>2</v>
      </c>
      <c r="C60" s="39" t="s">
        <v>254</v>
      </c>
      <c r="D60" s="40">
        <v>36</v>
      </c>
      <c r="E60" s="38" t="s">
        <v>12</v>
      </c>
    </row>
    <row r="62" spans="1:9" ht="54">
      <c r="A62" s="37">
        <v>3</v>
      </c>
      <c r="B62" s="38" t="s">
        <v>133</v>
      </c>
      <c r="C62" s="39" t="s">
        <v>134</v>
      </c>
      <c r="D62" s="40">
        <v>168</v>
      </c>
      <c r="E62" s="38" t="s">
        <v>28</v>
      </c>
      <c r="H62" s="41">
        <f>ROUND(D62*F62,0)</f>
        <v>0</v>
      </c>
      <c r="I62" s="41">
        <f>ROUND(D62*G62,0)</f>
        <v>0</v>
      </c>
    </row>
    <row r="64" spans="1:9" s="42" customFormat="1" ht="12.75">
      <c r="A64" s="32"/>
      <c r="B64" s="33"/>
      <c r="C64" s="33" t="s">
        <v>25</v>
      </c>
      <c r="D64" s="34"/>
      <c r="E64" s="33"/>
      <c r="F64" s="35"/>
      <c r="G64" s="35"/>
      <c r="H64" s="35">
        <f>ROUND(SUM(H57:H63),0)</f>
        <v>0</v>
      </c>
      <c r="I64" s="35">
        <f>ROUND(SUM(I57:I63),0)</f>
        <v>0</v>
      </c>
    </row>
    <row r="67" spans="1:9" s="36" customFormat="1" ht="38.25">
      <c r="A67" s="32" t="s">
        <v>2</v>
      </c>
      <c r="B67" s="33" t="s">
        <v>3</v>
      </c>
      <c r="C67" s="33" t="s">
        <v>4</v>
      </c>
      <c r="D67" s="34" t="s">
        <v>5</v>
      </c>
      <c r="E67" s="33" t="s">
        <v>6</v>
      </c>
      <c r="F67" s="35" t="s">
        <v>7</v>
      </c>
      <c r="G67" s="35" t="s">
        <v>8</v>
      </c>
      <c r="H67" s="35" t="s">
        <v>9</v>
      </c>
      <c r="I67" s="35" t="s">
        <v>10</v>
      </c>
    </row>
    <row r="68" spans="1:9" ht="27">
      <c r="A68" s="37">
        <v>1</v>
      </c>
      <c r="B68" s="38" t="s">
        <v>140</v>
      </c>
      <c r="C68" s="39" t="s">
        <v>174</v>
      </c>
      <c r="D68" s="40">
        <v>36.6</v>
      </c>
      <c r="E68" s="38" t="s">
        <v>38</v>
      </c>
      <c r="H68" s="41">
        <f>ROUND(D68*F68,0)</f>
        <v>0</v>
      </c>
      <c r="I68" s="41">
        <f>ROUND(D68*G68,0)</f>
        <v>0</v>
      </c>
    </row>
    <row r="70" spans="1:9" ht="27">
      <c r="A70" s="37">
        <v>2</v>
      </c>
      <c r="B70" s="38" t="s">
        <v>141</v>
      </c>
      <c r="C70" s="39" t="s">
        <v>175</v>
      </c>
      <c r="D70" s="40">
        <v>36.6</v>
      </c>
      <c r="E70" s="38" t="s">
        <v>38</v>
      </c>
      <c r="H70" s="41">
        <f>ROUND(D70*F70,0)</f>
        <v>0</v>
      </c>
      <c r="I70" s="41">
        <f>ROUND(D70*G70,0)</f>
        <v>0</v>
      </c>
    </row>
    <row r="72" spans="1:9" ht="27">
      <c r="A72" s="37">
        <v>3</v>
      </c>
      <c r="B72" s="38" t="s">
        <v>176</v>
      </c>
      <c r="C72" s="39" t="s">
        <v>177</v>
      </c>
      <c r="D72" s="40">
        <v>36.6</v>
      </c>
      <c r="E72" s="38" t="s">
        <v>38</v>
      </c>
      <c r="H72" s="41">
        <f>ROUND(D72*F72,0)</f>
        <v>0</v>
      </c>
      <c r="I72" s="41">
        <f>ROUND(D72*G72,0)</f>
        <v>0</v>
      </c>
    </row>
    <row r="74" spans="1:9" ht="27">
      <c r="A74" s="37">
        <v>4</v>
      </c>
      <c r="B74" s="38" t="s">
        <v>182</v>
      </c>
      <c r="C74" s="39" t="s">
        <v>183</v>
      </c>
      <c r="D74" s="40">
        <v>2</v>
      </c>
      <c r="E74" s="38" t="s">
        <v>28</v>
      </c>
      <c r="H74" s="41">
        <f>ROUND(D74*F74,0)</f>
        <v>0</v>
      </c>
      <c r="I74" s="41">
        <f>ROUND(D74*G74,0)</f>
        <v>0</v>
      </c>
    </row>
    <row r="76" spans="1:9" s="42" customFormat="1" ht="12.75">
      <c r="A76" s="32"/>
      <c r="B76" s="33"/>
      <c r="C76" s="33" t="s">
        <v>25</v>
      </c>
      <c r="D76" s="34"/>
      <c r="E76" s="33"/>
      <c r="F76" s="35"/>
      <c r="G76" s="35"/>
      <c r="H76" s="35">
        <f>ROUND(SUM(H68:H75),0)</f>
        <v>0</v>
      </c>
      <c r="I76" s="35">
        <f>ROUND(SUM(I68:I75),0)</f>
        <v>0</v>
      </c>
    </row>
  </sheetData>
  <sheetProtection/>
  <printOptions/>
  <pageMargins left="0.7086614173228347" right="0.7086614173228347" top="0.7480314960629921" bottom="0.7480314960629921" header="0.31496062992125984" footer="0.31496062992125984"/>
  <pageSetup firstPageNumber="-4105" useFirstPageNumber="1" horizontalDpi="600" verticalDpi="600" orientation="portrait" paperSize="9" scale="78" r:id="rId1"/>
  <headerFooter alignWithMargins="0">
    <oddHeader>&amp;L&amp;"Times New Roman CE,Normál"&amp;12LÁBAZATOK, GARÁZS UDVARI HOMLOKZATAINAK FELÚJÍTÁSA</oddHeader>
  </headerFooter>
  <rowBreaks count="3" manualBreakCount="3">
    <brk id="22" max="255" man="1"/>
    <brk id="42" max="255" man="1"/>
    <brk id="65" max="255" man="1"/>
  </rowBreaks>
</worksheet>
</file>

<file path=xl/worksheets/sheet6.xml><?xml version="1.0" encoding="utf-8"?>
<worksheet xmlns="http://schemas.openxmlformats.org/spreadsheetml/2006/main" xmlns:r="http://schemas.openxmlformats.org/officeDocument/2006/relationships">
  <sheetPr>
    <tabColor indexed="52"/>
    <pageSetUpPr fitToPage="1"/>
  </sheetPr>
  <dimension ref="A1:I16"/>
  <sheetViews>
    <sheetView view="pageBreakPreview" zoomScaleNormal="90" zoomScaleSheetLayoutView="100" zoomScalePageLayoutView="0" workbookViewId="0" topLeftCell="A1">
      <selection activeCell="G8" sqref="G8"/>
    </sheetView>
  </sheetViews>
  <sheetFormatPr defaultColWidth="9.140625" defaultRowHeight="12.75"/>
  <cols>
    <col min="1" max="1" width="4.28125" style="37" customWidth="1"/>
    <col min="2" max="2" width="10.57421875" style="37" hidden="1" customWidth="1"/>
    <col min="3" max="3" width="50.7109375" style="38" customWidth="1"/>
    <col min="4" max="4" width="7.7109375" style="40" customWidth="1"/>
    <col min="5" max="5" width="7.7109375" style="38" customWidth="1"/>
    <col min="6" max="7" width="9.7109375" style="41" customWidth="1"/>
    <col min="8" max="9" width="11.7109375" style="41" customWidth="1"/>
    <col min="10" max="10" width="15.7109375" style="38" customWidth="1"/>
    <col min="11" max="16384" width="9.140625" style="38" customWidth="1"/>
  </cols>
  <sheetData>
    <row r="1" spans="1:9" s="36" customFormat="1" ht="38.25">
      <c r="A1" s="32" t="s">
        <v>2</v>
      </c>
      <c r="B1" s="32"/>
      <c r="C1" s="33" t="s">
        <v>4</v>
      </c>
      <c r="D1" s="34" t="s">
        <v>5</v>
      </c>
      <c r="E1" s="33" t="s">
        <v>6</v>
      </c>
      <c r="F1" s="35" t="s">
        <v>7</v>
      </c>
      <c r="G1" s="35" t="s">
        <v>8</v>
      </c>
      <c r="H1" s="35" t="s">
        <v>9</v>
      </c>
      <c r="I1" s="35" t="s">
        <v>10</v>
      </c>
    </row>
    <row r="3" spans="1:9" ht="54">
      <c r="A3" s="37">
        <v>1</v>
      </c>
      <c r="B3" s="37">
        <v>0</v>
      </c>
      <c r="C3" s="38" t="s">
        <v>238</v>
      </c>
      <c r="D3" s="40">
        <f>132*0.5</f>
        <v>66</v>
      </c>
      <c r="E3" s="38" t="s">
        <v>12</v>
      </c>
      <c r="H3" s="41">
        <f>ROUND(D3*F3,0)</f>
        <v>0</v>
      </c>
      <c r="I3" s="41">
        <f>ROUND(D3*G3,0)</f>
        <v>0</v>
      </c>
    </row>
    <row r="5" spans="1:9" ht="40.5">
      <c r="A5" s="37">
        <v>2</v>
      </c>
      <c r="B5" s="37" t="s">
        <v>201</v>
      </c>
      <c r="C5" s="39" t="s">
        <v>184</v>
      </c>
      <c r="D5" s="40">
        <v>8</v>
      </c>
      <c r="E5" s="38" t="s">
        <v>12</v>
      </c>
      <c r="H5" s="41">
        <f>ROUND(D5*F5,0)</f>
        <v>0</v>
      </c>
      <c r="I5" s="41">
        <f>ROUND(D5*G5,0)</f>
        <v>0</v>
      </c>
    </row>
    <row r="7" spans="1:9" ht="94.5">
      <c r="A7" s="37">
        <v>3</v>
      </c>
      <c r="B7" s="37" t="s">
        <v>186</v>
      </c>
      <c r="C7" s="39" t="s">
        <v>237</v>
      </c>
      <c r="D7" s="53">
        <v>132</v>
      </c>
      <c r="E7" s="38" t="s">
        <v>12</v>
      </c>
      <c r="H7" s="41">
        <f>ROUND(D7*F7,0)</f>
        <v>0</v>
      </c>
      <c r="I7" s="41">
        <f>ROUND(D7*G7,0)</f>
        <v>0</v>
      </c>
    </row>
    <row r="9" spans="1:9" ht="40.5">
      <c r="A9" s="37">
        <v>4</v>
      </c>
      <c r="B9" s="37" t="s">
        <v>185</v>
      </c>
      <c r="C9" s="39" t="s">
        <v>194</v>
      </c>
      <c r="D9" s="53">
        <v>132</v>
      </c>
      <c r="E9" s="38" t="s">
        <v>12</v>
      </c>
      <c r="H9" s="41">
        <f>ROUND(D9*F9,0)</f>
        <v>0</v>
      </c>
      <c r="I9" s="41">
        <f>ROUND(D9*G9,0)</f>
        <v>0</v>
      </c>
    </row>
    <row r="11" spans="1:9" ht="81">
      <c r="A11" s="37">
        <v>5</v>
      </c>
      <c r="B11" s="37" t="s">
        <v>187</v>
      </c>
      <c r="C11" s="48" t="s">
        <v>211</v>
      </c>
      <c r="D11" s="53">
        <v>132</v>
      </c>
      <c r="E11" s="38" t="s">
        <v>12</v>
      </c>
      <c r="H11" s="41">
        <f>ROUND(D11*F11,0)</f>
        <v>0</v>
      </c>
      <c r="I11" s="41">
        <f>ROUND(D11*G11,0)</f>
        <v>0</v>
      </c>
    </row>
    <row r="13" spans="1:9" ht="40.5">
      <c r="A13" s="37">
        <v>6</v>
      </c>
      <c r="B13" s="37" t="s">
        <v>188</v>
      </c>
      <c r="C13" s="48" t="s">
        <v>189</v>
      </c>
      <c r="D13" s="40">
        <v>85</v>
      </c>
      <c r="E13" s="38" t="s">
        <v>38</v>
      </c>
      <c r="H13" s="41">
        <f>ROUND(D13*F13,0)</f>
        <v>0</v>
      </c>
      <c r="I13" s="41">
        <f>ROUND(D13*G13,0)</f>
        <v>0</v>
      </c>
    </row>
    <row r="15" spans="1:9" ht="40.5">
      <c r="A15" s="37">
        <v>7</v>
      </c>
      <c r="B15" s="37" t="s">
        <v>209</v>
      </c>
      <c r="C15" s="48" t="s">
        <v>210</v>
      </c>
      <c r="D15" s="40">
        <v>1.2</v>
      </c>
      <c r="E15" s="38" t="s">
        <v>38</v>
      </c>
      <c r="H15" s="41">
        <f>ROUND(D15*F15,0)</f>
        <v>0</v>
      </c>
      <c r="I15" s="41">
        <f>ROUND(D15*G15,0)</f>
        <v>0</v>
      </c>
    </row>
    <row r="16" spans="1:9" s="42" customFormat="1" ht="12.75">
      <c r="A16" s="32"/>
      <c r="B16" s="32"/>
      <c r="C16" s="33" t="s">
        <v>25</v>
      </c>
      <c r="D16" s="34"/>
      <c r="E16" s="33"/>
      <c r="F16" s="35"/>
      <c r="G16" s="35"/>
      <c r="H16" s="35">
        <f>SUM(H5:H15)</f>
        <v>0</v>
      </c>
      <c r="I16" s="35">
        <f>SUM(I5:I15)</f>
        <v>0</v>
      </c>
    </row>
  </sheetData>
  <sheetProtection/>
  <printOptions/>
  <pageMargins left="0.7086614173228347" right="0.7086614173228347" top="0.7480314960629921" bottom="0.7480314960629921" header="0.31496062992125984" footer="0.31496062992125984"/>
  <pageSetup firstPageNumber="-4105" useFirstPageNumber="1" fitToHeight="0" fitToWidth="1" horizontalDpi="600" verticalDpi="600" orientation="portrait" paperSize="9" scale="78" r:id="rId1"/>
  <headerFooter alignWithMargins="0">
    <oddHeader>&amp;L&amp;"Century Gothic,Normál"&amp;12TERASZ BURKOLAT FELÚJÍTÁSA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Kuknyó Lajos</dc:creator>
  <cp:keywords/>
  <dc:description/>
  <cp:lastModifiedBy>Kuknyó Lajos</cp:lastModifiedBy>
  <cp:lastPrinted>2017-06-20T07:45:42Z</cp:lastPrinted>
  <dcterms:created xsi:type="dcterms:W3CDTF">2017-05-31T04:42:51Z</dcterms:created>
  <dcterms:modified xsi:type="dcterms:W3CDTF">2017-07-18T10:58:23Z</dcterms:modified>
  <cp:category/>
  <cp:version/>
  <cp:contentType/>
  <cp:contentStatus/>
</cp:coreProperties>
</file>