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360" yWindow="315" windowWidth="12120" windowHeight="8640"/>
  </bookViews>
  <sheets>
    <sheet name="4.1.6." sheetId="2" r:id="rId1"/>
  </sheets>
  <calcPr calcId="152511"/>
</workbook>
</file>

<file path=xl/calcChain.xml><?xml version="1.0" encoding="utf-8"?>
<calcChain xmlns="http://schemas.openxmlformats.org/spreadsheetml/2006/main">
  <c r="P51" i="2" l="1"/>
  <c r="P50" i="2"/>
  <c r="O59" i="2"/>
  <c r="O58" i="2"/>
  <c r="O56" i="2"/>
  <c r="O42" i="2"/>
  <c r="O75" i="2" s="1"/>
  <c r="N36" i="2"/>
  <c r="N37" i="2"/>
  <c r="N38" i="2"/>
  <c r="M56" i="2"/>
  <c r="M58" i="2"/>
  <c r="M59" i="2"/>
  <c r="M41" i="2"/>
  <c r="M74" i="2" s="1"/>
  <c r="M42" i="2"/>
  <c r="M75" i="2" s="1"/>
  <c r="M39" i="2"/>
  <c r="L58" i="2"/>
  <c r="L59" i="2"/>
  <c r="L56" i="2"/>
  <c r="L42" i="2"/>
  <c r="L41" i="2"/>
  <c r="L74" i="2" s="1"/>
  <c r="L39" i="2"/>
  <c r="K56" i="2"/>
  <c r="K58" i="2"/>
  <c r="K59" i="2"/>
  <c r="J59" i="2"/>
  <c r="J58" i="2"/>
  <c r="J56" i="2"/>
  <c r="K39" i="2"/>
  <c r="K72" i="2" s="1"/>
  <c r="K41" i="2"/>
  <c r="K42" i="2"/>
  <c r="K75" i="2" s="1"/>
  <c r="J42" i="2"/>
  <c r="J41" i="2"/>
  <c r="J74" i="2" s="1"/>
  <c r="J39" i="2"/>
  <c r="J72" i="2" s="1"/>
  <c r="I56" i="2"/>
  <c r="H56" i="2"/>
  <c r="G56" i="2"/>
  <c r="F56" i="2"/>
  <c r="B39" i="2"/>
  <c r="B72" i="2" s="1"/>
  <c r="B41" i="2"/>
  <c r="B74" i="2" s="1"/>
  <c r="B42" i="2"/>
  <c r="B75" i="2" s="1"/>
  <c r="C41" i="2"/>
  <c r="C74" i="2" s="1"/>
  <c r="C42" i="2"/>
  <c r="C75" i="2" s="1"/>
  <c r="C39" i="2"/>
  <c r="C72" i="2" s="1"/>
  <c r="D42" i="2"/>
  <c r="D75" i="2" s="1"/>
  <c r="D39" i="2"/>
  <c r="D72" i="2" s="1"/>
  <c r="D41" i="2"/>
  <c r="D74" i="2" s="1"/>
  <c r="E41" i="2"/>
  <c r="E74" i="2" s="1"/>
  <c r="E39" i="2"/>
  <c r="E72" i="2" s="1"/>
  <c r="E42" i="2"/>
  <c r="E75" i="2" s="1"/>
  <c r="F41" i="2"/>
  <c r="F42" i="2"/>
  <c r="F39" i="2"/>
  <c r="F72" i="2" s="1"/>
  <c r="I58" i="2"/>
  <c r="I59" i="2"/>
  <c r="I42" i="2"/>
  <c r="I41" i="2"/>
  <c r="I39" i="2"/>
  <c r="H39" i="2"/>
  <c r="H72" i="2" s="1"/>
  <c r="H41" i="2"/>
  <c r="H59" i="2"/>
  <c r="H58" i="2"/>
  <c r="G39" i="2"/>
  <c r="G72" i="2" s="1"/>
  <c r="H42" i="2"/>
  <c r="G58" i="2"/>
  <c r="G59" i="2"/>
  <c r="G41" i="2"/>
  <c r="G42" i="2"/>
  <c r="G75" i="2" s="1"/>
  <c r="F58" i="2"/>
  <c r="F74" i="2" s="1"/>
  <c r="F59" i="2"/>
  <c r="F75" i="2" s="1"/>
  <c r="G74" i="2"/>
  <c r="J75" i="2"/>
  <c r="L75" i="2"/>
  <c r="K74" i="2"/>
  <c r="I72" i="2" l="1"/>
  <c r="H75" i="2"/>
  <c r="L72" i="2"/>
  <c r="H74" i="2"/>
  <c r="M72" i="2"/>
</calcChain>
</file>

<file path=xl/comments1.xml><?xml version="1.0" encoding="utf-8"?>
<comments xmlns="http://schemas.openxmlformats.org/spreadsheetml/2006/main">
  <authors>
    <author>lt3488</author>
    <author>Patay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biogazdálkodásról szóló adatokat Magyarországon két minősítő szervezet, a Biokontroll Hungária Nonprofit Kft. és a Hungária Öko Garancia Kft. tartja nyilván, a statisztikai adatgyűjtést a 889/2008 EK rendelet szabályozza.</t>
        </r>
      </text>
    </comment>
    <comment ref="A15" authorId="1" shapeId="0">
      <text>
        <r>
          <rPr>
            <sz val="8"/>
            <color indexed="81"/>
            <rFont val="Tahoma"/>
            <family val="2"/>
            <charset val="238"/>
          </rPr>
          <t xml:space="preserve">Burgonya, cukorrépa, gyökértakarmányok, káposztafélék.
</t>
        </r>
      </text>
    </comment>
    <comment ref="A35" authorId="1" shapeId="0">
      <text>
        <r>
          <rPr>
            <sz val="8"/>
            <color indexed="81"/>
            <rFont val="Tahoma"/>
            <family val="2"/>
            <charset val="238"/>
          </rPr>
          <t>Fólia, kert.</t>
        </r>
      </text>
    </comment>
    <comment ref="A68" authorId="1" shapeId="0">
      <text>
        <r>
          <rPr>
            <sz val="8"/>
            <color indexed="81"/>
            <rFont val="Tahoma"/>
            <family val="2"/>
            <charset val="238"/>
          </rPr>
          <t xml:space="preserve">Nem besorolható vegyes gyümölcs, zöldség, gyógynövény, szőlő.
</t>
        </r>
      </text>
    </comment>
  </commentList>
</comments>
</file>

<file path=xl/sharedStrings.xml><?xml version="1.0" encoding="utf-8"?>
<sst xmlns="http://schemas.openxmlformats.org/spreadsheetml/2006/main" count="171" uniqueCount="35">
  <si>
    <t>Megnevezés</t>
  </si>
  <si>
    <t>Mezőgazdasági termelők száma</t>
  </si>
  <si>
    <t>átállási terület</t>
  </si>
  <si>
    <t>ökológiai terület</t>
  </si>
  <si>
    <t>fehérjenövények</t>
  </si>
  <si>
    <t>ipari növények</t>
  </si>
  <si>
    <t>friss zöldségek, dinnyék, szamóca</t>
  </si>
  <si>
    <t>vetőmag</t>
  </si>
  <si>
    <t>szőlő</t>
  </si>
  <si>
    <t>..</t>
  </si>
  <si>
    <t>gabonafélék</t>
  </si>
  <si>
    <t>Sertés</t>
  </si>
  <si>
    <t>Baromfi</t>
  </si>
  <si>
    <t>Juh</t>
  </si>
  <si>
    <t>Kecske</t>
  </si>
  <si>
    <t>egyéb szántóföldi növények</t>
  </si>
  <si>
    <t>Mezőgazdasági termeléssel és feldolgozással is foglalkozók száma</t>
  </si>
  <si>
    <t>gyökérnövények</t>
  </si>
  <si>
    <t>zöldtakarmányok</t>
  </si>
  <si>
    <t>gyümölcs- és bogyósültetvények, diófélék</t>
  </si>
  <si>
    <t>egyéb évelő ültetvények</t>
  </si>
  <si>
    <t>4.1.6. Biogazdálkodás (2005–)</t>
  </si>
  <si>
    <t>összesen</t>
  </si>
  <si>
    <t>Ökológiai gazdálkodásba bevont mezőgazdasági terület, hektár</t>
  </si>
  <si>
    <t>ebből:</t>
  </si>
  <si>
    <t>Szántóföldi növények</t>
  </si>
  <si>
    <t>Ültetvények</t>
  </si>
  <si>
    <t>Szarvasmarhafélék</t>
  </si>
  <si>
    <t>szántóföldi növények összesen</t>
  </si>
  <si>
    <t>ültetvények összesen</t>
  </si>
  <si>
    <t>Rét, legelő</t>
  </si>
  <si>
    <t>Ugar, zöldtrágya</t>
  </si>
  <si>
    <t>Egyéb</t>
  </si>
  <si>
    <t>Mindösszesen</t>
  </si>
  <si>
    <t>Ökológiai gazdálkodás keretein belül tartott állatlétszám, darab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</si>
</sst>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0" fontId="3" fillId="0" borderId="0" xfId="0" applyFont="1" applyFill="1"/>
    <xf numFmtId="3" fontId="4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Alignment="1">
      <alignment horizontal="left" wrapText="1" indent="2"/>
    </xf>
    <xf numFmtId="0" fontId="3" fillId="0" borderId="0" xfId="0" applyFont="1" applyFill="1" applyAlignment="1">
      <alignment horizontal="left" wrapText="1" indent="3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wrapText="1" indent="2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2" fontId="5" fillId="0" borderId="0" xfId="0" applyNumberFormat="1" applyFont="1" applyFill="1" applyAlignment="1">
      <alignment horizontal="left" wrapText="1" indent="1"/>
    </xf>
    <xf numFmtId="0" fontId="5" fillId="0" borderId="0" xfId="0" applyFont="1" applyFill="1" applyAlignment="1">
      <alignment horizontal="left" wrapText="1" indent="1"/>
    </xf>
    <xf numFmtId="3" fontId="5" fillId="0" borderId="0" xfId="0" applyNumberFormat="1" applyFont="1" applyFill="1"/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/>
    <xf numFmtId="0" fontId="3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3" fontId="4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zoomScaleNormal="100" workbookViewId="0"/>
  </sheetViews>
  <sheetFormatPr defaultRowHeight="11.25" x14ac:dyDescent="0.2"/>
  <cols>
    <col min="1" max="1" width="40.42578125" style="27" customWidth="1"/>
    <col min="2" max="4" width="9.140625" style="28"/>
    <col min="5" max="5" width="9.140625" style="25"/>
    <col min="6" max="6" width="9.140625" style="27"/>
    <col min="7" max="7" width="10" style="27" customWidth="1"/>
    <col min="8" max="8" width="9.140625" style="27"/>
    <col min="9" max="9" width="11.5703125" style="27" customWidth="1"/>
    <col min="10" max="16384" width="9.140625" style="27"/>
  </cols>
  <sheetData>
    <row r="1" spans="1:16" s="18" customFormat="1" ht="18.75" customHeight="1" x14ac:dyDescent="0.2">
      <c r="A1" s="33" t="s">
        <v>21</v>
      </c>
      <c r="B1" s="26"/>
      <c r="C1" s="26"/>
      <c r="D1" s="26"/>
      <c r="E1" s="26"/>
    </row>
    <row r="2" spans="1:16" s="36" customFormat="1" ht="17.25" customHeight="1" x14ac:dyDescent="0.2">
      <c r="A2" s="34" t="s">
        <v>0</v>
      </c>
      <c r="B2" s="35">
        <v>2005</v>
      </c>
      <c r="C2" s="35">
        <v>2006</v>
      </c>
      <c r="D2" s="35">
        <v>2007</v>
      </c>
      <c r="E2" s="35">
        <v>2008</v>
      </c>
      <c r="F2" s="35">
        <v>2009</v>
      </c>
      <c r="G2" s="35">
        <v>2010</v>
      </c>
      <c r="H2" s="35">
        <v>2011</v>
      </c>
      <c r="I2" s="35">
        <v>2012</v>
      </c>
      <c r="J2" s="35">
        <v>2013</v>
      </c>
      <c r="K2" s="35">
        <v>2014</v>
      </c>
      <c r="L2" s="35">
        <v>2015</v>
      </c>
      <c r="M2" s="35">
        <v>2016</v>
      </c>
      <c r="N2" s="35">
        <v>2017</v>
      </c>
      <c r="O2" s="37">
        <v>2018</v>
      </c>
      <c r="P2" s="37">
        <v>2019</v>
      </c>
    </row>
    <row r="3" spans="1:16" s="5" customFormat="1" x14ac:dyDescent="0.2">
      <c r="A3" s="2" t="s">
        <v>1</v>
      </c>
      <c r="B3" s="3">
        <v>1551</v>
      </c>
      <c r="C3" s="3">
        <v>1464</v>
      </c>
      <c r="D3" s="3">
        <v>1444</v>
      </c>
      <c r="E3" s="3">
        <v>1429</v>
      </c>
      <c r="F3" s="4">
        <v>1617</v>
      </c>
      <c r="G3" s="4">
        <v>1574</v>
      </c>
      <c r="H3" s="4">
        <v>1436</v>
      </c>
      <c r="I3" s="4">
        <v>1560</v>
      </c>
      <c r="J3" s="4">
        <v>1682</v>
      </c>
      <c r="K3" s="29">
        <v>1672</v>
      </c>
      <c r="L3" s="29">
        <v>1971</v>
      </c>
      <c r="M3" s="29">
        <v>3414</v>
      </c>
      <c r="N3" s="29">
        <v>3642</v>
      </c>
      <c r="O3" s="29">
        <v>3929</v>
      </c>
      <c r="P3" s="29">
        <v>5136</v>
      </c>
    </row>
    <row r="4" spans="1:16" s="5" customFormat="1" ht="22.5" x14ac:dyDescent="0.2">
      <c r="A4" s="2" t="s">
        <v>16</v>
      </c>
      <c r="B4" s="6">
        <v>112</v>
      </c>
      <c r="C4" s="1">
        <v>167</v>
      </c>
      <c r="D4" s="1">
        <v>167</v>
      </c>
      <c r="E4" s="1">
        <v>185</v>
      </c>
      <c r="F4" s="1" t="s">
        <v>9</v>
      </c>
      <c r="G4" s="1">
        <v>35</v>
      </c>
      <c r="H4" s="1">
        <v>99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 t="s">
        <v>9</v>
      </c>
      <c r="O4" s="1" t="s">
        <v>9</v>
      </c>
      <c r="P4" s="1" t="s">
        <v>9</v>
      </c>
    </row>
    <row r="5" spans="1:16" s="5" customFormat="1" ht="22.5" x14ac:dyDescent="0.2">
      <c r="A5" s="2" t="s">
        <v>23</v>
      </c>
      <c r="B5" s="4"/>
      <c r="C5" s="4"/>
      <c r="D5" s="4"/>
      <c r="E5" s="4"/>
      <c r="F5" s="4"/>
      <c r="G5" s="4"/>
      <c r="H5" s="4"/>
      <c r="I5" s="4"/>
      <c r="J5" s="4"/>
      <c r="K5" s="7"/>
      <c r="L5" s="7"/>
      <c r="M5" s="7"/>
      <c r="N5" s="7"/>
      <c r="O5" s="7"/>
      <c r="P5" s="7"/>
    </row>
    <row r="6" spans="1:16" s="8" customFormat="1" x14ac:dyDescent="0.2">
      <c r="A6" s="19" t="s">
        <v>25</v>
      </c>
      <c r="L6" s="7"/>
      <c r="M6" s="7"/>
    </row>
    <row r="7" spans="1:16" s="5" customFormat="1" x14ac:dyDescent="0.2">
      <c r="A7" s="9" t="s">
        <v>10</v>
      </c>
      <c r="L7" s="7"/>
      <c r="M7" s="7"/>
    </row>
    <row r="8" spans="1:16" s="5" customFormat="1" x14ac:dyDescent="0.2">
      <c r="A8" s="10" t="s">
        <v>2</v>
      </c>
      <c r="B8" s="11">
        <v>7568</v>
      </c>
      <c r="C8" s="11">
        <v>5100</v>
      </c>
      <c r="D8" s="11">
        <v>1918.1</v>
      </c>
      <c r="E8" s="12">
        <v>2908.15</v>
      </c>
      <c r="F8" s="12">
        <v>5480.0248000000001</v>
      </c>
      <c r="G8" s="12">
        <v>4655.1973999999991</v>
      </c>
      <c r="H8" s="12">
        <v>3245.6179000000002</v>
      </c>
      <c r="I8" s="12">
        <v>1894.6268</v>
      </c>
      <c r="J8" s="12">
        <v>2124.6155000000003</v>
      </c>
      <c r="K8" s="7">
        <v>1465.39</v>
      </c>
      <c r="L8" s="7">
        <v>4655.8999999999996</v>
      </c>
      <c r="M8" s="7">
        <v>12932.21</v>
      </c>
      <c r="N8" s="7">
        <v>11169</v>
      </c>
      <c r="O8" s="7">
        <v>5161</v>
      </c>
      <c r="P8" s="7">
        <v>9164</v>
      </c>
    </row>
    <row r="9" spans="1:16" s="5" customFormat="1" x14ac:dyDescent="0.2">
      <c r="A9" s="10" t="s">
        <v>3</v>
      </c>
      <c r="B9" s="11">
        <v>17875</v>
      </c>
      <c r="C9" s="11">
        <v>20365</v>
      </c>
      <c r="D9" s="11">
        <v>23890.7</v>
      </c>
      <c r="E9" s="12">
        <v>22327.72</v>
      </c>
      <c r="F9" s="12">
        <v>24026.109700000001</v>
      </c>
      <c r="G9" s="12">
        <v>17593.642899999999</v>
      </c>
      <c r="H9" s="12">
        <v>19866.166099999999</v>
      </c>
      <c r="I9" s="12">
        <v>25134.742099999992</v>
      </c>
      <c r="J9" s="12">
        <v>24775.603450000002</v>
      </c>
      <c r="K9" s="7">
        <v>22634.01</v>
      </c>
      <c r="L9" s="7">
        <v>19668.84</v>
      </c>
      <c r="M9" s="7">
        <v>20150.96</v>
      </c>
      <c r="N9" s="7">
        <v>21151</v>
      </c>
      <c r="O9" s="7">
        <v>28085</v>
      </c>
      <c r="P9" s="7">
        <v>31534</v>
      </c>
    </row>
    <row r="10" spans="1:16" s="5" customFormat="1" x14ac:dyDescent="0.2">
      <c r="A10" s="10" t="s">
        <v>22</v>
      </c>
      <c r="B10" s="11">
        <v>25443</v>
      </c>
      <c r="C10" s="11">
        <v>25465</v>
      </c>
      <c r="D10" s="11">
        <v>26118</v>
      </c>
      <c r="E10" s="11">
        <v>25235.87</v>
      </c>
      <c r="F10" s="12">
        <v>29506.1345</v>
      </c>
      <c r="G10" s="12">
        <v>22248.840299999996</v>
      </c>
      <c r="H10" s="12">
        <v>23111.784000000003</v>
      </c>
      <c r="I10" s="12">
        <v>27029.368899999994</v>
      </c>
      <c r="J10" s="12">
        <v>26900.218949999991</v>
      </c>
      <c r="K10" s="7">
        <v>24099.4</v>
      </c>
      <c r="L10" s="7">
        <v>24324.74</v>
      </c>
      <c r="M10" s="7">
        <v>33083.17</v>
      </c>
      <c r="N10" s="7">
        <v>32320</v>
      </c>
      <c r="O10" s="7">
        <v>33246</v>
      </c>
      <c r="P10" s="7">
        <v>40698</v>
      </c>
    </row>
    <row r="11" spans="1:16" s="5" customFormat="1" x14ac:dyDescent="0.2">
      <c r="A11" s="9" t="s">
        <v>4</v>
      </c>
      <c r="L11" s="7"/>
      <c r="M11" s="7"/>
    </row>
    <row r="12" spans="1:16" s="5" customFormat="1" x14ac:dyDescent="0.2">
      <c r="A12" s="10" t="s">
        <v>2</v>
      </c>
      <c r="B12" s="11">
        <v>341</v>
      </c>
      <c r="C12" s="11">
        <v>187</v>
      </c>
      <c r="D12" s="11">
        <v>46.47</v>
      </c>
      <c r="E12" s="12">
        <v>166.34</v>
      </c>
      <c r="F12" s="12">
        <v>196.42</v>
      </c>
      <c r="G12" s="12">
        <v>219.63299999999998</v>
      </c>
      <c r="H12" s="12">
        <v>251.12299999999999</v>
      </c>
      <c r="I12" s="12">
        <v>169.14</v>
      </c>
      <c r="J12" s="12">
        <v>144.1626</v>
      </c>
      <c r="K12" s="7">
        <v>328.96999999999997</v>
      </c>
      <c r="L12" s="7">
        <v>201.04</v>
      </c>
      <c r="M12" s="7">
        <v>720.36</v>
      </c>
      <c r="N12" s="7">
        <v>526</v>
      </c>
      <c r="O12" s="7">
        <v>261</v>
      </c>
      <c r="P12" s="7">
        <v>321</v>
      </c>
    </row>
    <row r="13" spans="1:16" s="5" customFormat="1" x14ac:dyDescent="0.2">
      <c r="A13" s="10" t="s">
        <v>3</v>
      </c>
      <c r="B13" s="11">
        <v>936</v>
      </c>
      <c r="C13" s="11">
        <v>1006</v>
      </c>
      <c r="D13" s="11">
        <v>580.53</v>
      </c>
      <c r="E13" s="12">
        <v>1843.16</v>
      </c>
      <c r="F13" s="12">
        <v>1267.0904</v>
      </c>
      <c r="G13" s="12">
        <v>1164.7955000000002</v>
      </c>
      <c r="H13" s="12">
        <v>1561.8157999999999</v>
      </c>
      <c r="I13" s="12">
        <v>2248.2974999999997</v>
      </c>
      <c r="J13" s="12">
        <v>1674.2826999999995</v>
      </c>
      <c r="K13" s="7">
        <v>2421.25</v>
      </c>
      <c r="L13" s="7">
        <v>1540.63</v>
      </c>
      <c r="M13" s="7">
        <v>2326.3000000000002</v>
      </c>
      <c r="N13" s="7">
        <v>1869</v>
      </c>
      <c r="O13" s="7">
        <v>2457</v>
      </c>
      <c r="P13" s="7">
        <v>2923</v>
      </c>
    </row>
    <row r="14" spans="1:16" s="5" customFormat="1" x14ac:dyDescent="0.2">
      <c r="A14" s="10" t="s">
        <v>22</v>
      </c>
      <c r="B14" s="11">
        <v>1277</v>
      </c>
      <c r="C14" s="11">
        <v>1193</v>
      </c>
      <c r="D14" s="11">
        <v>627</v>
      </c>
      <c r="E14" s="11">
        <v>2009.5</v>
      </c>
      <c r="F14" s="12">
        <v>1463.5104000000001</v>
      </c>
      <c r="G14" s="12">
        <v>1384.4285</v>
      </c>
      <c r="H14" s="12">
        <v>1812.9387999999999</v>
      </c>
      <c r="I14" s="12">
        <v>2417.4375</v>
      </c>
      <c r="J14" s="12">
        <v>1818.4452999999994</v>
      </c>
      <c r="K14" s="7">
        <v>2750.22</v>
      </c>
      <c r="L14" s="7">
        <v>1741.67</v>
      </c>
      <c r="M14" s="7">
        <v>3046.66</v>
      </c>
      <c r="N14" s="7">
        <v>2395</v>
      </c>
      <c r="O14" s="7">
        <v>2719</v>
      </c>
      <c r="P14" s="7">
        <v>3244</v>
      </c>
    </row>
    <row r="15" spans="1:16" s="5" customFormat="1" x14ac:dyDescent="0.2">
      <c r="A15" s="9" t="s">
        <v>17</v>
      </c>
      <c r="L15" s="7"/>
      <c r="M15" s="7"/>
    </row>
    <row r="16" spans="1:16" s="5" customFormat="1" x14ac:dyDescent="0.2">
      <c r="A16" s="10" t="s">
        <v>2</v>
      </c>
      <c r="B16" s="11">
        <v>3</v>
      </c>
      <c r="C16" s="11">
        <v>0.8</v>
      </c>
      <c r="D16" s="11">
        <v>3.27</v>
      </c>
      <c r="E16" s="11">
        <v>1.8</v>
      </c>
      <c r="F16" s="12">
        <v>19.799000000000003</v>
      </c>
      <c r="G16" s="12">
        <v>8.7125000000000004</v>
      </c>
      <c r="H16" s="12">
        <v>5.7320000000000002</v>
      </c>
      <c r="I16" s="12">
        <v>4</v>
      </c>
      <c r="J16" s="12">
        <v>22.445999999999998</v>
      </c>
      <c r="K16" s="7">
        <v>28.76</v>
      </c>
      <c r="L16" s="7">
        <v>26.14</v>
      </c>
      <c r="M16" s="7">
        <v>79.349999999999994</v>
      </c>
      <c r="N16" s="5">
        <v>69</v>
      </c>
      <c r="O16" s="5">
        <v>73</v>
      </c>
      <c r="P16" s="5">
        <v>27</v>
      </c>
    </row>
    <row r="17" spans="1:16" s="5" customFormat="1" x14ac:dyDescent="0.2">
      <c r="A17" s="10" t="s">
        <v>3</v>
      </c>
      <c r="B17" s="11">
        <v>42</v>
      </c>
      <c r="C17" s="11">
        <v>30.5</v>
      </c>
      <c r="D17" s="11">
        <v>57.76</v>
      </c>
      <c r="E17" s="11">
        <v>100.92</v>
      </c>
      <c r="F17" s="12">
        <v>75.550600000000003</v>
      </c>
      <c r="G17" s="12">
        <v>57.504400000000004</v>
      </c>
      <c r="H17" s="12">
        <v>100.5856</v>
      </c>
      <c r="I17" s="12">
        <v>63.1218</v>
      </c>
      <c r="J17" s="12">
        <v>86.033600000000007</v>
      </c>
      <c r="K17" s="7">
        <v>78.81</v>
      </c>
      <c r="L17" s="7">
        <v>85.33</v>
      </c>
      <c r="M17" s="7">
        <v>72.53</v>
      </c>
      <c r="N17" s="5">
        <v>134</v>
      </c>
      <c r="O17" s="5">
        <v>125</v>
      </c>
      <c r="P17" s="5">
        <v>385</v>
      </c>
    </row>
    <row r="18" spans="1:16" s="5" customFormat="1" x14ac:dyDescent="0.2">
      <c r="A18" s="10" t="s">
        <v>22</v>
      </c>
      <c r="B18" s="11">
        <v>45</v>
      </c>
      <c r="C18" s="11">
        <v>30.5</v>
      </c>
      <c r="D18" s="11">
        <v>60.71</v>
      </c>
      <c r="E18" s="11">
        <v>102.72</v>
      </c>
      <c r="F18" s="12">
        <v>95.349599999999995</v>
      </c>
      <c r="G18" s="12">
        <v>66.216899999999995</v>
      </c>
      <c r="H18" s="12">
        <v>106.3176</v>
      </c>
      <c r="I18" s="12">
        <v>67.121799999999993</v>
      </c>
      <c r="J18" s="30">
        <v>108.4796</v>
      </c>
      <c r="K18" s="31">
        <v>107.57</v>
      </c>
      <c r="L18" s="7">
        <v>111.47</v>
      </c>
      <c r="M18" s="7">
        <v>151.88</v>
      </c>
      <c r="N18" s="5">
        <v>203</v>
      </c>
      <c r="O18" s="5">
        <v>197</v>
      </c>
      <c r="P18" s="5">
        <v>412</v>
      </c>
    </row>
    <row r="19" spans="1:16" s="5" customFormat="1" x14ac:dyDescent="0.2">
      <c r="A19" s="9" t="s">
        <v>5</v>
      </c>
      <c r="J19" s="32"/>
      <c r="K19" s="32"/>
      <c r="L19" s="7"/>
      <c r="M19" s="7"/>
    </row>
    <row r="20" spans="1:16" s="5" customFormat="1" x14ac:dyDescent="0.2">
      <c r="A20" s="10" t="s">
        <v>2</v>
      </c>
      <c r="B20" s="11">
        <v>1845</v>
      </c>
      <c r="C20" s="11">
        <v>1825</v>
      </c>
      <c r="D20" s="11">
        <v>306.24</v>
      </c>
      <c r="E20" s="12">
        <v>1381.96</v>
      </c>
      <c r="F20" s="12">
        <v>2002.3699000000001</v>
      </c>
      <c r="G20" s="12">
        <v>1292.9177000000002</v>
      </c>
      <c r="H20" s="12">
        <v>513.62879999999996</v>
      </c>
      <c r="I20" s="12">
        <v>409.04860000000002</v>
      </c>
      <c r="J20" s="31">
        <v>250.35389999999998</v>
      </c>
      <c r="K20" s="31">
        <v>455.35</v>
      </c>
      <c r="L20" s="7">
        <v>1230.56</v>
      </c>
      <c r="M20" s="7">
        <v>3715.84</v>
      </c>
      <c r="N20" s="7">
        <v>2823</v>
      </c>
      <c r="O20" s="7">
        <v>1194</v>
      </c>
      <c r="P20" s="7">
        <v>2501</v>
      </c>
    </row>
    <row r="21" spans="1:16" s="5" customFormat="1" x14ac:dyDescent="0.2">
      <c r="A21" s="10" t="s">
        <v>3</v>
      </c>
      <c r="B21" s="11">
        <v>8424</v>
      </c>
      <c r="C21" s="11">
        <v>7181</v>
      </c>
      <c r="D21" s="11">
        <v>7225.37</v>
      </c>
      <c r="E21" s="12">
        <v>6628.68</v>
      </c>
      <c r="F21" s="12">
        <v>6895.4591099999998</v>
      </c>
      <c r="G21" s="12">
        <v>6325.4627500000006</v>
      </c>
      <c r="H21" s="12">
        <v>7209.1327499999998</v>
      </c>
      <c r="I21" s="12">
        <v>8472.8882999999987</v>
      </c>
      <c r="J21" s="31">
        <v>8010.2054999999955</v>
      </c>
      <c r="K21" s="31">
        <v>9513.23</v>
      </c>
      <c r="L21" s="7">
        <v>7657.45</v>
      </c>
      <c r="M21" s="7">
        <v>4689.6899999999996</v>
      </c>
      <c r="N21" s="7">
        <v>7762</v>
      </c>
      <c r="O21" s="7">
        <v>10061</v>
      </c>
      <c r="P21" s="7">
        <v>11217</v>
      </c>
    </row>
    <row r="22" spans="1:16" s="5" customFormat="1" x14ac:dyDescent="0.2">
      <c r="A22" s="10" t="s">
        <v>22</v>
      </c>
      <c r="B22" s="11">
        <v>10269</v>
      </c>
      <c r="C22" s="11">
        <v>9006</v>
      </c>
      <c r="D22" s="11">
        <v>7531.61</v>
      </c>
      <c r="E22" s="11">
        <v>8010.64</v>
      </c>
      <c r="F22" s="12">
        <v>8897.8290100000013</v>
      </c>
      <c r="G22" s="12">
        <v>7618.3804500000006</v>
      </c>
      <c r="H22" s="12">
        <v>7722.7615499999993</v>
      </c>
      <c r="I22" s="12">
        <v>8881.936899999997</v>
      </c>
      <c r="J22" s="31">
        <v>8260.5593999999946</v>
      </c>
      <c r="K22" s="31">
        <v>9968.59</v>
      </c>
      <c r="L22" s="7">
        <v>8888.02</v>
      </c>
      <c r="M22" s="7">
        <v>8405.5300000000007</v>
      </c>
      <c r="N22" s="7">
        <v>10585</v>
      </c>
      <c r="O22" s="7">
        <v>11255</v>
      </c>
      <c r="P22" s="7">
        <v>13718</v>
      </c>
    </row>
    <row r="23" spans="1:16" s="5" customFormat="1" x14ac:dyDescent="0.2">
      <c r="A23" s="9" t="s">
        <v>6</v>
      </c>
      <c r="J23" s="32"/>
      <c r="K23" s="32"/>
      <c r="L23" s="7"/>
      <c r="M23" s="7"/>
    </row>
    <row r="24" spans="1:16" s="5" customFormat="1" x14ac:dyDescent="0.2">
      <c r="A24" s="10" t="s">
        <v>2</v>
      </c>
      <c r="B24" s="11">
        <v>104</v>
      </c>
      <c r="C24" s="11">
        <v>55</v>
      </c>
      <c r="D24" s="11">
        <v>45.53</v>
      </c>
      <c r="E24" s="12">
        <v>49.47</v>
      </c>
      <c r="F24" s="12">
        <v>42.218300000000006</v>
      </c>
      <c r="G24" s="12">
        <v>72.447799999999987</v>
      </c>
      <c r="H24" s="12">
        <v>151.51179999999999</v>
      </c>
      <c r="I24" s="12">
        <v>44.866699999999994</v>
      </c>
      <c r="J24" s="30">
        <v>184.62545</v>
      </c>
      <c r="K24" s="31">
        <v>351.15</v>
      </c>
      <c r="L24" s="7">
        <v>308.26</v>
      </c>
      <c r="M24" s="7">
        <v>1051.51</v>
      </c>
      <c r="N24" s="7">
        <v>1107</v>
      </c>
      <c r="O24" s="7">
        <v>569</v>
      </c>
      <c r="P24" s="7">
        <v>1482</v>
      </c>
    </row>
    <row r="25" spans="1:16" s="5" customFormat="1" x14ac:dyDescent="0.2">
      <c r="A25" s="10" t="s">
        <v>3</v>
      </c>
      <c r="B25" s="11">
        <v>808</v>
      </c>
      <c r="C25" s="11">
        <v>1024</v>
      </c>
      <c r="D25" s="11">
        <v>1110.48</v>
      </c>
      <c r="E25" s="12">
        <v>1332.64</v>
      </c>
      <c r="F25" s="12">
        <v>1701.5902721</v>
      </c>
      <c r="G25" s="12">
        <v>1319.0357000000001</v>
      </c>
      <c r="H25" s="12">
        <v>1618.71345</v>
      </c>
      <c r="I25" s="12">
        <v>1772.8564399999998</v>
      </c>
      <c r="J25" s="30">
        <v>2021.3542</v>
      </c>
      <c r="K25" s="31">
        <v>1511.27</v>
      </c>
      <c r="L25" s="7">
        <v>1327.9</v>
      </c>
      <c r="M25" s="7">
        <v>1723.74</v>
      </c>
      <c r="N25" s="7">
        <v>2349</v>
      </c>
      <c r="O25" s="7">
        <v>3419</v>
      </c>
      <c r="P25" s="7">
        <v>3278</v>
      </c>
    </row>
    <row r="26" spans="1:16" s="5" customFormat="1" x14ac:dyDescent="0.2">
      <c r="A26" s="10" t="s">
        <v>22</v>
      </c>
      <c r="B26" s="11">
        <v>912</v>
      </c>
      <c r="C26" s="11">
        <v>1079</v>
      </c>
      <c r="D26" s="11">
        <v>1156.01</v>
      </c>
      <c r="E26" s="11">
        <v>1382.11</v>
      </c>
      <c r="F26" s="12">
        <v>1743.8085721000002</v>
      </c>
      <c r="G26" s="12">
        <v>1391.4834999999998</v>
      </c>
      <c r="H26" s="12">
        <v>1770.2282500000001</v>
      </c>
      <c r="I26" s="12">
        <v>1817.7261399999998</v>
      </c>
      <c r="J26" s="12">
        <v>2205.9796499999998</v>
      </c>
      <c r="K26" s="7">
        <v>1862.42</v>
      </c>
      <c r="L26" s="7">
        <v>1636.16</v>
      </c>
      <c r="M26" s="7">
        <v>2775.25</v>
      </c>
      <c r="N26" s="7">
        <v>3456</v>
      </c>
      <c r="O26" s="7">
        <v>3988</v>
      </c>
      <c r="P26" s="7">
        <v>4760</v>
      </c>
    </row>
    <row r="27" spans="1:16" s="5" customFormat="1" x14ac:dyDescent="0.2">
      <c r="A27" s="9" t="s">
        <v>18</v>
      </c>
      <c r="L27" s="7"/>
      <c r="M27" s="7"/>
    </row>
    <row r="28" spans="1:16" s="5" customFormat="1" ht="9" customHeight="1" x14ac:dyDescent="0.2">
      <c r="A28" s="10" t="s">
        <v>2</v>
      </c>
      <c r="B28" s="11">
        <v>4647</v>
      </c>
      <c r="C28" s="11">
        <v>3362</v>
      </c>
      <c r="D28" s="11">
        <v>2167.54</v>
      </c>
      <c r="E28" s="12">
        <v>1511.89</v>
      </c>
      <c r="F28" s="12">
        <v>3133.1183000000001</v>
      </c>
      <c r="G28" s="12">
        <v>3648.4417999999996</v>
      </c>
      <c r="H28" s="12">
        <v>3367.0790000000002</v>
      </c>
      <c r="I28" s="12">
        <v>2033.4389000000006</v>
      </c>
      <c r="J28" s="12">
        <v>1899.9833000000003</v>
      </c>
      <c r="K28" s="7">
        <v>1696.02</v>
      </c>
      <c r="L28" s="7">
        <v>3724.2</v>
      </c>
      <c r="M28" s="7">
        <v>11675.58</v>
      </c>
      <c r="N28" s="7">
        <v>12954</v>
      </c>
      <c r="O28" s="7">
        <v>5374</v>
      </c>
      <c r="P28" s="7">
        <v>12587</v>
      </c>
    </row>
    <row r="29" spans="1:16" s="5" customFormat="1" x14ac:dyDescent="0.2">
      <c r="A29" s="10" t="s">
        <v>3</v>
      </c>
      <c r="B29" s="11">
        <v>8327</v>
      </c>
      <c r="C29" s="11">
        <v>7746</v>
      </c>
      <c r="D29" s="11">
        <v>10100.280000000001</v>
      </c>
      <c r="E29" s="12">
        <v>9086.65</v>
      </c>
      <c r="F29" s="12">
        <v>11213.3478</v>
      </c>
      <c r="G29" s="12">
        <v>10590.34035</v>
      </c>
      <c r="H29" s="12">
        <v>12878.991650000002</v>
      </c>
      <c r="I29" s="12">
        <v>11728.317599999997</v>
      </c>
      <c r="J29" s="12">
        <v>11706.529199999995</v>
      </c>
      <c r="K29" s="7">
        <v>12287.17</v>
      </c>
      <c r="L29" s="7">
        <v>9339.67</v>
      </c>
      <c r="M29" s="7">
        <v>9476.3700000000008</v>
      </c>
      <c r="N29" s="7">
        <v>12167</v>
      </c>
      <c r="O29" s="7">
        <v>19077</v>
      </c>
      <c r="P29" s="7">
        <v>19994</v>
      </c>
    </row>
    <row r="30" spans="1:16" s="5" customFormat="1" x14ac:dyDescent="0.2">
      <c r="A30" s="10" t="s">
        <v>22</v>
      </c>
      <c r="B30" s="11">
        <v>12974</v>
      </c>
      <c r="C30" s="11">
        <v>11108</v>
      </c>
      <c r="D30" s="11">
        <v>12267.82</v>
      </c>
      <c r="E30" s="11">
        <v>10598.54</v>
      </c>
      <c r="F30" s="12">
        <v>14346.466100000001</v>
      </c>
      <c r="G30" s="12">
        <v>14238.782149999999</v>
      </c>
      <c r="H30" s="12">
        <v>16246.07065</v>
      </c>
      <c r="I30" s="12">
        <v>13761.756499999998</v>
      </c>
      <c r="J30" s="12">
        <v>13606.512499999997</v>
      </c>
      <c r="K30" s="7">
        <v>13983.19</v>
      </c>
      <c r="L30" s="7">
        <v>13063.88</v>
      </c>
      <c r="M30" s="7">
        <v>21151.95</v>
      </c>
      <c r="N30" s="7">
        <v>25121</v>
      </c>
      <c r="O30" s="7">
        <v>24451</v>
      </c>
      <c r="P30" s="7">
        <v>32581</v>
      </c>
    </row>
    <row r="31" spans="1:16" s="5" customFormat="1" x14ac:dyDescent="0.2">
      <c r="A31" s="9" t="s">
        <v>7</v>
      </c>
      <c r="L31" s="7"/>
      <c r="M31" s="7"/>
    </row>
    <row r="32" spans="1:16" s="5" customFormat="1" x14ac:dyDescent="0.2">
      <c r="A32" s="10" t="s">
        <v>2</v>
      </c>
      <c r="B32" s="11">
        <v>168</v>
      </c>
      <c r="C32" s="11">
        <v>74</v>
      </c>
      <c r="D32" s="11">
        <v>20.87</v>
      </c>
      <c r="E32" s="11" t="s">
        <v>9</v>
      </c>
      <c r="F32" s="11" t="s">
        <v>9</v>
      </c>
      <c r="G32" s="11" t="s">
        <v>9</v>
      </c>
      <c r="H32" s="11" t="s">
        <v>9</v>
      </c>
      <c r="I32" s="11" t="s">
        <v>9</v>
      </c>
      <c r="J32" s="11" t="s">
        <v>9</v>
      </c>
      <c r="K32" s="11" t="s">
        <v>9</v>
      </c>
      <c r="L32" s="11" t="s">
        <v>9</v>
      </c>
      <c r="M32" s="11" t="s">
        <v>9</v>
      </c>
      <c r="N32" s="11" t="s">
        <v>9</v>
      </c>
      <c r="O32" s="11" t="s">
        <v>9</v>
      </c>
      <c r="P32" s="11" t="s">
        <v>9</v>
      </c>
    </row>
    <row r="33" spans="1:16" s="5" customFormat="1" x14ac:dyDescent="0.2">
      <c r="A33" s="10" t="s">
        <v>3</v>
      </c>
      <c r="B33" s="11">
        <v>271</v>
      </c>
      <c r="C33" s="11">
        <v>324</v>
      </c>
      <c r="D33" s="11">
        <v>140.15</v>
      </c>
      <c r="E33" s="11" t="s">
        <v>9</v>
      </c>
      <c r="F33" s="11" t="s">
        <v>9</v>
      </c>
      <c r="G33" s="11" t="s">
        <v>9</v>
      </c>
      <c r="H33" s="11" t="s">
        <v>9</v>
      </c>
      <c r="I33" s="11" t="s">
        <v>9</v>
      </c>
      <c r="J33" s="11" t="s">
        <v>9</v>
      </c>
      <c r="K33" s="11" t="s">
        <v>9</v>
      </c>
      <c r="L33" s="11" t="s">
        <v>9</v>
      </c>
      <c r="M33" s="11" t="s">
        <v>9</v>
      </c>
      <c r="N33" s="11" t="s">
        <v>9</v>
      </c>
      <c r="O33" s="11" t="s">
        <v>9</v>
      </c>
      <c r="P33" s="11" t="s">
        <v>9</v>
      </c>
    </row>
    <row r="34" spans="1:16" s="5" customFormat="1" x14ac:dyDescent="0.2">
      <c r="A34" s="10" t="s">
        <v>22</v>
      </c>
      <c r="B34" s="11">
        <v>439</v>
      </c>
      <c r="C34" s="11">
        <v>397</v>
      </c>
      <c r="D34" s="11">
        <v>161</v>
      </c>
      <c r="E34" s="11" t="s">
        <v>9</v>
      </c>
      <c r="F34" s="11" t="s">
        <v>9</v>
      </c>
      <c r="G34" s="11" t="s">
        <v>9</v>
      </c>
      <c r="H34" s="11" t="s">
        <v>9</v>
      </c>
      <c r="I34" s="11" t="s">
        <v>9</v>
      </c>
      <c r="J34" s="11" t="s">
        <v>9</v>
      </c>
      <c r="K34" s="11" t="s">
        <v>9</v>
      </c>
      <c r="L34" s="11" t="s">
        <v>9</v>
      </c>
      <c r="M34" s="11" t="s">
        <v>9</v>
      </c>
      <c r="N34" s="11" t="s">
        <v>9</v>
      </c>
      <c r="O34" s="11" t="s">
        <v>9</v>
      </c>
      <c r="P34" s="11" t="s">
        <v>9</v>
      </c>
    </row>
    <row r="35" spans="1:16" s="5" customFormat="1" x14ac:dyDescent="0.2">
      <c r="A35" s="9" t="s">
        <v>15</v>
      </c>
      <c r="L35" s="7"/>
      <c r="M35" s="7"/>
    </row>
    <row r="36" spans="1:16" s="5" customFormat="1" x14ac:dyDescent="0.2">
      <c r="A36" s="10" t="s">
        <v>2</v>
      </c>
      <c r="B36" s="11" t="s">
        <v>9</v>
      </c>
      <c r="C36" s="11" t="s">
        <v>9</v>
      </c>
      <c r="D36" s="11" t="s">
        <v>9</v>
      </c>
      <c r="E36" s="12">
        <v>2.44</v>
      </c>
      <c r="F36" s="12">
        <v>36.15</v>
      </c>
      <c r="G36" s="11" t="s">
        <v>9</v>
      </c>
      <c r="H36" s="11" t="s">
        <v>9</v>
      </c>
      <c r="I36" s="12">
        <v>32.5077</v>
      </c>
      <c r="J36" s="12">
        <v>14.005000000000001</v>
      </c>
      <c r="K36" s="7">
        <v>33.82</v>
      </c>
      <c r="L36" s="7">
        <v>640.75</v>
      </c>
      <c r="M36" s="7">
        <v>31.88</v>
      </c>
      <c r="N36" s="7">
        <f>N41-N8-N12-N16-N20-N24-N28</f>
        <v>461</v>
      </c>
      <c r="O36" s="7">
        <v>156</v>
      </c>
      <c r="P36" s="5">
        <v>193</v>
      </c>
    </row>
    <row r="37" spans="1:16" s="5" customFormat="1" x14ac:dyDescent="0.2">
      <c r="A37" s="10" t="s">
        <v>3</v>
      </c>
      <c r="B37" s="11" t="s">
        <v>9</v>
      </c>
      <c r="C37" s="11" t="s">
        <v>9</v>
      </c>
      <c r="D37" s="11" t="s">
        <v>9</v>
      </c>
      <c r="E37" s="12">
        <v>16.63</v>
      </c>
      <c r="F37" s="12">
        <v>93.01</v>
      </c>
      <c r="G37" s="11" t="s">
        <v>9</v>
      </c>
      <c r="H37" s="11" t="s">
        <v>9</v>
      </c>
      <c r="I37" s="12">
        <v>540.11999999999989</v>
      </c>
      <c r="J37" s="30">
        <v>549.92500000000007</v>
      </c>
      <c r="K37" s="7">
        <v>658.39</v>
      </c>
      <c r="L37" s="7">
        <v>1433.66</v>
      </c>
      <c r="M37" s="7">
        <v>28.36</v>
      </c>
      <c r="N37" s="7">
        <f>N42-N9-N13-N17-N21-N25-N29</f>
        <v>556</v>
      </c>
      <c r="O37" s="7">
        <v>1010</v>
      </c>
      <c r="P37" s="7">
        <v>1239</v>
      </c>
    </row>
    <row r="38" spans="1:16" s="5" customFormat="1" x14ac:dyDescent="0.2">
      <c r="A38" s="10" t="s">
        <v>22</v>
      </c>
      <c r="B38" s="11" t="s">
        <v>9</v>
      </c>
      <c r="C38" s="11" t="s">
        <v>9</v>
      </c>
      <c r="D38" s="11" t="s">
        <v>9</v>
      </c>
      <c r="E38" s="12">
        <v>19.07</v>
      </c>
      <c r="F38" s="12">
        <v>129.16</v>
      </c>
      <c r="G38" s="11" t="s">
        <v>9</v>
      </c>
      <c r="H38" s="11" t="s">
        <v>9</v>
      </c>
      <c r="I38" s="12">
        <v>572.62769999999989</v>
      </c>
      <c r="J38" s="30">
        <v>563.93000000000006</v>
      </c>
      <c r="K38" s="7">
        <v>692.2</v>
      </c>
      <c r="L38" s="7">
        <v>2074.41</v>
      </c>
      <c r="M38" s="7">
        <v>60.24</v>
      </c>
      <c r="N38" s="7">
        <f>N39-N10-N14-N18-N22-N26-N30</f>
        <v>1017</v>
      </c>
      <c r="O38" s="7">
        <v>1166</v>
      </c>
      <c r="P38" s="7">
        <v>1432</v>
      </c>
    </row>
    <row r="39" spans="1:16" s="8" customFormat="1" x14ac:dyDescent="0.2">
      <c r="A39" s="13" t="s">
        <v>28</v>
      </c>
      <c r="B39" s="14">
        <f>+B10+B14+B18+B22+B26+B30+B34</f>
        <v>51359</v>
      </c>
      <c r="C39" s="14">
        <f>+C10+C14+C18+C22+C26+C30+C34</f>
        <v>48278.5</v>
      </c>
      <c r="D39" s="14">
        <f>+D10+D14+D18+D22+D26+D30+D34</f>
        <v>47922.15</v>
      </c>
      <c r="E39" s="14">
        <f>+E10+E14+E18+E22+E26+E30+E38</f>
        <v>47358.450000000004</v>
      </c>
      <c r="F39" s="14">
        <f>+F10+F14+F18+F22+F26+F30+F38</f>
        <v>56182.258182100006</v>
      </c>
      <c r="G39" s="14">
        <f>+G10+G14+G18+G22+G26+G30</f>
        <v>46948.131799999996</v>
      </c>
      <c r="H39" s="14">
        <f>+H10+H14+H18+H22+H26+H30</f>
        <v>50770.100850000003</v>
      </c>
      <c r="I39" s="14">
        <f>+I10+I14+I18+I22+I26+I30+I38</f>
        <v>54547.975439999987</v>
      </c>
      <c r="J39" s="14">
        <f>+J10+J14+J18+J22+J26+J30+J38</f>
        <v>53464.125399999983</v>
      </c>
      <c r="K39" s="14">
        <f>+K10+K14+K18+K22+K26+K30+K38</f>
        <v>53463.59</v>
      </c>
      <c r="L39" s="14">
        <f>+L10+L14+L18+L22+L26+L30+L38</f>
        <v>51840.350000000006</v>
      </c>
      <c r="M39" s="14">
        <f>+M10+M14+M18+M22+M26+M30+M38</f>
        <v>68674.680000000008</v>
      </c>
      <c r="N39" s="21">
        <v>75097</v>
      </c>
      <c r="O39" s="21">
        <v>77022</v>
      </c>
      <c r="P39" s="21">
        <v>96846</v>
      </c>
    </row>
    <row r="40" spans="1:16" s="5" customFormat="1" x14ac:dyDescent="0.2">
      <c r="A40" s="9" t="s">
        <v>24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6" s="5" customFormat="1" x14ac:dyDescent="0.2">
      <c r="A41" s="10" t="s">
        <v>2</v>
      </c>
      <c r="B41" s="12">
        <f t="shared" ref="B41:D42" si="0">+B8+B12+B16+B20+B24+B28+B32</f>
        <v>14676</v>
      </c>
      <c r="C41" s="12">
        <f t="shared" si="0"/>
        <v>10603.8</v>
      </c>
      <c r="D41" s="12">
        <f t="shared" si="0"/>
        <v>4508.0199999999995</v>
      </c>
      <c r="E41" s="12">
        <f>+E8+E12+E16+E20+E24+E28+E36</f>
        <v>6022.05</v>
      </c>
      <c r="F41" s="12">
        <f>+F8+F12+F16+F20+F24+F28+F36</f>
        <v>10910.1003</v>
      </c>
      <c r="G41" s="12">
        <f>+G8+G12+G16+G20+G24+G28</f>
        <v>9897.3501999999971</v>
      </c>
      <c r="H41" s="12">
        <f>+H8+H12+H16+H20+H24+H28</f>
        <v>7534.692500000001</v>
      </c>
      <c r="I41" s="12">
        <f t="shared" ref="I41:L42" si="1">+I8+I12+I16+I20+I24+I28+I36</f>
        <v>4587.6287000000011</v>
      </c>
      <c r="J41" s="30">
        <f t="shared" si="1"/>
        <v>4640.1917500000009</v>
      </c>
      <c r="K41" s="12">
        <f t="shared" si="1"/>
        <v>4359.46</v>
      </c>
      <c r="L41" s="7">
        <f t="shared" si="1"/>
        <v>10786.849999999999</v>
      </c>
      <c r="M41" s="7">
        <f>+M8+M12+M16+M20+M24+M28+M36</f>
        <v>30206.73</v>
      </c>
      <c r="N41" s="7">
        <v>29109</v>
      </c>
      <c r="O41" s="7">
        <v>12788</v>
      </c>
      <c r="P41" s="7">
        <v>26275</v>
      </c>
    </row>
    <row r="42" spans="1:16" s="5" customFormat="1" x14ac:dyDescent="0.2">
      <c r="A42" s="10" t="s">
        <v>3</v>
      </c>
      <c r="B42" s="12">
        <f t="shared" si="0"/>
        <v>36683</v>
      </c>
      <c r="C42" s="12">
        <f t="shared" si="0"/>
        <v>37676.5</v>
      </c>
      <c r="D42" s="12">
        <f t="shared" si="0"/>
        <v>43105.27</v>
      </c>
      <c r="E42" s="12">
        <f>+E9+E13+E17+E21+E25+E29+E37</f>
        <v>41336.399999999994</v>
      </c>
      <c r="F42" s="12">
        <f>+F9+F13+F17+F21+F25+F29+F37</f>
        <v>45272.157882100008</v>
      </c>
      <c r="G42" s="12">
        <f>+G9+G13+G17+G21+G25+G29</f>
        <v>37050.781600000002</v>
      </c>
      <c r="H42" s="12">
        <f>+H9+H13+H17+H21+H25+H29</f>
        <v>43235.405350000001</v>
      </c>
      <c r="I42" s="12">
        <f t="shared" si="1"/>
        <v>49960.343739999989</v>
      </c>
      <c r="J42" s="30">
        <f t="shared" si="1"/>
        <v>48823.933649999999</v>
      </c>
      <c r="K42" s="12">
        <f t="shared" si="1"/>
        <v>49104.13</v>
      </c>
      <c r="L42" s="7">
        <f t="shared" si="1"/>
        <v>41053.48000000001</v>
      </c>
      <c r="M42" s="7">
        <f>+M9+M13+M17+M21+M25+M29+M37</f>
        <v>38467.949999999997</v>
      </c>
      <c r="N42" s="7">
        <v>45988</v>
      </c>
      <c r="O42" s="7">
        <f>O9+O13+O17+O21+O25+O29+O37</f>
        <v>64234</v>
      </c>
      <c r="P42" s="7">
        <v>70570</v>
      </c>
    </row>
    <row r="43" spans="1:16" s="8" customFormat="1" x14ac:dyDescent="0.2">
      <c r="A43" s="20" t="s">
        <v>26</v>
      </c>
      <c r="L43" s="7"/>
      <c r="M43" s="7"/>
    </row>
    <row r="44" spans="1:16" s="5" customFormat="1" x14ac:dyDescent="0.2">
      <c r="A44" s="9" t="s">
        <v>8</v>
      </c>
      <c r="J44" s="32"/>
      <c r="L44" s="7"/>
      <c r="M44" s="7"/>
    </row>
    <row r="45" spans="1:16" s="5" customFormat="1" x14ac:dyDescent="0.2">
      <c r="A45" s="10" t="s">
        <v>2</v>
      </c>
      <c r="B45" s="11">
        <v>232</v>
      </c>
      <c r="C45" s="11">
        <v>197</v>
      </c>
      <c r="D45" s="11">
        <v>160.51</v>
      </c>
      <c r="E45" s="12">
        <v>131.41</v>
      </c>
      <c r="F45" s="12">
        <v>648.55850000000009</v>
      </c>
      <c r="G45" s="12">
        <v>781.3</v>
      </c>
      <c r="H45" s="12">
        <v>753.94010000000003</v>
      </c>
      <c r="I45" s="12">
        <v>349.8076999999999</v>
      </c>
      <c r="J45" s="30">
        <v>235.24140000000006</v>
      </c>
      <c r="K45" s="7">
        <v>278.70999999999998</v>
      </c>
      <c r="L45" s="7">
        <v>467.06</v>
      </c>
      <c r="M45" s="7">
        <v>743.13</v>
      </c>
      <c r="N45" s="5">
        <v>794</v>
      </c>
      <c r="O45" s="5">
        <v>814</v>
      </c>
      <c r="P45" s="5">
        <v>570</v>
      </c>
    </row>
    <row r="46" spans="1:16" s="5" customFormat="1" x14ac:dyDescent="0.2">
      <c r="A46" s="10" t="s">
        <v>3</v>
      </c>
      <c r="B46" s="11">
        <v>362</v>
      </c>
      <c r="C46" s="11">
        <v>396</v>
      </c>
      <c r="D46" s="11">
        <v>415.08</v>
      </c>
      <c r="E46" s="12">
        <v>526.61</v>
      </c>
      <c r="F46" s="12">
        <v>558.54705000000001</v>
      </c>
      <c r="G46" s="12">
        <v>532.61</v>
      </c>
      <c r="H46" s="12">
        <v>453.20840000000015</v>
      </c>
      <c r="I46" s="12">
        <v>855.91660000000036</v>
      </c>
      <c r="J46" s="30">
        <v>983.31549999999959</v>
      </c>
      <c r="K46" s="7">
        <v>919.35</v>
      </c>
      <c r="L46" s="7">
        <v>857.78</v>
      </c>
      <c r="M46" s="7">
        <v>893.66</v>
      </c>
      <c r="N46" s="5">
        <v>922</v>
      </c>
      <c r="O46" s="5">
        <v>944</v>
      </c>
      <c r="P46" s="7">
        <v>1313</v>
      </c>
    </row>
    <row r="47" spans="1:16" s="5" customFormat="1" x14ac:dyDescent="0.2">
      <c r="A47" s="10" t="s">
        <v>22</v>
      </c>
      <c r="B47" s="11">
        <v>594</v>
      </c>
      <c r="C47" s="11">
        <v>593</v>
      </c>
      <c r="D47" s="11">
        <v>575.59</v>
      </c>
      <c r="E47" s="11">
        <v>658.02</v>
      </c>
      <c r="F47" s="12">
        <v>1207.10555</v>
      </c>
      <c r="G47" s="12">
        <v>1313.91</v>
      </c>
      <c r="H47" s="12">
        <v>1207.1485</v>
      </c>
      <c r="I47" s="12">
        <v>1205.7243000000003</v>
      </c>
      <c r="J47" s="30">
        <v>1218.5568999999996</v>
      </c>
      <c r="K47" s="7">
        <v>1198.06</v>
      </c>
      <c r="L47" s="7">
        <v>1324.83</v>
      </c>
      <c r="M47" s="7">
        <v>1636.79</v>
      </c>
      <c r="N47" s="7">
        <v>1716</v>
      </c>
      <c r="O47" s="7">
        <v>1759</v>
      </c>
      <c r="P47" s="7">
        <v>1883</v>
      </c>
    </row>
    <row r="48" spans="1:16" s="5" customFormat="1" x14ac:dyDescent="0.2">
      <c r="A48" s="9" t="s">
        <v>19</v>
      </c>
      <c r="J48" s="32"/>
      <c r="L48" s="7"/>
      <c r="M48" s="7"/>
      <c r="N48" s="7"/>
    </row>
    <row r="49" spans="1:16" s="5" customFormat="1" x14ac:dyDescent="0.2">
      <c r="A49" s="10" t="s">
        <v>2</v>
      </c>
      <c r="B49" s="11">
        <v>940</v>
      </c>
      <c r="C49" s="11">
        <v>643</v>
      </c>
      <c r="D49" s="11">
        <v>502.37</v>
      </c>
      <c r="E49" s="12">
        <v>297.77</v>
      </c>
      <c r="F49" s="12">
        <v>1702.4577999999999</v>
      </c>
      <c r="G49" s="12">
        <v>2283.5875000000001</v>
      </c>
      <c r="H49" s="12">
        <v>2154.2501499999998</v>
      </c>
      <c r="I49" s="12">
        <v>1559.9663999999998</v>
      </c>
      <c r="J49" s="31">
        <v>915.62750000000005</v>
      </c>
      <c r="K49" s="7">
        <v>807.3599999999999</v>
      </c>
      <c r="L49" s="7">
        <v>1697.02</v>
      </c>
      <c r="M49" s="7">
        <v>3950.9500000000003</v>
      </c>
      <c r="N49" s="7">
        <v>4990</v>
      </c>
      <c r="O49" s="7">
        <v>4985</v>
      </c>
      <c r="P49" s="7">
        <v>5442</v>
      </c>
    </row>
    <row r="50" spans="1:16" s="5" customFormat="1" x14ac:dyDescent="0.2">
      <c r="A50" s="10" t="s">
        <v>3</v>
      </c>
      <c r="B50" s="11">
        <v>955</v>
      </c>
      <c r="C50" s="11">
        <v>1223</v>
      </c>
      <c r="D50" s="11">
        <v>1769.94</v>
      </c>
      <c r="E50" s="12">
        <v>1724.92</v>
      </c>
      <c r="F50" s="12">
        <v>1940.5940500000002</v>
      </c>
      <c r="G50" s="12">
        <v>2115.7004000000002</v>
      </c>
      <c r="H50" s="12">
        <v>1922.5812500000002</v>
      </c>
      <c r="I50" s="12">
        <v>2438.5410999999995</v>
      </c>
      <c r="J50" s="31">
        <v>3510.8365000000003</v>
      </c>
      <c r="K50" s="7">
        <v>2754.06</v>
      </c>
      <c r="L50" s="7">
        <v>2841.43</v>
      </c>
      <c r="M50" s="7">
        <v>2639.72</v>
      </c>
      <c r="N50" s="7">
        <v>3253</v>
      </c>
      <c r="O50" s="7">
        <v>4149</v>
      </c>
      <c r="P50" s="7">
        <f>P59-P46-P54</f>
        <v>7186</v>
      </c>
    </row>
    <row r="51" spans="1:16" s="5" customFormat="1" x14ac:dyDescent="0.2">
      <c r="A51" s="10" t="s">
        <v>22</v>
      </c>
      <c r="B51" s="11">
        <v>1895</v>
      </c>
      <c r="C51" s="11">
        <v>1866</v>
      </c>
      <c r="D51" s="11">
        <v>2272.31</v>
      </c>
      <c r="E51" s="11">
        <v>2022.69</v>
      </c>
      <c r="F51" s="12">
        <v>3643.0518499999998</v>
      </c>
      <c r="G51" s="12">
        <v>4399.2878999999994</v>
      </c>
      <c r="H51" s="12">
        <v>4076.8313999999996</v>
      </c>
      <c r="I51" s="12">
        <v>3998.5074999999997</v>
      </c>
      <c r="J51" s="31">
        <v>4426.4639999999999</v>
      </c>
      <c r="K51" s="7">
        <v>3561.42</v>
      </c>
      <c r="L51" s="7">
        <v>4538.45</v>
      </c>
      <c r="M51" s="7">
        <v>6590.6799999999994</v>
      </c>
      <c r="N51" s="7">
        <v>8243</v>
      </c>
      <c r="O51" s="7">
        <v>9133</v>
      </c>
      <c r="P51" s="7">
        <f>P56-P47-P55</f>
        <v>12627</v>
      </c>
    </row>
    <row r="52" spans="1:16" s="5" customFormat="1" x14ac:dyDescent="0.2">
      <c r="A52" s="9" t="s">
        <v>20</v>
      </c>
      <c r="J52" s="32"/>
      <c r="L52" s="7"/>
      <c r="M52" s="7"/>
    </row>
    <row r="53" spans="1:16" s="5" customFormat="1" x14ac:dyDescent="0.2">
      <c r="A53" s="10" t="s">
        <v>2</v>
      </c>
      <c r="B53" s="11">
        <v>37</v>
      </c>
      <c r="C53" s="11">
        <v>6</v>
      </c>
      <c r="D53" s="11"/>
      <c r="E53" s="12">
        <v>0</v>
      </c>
      <c r="F53" s="11" t="s">
        <v>9</v>
      </c>
      <c r="G53" s="11" t="s">
        <v>9</v>
      </c>
      <c r="H53" s="12">
        <v>0.55200000000000005</v>
      </c>
      <c r="I53" s="12">
        <v>1.2E-2</v>
      </c>
      <c r="J53" s="31">
        <v>0</v>
      </c>
      <c r="K53" s="7">
        <v>65.45</v>
      </c>
      <c r="L53" s="7">
        <v>58.44</v>
      </c>
      <c r="M53" s="7">
        <v>4.29</v>
      </c>
      <c r="N53" s="5">
        <v>1</v>
      </c>
      <c r="O53" s="5">
        <v>1</v>
      </c>
      <c r="P53" s="5">
        <v>7</v>
      </c>
    </row>
    <row r="54" spans="1:16" s="5" customFormat="1" x14ac:dyDescent="0.2">
      <c r="A54" s="10" t="s">
        <v>3</v>
      </c>
      <c r="B54" s="11">
        <v>62</v>
      </c>
      <c r="C54" s="11">
        <v>97</v>
      </c>
      <c r="D54" s="11">
        <v>114.32</v>
      </c>
      <c r="E54" s="12">
        <v>1.31</v>
      </c>
      <c r="F54" s="11" t="s">
        <v>9</v>
      </c>
      <c r="G54" s="11" t="s">
        <v>9</v>
      </c>
      <c r="H54" s="12">
        <v>12.5098</v>
      </c>
      <c r="I54" s="12">
        <v>13.4811</v>
      </c>
      <c r="J54" s="31">
        <v>0</v>
      </c>
      <c r="K54" s="7">
        <v>231.34</v>
      </c>
      <c r="L54" s="7">
        <v>0.85</v>
      </c>
      <c r="M54" s="7">
        <v>28.6</v>
      </c>
      <c r="N54" s="5">
        <v>3</v>
      </c>
      <c r="O54" s="5">
        <v>2</v>
      </c>
      <c r="P54" s="5">
        <v>1</v>
      </c>
    </row>
    <row r="55" spans="1:16" s="5" customFormat="1" x14ac:dyDescent="0.2">
      <c r="A55" s="10" t="s">
        <v>22</v>
      </c>
      <c r="B55" s="11">
        <v>99</v>
      </c>
      <c r="C55" s="11">
        <v>103</v>
      </c>
      <c r="D55" s="11">
        <v>114.32</v>
      </c>
      <c r="E55" s="11">
        <v>1.31</v>
      </c>
      <c r="F55" s="11" t="s">
        <v>9</v>
      </c>
      <c r="G55" s="11" t="s">
        <v>9</v>
      </c>
      <c r="H55" s="12">
        <v>13.0618</v>
      </c>
      <c r="I55" s="12">
        <v>13.4931</v>
      </c>
      <c r="J55" s="31">
        <v>0</v>
      </c>
      <c r="K55" s="7">
        <v>296.79000000000002</v>
      </c>
      <c r="L55" s="7">
        <v>59.29</v>
      </c>
      <c r="M55" s="7">
        <v>32.89</v>
      </c>
      <c r="N55" s="5">
        <v>4</v>
      </c>
      <c r="O55" s="5">
        <v>3</v>
      </c>
      <c r="P55" s="5">
        <v>9</v>
      </c>
    </row>
    <row r="56" spans="1:16" s="5" customFormat="1" x14ac:dyDescent="0.2">
      <c r="A56" s="13" t="s">
        <v>29</v>
      </c>
      <c r="B56" s="15">
        <v>2588</v>
      </c>
      <c r="C56" s="15">
        <v>2562</v>
      </c>
      <c r="D56" s="15">
        <v>2962.22</v>
      </c>
      <c r="E56" s="14">
        <v>2682.02</v>
      </c>
      <c r="F56" s="14">
        <f>+F47+F51</f>
        <v>4850.1574000000001</v>
      </c>
      <c r="G56" s="14">
        <f>+G47+G51</f>
        <v>5713.1978999999992</v>
      </c>
      <c r="H56" s="14">
        <f t="shared" ref="H56:M56" si="2">+H47+H51+H55</f>
        <v>5297.0416999999998</v>
      </c>
      <c r="I56" s="14">
        <f t="shared" si="2"/>
        <v>5217.7248999999993</v>
      </c>
      <c r="J56" s="14">
        <f t="shared" si="2"/>
        <v>5645.0208999999995</v>
      </c>
      <c r="K56" s="14">
        <f t="shared" si="2"/>
        <v>5056.2699999999995</v>
      </c>
      <c r="L56" s="14">
        <f t="shared" si="2"/>
        <v>5922.57</v>
      </c>
      <c r="M56" s="14">
        <f t="shared" si="2"/>
        <v>8260.3599999999988</v>
      </c>
      <c r="N56" s="14">
        <v>9964</v>
      </c>
      <c r="O56" s="14">
        <f>O55+O51+O47</f>
        <v>10895</v>
      </c>
      <c r="P56" s="14">
        <v>14519</v>
      </c>
    </row>
    <row r="57" spans="1:16" s="5" customFormat="1" x14ac:dyDescent="0.2">
      <c r="A57" s="9" t="s">
        <v>24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6" s="5" customFormat="1" x14ac:dyDescent="0.2">
      <c r="A58" s="10" t="s">
        <v>2</v>
      </c>
      <c r="B58" s="11">
        <v>1209</v>
      </c>
      <c r="C58" s="11">
        <v>846</v>
      </c>
      <c r="D58" s="11">
        <v>662.88</v>
      </c>
      <c r="E58" s="11">
        <v>429.18</v>
      </c>
      <c r="F58" s="12">
        <f>+F45+F49</f>
        <v>2351.0163000000002</v>
      </c>
      <c r="G58" s="12">
        <f>+G45+G49</f>
        <v>3064.8874999999998</v>
      </c>
      <c r="H58" s="12">
        <f>+H45+H49+H55</f>
        <v>2921.2520499999996</v>
      </c>
      <c r="I58" s="12">
        <f>+I45+I49+I55</f>
        <v>1923.2671999999995</v>
      </c>
      <c r="J58" s="30">
        <f t="shared" ref="J58:L59" si="3">+J45+J49+J53</f>
        <v>1150.8689000000002</v>
      </c>
      <c r="K58" s="12">
        <f t="shared" si="3"/>
        <v>1151.52</v>
      </c>
      <c r="L58" s="12">
        <f t="shared" si="3"/>
        <v>2222.52</v>
      </c>
      <c r="M58" s="12">
        <f>+M45+M49+M53</f>
        <v>4698.37</v>
      </c>
      <c r="N58" s="12">
        <v>5785</v>
      </c>
      <c r="O58" s="12">
        <f>O53+O49+O45</f>
        <v>5800</v>
      </c>
      <c r="P58" s="12">
        <v>6019</v>
      </c>
    </row>
    <row r="59" spans="1:16" s="5" customFormat="1" x14ac:dyDescent="0.2">
      <c r="A59" s="10" t="s">
        <v>3</v>
      </c>
      <c r="B59" s="11">
        <v>1379</v>
      </c>
      <c r="C59" s="11">
        <v>1716</v>
      </c>
      <c r="D59" s="11">
        <v>2299.34</v>
      </c>
      <c r="E59" s="11">
        <v>2252.84</v>
      </c>
      <c r="F59" s="12">
        <f>+F46+F50</f>
        <v>2499.1411000000003</v>
      </c>
      <c r="G59" s="12">
        <f>+G46+G50</f>
        <v>2648.3104000000003</v>
      </c>
      <c r="H59" s="12">
        <f>+H46+H50+H53</f>
        <v>2376.3416500000003</v>
      </c>
      <c r="I59" s="12">
        <f>+I46+I50+I53</f>
        <v>3294.4697000000001</v>
      </c>
      <c r="J59" s="12">
        <f t="shared" si="3"/>
        <v>4494.152</v>
      </c>
      <c r="K59" s="12">
        <f t="shared" si="3"/>
        <v>3904.75</v>
      </c>
      <c r="L59" s="12">
        <f t="shared" si="3"/>
        <v>3700.06</v>
      </c>
      <c r="M59" s="12">
        <f>+M46+M50+M54</f>
        <v>3561.9799999999996</v>
      </c>
      <c r="N59" s="12">
        <v>4179</v>
      </c>
      <c r="O59" s="12">
        <f>O54+O50+O46</f>
        <v>5095</v>
      </c>
      <c r="P59" s="12">
        <v>8500</v>
      </c>
    </row>
    <row r="60" spans="1:16" s="8" customFormat="1" x14ac:dyDescent="0.2">
      <c r="A60" s="20" t="s">
        <v>30</v>
      </c>
    </row>
    <row r="61" spans="1:16" s="5" customFormat="1" x14ac:dyDescent="0.2">
      <c r="A61" s="9" t="s">
        <v>2</v>
      </c>
      <c r="B61" s="11">
        <v>25002</v>
      </c>
      <c r="C61" s="11">
        <v>17976</v>
      </c>
      <c r="D61" s="11">
        <v>6882.15</v>
      </c>
      <c r="E61" s="12">
        <v>7107.19</v>
      </c>
      <c r="F61" s="12">
        <v>9494.8206000000009</v>
      </c>
      <c r="G61" s="12">
        <v>11453.01</v>
      </c>
      <c r="H61" s="12">
        <v>11176.664400000001</v>
      </c>
      <c r="I61" s="12">
        <v>16919.333200000008</v>
      </c>
      <c r="J61" s="12">
        <v>12531.722000000002</v>
      </c>
      <c r="K61" s="7">
        <v>7302.46</v>
      </c>
      <c r="L61" s="7">
        <v>17696.03</v>
      </c>
      <c r="M61" s="7">
        <v>57278.09</v>
      </c>
      <c r="N61" s="7">
        <v>57066</v>
      </c>
      <c r="O61" s="7">
        <v>18159</v>
      </c>
      <c r="P61" s="7">
        <v>83430</v>
      </c>
    </row>
    <row r="62" spans="1:16" s="5" customFormat="1" x14ac:dyDescent="0.2">
      <c r="A62" s="9" t="s">
        <v>3</v>
      </c>
      <c r="B62" s="11">
        <v>41696</v>
      </c>
      <c r="C62" s="11">
        <v>45334</v>
      </c>
      <c r="D62" s="11">
        <v>56744.83</v>
      </c>
      <c r="E62" s="12">
        <v>57502.58</v>
      </c>
      <c r="F62" s="12">
        <v>60754.087800000001</v>
      </c>
      <c r="G62" s="12">
        <v>52602.75</v>
      </c>
      <c r="H62" s="12">
        <v>53135.283900000024</v>
      </c>
      <c r="I62" s="12">
        <v>51260.584599999987</v>
      </c>
      <c r="J62" s="12">
        <v>56385.403599999983</v>
      </c>
      <c r="K62" s="7">
        <v>56332.33</v>
      </c>
      <c r="L62" s="7">
        <v>47046.09</v>
      </c>
      <c r="M62" s="7">
        <v>47590.74</v>
      </c>
      <c r="N62" s="7">
        <v>52133</v>
      </c>
      <c r="O62" s="7">
        <v>98230</v>
      </c>
      <c r="P62" s="7">
        <v>101353</v>
      </c>
    </row>
    <row r="63" spans="1:16" s="8" customFormat="1" x14ac:dyDescent="0.2">
      <c r="A63" s="13" t="s">
        <v>22</v>
      </c>
      <c r="B63" s="15">
        <v>66698</v>
      </c>
      <c r="C63" s="15">
        <v>63310</v>
      </c>
      <c r="D63" s="15">
        <v>63626.98</v>
      </c>
      <c r="E63" s="15">
        <v>64609.77</v>
      </c>
      <c r="F63" s="14">
        <v>70248.918399999995</v>
      </c>
      <c r="G63" s="14">
        <v>64055.76</v>
      </c>
      <c r="H63" s="14">
        <v>64311.943300000028</v>
      </c>
      <c r="I63" s="14">
        <v>68179.917799999996</v>
      </c>
      <c r="J63" s="14">
        <v>68917.125599999985</v>
      </c>
      <c r="K63" s="21">
        <v>63634.79</v>
      </c>
      <c r="L63" s="21">
        <v>64742.12</v>
      </c>
      <c r="M63" s="21">
        <v>104868.83</v>
      </c>
      <c r="N63" s="21">
        <v>109199</v>
      </c>
      <c r="O63" s="21">
        <v>116389</v>
      </c>
      <c r="P63" s="21">
        <v>184783</v>
      </c>
    </row>
    <row r="64" spans="1:16" s="8" customFormat="1" x14ac:dyDescent="0.2">
      <c r="A64" s="20" t="s">
        <v>31</v>
      </c>
    </row>
    <row r="65" spans="1:16" s="5" customFormat="1" x14ac:dyDescent="0.2">
      <c r="A65" s="9" t="s">
        <v>2</v>
      </c>
      <c r="B65" s="11">
        <v>1570</v>
      </c>
      <c r="C65" s="11">
        <v>1101</v>
      </c>
      <c r="D65" s="11">
        <v>222.59</v>
      </c>
      <c r="E65" s="12">
        <v>658.56</v>
      </c>
      <c r="F65" s="12">
        <v>6613.4480999999996</v>
      </c>
      <c r="G65" s="12">
        <v>5601.906500000001</v>
      </c>
      <c r="H65" s="12">
        <v>980.57619999999997</v>
      </c>
      <c r="I65" s="12">
        <v>910.66499999999962</v>
      </c>
      <c r="J65" s="12">
        <v>407.9772999999999</v>
      </c>
      <c r="K65" s="7">
        <v>794.29</v>
      </c>
      <c r="L65" s="7">
        <v>4867.18</v>
      </c>
      <c r="M65" s="7">
        <v>2839.67</v>
      </c>
      <c r="N65" s="7">
        <v>3240</v>
      </c>
      <c r="O65" s="7">
        <v>1523</v>
      </c>
      <c r="P65" s="7">
        <v>2238</v>
      </c>
    </row>
    <row r="66" spans="1:16" s="5" customFormat="1" x14ac:dyDescent="0.2">
      <c r="A66" s="9" t="s">
        <v>3</v>
      </c>
      <c r="B66" s="11">
        <v>1321</v>
      </c>
      <c r="C66" s="11">
        <v>1825</v>
      </c>
      <c r="D66" s="11">
        <v>1559.35</v>
      </c>
      <c r="E66" s="12">
        <v>1529.25</v>
      </c>
      <c r="F66" s="12">
        <v>2364.6313500000001</v>
      </c>
      <c r="G66" s="12">
        <v>5259.2567999999992</v>
      </c>
      <c r="H66" s="12">
        <v>3041.9449999999997</v>
      </c>
      <c r="I66" s="12">
        <v>1752.0248599999993</v>
      </c>
      <c r="J66" s="12">
        <v>2583.8069999999984</v>
      </c>
      <c r="K66" s="7">
        <v>1891.81</v>
      </c>
      <c r="L66" s="7">
        <v>2362.94</v>
      </c>
      <c r="M66" s="7">
        <v>1677.94</v>
      </c>
      <c r="N66" s="7">
        <v>2182</v>
      </c>
      <c r="O66" s="7">
        <v>3552</v>
      </c>
      <c r="P66" s="7">
        <v>4804</v>
      </c>
    </row>
    <row r="67" spans="1:16" s="8" customFormat="1" x14ac:dyDescent="0.2">
      <c r="A67" s="13" t="s">
        <v>22</v>
      </c>
      <c r="B67" s="15">
        <v>2891</v>
      </c>
      <c r="C67" s="15">
        <v>2926</v>
      </c>
      <c r="D67" s="15">
        <v>1781.94</v>
      </c>
      <c r="E67" s="15">
        <v>2187.81</v>
      </c>
      <c r="F67" s="14">
        <v>8978.0794500000011</v>
      </c>
      <c r="G67" s="14">
        <v>10861.1633</v>
      </c>
      <c r="H67" s="14">
        <v>4022.5212000000001</v>
      </c>
      <c r="I67" s="14">
        <v>2662.6898599999995</v>
      </c>
      <c r="J67" s="14">
        <v>2991.7842999999984</v>
      </c>
      <c r="K67" s="21">
        <v>2686.11</v>
      </c>
      <c r="L67" s="21">
        <v>7230.12</v>
      </c>
      <c r="M67" s="21">
        <v>4517.6099999999997</v>
      </c>
      <c r="N67" s="21">
        <v>5422</v>
      </c>
      <c r="O67" s="21">
        <v>5076</v>
      </c>
      <c r="P67" s="21">
        <v>7042</v>
      </c>
    </row>
    <row r="68" spans="1:16" s="8" customFormat="1" x14ac:dyDescent="0.2">
      <c r="A68" s="20" t="s">
        <v>32</v>
      </c>
    </row>
    <row r="69" spans="1:16" s="5" customFormat="1" x14ac:dyDescent="0.2">
      <c r="A69" s="9" t="s">
        <v>2</v>
      </c>
      <c r="B69" s="11" t="s">
        <v>9</v>
      </c>
      <c r="C69" s="11" t="s">
        <v>9</v>
      </c>
      <c r="D69" s="11" t="s">
        <v>9</v>
      </c>
      <c r="E69" s="12">
        <v>1.1100000000000001</v>
      </c>
      <c r="F69" s="12">
        <v>6.7224000000000004</v>
      </c>
      <c r="G69" s="12">
        <v>3.8884000000000003</v>
      </c>
      <c r="H69" s="12">
        <v>3.3167999999999993</v>
      </c>
      <c r="I69" s="30">
        <v>2.3283</v>
      </c>
      <c r="J69" s="31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5">
        <v>0</v>
      </c>
    </row>
    <row r="70" spans="1:16" s="5" customFormat="1" x14ac:dyDescent="0.2">
      <c r="A70" s="9" t="s">
        <v>3</v>
      </c>
      <c r="B70" s="11" t="s">
        <v>9</v>
      </c>
      <c r="C70" s="11" t="s">
        <v>9</v>
      </c>
      <c r="D70" s="11" t="s">
        <v>9</v>
      </c>
      <c r="E70" s="12">
        <v>9.91</v>
      </c>
      <c r="F70" s="12">
        <v>25.578399999999991</v>
      </c>
      <c r="G70" s="12">
        <v>22.505700000000001</v>
      </c>
      <c r="H70" s="12">
        <v>23.3581</v>
      </c>
      <c r="I70" s="30">
        <v>21.918200000000002</v>
      </c>
      <c r="J70" s="31">
        <v>0.35</v>
      </c>
      <c r="K70" s="7">
        <v>0.3</v>
      </c>
      <c r="L70" s="7">
        <v>0.3</v>
      </c>
      <c r="M70" s="7">
        <v>0.3</v>
      </c>
      <c r="N70" s="7">
        <v>0.3</v>
      </c>
      <c r="O70" s="7">
        <v>0.3</v>
      </c>
      <c r="P70" s="5">
        <v>0</v>
      </c>
    </row>
    <row r="71" spans="1:16" s="8" customFormat="1" x14ac:dyDescent="0.2">
      <c r="A71" s="13" t="s">
        <v>22</v>
      </c>
      <c r="B71" s="15" t="s">
        <v>9</v>
      </c>
      <c r="C71" s="15" t="s">
        <v>9</v>
      </c>
      <c r="D71" s="15" t="s">
        <v>9</v>
      </c>
      <c r="E71" s="14">
        <v>11.02</v>
      </c>
      <c r="F71" s="14">
        <v>32.300799999999988</v>
      </c>
      <c r="G71" s="14">
        <v>26.394100000000002</v>
      </c>
      <c r="H71" s="14">
        <v>26.674899999999997</v>
      </c>
      <c r="I71" s="14">
        <v>24.246500000000001</v>
      </c>
      <c r="J71" s="21">
        <v>0.35</v>
      </c>
      <c r="K71" s="21">
        <v>0.3</v>
      </c>
      <c r="L71" s="21">
        <v>0.3</v>
      </c>
      <c r="M71" s="21">
        <v>0.3</v>
      </c>
      <c r="N71" s="21">
        <v>0.3</v>
      </c>
      <c r="O71" s="21">
        <v>0.3</v>
      </c>
      <c r="P71" s="8">
        <v>0</v>
      </c>
    </row>
    <row r="72" spans="1:16" s="5" customFormat="1" x14ac:dyDescent="0.2">
      <c r="A72" s="22" t="s">
        <v>33</v>
      </c>
      <c r="B72" s="4">
        <f>+B39+B56+B63+B67</f>
        <v>123536</v>
      </c>
      <c r="C72" s="4">
        <f>+C39+C56+C63+C67</f>
        <v>117076.5</v>
      </c>
      <c r="D72" s="4">
        <f>+D39+D56+D63+D67</f>
        <v>116293.29000000001</v>
      </c>
      <c r="E72" s="4">
        <f t="shared" ref="E72:K72" si="4">+E39+E56+E63+E67+E71</f>
        <v>116849.06999999999</v>
      </c>
      <c r="F72" s="4">
        <f t="shared" si="4"/>
        <v>140291.7142321</v>
      </c>
      <c r="G72" s="4">
        <f t="shared" si="4"/>
        <v>127604.6471</v>
      </c>
      <c r="H72" s="4">
        <f t="shared" si="4"/>
        <v>124428.28195000003</v>
      </c>
      <c r="I72" s="4">
        <f t="shared" si="4"/>
        <v>130632.55449999997</v>
      </c>
      <c r="J72" s="4">
        <f t="shared" si="4"/>
        <v>131018.40619999997</v>
      </c>
      <c r="K72" s="4">
        <f t="shared" si="4"/>
        <v>124841.06</v>
      </c>
      <c r="L72" s="4">
        <f>+L39+L56+L63+L67+L71</f>
        <v>129735.46</v>
      </c>
      <c r="M72" s="4">
        <f>+M39+M56+M63+M67+M71</f>
        <v>186321.77999999997</v>
      </c>
      <c r="N72" s="4">
        <v>199683</v>
      </c>
      <c r="O72" s="4">
        <v>209382</v>
      </c>
      <c r="P72" s="4">
        <v>303190</v>
      </c>
    </row>
    <row r="73" spans="1:16" s="5" customFormat="1" x14ac:dyDescent="0.2">
      <c r="A73" s="16" t="s">
        <v>24</v>
      </c>
      <c r="B73" s="17"/>
      <c r="C73" s="17"/>
      <c r="D73" s="17"/>
      <c r="E73" s="17"/>
      <c r="I73" s="32"/>
      <c r="J73" s="32"/>
    </row>
    <row r="74" spans="1:16" s="5" customFormat="1" x14ac:dyDescent="0.2">
      <c r="A74" s="9" t="s">
        <v>2</v>
      </c>
      <c r="B74" s="12">
        <f t="shared" ref="B74:D75" si="5">+B41+B58+B61+B65</f>
        <v>42457</v>
      </c>
      <c r="C74" s="12">
        <f t="shared" si="5"/>
        <v>30526.799999999999</v>
      </c>
      <c r="D74" s="12">
        <f t="shared" si="5"/>
        <v>12275.64</v>
      </c>
      <c r="E74" s="12">
        <f t="shared" ref="E74:H75" si="6">+E41+E58+E61+E65+E69</f>
        <v>14218.09</v>
      </c>
      <c r="F74" s="12">
        <f t="shared" si="6"/>
        <v>29376.1077</v>
      </c>
      <c r="G74" s="12">
        <f t="shared" si="6"/>
        <v>30021.042600000001</v>
      </c>
      <c r="H74" s="12">
        <f t="shared" si="6"/>
        <v>22616.501950000002</v>
      </c>
      <c r="I74" s="30">
        <v>24329.741300000012</v>
      </c>
      <c r="J74" s="30">
        <f t="shared" ref="J74:L75" si="7">+J41+J58+J61+J65+J69</f>
        <v>18730.75995</v>
      </c>
      <c r="K74" s="12">
        <f t="shared" si="7"/>
        <v>13607.73</v>
      </c>
      <c r="L74" s="12">
        <f t="shared" si="7"/>
        <v>35572.58</v>
      </c>
      <c r="M74" s="12">
        <f>+M41+M58+M61+M65+M69</f>
        <v>95022.86</v>
      </c>
      <c r="N74" s="12">
        <v>95200</v>
      </c>
      <c r="O74" s="12">
        <v>38271</v>
      </c>
      <c r="P74" s="12">
        <v>117963</v>
      </c>
    </row>
    <row r="75" spans="1:16" s="5" customFormat="1" x14ac:dyDescent="0.2">
      <c r="A75" s="9" t="s">
        <v>3</v>
      </c>
      <c r="B75" s="12">
        <f t="shared" si="5"/>
        <v>81079</v>
      </c>
      <c r="C75" s="12">
        <f t="shared" si="5"/>
        <v>86551.5</v>
      </c>
      <c r="D75" s="12">
        <f t="shared" si="5"/>
        <v>103708.79000000001</v>
      </c>
      <c r="E75" s="12">
        <f t="shared" si="6"/>
        <v>102630.98</v>
      </c>
      <c r="F75" s="12">
        <f t="shared" si="6"/>
        <v>110915.59653210001</v>
      </c>
      <c r="G75" s="12">
        <f t="shared" si="6"/>
        <v>97583.604500000001</v>
      </c>
      <c r="H75" s="12">
        <f t="shared" si="6"/>
        <v>101812.33400000002</v>
      </c>
      <c r="I75" s="30">
        <v>106302.81019999998</v>
      </c>
      <c r="J75" s="30">
        <f t="shared" si="7"/>
        <v>112287.64624999999</v>
      </c>
      <c r="K75" s="12">
        <f t="shared" si="7"/>
        <v>111233.31999999999</v>
      </c>
      <c r="L75" s="12">
        <f t="shared" si="7"/>
        <v>94162.87000000001</v>
      </c>
      <c r="M75" s="12">
        <f>+M42+M59+M62+M66+M70</f>
        <v>91298.909999999989</v>
      </c>
      <c r="N75" s="12">
        <v>104482</v>
      </c>
      <c r="O75" s="12">
        <f>O66+O62+O59+O42</f>
        <v>171111</v>
      </c>
      <c r="P75" s="12">
        <v>185227</v>
      </c>
    </row>
    <row r="76" spans="1:16" s="5" customFormat="1" x14ac:dyDescent="0.2">
      <c r="A76" s="23" t="s">
        <v>34</v>
      </c>
      <c r="B76" s="12"/>
      <c r="C76" s="12"/>
      <c r="D76" s="12"/>
      <c r="E76" s="12"/>
      <c r="F76" s="12"/>
      <c r="G76" s="12"/>
      <c r="H76" s="12"/>
      <c r="I76" s="30"/>
      <c r="J76" s="30"/>
    </row>
    <row r="77" spans="1:16" s="5" customFormat="1" x14ac:dyDescent="0.2">
      <c r="A77" s="24" t="s">
        <v>27</v>
      </c>
      <c r="B77" s="11" t="s">
        <v>9</v>
      </c>
      <c r="C77" s="11" t="s">
        <v>9</v>
      </c>
      <c r="D77" s="11" t="s">
        <v>9</v>
      </c>
      <c r="E77" s="12">
        <v>17746</v>
      </c>
      <c r="F77" s="12">
        <v>25089</v>
      </c>
      <c r="G77" s="12">
        <v>32445</v>
      </c>
      <c r="H77" s="12">
        <v>24650</v>
      </c>
      <c r="I77" s="30">
        <v>19947</v>
      </c>
      <c r="J77" s="30">
        <v>19273</v>
      </c>
      <c r="K77" s="12">
        <v>18871</v>
      </c>
      <c r="L77" s="12">
        <v>18919</v>
      </c>
      <c r="M77" s="12">
        <v>20815</v>
      </c>
      <c r="N77" s="12">
        <v>17741</v>
      </c>
      <c r="O77" s="12">
        <v>18964</v>
      </c>
      <c r="P77" s="12">
        <v>27007</v>
      </c>
    </row>
    <row r="78" spans="1:16" s="5" customFormat="1" x14ac:dyDescent="0.2">
      <c r="A78" s="24" t="s">
        <v>11</v>
      </c>
      <c r="B78" s="11" t="s">
        <v>9</v>
      </c>
      <c r="C78" s="11" t="s">
        <v>9</v>
      </c>
      <c r="D78" s="11" t="s">
        <v>9</v>
      </c>
      <c r="E78" s="12">
        <v>6820</v>
      </c>
      <c r="F78" s="12">
        <v>6447</v>
      </c>
      <c r="G78" s="12">
        <v>5377</v>
      </c>
      <c r="H78" s="12">
        <v>3609</v>
      </c>
      <c r="I78" s="12">
        <v>4498</v>
      </c>
      <c r="J78" s="12">
        <v>4880</v>
      </c>
      <c r="K78" s="12">
        <v>5340</v>
      </c>
      <c r="L78" s="12">
        <v>4023</v>
      </c>
      <c r="M78" s="30">
        <v>4776</v>
      </c>
      <c r="N78" s="12">
        <v>5333</v>
      </c>
      <c r="O78" s="12">
        <v>4459</v>
      </c>
      <c r="P78" s="12">
        <v>5486</v>
      </c>
    </row>
    <row r="79" spans="1:16" s="5" customFormat="1" x14ac:dyDescent="0.2">
      <c r="A79" s="24" t="s">
        <v>13</v>
      </c>
      <c r="B79" s="11" t="s">
        <v>9</v>
      </c>
      <c r="C79" s="11" t="s">
        <v>9</v>
      </c>
      <c r="D79" s="11" t="s">
        <v>9</v>
      </c>
      <c r="E79" s="12">
        <v>11826</v>
      </c>
      <c r="F79" s="12">
        <v>11123</v>
      </c>
      <c r="G79" s="12">
        <v>9462</v>
      </c>
      <c r="H79" s="12">
        <v>6787</v>
      </c>
      <c r="I79" s="12">
        <v>6972</v>
      </c>
      <c r="J79" s="12">
        <v>7839</v>
      </c>
      <c r="K79" s="12">
        <v>7916</v>
      </c>
      <c r="L79" s="12">
        <v>7913</v>
      </c>
      <c r="M79" s="12">
        <v>8138</v>
      </c>
      <c r="N79" s="12">
        <v>6260</v>
      </c>
      <c r="O79" s="12">
        <v>5538</v>
      </c>
      <c r="P79" s="12">
        <v>11801</v>
      </c>
    </row>
    <row r="80" spans="1:16" s="5" customFormat="1" x14ac:dyDescent="0.2">
      <c r="A80" s="24" t="s">
        <v>14</v>
      </c>
      <c r="B80" s="11" t="s">
        <v>9</v>
      </c>
      <c r="C80" s="11" t="s">
        <v>9</v>
      </c>
      <c r="D80" s="11" t="s">
        <v>9</v>
      </c>
      <c r="E80" s="12">
        <v>2387</v>
      </c>
      <c r="F80" s="12">
        <v>2066</v>
      </c>
      <c r="G80" s="12">
        <v>1686</v>
      </c>
      <c r="H80" s="12">
        <v>1083</v>
      </c>
      <c r="I80" s="12">
        <v>996</v>
      </c>
      <c r="J80" s="12">
        <v>917</v>
      </c>
      <c r="K80" s="12">
        <v>503</v>
      </c>
      <c r="L80" s="12">
        <v>538</v>
      </c>
      <c r="M80" s="12">
        <v>1105</v>
      </c>
      <c r="N80" s="12">
        <v>552</v>
      </c>
      <c r="O80" s="12">
        <v>572</v>
      </c>
      <c r="P80" s="12">
        <v>807</v>
      </c>
    </row>
    <row r="81" spans="1:16" s="5" customFormat="1" x14ac:dyDescent="0.2">
      <c r="A81" s="24" t="s">
        <v>12</v>
      </c>
      <c r="B81" s="11" t="s">
        <v>9</v>
      </c>
      <c r="C81" s="11" t="s">
        <v>9</v>
      </c>
      <c r="D81" s="11" t="s">
        <v>9</v>
      </c>
      <c r="E81" s="12">
        <v>58122</v>
      </c>
      <c r="F81" s="12">
        <v>113939</v>
      </c>
      <c r="G81" s="12">
        <v>111467</v>
      </c>
      <c r="H81" s="12">
        <v>139406</v>
      </c>
      <c r="I81" s="12">
        <v>113975</v>
      </c>
      <c r="J81" s="12">
        <v>96442</v>
      </c>
      <c r="K81" s="12">
        <v>122536</v>
      </c>
      <c r="L81" s="12">
        <v>133065</v>
      </c>
      <c r="M81" s="12">
        <v>77520</v>
      </c>
      <c r="N81" s="12">
        <v>106292</v>
      </c>
      <c r="O81" s="12">
        <v>83538</v>
      </c>
      <c r="P81" s="12">
        <v>131367</v>
      </c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4.1.6.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Kecskés Beatrix</cp:lastModifiedBy>
  <cp:lastPrinted>2014-07-17T09:41:02Z</cp:lastPrinted>
  <dcterms:created xsi:type="dcterms:W3CDTF">1997-01-17T14:02:09Z</dcterms:created>
  <dcterms:modified xsi:type="dcterms:W3CDTF">2020-07-16T12:47:53Z</dcterms:modified>
</cp:coreProperties>
</file>