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483DF647-717F-4ECF-A727-A6551252914E}" xr6:coauthVersionLast="36" xr6:coauthVersionMax="36" xr10:uidLastSave="{00000000-0000-0000-0000-000000000000}"/>
  <bookViews>
    <workbookView xWindow="0" yWindow="0" windowWidth="28800" windowHeight="11625" xr2:uid="{2C2008B7-118F-4A58-A500-DEF34B110296}"/>
  </bookViews>
  <sheets>
    <sheet name="Table of Contents" sheetId="37" r:id="rId1"/>
    <sheet name="1.1" sheetId="2" r:id="rId2"/>
    <sheet name="1.2" sheetId="3" r:id="rId3"/>
    <sheet name="1.3" sheetId="4" r:id="rId4"/>
    <sheet name="1.4" sheetId="5" r:id="rId5"/>
    <sheet name="1.5" sheetId="6" r:id="rId6"/>
    <sheet name="1.6" sheetId="7" r:id="rId7"/>
    <sheet name="1.7" sheetId="8" r:id="rId8"/>
    <sheet name="1.8" sheetId="9" r:id="rId9"/>
    <sheet name="1.9" sheetId="10" r:id="rId10"/>
    <sheet name="1.10" sheetId="11" r:id="rId11"/>
    <sheet name="1.11" sheetId="12" r:id="rId12"/>
    <sheet name="1.12" sheetId="13" r:id="rId13"/>
    <sheet name="2.1" sheetId="14" r:id="rId14"/>
    <sheet name="2.2" sheetId="15" r:id="rId15"/>
    <sheet name="2.3" sheetId="16" r:id="rId16"/>
    <sheet name="2.4" sheetId="17" r:id="rId17"/>
    <sheet name="2.5" sheetId="18" r:id="rId18"/>
    <sheet name="2.6" sheetId="19" r:id="rId19"/>
    <sheet name="3.1" sheetId="20" r:id="rId20"/>
    <sheet name="3.2" sheetId="21" r:id="rId21"/>
    <sheet name="3.3" sheetId="22" r:id="rId22"/>
    <sheet name="3.4" sheetId="23" r:id="rId23"/>
    <sheet name="4.1" sheetId="24" r:id="rId24"/>
    <sheet name="4.2" sheetId="25" r:id="rId25"/>
    <sheet name="4.3" sheetId="26" r:id="rId26"/>
    <sheet name="4.4" sheetId="27" r:id="rId27"/>
    <sheet name="4.5" sheetId="28" r:id="rId28"/>
    <sheet name="5.1" sheetId="29" r:id="rId29"/>
    <sheet name="5.2" sheetId="30" r:id="rId30"/>
    <sheet name="5.3" sheetId="31" r:id="rId31"/>
    <sheet name="5.4" sheetId="32" r:id="rId32"/>
    <sheet name="5.5" sheetId="33" r:id="rId33"/>
    <sheet name="5.6" sheetId="34" r:id="rId34"/>
    <sheet name="5.7" sheetId="35" r:id="rId35"/>
    <sheet name="5.8 " sheetId="36" r:id="rId3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 i="36" l="1"/>
  <c r="C32" i="36"/>
  <c r="D32" i="36"/>
  <c r="E32" i="36"/>
  <c r="F32" i="36"/>
  <c r="G32" i="36"/>
  <c r="H32" i="36"/>
  <c r="I32" i="36"/>
  <c r="J32" i="36"/>
  <c r="K32" i="36"/>
  <c r="L32" i="36"/>
  <c r="I12" i="35"/>
  <c r="C13" i="35"/>
  <c r="D13" i="35"/>
  <c r="E13" i="35"/>
  <c r="F14" i="35"/>
  <c r="I14" i="35"/>
  <c r="B15" i="34"/>
  <c r="C15" i="34"/>
  <c r="B26" i="34"/>
  <c r="C26" i="34"/>
  <c r="B37" i="34"/>
  <c r="C37" i="34"/>
  <c r="B17" i="33"/>
  <c r="C17" i="33"/>
  <c r="D17" i="33"/>
  <c r="E17" i="33"/>
  <c r="F17" i="33"/>
  <c r="G17" i="33"/>
  <c r="F14" i="31"/>
  <c r="F15" i="31"/>
  <c r="F17" i="31"/>
  <c r="F18" i="31"/>
  <c r="F19" i="31"/>
  <c r="F20" i="31"/>
  <c r="F21" i="31"/>
  <c r="F22" i="31"/>
  <c r="F23" i="31"/>
  <c r="F24" i="31"/>
  <c r="F25" i="31"/>
  <c r="F26" i="31"/>
  <c r="F27" i="31"/>
  <c r="F28" i="31"/>
  <c r="F29" i="31"/>
  <c r="F30" i="31"/>
  <c r="F31" i="31"/>
  <c r="F32" i="31"/>
  <c r="F33" i="31"/>
  <c r="F34" i="31"/>
  <c r="F35" i="31"/>
  <c r="F36" i="31"/>
  <c r="F37" i="31"/>
  <c r="F38" i="31"/>
  <c r="F39" i="31"/>
  <c r="F40" i="31"/>
  <c r="F41" i="31"/>
  <c r="F42" i="31"/>
  <c r="F43" i="31"/>
  <c r="B16" i="30"/>
  <c r="C16" i="30"/>
  <c r="D16" i="30"/>
  <c r="E16" i="30"/>
  <c r="F16" i="30"/>
  <c r="G16" i="30"/>
  <c r="H16" i="30"/>
  <c r="I5" i="28"/>
  <c r="B6" i="28"/>
  <c r="I6" i="28" s="1"/>
  <c r="C6" i="28"/>
  <c r="D6" i="28"/>
  <c r="E6" i="28"/>
  <c r="F6" i="28"/>
  <c r="I7" i="28"/>
  <c r="I8" i="28"/>
  <c r="I9" i="28"/>
  <c r="B10" i="28"/>
  <c r="C10" i="28"/>
  <c r="D10" i="28"/>
  <c r="E10" i="28"/>
  <c r="F10" i="28"/>
  <c r="I11" i="28"/>
  <c r="I12" i="28"/>
  <c r="I13" i="28"/>
  <c r="I14" i="28" s="1"/>
  <c r="B14" i="28"/>
  <c r="C14" i="28"/>
  <c r="D14" i="28"/>
  <c r="E14" i="28"/>
  <c r="F14" i="28"/>
  <c r="G14" i="28"/>
  <c r="I15" i="28"/>
  <c r="I16" i="28"/>
  <c r="I18" i="28" s="1"/>
  <c r="I17" i="28"/>
  <c r="B18" i="28"/>
  <c r="C18" i="28"/>
  <c r="D18" i="28"/>
  <c r="E18" i="28"/>
  <c r="F18" i="28"/>
  <c r="G18" i="28"/>
  <c r="H18" i="28"/>
  <c r="I19" i="28"/>
  <c r="I22" i="28" s="1"/>
  <c r="I20" i="28"/>
  <c r="I21" i="28"/>
  <c r="B22" i="28"/>
  <c r="C22" i="28"/>
  <c r="D22" i="28"/>
  <c r="E22" i="28"/>
  <c r="F22" i="28"/>
  <c r="G22" i="28"/>
  <c r="H22" i="28"/>
  <c r="I23" i="28"/>
  <c r="I26" i="28" s="1"/>
  <c r="I24" i="28"/>
  <c r="I25" i="28"/>
  <c r="B26" i="28"/>
  <c r="C26" i="28"/>
  <c r="D26" i="28"/>
  <c r="E26" i="28"/>
  <c r="F26" i="28"/>
  <c r="G26" i="28"/>
  <c r="I27" i="28"/>
  <c r="I30" i="28" s="1"/>
  <c r="I28" i="28"/>
  <c r="I29" i="28"/>
  <c r="B30" i="28"/>
  <c r="C30" i="28"/>
  <c r="D30" i="28"/>
  <c r="E30" i="28"/>
  <c r="F30" i="28"/>
  <c r="G30" i="28"/>
  <c r="I31" i="28"/>
  <c r="C2" i="27"/>
  <c r="D2" i="27" s="1"/>
  <c r="E2" i="27" s="1"/>
  <c r="F2" i="27" s="1"/>
  <c r="G2" i="27" s="1"/>
  <c r="H2" i="27" s="1"/>
  <c r="I2" i="27" s="1"/>
  <c r="K6" i="27"/>
  <c r="J10" i="27"/>
  <c r="K10" i="27"/>
  <c r="J14" i="27"/>
  <c r="K14" i="27"/>
  <c r="J18" i="27"/>
  <c r="K18" i="27"/>
  <c r="J22" i="27"/>
  <c r="K22" i="27"/>
  <c r="J26" i="27"/>
  <c r="K26" i="27"/>
  <c r="J30" i="27"/>
  <c r="J31" i="27" s="1"/>
  <c r="K30" i="27"/>
  <c r="I5" i="26"/>
  <c r="I6" i="26"/>
  <c r="I7" i="26"/>
  <c r="I8" i="26"/>
  <c r="I9" i="26"/>
  <c r="I10" i="26"/>
  <c r="I11" i="26"/>
  <c r="I12" i="26"/>
  <c r="I13" i="26"/>
  <c r="I14" i="26"/>
  <c r="I15" i="26"/>
  <c r="I16" i="26"/>
  <c r="I17" i="26"/>
  <c r="I18" i="26"/>
  <c r="I19" i="26"/>
  <c r="I20" i="26"/>
  <c r="I21" i="26"/>
  <c r="I22" i="26"/>
  <c r="I23" i="26"/>
  <c r="I24" i="26"/>
  <c r="I25" i="26"/>
  <c r="I26" i="26"/>
  <c r="I27" i="26"/>
  <c r="I28" i="26"/>
  <c r="I29" i="26"/>
  <c r="I30" i="26"/>
  <c r="I31" i="26"/>
  <c r="G8" i="16"/>
  <c r="G14" i="16"/>
  <c r="B20" i="16"/>
  <c r="C20" i="16"/>
  <c r="D20" i="16"/>
  <c r="E20" i="16"/>
  <c r="F20" i="16"/>
  <c r="G22" i="16"/>
  <c r="G23" i="16"/>
  <c r="G24" i="16"/>
  <c r="G25" i="16"/>
  <c r="G26" i="16"/>
  <c r="G27" i="16"/>
  <c r="G28" i="16"/>
  <c r="F5" i="15"/>
  <c r="G5" i="15"/>
  <c r="F6" i="15"/>
  <c r="G6" i="15"/>
  <c r="F7" i="15"/>
  <c r="G7" i="15"/>
  <c r="F8" i="15"/>
  <c r="G8" i="15"/>
  <c r="F9" i="15"/>
  <c r="G9" i="15"/>
  <c r="F10" i="15"/>
  <c r="G10" i="15"/>
  <c r="F11" i="15"/>
  <c r="G11" i="15"/>
  <c r="B12" i="15"/>
  <c r="C12" i="15"/>
  <c r="D12" i="15"/>
  <c r="F12" i="15" s="1"/>
  <c r="E12" i="15"/>
  <c r="F14" i="15"/>
  <c r="G14" i="15"/>
  <c r="F15" i="15"/>
  <c r="G15" i="15"/>
  <c r="F16" i="15"/>
  <c r="G16" i="15"/>
  <c r="F17" i="15"/>
  <c r="G17" i="15"/>
  <c r="F18" i="15"/>
  <c r="G18" i="15"/>
  <c r="F19" i="15"/>
  <c r="G19" i="15"/>
  <c r="F20" i="15"/>
  <c r="G20" i="15"/>
  <c r="B21" i="15"/>
  <c r="C21" i="15"/>
  <c r="D21" i="15"/>
  <c r="E21" i="15"/>
  <c r="B23" i="15"/>
  <c r="B30" i="15" s="1"/>
  <c r="C23" i="15"/>
  <c r="D23" i="15"/>
  <c r="E23" i="15"/>
  <c r="B24" i="15"/>
  <c r="C24" i="15"/>
  <c r="D24" i="15"/>
  <c r="E24" i="15"/>
  <c r="G24" i="15"/>
  <c r="B25" i="15"/>
  <c r="C25" i="15"/>
  <c r="D25" i="15"/>
  <c r="E25" i="15"/>
  <c r="B26" i="15"/>
  <c r="C26" i="15"/>
  <c r="F26" i="15" s="1"/>
  <c r="D26" i="15"/>
  <c r="E26" i="15"/>
  <c r="G26" i="15" s="1"/>
  <c r="B27" i="15"/>
  <c r="C27" i="15"/>
  <c r="D27" i="15"/>
  <c r="E27" i="15"/>
  <c r="B28" i="15"/>
  <c r="C28" i="15"/>
  <c r="D28" i="15"/>
  <c r="E28" i="15"/>
  <c r="B29" i="15"/>
  <c r="C29" i="15"/>
  <c r="F29" i="15" s="1"/>
  <c r="D29" i="15"/>
  <c r="E29" i="15"/>
  <c r="C30" i="15"/>
  <c r="F5" i="14"/>
  <c r="G5" i="14"/>
  <c r="D6" i="14"/>
  <c r="F6" i="14" s="1"/>
  <c r="G7" i="14"/>
  <c r="D9" i="14"/>
  <c r="G11" i="14"/>
  <c r="G12" i="14"/>
  <c r="G13" i="14"/>
  <c r="D15" i="14"/>
  <c r="B17" i="14"/>
  <c r="C17" i="14"/>
  <c r="F17" i="14" s="1"/>
  <c r="D17" i="14"/>
  <c r="E17" i="14"/>
  <c r="G17" i="14" s="1"/>
  <c r="B18" i="14"/>
  <c r="C18" i="14"/>
  <c r="E18" i="14"/>
  <c r="G19" i="14"/>
  <c r="D21" i="14"/>
  <c r="G30" i="5"/>
  <c r="H30" i="5"/>
  <c r="G5" i="4"/>
  <c r="H5" i="4"/>
  <c r="G9" i="4"/>
  <c r="H9" i="4"/>
  <c r="G13" i="4"/>
  <c r="H13" i="4"/>
  <c r="G17" i="4"/>
  <c r="H17" i="4"/>
  <c r="G21" i="4"/>
  <c r="H21" i="4"/>
  <c r="G25" i="4"/>
  <c r="H25" i="4"/>
  <c r="G29" i="4"/>
  <c r="H29" i="4"/>
  <c r="I13" i="35" l="1"/>
  <c r="I10" i="28"/>
  <c r="G20" i="16"/>
  <c r="G28" i="15"/>
  <c r="G27" i="15"/>
  <c r="G21" i="15"/>
  <c r="F24" i="15"/>
  <c r="F21" i="15"/>
  <c r="F28" i="15"/>
  <c r="F27" i="15"/>
  <c r="F25" i="15"/>
  <c r="E30" i="15"/>
  <c r="G12" i="15"/>
  <c r="D30" i="15"/>
  <c r="F23" i="15"/>
  <c r="G6" i="14"/>
  <c r="D18" i="14"/>
  <c r="G18" i="14" s="1"/>
  <c r="F30" i="15"/>
  <c r="G29" i="15"/>
  <c r="G25" i="15"/>
  <c r="G23" i="15"/>
  <c r="G30"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C40" authorId="0" shapeId="0" xr:uid="{3E884154-3314-444E-AB3C-C6EEF5650669}">
      <text>
        <r>
          <rPr>
            <sz val="8"/>
            <color indexed="81"/>
            <rFont val="Tahoma"/>
            <family val="2"/>
            <charset val="238"/>
          </rPr>
          <t xml:space="preserve">Without Budapest.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1" authorId="0" shapeId="0" xr:uid="{882AED01-30E4-4FAE-9018-723E19DADD1A}">
      <text>
        <r>
          <rPr>
            <sz val="8"/>
            <color indexed="81"/>
            <rFont val="Tahoma"/>
            <family val="2"/>
            <charset val="238"/>
          </rPr>
          <t xml:space="preserve"> Data on the national economy including data confined to enterprises with more than 20 employees in 1992–1998. 
Source: Annual institutional labour statistical surveys.</t>
        </r>
      </text>
    </comment>
    <comment ref="B5" authorId="0" shapeId="0" xr:uid="{8F95677A-3EAC-4D80-8EE7-9802230D0AFB}">
      <text>
        <r>
          <rPr>
            <sz val="8"/>
            <color indexed="81"/>
            <rFont val="Tahoma"/>
            <family val="2"/>
            <charset val="238"/>
          </rPr>
          <t>Since 1998 data relate to enterprises with more than 4 employees and on non-profit organizations observed are added.</t>
        </r>
      </text>
    </comment>
    <comment ref="B6" authorId="0" shapeId="0" xr:uid="{8264E03A-4EBF-4859-A2F7-B8093E3B8D1C}">
      <text>
        <r>
          <rPr>
            <sz val="8"/>
            <color indexed="81"/>
            <rFont val="Tahoma"/>
            <family val="2"/>
            <charset val="238"/>
          </rPr>
          <t>Since 1998 data relate to enterprises with more than 4 employees and on non-profit organizations observed are added.</t>
        </r>
      </text>
    </comment>
    <comment ref="B7" authorId="0" shapeId="0" xr:uid="{A726A829-5CD4-465F-AE3A-BB1A94D3FA01}">
      <text>
        <r>
          <rPr>
            <sz val="8"/>
            <color indexed="81"/>
            <rFont val="Tahoma"/>
            <family val="2"/>
            <charset val="238"/>
          </rPr>
          <t>Since 1998 data relate to enterprises with more than 4 employees and on non-profit organizations observed are added.</t>
        </r>
      </text>
    </comment>
    <comment ref="B8" authorId="0" shapeId="0" xr:uid="{3D58FB4C-38F7-4F98-BF32-B9D320C1166A}">
      <text>
        <r>
          <rPr>
            <sz val="8"/>
            <color indexed="81"/>
            <rFont val="Tahoma"/>
            <family val="2"/>
            <charset val="238"/>
          </rPr>
          <t>Since 1998 data relate to enterprises with more than 4 employees and on non-profit organizations observed are added.</t>
        </r>
      </text>
    </comment>
    <comment ref="B9" authorId="0" shapeId="0" xr:uid="{BD55AF25-0BBD-4B85-9A2B-FFBDEE8C7D8A}">
      <text>
        <r>
          <rPr>
            <sz val="8"/>
            <color indexed="81"/>
            <rFont val="Tahoma"/>
            <family val="2"/>
            <charset val="238"/>
          </rPr>
          <t>Since 1998 data relate to enterprises with more than 4 employees and on non-profit organizations observed are added.</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12" authorId="0" shapeId="0" xr:uid="{28F9260D-D111-47BD-88BA-2EFCB2BF6B94}">
      <text>
        <r>
          <rPr>
            <sz val="8"/>
            <color indexed="81"/>
            <rFont val="Tahoma"/>
            <family val="2"/>
            <charset val="238"/>
          </rPr>
          <t>Nursing of children who don't study  in an educational institution.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15" authorId="0" shapeId="0" xr:uid="{621ED4AD-9763-485A-9D7C-0A8EDAD349E2}">
      <text>
        <r>
          <rPr>
            <sz val="8"/>
            <color indexed="81"/>
            <rFont val="Tahoma"/>
            <family val="2"/>
            <charset val="238"/>
          </rPr>
          <t>The method of causes-of-death data processing was changed in 2005. Manual coding has been replaced by automated processing in which the coding of diagnose texts and the selection of the underlying cause are carried out by a software.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6" authorId="0" shapeId="0" xr:uid="{EDF723DB-54DF-4AEE-BA8C-D6ED0817E78C}">
      <text>
        <r>
          <rPr>
            <sz val="8"/>
            <color indexed="81"/>
            <rFont val="Tahoma"/>
            <family val="2"/>
            <charset val="238"/>
          </rPr>
          <t>See Methodology chapter 4.</t>
        </r>
      </text>
    </comment>
    <comment ref="A7" authorId="0" shapeId="0" xr:uid="{3DB0D1E9-06D8-4EBD-9ADD-326BC36E9F81}">
      <text>
        <r>
          <rPr>
            <sz val="8"/>
            <color indexed="81"/>
            <rFont val="Tahoma"/>
            <family val="2"/>
            <charset val="238"/>
          </rPr>
          <t>See Methodology chapter 4.</t>
        </r>
      </text>
    </comment>
    <comment ref="A11" authorId="0" shapeId="0" xr:uid="{103B87F9-8508-40A1-AFA1-4C1D6021C1DB}">
      <text>
        <r>
          <rPr>
            <sz val="8"/>
            <color indexed="81"/>
            <rFont val="Tahoma"/>
            <family val="2"/>
            <charset val="238"/>
          </rPr>
          <t>See Methodology chapter 4.</t>
        </r>
      </text>
    </comment>
    <comment ref="A12" authorId="0" shapeId="0" xr:uid="{66D46E6F-7C37-432E-ADA9-E4B3BFFA1819}">
      <text>
        <r>
          <rPr>
            <sz val="8"/>
            <color indexed="81"/>
            <rFont val="Tahoma"/>
            <family val="2"/>
            <charset val="238"/>
          </rPr>
          <t>See Methodology chapter 4.</t>
        </r>
      </text>
    </comment>
    <comment ref="A18" authorId="0" shapeId="0" xr:uid="{19284343-6E1A-4489-8F0C-D63FCA068901}">
      <text>
        <r>
          <rPr>
            <sz val="8"/>
            <color indexed="81"/>
            <rFont val="Tahoma"/>
            <family val="2"/>
            <charset val="238"/>
          </rPr>
          <t xml:space="preserve">From 2000 data are recalculated according to the methodological changes to the EU requirements.
</t>
        </r>
      </text>
    </comment>
    <comment ref="A35" authorId="0" shapeId="0" xr:uid="{84435943-AF27-4694-BC71-6BA9BA01A99F}">
      <text>
        <r>
          <rPr>
            <sz val="8"/>
            <color indexed="81"/>
            <rFont val="Tahoma"/>
            <family val="2"/>
            <charset val="238"/>
          </rPr>
          <t xml:space="preserve">From 2000 data are recalculated according to the methodological changes to the EU requirements.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F2" authorId="0" shapeId="0" xr:uid="{9D9652D2-0FC3-4368-BEB4-8CE0BDC8472E}">
      <text>
        <r>
          <rPr>
            <sz val="8"/>
            <color indexed="81"/>
            <rFont val="Tahoma"/>
            <family val="2"/>
            <charset val="238"/>
          </rPr>
          <t>From 2003 241 and more days.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1" authorId="0" shapeId="0" xr:uid="{D4C85782-941C-4ED8-BDE9-11BB997481C2}">
      <text>
        <r>
          <rPr>
            <sz val="8"/>
            <color indexed="81"/>
            <rFont val="Tahoma"/>
            <family val="2"/>
            <charset val="238"/>
          </rPr>
          <t>Number of beneficiaries who participate in measure at least one day.</t>
        </r>
      </text>
    </comment>
    <comment ref="G3" authorId="0" shapeId="0" xr:uid="{11FD1678-7762-43C6-AF28-DD62F9B8FA76}">
      <text>
        <r>
          <rPr>
            <sz val="8"/>
            <color indexed="81"/>
            <rFont val="Tahoma"/>
            <family val="2"/>
            <charset val="238"/>
          </rPr>
          <t>Public worker and who are employed in public work to be beneficiaries of income supplement for the unemployed together.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1" authorId="0" shapeId="0" xr:uid="{BDFE6D59-5E95-4246-A549-9556122CB38F}">
      <text>
        <r>
          <rPr>
            <sz val="8"/>
            <color indexed="81"/>
            <rFont val="Tahoma"/>
            <family val="2"/>
            <charset val="238"/>
          </rPr>
          <t xml:space="preserve">Foreign, homeless people and those of unknown place of residence are excluded.
</t>
        </r>
      </text>
    </comment>
    <comment ref="I2" authorId="0" shapeId="0" xr:uid="{474F1112-04E4-45D4-A6AF-412919A0029A}">
      <text>
        <r>
          <rPr>
            <sz val="8"/>
            <color indexed="81"/>
            <rFont val="Tahoma"/>
            <family val="2"/>
            <charset val="238"/>
          </rPr>
          <t xml:space="preserve">Deaths under 1 year per thousand live-born.
</t>
        </r>
      </text>
    </comment>
    <comment ref="C40" authorId="0" shapeId="0" xr:uid="{4BD14E9F-D11D-4495-B7DA-47F13730DE91}">
      <text>
        <r>
          <rPr>
            <sz val="8"/>
            <color indexed="81"/>
            <rFont val="Tahoma"/>
            <family val="2"/>
            <charset val="238"/>
          </rPr>
          <t xml:space="preserve">Without Budapest.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1" authorId="0" shapeId="0" xr:uid="{5DC7D03E-2B33-4D98-A458-85B303A2ACBA}">
      <text>
        <r>
          <rPr>
            <sz val="8"/>
            <color indexed="81"/>
            <rFont val="Tahoma"/>
            <family val="2"/>
            <charset val="238"/>
          </rPr>
          <t>Foreign, homeless people and those of unknown place of residence are excluded.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6" authorId="0" shapeId="0" xr:uid="{AE9237D3-DAD3-4E22-886C-0251E87EA41B}">
      <text>
        <r>
          <rPr>
            <sz val="8"/>
            <color indexed="81"/>
            <rFont val="Tahoma"/>
            <family val="2"/>
            <charset val="238"/>
          </rPr>
          <t xml:space="preserve"> Data of 2001. Census.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1" authorId="0" shapeId="0" xr:uid="{FE90FCB2-0E38-4ED6-A5F7-71D09E23DE34}">
      <text>
        <r>
          <rPr>
            <sz val="8"/>
            <color indexed="81"/>
            <rFont val="Tahoma"/>
            <family val="2"/>
            <charset val="238"/>
          </rPr>
          <t>Excluding conscripts.
Source: Labour Force Survey.</t>
        </r>
      </text>
    </comment>
    <comment ref="A6" authorId="0" shapeId="0" xr:uid="{482911BE-C5BC-4170-BD68-C3DFD88C906B}">
      <text>
        <r>
          <rPr>
            <sz val="8"/>
            <color indexed="81"/>
            <rFont val="Tahoma"/>
            <family val="2"/>
            <charset val="238"/>
          </rPr>
          <t xml:space="preserve">
Reweighted data on the basis of 2001 census.</t>
        </r>
      </text>
    </comment>
    <comment ref="A7" authorId="0" shapeId="0" xr:uid="{C47276FB-83F7-4A9F-88FE-CD357B712E59}">
      <text>
        <r>
          <rPr>
            <sz val="8"/>
            <color indexed="81"/>
            <rFont val="Tahoma"/>
            <family val="2"/>
            <charset val="238"/>
          </rPr>
          <t>Reweighted data on the basis of 2001 census.</t>
        </r>
      </text>
    </comment>
    <comment ref="A12" authorId="0" shapeId="0" xr:uid="{877E4F6C-101A-4CE1-AB49-0085377ACEA6}">
      <text>
        <r>
          <rPr>
            <sz val="8"/>
            <color indexed="81"/>
            <rFont val="Tahoma"/>
            <family val="2"/>
            <charset val="238"/>
          </rPr>
          <t xml:space="preserve">
Reweighted data on the basis of 2001 census.</t>
        </r>
      </text>
    </comment>
    <comment ref="A13" authorId="0" shapeId="0" xr:uid="{6EB79119-1415-4426-8811-8AFEEB523424}">
      <text>
        <r>
          <rPr>
            <sz val="8"/>
            <color indexed="81"/>
            <rFont val="Tahoma"/>
            <family val="2"/>
            <charset val="238"/>
          </rPr>
          <t>Reweighted data on the basis of 2001 census.</t>
        </r>
      </text>
    </comment>
    <comment ref="A18" authorId="0" shapeId="0" xr:uid="{647AC425-33C9-466A-A9A5-265A44DE57EA}">
      <text>
        <r>
          <rPr>
            <sz val="8"/>
            <color indexed="81"/>
            <rFont val="Tahoma"/>
            <family val="2"/>
            <charset val="238"/>
          </rPr>
          <t xml:space="preserve">
Reweighted data on the basis of 2001 census.</t>
        </r>
      </text>
    </comment>
    <comment ref="A19" authorId="0" shapeId="0" xr:uid="{57635E60-B803-4A04-A444-8C69C6043BB6}">
      <text>
        <r>
          <rPr>
            <sz val="8"/>
            <color indexed="81"/>
            <rFont val="Tahoma"/>
            <family val="2"/>
            <charset val="238"/>
          </rPr>
          <t>Reweighted data on the basis of 2001 census.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1" authorId="0" shapeId="0" xr:uid="{31EFD8E8-8CA7-4EEE-9E04-0073ED4A8020}">
      <text>
        <r>
          <rPr>
            <sz val="8"/>
            <color indexed="81"/>
            <rFont val="Tahoma"/>
            <family val="2"/>
            <charset val="238"/>
          </rPr>
          <t>a) Excluding conscripts.
b) Reweighted data on the basis of 2001 census.
Source: Labour Force Survey.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1" authorId="0" shapeId="0" xr:uid="{30711BA6-BD3C-443C-8630-CA73CF13A408}">
      <text>
        <r>
          <rPr>
            <sz val="8"/>
            <color indexed="81"/>
            <rFont val="Tahoma"/>
            <family val="2"/>
            <charset val="238"/>
          </rPr>
          <t>Excluding conscripts. 
Source: Labour Force Survey.</t>
        </r>
      </text>
    </comment>
    <comment ref="A5" authorId="0" shapeId="0" xr:uid="{8BAF1170-26DC-4E01-94DE-BB12F7D7F09B}">
      <text>
        <r>
          <rPr>
            <sz val="8"/>
            <color indexed="81"/>
            <rFont val="Tahoma"/>
            <family val="2"/>
            <charset val="238"/>
          </rPr>
          <t xml:space="preserve">
Reweighted data on the basis of 2001 census.</t>
        </r>
      </text>
    </comment>
    <comment ref="A6" authorId="0" shapeId="0" xr:uid="{305193AC-DDC6-4B85-B626-2C5DAA8D8650}">
      <text>
        <r>
          <rPr>
            <sz val="8"/>
            <color indexed="81"/>
            <rFont val="Tahoma"/>
            <family val="2"/>
            <charset val="238"/>
          </rPr>
          <t>Reweighted data on the basis of 2001 census.</t>
        </r>
      </text>
    </comment>
    <comment ref="A17" authorId="0" shapeId="0" xr:uid="{00A5FA74-B107-4FC6-AC0E-955D5F62C6CF}">
      <text>
        <r>
          <rPr>
            <sz val="8"/>
            <color indexed="81"/>
            <rFont val="Tahoma"/>
            <family val="2"/>
            <charset val="238"/>
          </rPr>
          <t xml:space="preserve">
Reweighted data on the basis of 2001 census.</t>
        </r>
      </text>
    </comment>
    <comment ref="A18" authorId="0" shapeId="0" xr:uid="{5CC8D363-1A50-433E-9ECD-F3606ED06DA3}">
      <text>
        <r>
          <rPr>
            <sz val="8"/>
            <color indexed="81"/>
            <rFont val="Tahoma"/>
            <family val="2"/>
            <charset val="238"/>
          </rPr>
          <t>Reweighted data on the basis of 2001 census.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1" authorId="0" shapeId="0" xr:uid="{4A946723-16F5-482D-B658-B5F10612B17F}">
      <text>
        <r>
          <rPr>
            <sz val="8"/>
            <color indexed="81"/>
            <rFont val="Tahoma"/>
            <family val="2"/>
            <charset val="238"/>
          </rPr>
          <t>Data on the national economy including data confined to enterprises with more than 20 employees in 1992–1998. 
Source: Annual institutional labour statistical surveys.</t>
        </r>
      </text>
    </comment>
    <comment ref="A12" authorId="0" shapeId="0" xr:uid="{1D0381B1-B1F8-4281-B4DA-E99EE919DE65}">
      <text>
        <r>
          <rPr>
            <sz val="8"/>
            <color indexed="81"/>
            <rFont val="Tahoma"/>
            <family val="2"/>
            <charset val="238"/>
          </rPr>
          <t>Since 1998 data relate to enterprises with more than 4 employees and on non-profit organizations observed are added.</t>
        </r>
      </text>
    </comment>
    <comment ref="A13" authorId="0" shapeId="0" xr:uid="{E52566FC-941B-40D0-A8D3-802B564455B8}">
      <text>
        <r>
          <rPr>
            <sz val="8"/>
            <color indexed="81"/>
            <rFont val="Tahoma"/>
            <family val="2"/>
            <charset val="238"/>
          </rPr>
          <t>Since 1998 data relate to enterprises with more than 4 employees and on non-profit organizations observed are added.</t>
        </r>
      </text>
    </comment>
    <comment ref="A14" authorId="0" shapeId="0" xr:uid="{73BB54C9-4C3E-4AD2-B8FB-A1AABB60811F}">
      <text>
        <r>
          <rPr>
            <sz val="8"/>
            <color indexed="81"/>
            <rFont val="Tahoma"/>
            <family val="2"/>
            <charset val="238"/>
          </rPr>
          <t>Since 1998 data relate to enterprises with more than 4 employees and on non-profit organizations observed are added.</t>
        </r>
      </text>
    </comment>
    <comment ref="A15" authorId="0" shapeId="0" xr:uid="{29025530-3C76-451E-BF06-62A26AEB0DBB}">
      <text>
        <r>
          <rPr>
            <sz val="8"/>
            <color indexed="81"/>
            <rFont val="Tahoma"/>
            <family val="2"/>
            <charset val="238"/>
          </rPr>
          <t>Since 1998 data relate to enterprises with more than 4 employees and on non-profit organizations observed are added.</t>
        </r>
      </text>
    </comment>
    <comment ref="A16" authorId="0" shapeId="0" xr:uid="{7EE898FD-90D7-463F-A46B-738AA2490867}">
      <text>
        <r>
          <rPr>
            <sz val="8"/>
            <color indexed="81"/>
            <rFont val="Tahoma"/>
            <family val="2"/>
            <charset val="238"/>
          </rPr>
          <t>Since 1998 data relate to enterprises with more than 4 employees and on non-profit organizations observed are added.</t>
        </r>
      </text>
    </comment>
    <comment ref="A17" authorId="0" shapeId="0" xr:uid="{CA3E58B4-0AC7-45E3-9E0F-A3769DCC2562}">
      <text>
        <r>
          <rPr>
            <sz val="8"/>
            <color indexed="81"/>
            <rFont val="Tahoma"/>
            <family val="2"/>
            <charset val="238"/>
          </rPr>
          <t>Since 1998 data relate to enterprises with more than 4 employees and on non-profit organizations observed are added.</t>
        </r>
      </text>
    </comment>
    <comment ref="A18" authorId="0" shapeId="0" xr:uid="{8A3574D1-3AD1-4221-94E0-918333F1D8AA}">
      <text>
        <r>
          <rPr>
            <sz val="8"/>
            <color indexed="81"/>
            <rFont val="Tahoma"/>
            <family val="2"/>
            <charset val="238"/>
          </rPr>
          <t>Since 1998 data relate to enterprises with more than 4 employees and on non-profit organizations observed are added.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1" authorId="0" shapeId="0" xr:uid="{5309E078-8BED-4581-B64C-3363ED3FA3C6}">
      <text>
        <r>
          <rPr>
            <sz val="8"/>
            <color indexed="81"/>
            <rFont val="Tahoma"/>
            <family val="2"/>
            <charset val="238"/>
          </rPr>
          <t>Data on the national economy including data confined to enterprises with more than 20 employees in 1993–1998. 
Source: Annual institutional labour statistical surveys.</t>
        </r>
      </text>
    </comment>
    <comment ref="A11" authorId="0" shapeId="0" xr:uid="{8D355D52-96DD-4D63-8086-BFFBCAF510B8}">
      <text>
        <r>
          <rPr>
            <sz val="8"/>
            <color indexed="81"/>
            <rFont val="Tahoma"/>
            <family val="2"/>
            <charset val="238"/>
          </rPr>
          <t>Since 1998 data relate to enterprises with more than 4 employees and on non-profit organizations observed are added.</t>
        </r>
      </text>
    </comment>
    <comment ref="A12" authorId="0" shapeId="0" xr:uid="{D237F4C8-843E-4365-85D5-54A971B7D859}">
      <text>
        <r>
          <rPr>
            <sz val="8"/>
            <color indexed="81"/>
            <rFont val="Tahoma"/>
            <family val="2"/>
            <charset val="238"/>
          </rPr>
          <t>Since 1998 data relate to enterprises with more than 4 employees and on non-profit organizations observed are added.</t>
        </r>
      </text>
    </comment>
    <comment ref="A13" authorId="0" shapeId="0" xr:uid="{65243AB0-D057-4319-BE6A-8646F96E567E}">
      <text>
        <r>
          <rPr>
            <sz val="8"/>
            <color indexed="81"/>
            <rFont val="Tahoma"/>
            <family val="2"/>
            <charset val="238"/>
          </rPr>
          <t>Since 1998 data relate to enterprises with more than 4 employees and on non-profit organizations observed are added.</t>
        </r>
      </text>
    </comment>
    <comment ref="A14" authorId="0" shapeId="0" xr:uid="{73C36C8F-495E-4AF8-A59B-99E9B6389C2A}">
      <text>
        <r>
          <rPr>
            <sz val="8"/>
            <color indexed="81"/>
            <rFont val="Tahoma"/>
            <family val="2"/>
            <charset val="238"/>
          </rPr>
          <t>Since 1998 data relate to enterprises with more than 4 employees and on non-profit organizations observed are added.</t>
        </r>
      </text>
    </comment>
    <comment ref="A15" authorId="0" shapeId="0" xr:uid="{0A18484E-0361-4278-93F0-24E6E7EFF61A}">
      <text>
        <r>
          <rPr>
            <sz val="8"/>
            <color indexed="81"/>
            <rFont val="Tahoma"/>
            <family val="2"/>
            <charset val="238"/>
          </rPr>
          <t>Since 1998 data relate to enterprises with more than 4 employees and on non-profit organizations observed are added.</t>
        </r>
      </text>
    </comment>
    <comment ref="A16" authorId="0" shapeId="0" xr:uid="{91F33773-5E38-4D50-A2C5-5C5235773528}">
      <text>
        <r>
          <rPr>
            <sz val="8"/>
            <color indexed="81"/>
            <rFont val="Tahoma"/>
            <family val="2"/>
            <charset val="238"/>
          </rPr>
          <t>Since 1998 data relate to enterprises with more than 4 employees and on non-profit organizations observed are added.</t>
        </r>
      </text>
    </comment>
    <comment ref="A17" authorId="0" shapeId="0" xr:uid="{AFA50F4C-CD96-4995-86C5-89A72CDE8DD3}">
      <text>
        <r>
          <rPr>
            <sz val="8"/>
            <color indexed="81"/>
            <rFont val="Tahoma"/>
            <family val="2"/>
            <charset val="238"/>
          </rPr>
          <t>Since 1998 data relate to enterprises with more than 4 employees and on non-profit organizations observed are added.</t>
        </r>
      </text>
    </comment>
    <comment ref="A18" authorId="0" shapeId="0" xr:uid="{C50B95F6-318F-4E9D-A907-0DCBAEB7F359}">
      <text>
        <r>
          <rPr>
            <sz val="8"/>
            <color indexed="81"/>
            <rFont val="Tahoma"/>
            <family val="2"/>
            <charset val="238"/>
          </rPr>
          <t>Since 1998 data relate to enterprises with more than 4 employees and on non-profit organizations observed are added.</t>
        </r>
      </text>
    </comment>
  </commentList>
</comments>
</file>

<file path=xl/sharedStrings.xml><?xml version="1.0" encoding="utf-8"?>
<sst xmlns="http://schemas.openxmlformats.org/spreadsheetml/2006/main" count="1482" uniqueCount="376">
  <si>
    <t>Total</t>
  </si>
  <si>
    <t xml:space="preserve">Budapest </t>
  </si>
  <si>
    <t>–</t>
  </si>
  <si>
    <t>age-group, %</t>
  </si>
  <si>
    <t>60–x</t>
  </si>
  <si>
    <t>30–59</t>
  </si>
  <si>
    <t>15–29</t>
  </si>
  <si>
    <t>0–14</t>
  </si>
  <si>
    <t>percentage distribution</t>
  </si>
  <si>
    <t>number</t>
  </si>
  <si>
    <t>Of which</t>
  </si>
  <si>
    <t>Population</t>
  </si>
  <si>
    <t>Settlements</t>
  </si>
  <si>
    <t>Settlement population</t>
  </si>
  <si>
    <t>1.1. Number of settlements and population by settlement population, 1 January 2006</t>
  </si>
  <si>
    <t>Country total</t>
  </si>
  <si>
    <t>Southern Great Plain</t>
  </si>
  <si>
    <t xml:space="preserve">Csongrád </t>
  </si>
  <si>
    <t>Békés</t>
  </si>
  <si>
    <t>Bács-Kiskun</t>
  </si>
  <si>
    <t>Northern Great Plain</t>
  </si>
  <si>
    <t>Szabolcs-Szatmár-Bereg</t>
  </si>
  <si>
    <t>Jász-Nagykun-Szolnok</t>
  </si>
  <si>
    <t>Hajdú-Bihar</t>
  </si>
  <si>
    <t>Northern Hungary</t>
  </si>
  <si>
    <t>Nógrád</t>
  </si>
  <si>
    <t>Heves</t>
  </si>
  <si>
    <t>Borsod-Abaúj-Zemplén</t>
  </si>
  <si>
    <t>Southern Transdanubia</t>
  </si>
  <si>
    <t>Tolna</t>
  </si>
  <si>
    <t>Somogy</t>
  </si>
  <si>
    <t>Baranya</t>
  </si>
  <si>
    <t>Western Transdanubia</t>
  </si>
  <si>
    <t>Zala</t>
  </si>
  <si>
    <t>Vas</t>
  </si>
  <si>
    <t>Győr-Moson-Sopron</t>
  </si>
  <si>
    <t>Central Transdanubia</t>
  </si>
  <si>
    <t>Veszprém</t>
  </si>
  <si>
    <t>Komárom-Esztergom</t>
  </si>
  <si>
    <t>Fejér</t>
  </si>
  <si>
    <t>Central Hungary</t>
  </si>
  <si>
    <t>Pest</t>
  </si>
  <si>
    <t>Budapest</t>
  </si>
  <si>
    <t>Rate of urban population, %</t>
  </si>
  <si>
    <t>Number of settlements per hundred sq. km</t>
  </si>
  <si>
    <t>Population density per sq. km</t>
  </si>
  <si>
    <t>Population, thousands</t>
  </si>
  <si>
    <t>Number of settlements</t>
  </si>
  <si>
    <t>Area, sq. km</t>
  </si>
  <si>
    <t>Region</t>
  </si>
  <si>
    <t>1.2. Main data on settlements by region, 1 January, 2006</t>
  </si>
  <si>
    <t>100000 and more</t>
  </si>
  <si>
    <t>50 000–                    99 999</t>
  </si>
  <si>
    <t>20 000–                  49 999</t>
  </si>
  <si>
    <t>10 000–                 19 999</t>
  </si>
  <si>
    <t>5 000–                  9 999</t>
  </si>
  <si>
    <t>2 000–                           4 999</t>
  </si>
  <si>
    <t>1 000–                           1 999</t>
  </si>
  <si>
    <t>500–                                999</t>
  </si>
  <si>
    <t>499 and less</t>
  </si>
  <si>
    <t>1.3. Number of settlements by settlement population and region, 1 January 2006</t>
  </si>
  <si>
    <t>1.4. The population of settlements by settlement population and region, 1 January 2006</t>
  </si>
  <si>
    <t xml:space="preserve">       x</t>
  </si>
  <si>
    <t>Of which:</t>
  </si>
  <si>
    <t>years old</t>
  </si>
  <si>
    <t>dependency rate</t>
  </si>
  <si>
    <t>65–x</t>
  </si>
  <si>
    <t>15–64</t>
  </si>
  <si>
    <t>Ageing                                                                                                                                     index</t>
  </si>
  <si>
    <t>Total dependency rate</t>
  </si>
  <si>
    <t>Old-age</t>
  </si>
  <si>
    <t>Youth</t>
  </si>
  <si>
    <t>Age composition, %</t>
  </si>
  <si>
    <t>Year, region,                                                                                                                                    settlement population</t>
  </si>
  <si>
    <t>1.5. Dependency ratios and ageing index (1 January)</t>
  </si>
  <si>
    <t xml:space="preserve">               x</t>
  </si>
  <si>
    <t>..</t>
  </si>
  <si>
    <t>Unknown residence, homeless</t>
  </si>
  <si>
    <t>Foreign</t>
  </si>
  <si>
    <t>total</t>
  </si>
  <si>
    <t>female</t>
  </si>
  <si>
    <t>male</t>
  </si>
  <si>
    <t>Deaths per thousand inhabitants of the corresponding sex</t>
  </si>
  <si>
    <t>Number of deaths</t>
  </si>
  <si>
    <t>Year, region, settlement population</t>
  </si>
  <si>
    <t>1.6. Mortality by sex</t>
  </si>
  <si>
    <t>70–x</t>
  </si>
  <si>
    <t>60–69</t>
  </si>
  <si>
    <t>50–59</t>
  </si>
  <si>
    <t>40–49</t>
  </si>
  <si>
    <t>30–39</t>
  </si>
  <si>
    <t xml:space="preserve"> Together</t>
  </si>
  <si>
    <t>Female</t>
  </si>
  <si>
    <t xml:space="preserve"> Male</t>
  </si>
  <si>
    <t>cerebro-vascular diseases</t>
  </si>
  <si>
    <t>heart-  diseases</t>
  </si>
  <si>
    <t>suicides</t>
  </si>
  <si>
    <t>accidents</t>
  </si>
  <si>
    <t>within it: diseases of liver</t>
  </si>
  <si>
    <t>diseases of the digestive system</t>
  </si>
  <si>
    <t>diseases of the respiratory system</t>
  </si>
  <si>
    <t xml:space="preserve"> within it</t>
  </si>
  <si>
    <t>diseases of the circulatory system</t>
  </si>
  <si>
    <t>malignant neoplasms</t>
  </si>
  <si>
    <t xml:space="preserve"> Of which</t>
  </si>
  <si>
    <t>Age-group</t>
  </si>
  <si>
    <t>1.7. Mortality by main causes of death, 2005 [Per hundred thousand inhabitants]</t>
  </si>
  <si>
    <t xml:space="preserve">         x*</t>
  </si>
  <si>
    <t>Region, settlement population</t>
  </si>
  <si>
    <t>1.8. Average life expectancy at birth</t>
  </si>
  <si>
    <t>Csongrád</t>
  </si>
  <si>
    <t>per thousand inhabitants</t>
  </si>
  <si>
    <r>
      <t>Infant                                                                                                                                      mortality</t>
    </r>
    <r>
      <rPr>
        <vertAlign val="superscript"/>
        <sz val="8"/>
        <rFont val="Arial Narrow"/>
        <family val="2"/>
        <charset val="238"/>
      </rPr>
      <t>b)</t>
    </r>
  </si>
  <si>
    <t>Natural increase or decrease (–)</t>
  </si>
  <si>
    <t>Deaths</t>
  </si>
  <si>
    <t>Live births</t>
  </si>
  <si>
    <t>Divorces</t>
  </si>
  <si>
    <t>Marriages</t>
  </si>
  <si>
    <r>
      <t>1.9. Main indicators</t>
    </r>
    <r>
      <rPr>
        <b/>
        <vertAlign val="superscript"/>
        <sz val="10"/>
        <rFont val="Arial Narrow"/>
        <family val="2"/>
        <charset val="238"/>
      </rPr>
      <t>a)</t>
    </r>
    <r>
      <rPr>
        <b/>
        <sz val="10"/>
        <rFont val="Arial Narrow"/>
        <family val="2"/>
        <charset val="238"/>
      </rPr>
      <t xml:space="preserve"> of vital statistics by region, 2005</t>
    </r>
  </si>
  <si>
    <t xml:space="preserve">–      </t>
  </si>
  <si>
    <t xml:space="preserve">–  </t>
  </si>
  <si>
    <t>Actual increase or decrease (–)</t>
  </si>
  <si>
    <t>Difference in temporary migration</t>
  </si>
  <si>
    <t>Difference in permanent migration</t>
  </si>
  <si>
    <t>1.10. Actual increase or decreasea), 2005</t>
  </si>
  <si>
    <t>2001*</t>
  </si>
  <si>
    <t>roomed dwellings, %</t>
  </si>
  <si>
    <t>3 and more</t>
  </si>
  <si>
    <t>Number of persons per hundred dwellings</t>
  </si>
  <si>
    <t>Number of dwellings, thousands</t>
  </si>
  <si>
    <t>Year, region</t>
  </si>
  <si>
    <t>1.11. Dwelling stock (1 January)</t>
  </si>
  <si>
    <t xml:space="preserve">   x</t>
  </si>
  <si>
    <t>rooms</t>
  </si>
  <si>
    <t>Average floor area of built dwellings, sq.m</t>
  </si>
  <si>
    <t>Of which: percentage of dwellings with</t>
  </si>
  <si>
    <t>Dwellings built</t>
  </si>
  <si>
    <t>Year, region,                                                                                                                                   settlement population</t>
  </si>
  <si>
    <t>1.12. Dwelling construction</t>
  </si>
  <si>
    <r>
      <t>2003</t>
    </r>
    <r>
      <rPr>
        <vertAlign val="superscript"/>
        <sz val="8"/>
        <rFont val="Arial Narrow"/>
        <family val="2"/>
        <charset val="238"/>
      </rPr>
      <t>b)</t>
    </r>
  </si>
  <si>
    <r>
      <t>2000</t>
    </r>
    <r>
      <rPr>
        <vertAlign val="superscript"/>
        <sz val="8"/>
        <rFont val="Arial Narrow"/>
        <family val="2"/>
        <charset val="238"/>
      </rPr>
      <t>b)</t>
    </r>
  </si>
  <si>
    <t>Together</t>
  </si>
  <si>
    <t>Male</t>
  </si>
  <si>
    <t>persons, thousands</t>
  </si>
  <si>
    <t>Participation                                                                     rate, %</t>
  </si>
  <si>
    <t>Unemployment                                                                                                                       rate, %</t>
  </si>
  <si>
    <t>Economically inactive</t>
  </si>
  <si>
    <t>Economically active</t>
  </si>
  <si>
    <t>Unemployed</t>
  </si>
  <si>
    <t>Employed</t>
  </si>
  <si>
    <r>
      <t>2.1. Economic activity of population</t>
    </r>
    <r>
      <rPr>
        <b/>
        <vertAlign val="superscript"/>
        <sz val="10"/>
        <rFont val="Arial Narrow"/>
        <family val="2"/>
        <charset val="238"/>
      </rPr>
      <t>a)</t>
    </r>
    <r>
      <rPr>
        <b/>
        <sz val="10"/>
        <rFont val="Arial Narrow"/>
        <family val="2"/>
        <charset val="238"/>
      </rPr>
      <t xml:space="preserve"> aged 15–74</t>
    </r>
  </si>
  <si>
    <t xml:space="preserve"> Total</t>
  </si>
  <si>
    <t>60–74</t>
  </si>
  <si>
    <t>55–59</t>
  </si>
  <si>
    <t>40–54</t>
  </si>
  <si>
    <t>25–29</t>
  </si>
  <si>
    <t>20–24</t>
  </si>
  <si>
    <t>15–19</t>
  </si>
  <si>
    <r>
      <t>2.2. Economic activity of population</t>
    </r>
    <r>
      <rPr>
        <b/>
        <vertAlign val="superscript"/>
        <sz val="10"/>
        <rFont val="Arial Narrow"/>
        <family val="2"/>
        <charset val="238"/>
      </rPr>
      <t>a)</t>
    </r>
    <r>
      <rPr>
        <b/>
        <sz val="10"/>
        <rFont val="Arial Narrow"/>
        <family val="2"/>
        <charset val="238"/>
      </rPr>
      <t xml:space="preserve"> aged 15–74 by age-group, 2005</t>
    </r>
    <r>
      <rPr>
        <b/>
        <vertAlign val="superscript"/>
        <sz val="10"/>
        <rFont val="Arial Narrow"/>
        <family val="2"/>
        <charset val="238"/>
      </rPr>
      <t>b)</t>
    </r>
  </si>
  <si>
    <t>University</t>
  </si>
  <si>
    <t>College</t>
  </si>
  <si>
    <t>Secondary school</t>
  </si>
  <si>
    <t>Apprentice school,  specialized secondary school</t>
  </si>
  <si>
    <t>Primary school or less than</t>
  </si>
  <si>
    <r>
      <t>2.3. Number of employed</t>
    </r>
    <r>
      <rPr>
        <b/>
        <vertAlign val="superscript"/>
        <sz val="10"/>
        <rFont val="Arial Narrow"/>
        <family val="2"/>
        <charset val="238"/>
      </rPr>
      <t>a)</t>
    </r>
    <r>
      <rPr>
        <b/>
        <sz val="10"/>
        <rFont val="Arial Narrow"/>
        <family val="2"/>
        <charset val="238"/>
      </rPr>
      <t xml:space="preserve"> persons by highest qualification</t>
    </r>
    <r>
      <rPr>
        <sz val="10"/>
        <rFont val="Arial Narrow"/>
        <family val="2"/>
        <charset val="238"/>
      </rPr>
      <t xml:space="preserve"> [thousands]</t>
    </r>
  </si>
  <si>
    <t>Previous year = 100.0</t>
  </si>
  <si>
    <r>
      <t>2004</t>
    </r>
    <r>
      <rPr>
        <vertAlign val="superscript"/>
        <sz val="8"/>
        <rFont val="Arial Narrow"/>
        <family val="2"/>
        <charset val="238"/>
      </rPr>
      <t>b)</t>
    </r>
  </si>
  <si>
    <r>
      <t>2002</t>
    </r>
    <r>
      <rPr>
        <vertAlign val="superscript"/>
        <sz val="8"/>
        <rFont val="Arial Narrow"/>
        <family val="2"/>
        <charset val="238"/>
      </rPr>
      <t>b)</t>
    </r>
  </si>
  <si>
    <r>
      <t>2001</t>
    </r>
    <r>
      <rPr>
        <vertAlign val="superscript"/>
        <sz val="8"/>
        <rFont val="Arial Narrow"/>
        <family val="2"/>
        <charset val="238"/>
      </rPr>
      <t>b)</t>
    </r>
  </si>
  <si>
    <r>
      <t>1999</t>
    </r>
    <r>
      <rPr>
        <vertAlign val="superscript"/>
        <sz val="8"/>
        <rFont val="Arial Narrow"/>
        <family val="2"/>
        <charset val="238"/>
      </rPr>
      <t>b)</t>
    </r>
  </si>
  <si>
    <r>
      <t>1998</t>
    </r>
    <r>
      <rPr>
        <vertAlign val="superscript"/>
        <sz val="8"/>
        <rFont val="Arial Narrow"/>
        <family val="2"/>
        <charset val="238"/>
      </rPr>
      <t>b)</t>
    </r>
  </si>
  <si>
    <t>workers</t>
  </si>
  <si>
    <t>together</t>
  </si>
  <si>
    <t>non-manual</t>
  </si>
  <si>
    <t>manual</t>
  </si>
  <si>
    <t>Monthly net earnings, HUF/person</t>
  </si>
  <si>
    <t>Monthly gross earnings, HUF/person</t>
  </si>
  <si>
    <t>Full-time employees</t>
  </si>
  <si>
    <t>Year</t>
  </si>
  <si>
    <r>
      <t>2.4. Number and earnings of full-time employees</t>
    </r>
    <r>
      <rPr>
        <b/>
        <vertAlign val="superscript"/>
        <sz val="10"/>
        <rFont val="Arial Narrow"/>
        <family val="2"/>
        <charset val="238"/>
      </rPr>
      <t>a)</t>
    </r>
  </si>
  <si>
    <r>
      <t>2005</t>
    </r>
    <r>
      <rPr>
        <vertAlign val="superscript"/>
        <sz val="8"/>
        <rFont val="Arial Narrow"/>
        <family val="2"/>
        <charset val="238"/>
      </rPr>
      <t>b)</t>
    </r>
  </si>
  <si>
    <t>Index (previous year = 100.0)</t>
  </si>
  <si>
    <t>Monthly net earnings</t>
  </si>
  <si>
    <t>Monthly gross earnings</t>
  </si>
  <si>
    <r>
      <t>2.5. Real term of earnings of full-time employees</t>
    </r>
    <r>
      <rPr>
        <b/>
        <vertAlign val="superscript"/>
        <sz val="10"/>
        <rFont val="Arial Narrow"/>
        <family val="2"/>
        <charset val="238"/>
      </rPr>
      <t>a)</t>
    </r>
  </si>
  <si>
    <t>Other community, social and personal service activities</t>
  </si>
  <si>
    <t>O</t>
  </si>
  <si>
    <t>Social care activities</t>
  </si>
  <si>
    <t>Human health activities</t>
  </si>
  <si>
    <t>Health and social care activities</t>
  </si>
  <si>
    <t>N</t>
  </si>
  <si>
    <t>Education</t>
  </si>
  <si>
    <t>M</t>
  </si>
  <si>
    <t>Public administration and defence, compulsory social security</t>
  </si>
  <si>
    <t>L</t>
  </si>
  <si>
    <t>Real estate, renting and business activities</t>
  </si>
  <si>
    <t>K</t>
  </si>
  <si>
    <t>Financial intermediation</t>
  </si>
  <si>
    <t>J</t>
  </si>
  <si>
    <t>Post and telecommunications</t>
  </si>
  <si>
    <t>Transport, storage, post and telecommunications</t>
  </si>
  <si>
    <t>I</t>
  </si>
  <si>
    <t>Hotels and restaurants</t>
  </si>
  <si>
    <t>H</t>
  </si>
  <si>
    <t xml:space="preserve">  household goods</t>
  </si>
  <si>
    <t xml:space="preserve">Wholesale and retail trade, repair of motor vehicles and </t>
  </si>
  <si>
    <t>G</t>
  </si>
  <si>
    <t>Construction</t>
  </si>
  <si>
    <t>F</t>
  </si>
  <si>
    <t>Mining, manufacturing, electricity</t>
  </si>
  <si>
    <t>C, D, E</t>
  </si>
  <si>
    <t>Electricity, gas, steam and water supply</t>
  </si>
  <si>
    <t>E</t>
  </si>
  <si>
    <t>Manufacturing</t>
  </si>
  <si>
    <t>D</t>
  </si>
  <si>
    <t>Mining and quarrying</t>
  </si>
  <si>
    <t>C</t>
  </si>
  <si>
    <t>Agriculture</t>
  </si>
  <si>
    <t>01</t>
  </si>
  <si>
    <t>Agriculture, hunting, forestry and fishing</t>
  </si>
  <si>
    <t>A, B</t>
  </si>
  <si>
    <t>,,</t>
  </si>
  <si>
    <t>,</t>
  </si>
  <si>
    <t>Net earnings</t>
  </si>
  <si>
    <t>Gross earnings</t>
  </si>
  <si>
    <t>Sectors of the economy, branches</t>
  </si>
  <si>
    <t>ISIC code</t>
  </si>
  <si>
    <r>
      <t>2.6. Average monthly gross and net earnings of full-time employees by sex</t>
    </r>
    <r>
      <rPr>
        <b/>
        <vertAlign val="superscript"/>
        <sz val="10"/>
        <rFont val="Arial Narrow"/>
        <family val="2"/>
        <charset val="238"/>
      </rPr>
      <t>a)</t>
    </r>
    <r>
      <rPr>
        <vertAlign val="superscript"/>
        <sz val="10"/>
        <rFont val="Arial Narrow"/>
        <family val="2"/>
        <charset val="238"/>
      </rPr>
      <t xml:space="preserve"> </t>
    </r>
    <r>
      <rPr>
        <sz val="10"/>
        <rFont val="Arial Narrow"/>
        <family val="2"/>
        <charset val="238"/>
      </rPr>
      <t>[HUF]</t>
    </r>
  </si>
  <si>
    <r>
      <t>2005</t>
    </r>
    <r>
      <rPr>
        <vertAlign val="superscript"/>
        <sz val="8"/>
        <rFont val="Arial Narrow"/>
        <family val="2"/>
        <charset val="238"/>
      </rPr>
      <t>a)</t>
    </r>
  </si>
  <si>
    <t>in families receiving care</t>
  </si>
  <si>
    <t>Violence to children</t>
  </si>
  <si>
    <t>Negligence of children</t>
  </si>
  <si>
    <t>Smoking</t>
  </si>
  <si>
    <t>Number of families receiving care</t>
  </si>
  <si>
    <t>3.1. Families receiving care in MCH nurses’ districts</t>
  </si>
  <si>
    <t xml:space="preserve">  female</t>
  </si>
  <si>
    <t xml:space="preserve">  male</t>
  </si>
  <si>
    <t>Total number of patients appeared during the year</t>
  </si>
  <si>
    <t xml:space="preserve">  Denomination</t>
  </si>
  <si>
    <t>3.2. Number of registered drug consumers</t>
  </si>
  <si>
    <t xml:space="preserve">             –</t>
  </si>
  <si>
    <t>because of drug consumption</t>
  </si>
  <si>
    <t xml:space="preserve">drug </t>
  </si>
  <si>
    <t>other institution</t>
  </si>
  <si>
    <t>hospital</t>
  </si>
  <si>
    <t>occasionally</t>
  </si>
  <si>
    <t>weekly</t>
  </si>
  <si>
    <t>daily</t>
  </si>
  <si>
    <t>Number of patients sent to</t>
  </si>
  <si>
    <t>New patients appeared on first occasion during the year</t>
  </si>
  <si>
    <t>Number of persons consuming</t>
  </si>
  <si>
    <t xml:space="preserve">Total number of  patients per 10 000 inhabitants                                                                                                   </t>
  </si>
  <si>
    <t>Number of patients appeared during the year</t>
  </si>
  <si>
    <t>Regions</t>
  </si>
  <si>
    <t>3.3. Main data on drug consumption by regions,  2005</t>
  </si>
  <si>
    <t>Number of suicides per thousand deaths</t>
  </si>
  <si>
    <t>Number of suicides per hundred thousand inhabitants of corresponding sex</t>
  </si>
  <si>
    <t>Number of suicides</t>
  </si>
  <si>
    <t>3.4. Suicides</t>
  </si>
  <si>
    <t>x</t>
  </si>
  <si>
    <r>
      <t>2000</t>
    </r>
    <r>
      <rPr>
        <vertAlign val="superscript"/>
        <sz val="8"/>
        <rFont val="Arial Narrow"/>
        <family val="2"/>
      </rPr>
      <t>b)</t>
    </r>
  </si>
  <si>
    <t>Volume index (previous year = 100.0)</t>
  </si>
  <si>
    <r>
      <t>1995</t>
    </r>
    <r>
      <rPr>
        <vertAlign val="superscript"/>
        <sz val="8"/>
        <rFont val="Arial Narrow"/>
        <family val="2"/>
        <charset val="238"/>
      </rPr>
      <t>a)</t>
    </r>
  </si>
  <si>
    <r>
      <t>1991</t>
    </r>
    <r>
      <rPr>
        <vertAlign val="superscript"/>
        <sz val="8"/>
        <rFont val="Arial Narrow"/>
        <family val="2"/>
        <charset val="238"/>
      </rPr>
      <t>a)</t>
    </r>
  </si>
  <si>
    <t>actual final consumption of government</t>
  </si>
  <si>
    <t>actual final consumption of households</t>
  </si>
  <si>
    <t>gross capital formation,  total</t>
  </si>
  <si>
    <t>actual final consumption,  total</t>
  </si>
  <si>
    <t>Total domestic  use</t>
  </si>
  <si>
    <t xml:space="preserve">Gross domestic product  (at purchasers’ prices) </t>
  </si>
  <si>
    <r>
      <t xml:space="preserve">4.1. Gross domestic product </t>
    </r>
    <r>
      <rPr>
        <sz val="10"/>
        <rFont val="Arial Narrow"/>
        <family val="2"/>
        <charset val="238"/>
      </rPr>
      <t>[million HUF, at current prices]</t>
    </r>
  </si>
  <si>
    <t>Structure, %</t>
  </si>
  <si>
    <t>Gross domestic product at purchasers’ prices, million HUF</t>
  </si>
  <si>
    <t>4.2. Gross domestic product (GDP) by region</t>
  </si>
  <si>
    <t>as a % of country total</t>
  </si>
  <si>
    <t>thousand HUF</t>
  </si>
  <si>
    <t>Per capita gross domestic product</t>
  </si>
  <si>
    <t>4.3. Per capita gross domestic product (GDP) by region</t>
  </si>
  <si>
    <t xml:space="preserve">        –</t>
  </si>
  <si>
    <t>4.4. Number of disadvantaged (lack of operational sources) local governments through no fault of its own</t>
  </si>
  <si>
    <t>20 000– and more</t>
  </si>
  <si>
    <t>10 000–19 999</t>
  </si>
  <si>
    <t>5 000–9 999</t>
  </si>
  <si>
    <t>2 000–4 999</t>
  </si>
  <si>
    <t>1 000–1 999</t>
  </si>
  <si>
    <t>500–999</t>
  </si>
  <si>
    <r>
      <t xml:space="preserve">         by settlement population, 2005 </t>
    </r>
    <r>
      <rPr>
        <sz val="10"/>
        <rFont val="Arial Narrow"/>
        <family val="2"/>
        <charset val="238"/>
      </rPr>
      <t>[thousand HUF]</t>
    </r>
  </si>
  <si>
    <t>4.5. Financial aid of disadvantaged (lack of operational sources) local governments through no fault of  its own</t>
  </si>
  <si>
    <t>Non-manual workers</t>
  </si>
  <si>
    <t>Manual  workers</t>
  </si>
  <si>
    <t>5.1. Data of registered unemployed persons</t>
  </si>
  <si>
    <t>years of age</t>
  </si>
  <si>
    <t>56–x</t>
  </si>
  <si>
    <t>46–55</t>
  </si>
  <si>
    <t>36–45</t>
  </si>
  <si>
    <t>26–35</t>
  </si>
  <si>
    <t>21–25</t>
  </si>
  <si>
    <t>–20</t>
  </si>
  <si>
    <t>5.2. Number of registered unemployed persons by age-group</t>
  </si>
  <si>
    <t>Ebből – Of which:</t>
  </si>
  <si>
    <t>College, university</t>
  </si>
  <si>
    <t>Apprentice school, specialized secondary school</t>
  </si>
  <si>
    <t>5.3. Number of registered unemployed persons by highest qualification</t>
  </si>
  <si>
    <t>previous year = 100.0</t>
  </si>
  <si>
    <t>Average  monthly  benefit per capita, HUF</t>
  </si>
  <si>
    <t>Average period of  benefit, days</t>
  </si>
  <si>
    <t>Closing number of recipients</t>
  </si>
  <si>
    <r>
      <t xml:space="preserve">5.4. Main data of unemployment benefit recipients </t>
    </r>
    <r>
      <rPr>
        <sz val="10"/>
        <rFont val="Arial Narrow"/>
        <family val="2"/>
        <charset val="238"/>
      </rPr>
      <t>[December]</t>
    </r>
  </si>
  <si>
    <t xml:space="preserve">                ..</t>
  </si>
  <si>
    <t>end of entitlement</t>
  </si>
  <si>
    <t>excluded</t>
  </si>
  <si>
    <t>gaining employment</t>
  </si>
  <si>
    <t>of which</t>
  </si>
  <si>
    <t>Benefit discontinuations during month</t>
  </si>
  <si>
    <t>Number of suspended benefits</t>
  </si>
  <si>
    <t>Number entering benefit</t>
  </si>
  <si>
    <r>
      <t xml:space="preserve">5.5. Changes in the number of unemployment benefit recipients </t>
    </r>
    <r>
      <rPr>
        <sz val="10"/>
        <rFont val="Arial Narrow"/>
        <family val="2"/>
        <charset val="238"/>
      </rPr>
      <t>[December]</t>
    </r>
  </si>
  <si>
    <t>Grammar school</t>
  </si>
  <si>
    <t>Technical grammar school</t>
  </si>
  <si>
    <t>Vocational secondary school</t>
  </si>
  <si>
    <t>Specialised secondary school</t>
  </si>
  <si>
    <t>Apprentice school</t>
  </si>
  <si>
    <t>Primary school</t>
  </si>
  <si>
    <t>Less than 8 years primary school</t>
  </si>
  <si>
    <t>Nale, female together</t>
  </si>
  <si>
    <t>rate, %</t>
  </si>
  <si>
    <t>those in benefit over 180 days</t>
  </si>
  <si>
    <t>HUF per capita</t>
  </si>
  <si>
    <t>days  per capita</t>
  </si>
  <si>
    <t>of which: in benefit for over 180 days</t>
  </si>
  <si>
    <t>Average monthly benefit, HUF</t>
  </si>
  <si>
    <t>Average period of benefit</t>
  </si>
  <si>
    <t>Recipients</t>
  </si>
  <si>
    <t>Highest qualification</t>
  </si>
  <si>
    <t>5.6. Data of unemployment benefit recipients by highest qualification and sex, December 2005</t>
  </si>
  <si>
    <t>day</t>
  </si>
  <si>
    <t>331–x</t>
  </si>
  <si>
    <t>301–330</t>
  </si>
  <si>
    <r>
      <t>241–300</t>
    </r>
    <r>
      <rPr>
        <vertAlign val="superscript"/>
        <sz val="8"/>
        <rFont val="Arial Narrow"/>
        <family val="2"/>
        <charset val="238"/>
      </rPr>
      <t>a)</t>
    </r>
  </si>
  <si>
    <t>181–240</t>
  </si>
  <si>
    <t>91–180</t>
  </si>
  <si>
    <t>31–90</t>
  </si>
  <si>
    <t>0–30</t>
  </si>
  <si>
    <t>Year, regions</t>
  </si>
  <si>
    <t>5.7. Number of unemployment benefit recipients by period of benefit</t>
  </si>
  <si>
    <t>employ-ment subsidy</t>
  </si>
  <si>
    <t>gaining work experience</t>
  </si>
  <si>
    <t>Self-employ-ment</t>
  </si>
  <si>
    <t>Contribu-tions  relief</t>
  </si>
  <si>
    <t>Support for school leavers</t>
  </si>
  <si>
    <t>Travel expenses</t>
  </si>
  <si>
    <r>
      <t>Supporting public work</t>
    </r>
    <r>
      <rPr>
        <vertAlign val="superscript"/>
        <sz val="8"/>
        <rFont val="Arial Narrow"/>
        <family val="2"/>
        <charset val="238"/>
      </rPr>
      <t>a)</t>
    </r>
  </si>
  <si>
    <t>Wage subsidy</t>
  </si>
  <si>
    <t>Support to promoting entrepre-neurship</t>
  </si>
  <si>
    <t>Training of employed</t>
  </si>
  <si>
    <t xml:space="preserve">Training of unemp-loyed </t>
  </si>
  <si>
    <t>5.8. Active employment policy measures,* December 2005 [number of participiants]</t>
  </si>
  <si>
    <t>3.3. Main data on drug consumption by regions, 2005</t>
  </si>
  <si>
    <t>4.1. Gross domestic product [million HUF, at current prices]</t>
  </si>
  <si>
    <t>4.5. Financial aid of disadvantaged (lack of operational sources) local governments through no fault of its own</t>
  </si>
  <si>
    <t>5.4. Main data of unemployment benefit recipients [December]</t>
  </si>
  <si>
    <t>5.5. Changes in the number of unemployment benefit recipients [December]</t>
  </si>
  <si>
    <t>Table of Contents</t>
  </si>
  <si>
    <t>1. POPULATION, VITAL STATISTICS</t>
  </si>
  <si>
    <t>2. EMPLOYMENT, EARNINGS</t>
  </si>
  <si>
    <t>3. SOME ENDANGERED SOCIAL GROUPS</t>
  </si>
  <si>
    <t>4. FINANCIAL DATA</t>
  </si>
  <si>
    <t>5. PROVISION OF UNEMPLOYMENT PERSONS</t>
  </si>
  <si>
    <t>1.9. Main indicators of vital statistics by region, 2005</t>
  </si>
  <si>
    <t>1.10. Actual increase or decrease, 2005</t>
  </si>
  <si>
    <t>2.1. Economic activity of population aged 15–74</t>
  </si>
  <si>
    <t>2.2. Economic activity of population aged 15–74 by age-group, 2005</t>
  </si>
  <si>
    <t>2.4. Number and earnings of full-time employees</t>
  </si>
  <si>
    <t>2.5. Real term of earnings of full-time employees</t>
  </si>
  <si>
    <t>2.6. Average monthly gross and net earnings of full-time employees by sex [HUF]</t>
  </si>
  <si>
    <t>2.3. Number of employed persons by highest qualification [thousands]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</si>
</sst>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64" formatCode="#,##0.0______"/>
    <numFmt numFmtId="165" formatCode="#,##0____"/>
    <numFmt numFmtId="166" formatCode="#,##0.0____"/>
    <numFmt numFmtId="167" formatCode="#,##0____;@____"/>
    <numFmt numFmtId="168" formatCode="#,##0.0________;"/>
    <numFmt numFmtId="169" formatCode="#,##0__"/>
    <numFmt numFmtId="170" formatCode="#,##0.0________;@________"/>
    <numFmt numFmtId="171" formatCode="#,##0______"/>
    <numFmt numFmtId="172" formatCode="#,##0.0"/>
    <numFmt numFmtId="173" formatCode="#,##0.00__"/>
    <numFmt numFmtId="174" formatCode="0.0______;\–0.0______;"/>
    <numFmt numFmtId="175" formatCode="0.0______;"/>
    <numFmt numFmtId="176" formatCode="#,##0__;\–#,##0__;"/>
    <numFmt numFmtId="177" formatCode="#,##0__;\–#,##0__;0__;"/>
    <numFmt numFmtId="178" formatCode="#,##0.0______________"/>
    <numFmt numFmtId="179" formatCode="#,##0______________"/>
    <numFmt numFmtId="180" formatCode="#,##0.0________"/>
    <numFmt numFmtId="181" formatCode="#,##0________"/>
    <numFmt numFmtId="182" formatCode="#,##0.0__________"/>
    <numFmt numFmtId="183" formatCode="#,##0.0__"/>
    <numFmt numFmtId="184" formatCode="###0__"/>
    <numFmt numFmtId="185" formatCode="#,##0____________"/>
    <numFmt numFmtId="186" formatCode="#,##0.0______;@______"/>
    <numFmt numFmtId="187" formatCode="#,##0______;@______"/>
    <numFmt numFmtId="188" formatCode="#,##0.0__;@__"/>
    <numFmt numFmtId="189" formatCode="#,##0.0__;__"/>
    <numFmt numFmtId="190" formatCode="#,##0__;@__"/>
    <numFmt numFmtId="191" formatCode="#,##0________;@________"/>
    <numFmt numFmtId="192" formatCode="0.0________"/>
  </numFmts>
  <fonts count="23" x14ac:knownFonts="1">
    <font>
      <sz val="11"/>
      <color theme="1"/>
      <name val="Calibri"/>
      <family val="2"/>
      <charset val="238"/>
      <scheme val="minor"/>
    </font>
    <font>
      <sz val="10"/>
      <name val="Arial CE"/>
      <charset val="238"/>
    </font>
    <font>
      <sz val="8"/>
      <name val="Arial Narrow"/>
      <family val="2"/>
      <charset val="238"/>
    </font>
    <font>
      <b/>
      <sz val="8"/>
      <name val="Arial Narrow"/>
      <family val="2"/>
      <charset val="238"/>
    </font>
    <font>
      <b/>
      <sz val="10"/>
      <name val="Arial Narrow"/>
      <family val="2"/>
      <charset val="238"/>
    </font>
    <font>
      <b/>
      <sz val="8"/>
      <color indexed="8"/>
      <name val="Arial Narrow"/>
      <family val="2"/>
      <charset val="238"/>
    </font>
    <font>
      <sz val="8"/>
      <color indexed="8"/>
      <name val="Arial Narrow"/>
      <family val="2"/>
      <charset val="238"/>
    </font>
    <font>
      <b/>
      <sz val="9"/>
      <name val="Arial"/>
      <family val="2"/>
      <charset val="238"/>
    </font>
    <font>
      <b/>
      <sz val="10"/>
      <name val="Arial CE"/>
      <charset val="238"/>
    </font>
    <font>
      <sz val="10"/>
      <name val="Arial Narrow"/>
      <family val="2"/>
      <charset val="238"/>
    </font>
    <font>
      <sz val="8"/>
      <color indexed="81"/>
      <name val="Tahoma"/>
      <family val="2"/>
      <charset val="238"/>
    </font>
    <font>
      <sz val="8"/>
      <name val="Arial Narrow"/>
      <family val="2"/>
    </font>
    <font>
      <b/>
      <sz val="8"/>
      <name val="Arial Narrow"/>
      <family val="2"/>
    </font>
    <font>
      <vertAlign val="superscript"/>
      <sz val="8"/>
      <name val="Arial Narrow"/>
      <family val="2"/>
      <charset val="238"/>
    </font>
    <font>
      <b/>
      <vertAlign val="superscript"/>
      <sz val="10"/>
      <name val="Arial Narrow"/>
      <family val="2"/>
      <charset val="238"/>
    </font>
    <font>
      <vertAlign val="superscript"/>
      <sz val="10"/>
      <name val="Arial Narrow"/>
      <family val="2"/>
      <charset val="238"/>
    </font>
    <font>
      <vertAlign val="superscript"/>
      <sz val="8"/>
      <name val="Arial Narrow"/>
      <family val="2"/>
    </font>
    <font>
      <i/>
      <sz val="8"/>
      <name val="Arial Narrow"/>
      <family val="2"/>
      <charset val="238"/>
    </font>
    <font>
      <u/>
      <sz val="11"/>
      <color theme="10"/>
      <name val="Calibri"/>
      <family val="2"/>
      <charset val="238"/>
      <scheme val="minor"/>
    </font>
    <font>
      <b/>
      <sz val="10"/>
      <color theme="1"/>
      <name val="Arial"/>
      <family val="2"/>
      <charset val="238"/>
    </font>
    <font>
      <sz val="10"/>
      <color theme="1"/>
      <name val="Arial"/>
      <family val="2"/>
      <charset val="238"/>
    </font>
    <font>
      <u/>
      <sz val="10"/>
      <color theme="10"/>
      <name val="Arial"/>
      <family val="2"/>
      <charset val="238"/>
    </font>
    <font>
      <b/>
      <sz val="10"/>
      <name val="Arial"/>
      <family val="2"/>
      <charset val="23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18" fillId="0" borderId="0" applyNumberFormat="0" applyFill="0" applyBorder="0" applyAlignment="0" applyProtection="0"/>
  </cellStyleXfs>
  <cellXfs count="250">
    <xf numFmtId="0" fontId="0" fillId="0" borderId="0" xfId="0"/>
    <xf numFmtId="0" fontId="1" fillId="0" borderId="0" xfId="0" applyFont="1"/>
    <xf numFmtId="0" fontId="2" fillId="0" borderId="0" xfId="0" applyFont="1"/>
    <xf numFmtId="0" fontId="2" fillId="0" borderId="0" xfId="0" applyFont="1" applyAlignment="1">
      <alignment horizontal="center"/>
    </xf>
    <xf numFmtId="3" fontId="2" fillId="0" borderId="0" xfId="0" applyNumberFormat="1" applyFont="1"/>
    <xf numFmtId="0" fontId="1" fillId="0" borderId="0" xfId="0" applyFont="1" applyAlignment="1"/>
    <xf numFmtId="0" fontId="2" fillId="0" borderId="0" xfId="0" applyFont="1" applyAlignment="1"/>
    <xf numFmtId="164" fontId="3" fillId="0" borderId="0" xfId="0" applyNumberFormat="1" applyFont="1" applyAlignment="1"/>
    <xf numFmtId="165" fontId="3" fillId="0" borderId="0" xfId="0" applyNumberFormat="1" applyFont="1"/>
    <xf numFmtId="0" fontId="3" fillId="0" borderId="0" xfId="0" applyFont="1" applyAlignment="1"/>
    <xf numFmtId="0" fontId="3" fillId="0" borderId="0" xfId="0" applyFont="1" applyAlignment="1">
      <alignment horizontal="center"/>
    </xf>
    <xf numFmtId="164" fontId="2" fillId="0" borderId="0" xfId="0" applyNumberFormat="1" applyFont="1" applyAlignment="1"/>
    <xf numFmtId="165" fontId="2" fillId="0" borderId="0" xfId="0" applyNumberFormat="1" applyFont="1"/>
    <xf numFmtId="3" fontId="2" fillId="0" borderId="0" xfId="0" applyNumberFormat="1" applyFont="1" applyAlignment="1"/>
    <xf numFmtId="165" fontId="2" fillId="0" borderId="0" xfId="0" applyNumberFormat="1" applyFont="1" applyAlignme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0" xfId="0" applyFont="1"/>
    <xf numFmtId="0" fontId="4" fillId="0" borderId="0" xfId="0" applyFont="1" applyAlignment="1">
      <alignment horizontal="center"/>
    </xf>
    <xf numFmtId="3" fontId="2" fillId="0" borderId="0" xfId="0" applyNumberFormat="1" applyFont="1" applyAlignment="1">
      <alignment horizontal="right"/>
    </xf>
    <xf numFmtId="166" fontId="3" fillId="0" borderId="0" xfId="0" applyNumberFormat="1" applyFont="1" applyAlignment="1"/>
    <xf numFmtId="165" fontId="3" fillId="0" borderId="0" xfId="0" applyNumberFormat="1" applyFont="1" applyAlignment="1">
      <alignment horizontal="right"/>
    </xf>
    <xf numFmtId="165" fontId="3" fillId="0" borderId="0" xfId="0" applyNumberFormat="1" applyFont="1" applyAlignment="1"/>
    <xf numFmtId="166" fontId="2" fillId="0" borderId="0" xfId="0" applyNumberFormat="1" applyFont="1" applyAlignment="1"/>
    <xf numFmtId="165" fontId="2" fillId="0" borderId="0" xfId="0" applyNumberFormat="1" applyFont="1" applyAlignment="1">
      <alignment horizontal="right"/>
    </xf>
    <xf numFmtId="166" fontId="2" fillId="0" borderId="0" xfId="0" applyNumberFormat="1" applyFont="1" applyAlignment="1">
      <alignment horizontal="right"/>
    </xf>
    <xf numFmtId="166" fontId="3" fillId="0" borderId="0" xfId="0" applyNumberFormat="1" applyFont="1" applyAlignment="1">
      <alignment horizontal="right"/>
    </xf>
    <xf numFmtId="0" fontId="2" fillId="0" borderId="0" xfId="0" applyFont="1" applyBorder="1" applyAlignment="1"/>
    <xf numFmtId="0" fontId="1" fillId="0" borderId="0" xfId="0" applyFont="1" applyAlignment="1">
      <alignment vertical="center"/>
    </xf>
    <xf numFmtId="0" fontId="2" fillId="0" borderId="0" xfId="0" applyFont="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0" xfId="0" applyFont="1" applyBorder="1"/>
    <xf numFmtId="167" fontId="3" fillId="0" borderId="0" xfId="0" applyNumberFormat="1" applyFont="1" applyBorder="1" applyAlignment="1">
      <alignment horizontal="right"/>
    </xf>
    <xf numFmtId="167" fontId="3" fillId="0" borderId="0" xfId="0" applyNumberFormat="1" applyFont="1" applyFill="1" applyBorder="1" applyAlignment="1">
      <alignment horizontal="right"/>
    </xf>
    <xf numFmtId="167" fontId="2" fillId="0" borderId="0" xfId="0" applyNumberFormat="1" applyFont="1" applyBorder="1" applyAlignment="1">
      <alignment horizontal="right"/>
    </xf>
    <xf numFmtId="167" fontId="2" fillId="0" borderId="0" xfId="0" applyNumberFormat="1" applyFont="1" applyFill="1" applyBorder="1" applyAlignment="1">
      <alignment horizontal="right"/>
    </xf>
    <xf numFmtId="3"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3" fontId="5" fillId="0" borderId="0" xfId="0" applyNumberFormat="1" applyFont="1"/>
    <xf numFmtId="3" fontId="3" fillId="0" borderId="0" xfId="0" applyNumberFormat="1" applyFont="1"/>
    <xf numFmtId="3" fontId="6" fillId="0" borderId="0" xfId="0" applyNumberFormat="1" applyFont="1"/>
    <xf numFmtId="3" fontId="6" fillId="0" borderId="0" xfId="0" applyNumberFormat="1" applyFont="1" applyAlignment="1">
      <alignment horizontal="right"/>
    </xf>
    <xf numFmtId="0" fontId="1" fillId="0" borderId="0" xfId="0" applyFont="1" applyBorder="1" applyAlignment="1"/>
    <xf numFmtId="0" fontId="1" fillId="0" borderId="0" xfId="0" applyFont="1" applyBorder="1" applyAlignment="1">
      <alignment horizontal="center"/>
    </xf>
    <xf numFmtId="168" fontId="2" fillId="0" borderId="0" xfId="0" applyNumberFormat="1" applyFont="1" applyBorder="1" applyAlignment="1">
      <alignment vertical="center"/>
    </xf>
    <xf numFmtId="169" fontId="2" fillId="0" borderId="0" xfId="0" applyNumberFormat="1" applyFont="1" applyAlignment="1"/>
    <xf numFmtId="165" fontId="2" fillId="0" borderId="0" xfId="0" applyNumberFormat="1" applyFont="1" applyBorder="1" applyAlignment="1"/>
    <xf numFmtId="168" fontId="7" fillId="0" borderId="0" xfId="0" applyNumberFormat="1" applyFont="1" applyAlignment="1">
      <alignment wrapText="1"/>
    </xf>
    <xf numFmtId="168" fontId="2" fillId="0" borderId="0" xfId="0" applyNumberFormat="1" applyFont="1" applyAlignment="1"/>
    <xf numFmtId="168" fontId="3" fillId="0" borderId="0" xfId="0" applyNumberFormat="1" applyFont="1" applyBorder="1" applyAlignment="1">
      <alignment vertical="center"/>
    </xf>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center" vertical="center"/>
    </xf>
    <xf numFmtId="0" fontId="2" fillId="0" borderId="0" xfId="0" applyFont="1" applyAlignment="1">
      <alignment horizontal="center" vertical="center"/>
    </xf>
    <xf numFmtId="170" fontId="2" fillId="0" borderId="0" xfId="0" applyNumberFormat="1" applyFont="1" applyAlignment="1">
      <alignment horizontal="right"/>
    </xf>
    <xf numFmtId="171" fontId="2" fillId="0" borderId="0" xfId="0" applyNumberFormat="1" applyFont="1" applyAlignment="1"/>
    <xf numFmtId="171" fontId="2" fillId="0" borderId="0" xfId="0" applyNumberFormat="1" applyFont="1" applyAlignment="1">
      <alignment horizontal="right" vertical="center"/>
    </xf>
    <xf numFmtId="170" fontId="2" fillId="0" borderId="0" xfId="0" applyNumberFormat="1" applyFont="1" applyAlignment="1">
      <alignment horizontal="right" vertical="center"/>
    </xf>
    <xf numFmtId="170" fontId="2" fillId="0" borderId="0" xfId="0" applyNumberFormat="1" applyFont="1" applyAlignment="1"/>
    <xf numFmtId="0" fontId="8" fillId="0" borderId="0" xfId="0" applyFont="1"/>
    <xf numFmtId="0" fontId="3" fillId="0" borderId="0" xfId="0" applyFont="1"/>
    <xf numFmtId="170" fontId="3" fillId="0" borderId="0" xfId="0" applyNumberFormat="1" applyFont="1" applyAlignment="1">
      <alignment horizontal="right"/>
    </xf>
    <xf numFmtId="171" fontId="3" fillId="0" borderId="0" xfId="0" applyNumberFormat="1" applyFont="1" applyAlignment="1"/>
    <xf numFmtId="171" fontId="3" fillId="0" borderId="0" xfId="0" applyNumberFormat="1" applyFont="1" applyAlignment="1">
      <alignment horizontal="right" vertical="center"/>
    </xf>
    <xf numFmtId="171" fontId="2" fillId="0" borderId="0" xfId="0" applyNumberFormat="1" applyFont="1" applyAlignment="1">
      <alignment horizontal="right"/>
    </xf>
    <xf numFmtId="170" fontId="2" fillId="0" borderId="0" xfId="0" applyNumberFormat="1" applyFont="1"/>
    <xf numFmtId="0" fontId="9" fillId="0" borderId="0" xfId="0" applyFont="1"/>
    <xf numFmtId="0" fontId="2" fillId="0" borderId="0" xfId="0" applyFont="1" applyAlignment="1">
      <alignment horizontal="left" indent="1"/>
    </xf>
    <xf numFmtId="166" fontId="2" fillId="0" borderId="0" xfId="0" applyNumberFormat="1" applyFont="1"/>
    <xf numFmtId="0" fontId="2" fillId="0" borderId="0" xfId="0" applyFont="1" applyBorder="1" applyAlignment="1">
      <alignment horizontal="center"/>
    </xf>
    <xf numFmtId="173" fontId="2" fillId="0" borderId="0" xfId="0" applyNumberFormat="1" applyFont="1" applyAlignment="1">
      <alignment horizontal="right"/>
    </xf>
    <xf numFmtId="173" fontId="2" fillId="0" borderId="0" xfId="0" applyNumberFormat="1" applyFont="1" applyAlignment="1"/>
    <xf numFmtId="173" fontId="3" fillId="0" borderId="0" xfId="0" applyNumberFormat="1" applyFont="1" applyAlignment="1"/>
    <xf numFmtId="0" fontId="2" fillId="0" borderId="4" xfId="0" applyFont="1" applyBorder="1" applyAlignment="1">
      <alignment horizontal="center" vertical="center"/>
    </xf>
    <xf numFmtId="0" fontId="2" fillId="0" borderId="5" xfId="0" applyFont="1" applyBorder="1" applyAlignment="1">
      <alignment horizontal="center" vertical="center"/>
    </xf>
    <xf numFmtId="172" fontId="1" fillId="0" borderId="0" xfId="0" applyNumberFormat="1" applyFont="1" applyAlignment="1"/>
    <xf numFmtId="172" fontId="2" fillId="0" borderId="0" xfId="0" applyNumberFormat="1" applyFont="1" applyAlignment="1"/>
    <xf numFmtId="172" fontId="11" fillId="0" borderId="0" xfId="0" applyNumberFormat="1" applyFont="1" applyAlignment="1">
      <alignment horizontal="center"/>
    </xf>
    <xf numFmtId="174" fontId="11" fillId="0" borderId="0" xfId="0" applyNumberFormat="1" applyFont="1"/>
    <xf numFmtId="175" fontId="11" fillId="0" borderId="0" xfId="0" applyNumberFormat="1" applyFont="1"/>
    <xf numFmtId="3" fontId="1" fillId="0" borderId="0" xfId="0" applyNumberFormat="1" applyFont="1" applyBorder="1" applyAlignment="1">
      <alignment horizontal="center"/>
    </xf>
    <xf numFmtId="3" fontId="2" fillId="0" borderId="0" xfId="0" applyNumberFormat="1" applyFont="1" applyBorder="1" applyAlignment="1"/>
    <xf numFmtId="172" fontId="11" fillId="0" borderId="0" xfId="0" applyNumberFormat="1" applyFont="1" applyAlignment="1">
      <alignment horizontal="left"/>
    </xf>
    <xf numFmtId="172" fontId="11" fillId="0" borderId="0" xfId="0" applyNumberFormat="1" applyFont="1" applyAlignment="1"/>
    <xf numFmtId="172" fontId="8" fillId="0" borderId="0" xfId="0" applyNumberFormat="1" applyFont="1" applyAlignment="1"/>
    <xf numFmtId="172" fontId="3" fillId="0" borderId="0" xfId="0" applyNumberFormat="1" applyFont="1" applyAlignment="1"/>
    <xf numFmtId="172" fontId="12" fillId="0" borderId="0" xfId="0" applyNumberFormat="1" applyFont="1" applyAlignment="1">
      <alignment horizontal="center"/>
    </xf>
    <xf numFmtId="174" fontId="12" fillId="0" borderId="0" xfId="0" applyNumberFormat="1" applyFont="1"/>
    <xf numFmtId="175" fontId="12" fillId="0" borderId="0" xfId="0" applyNumberFormat="1" applyFont="1"/>
    <xf numFmtId="172" fontId="1" fillId="0" borderId="0" xfId="0" applyNumberFormat="1" applyFont="1" applyAlignment="1">
      <alignment horizontal="left"/>
    </xf>
    <xf numFmtId="172" fontId="2" fillId="0" borderId="0" xfId="0" applyNumberFormat="1" applyFont="1" applyAlignment="1">
      <alignment horizontal="left"/>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8" fillId="0" borderId="0" xfId="0" applyFont="1" applyAlignment="1"/>
    <xf numFmtId="174" fontId="12" fillId="0" borderId="0" xfId="0" applyNumberFormat="1" applyFont="1" applyAlignment="1">
      <alignment horizontal="right"/>
    </xf>
    <xf numFmtId="176" fontId="12" fillId="0" borderId="0" xfId="0" applyNumberFormat="1" applyFont="1" applyAlignment="1">
      <alignment horizontal="right"/>
    </xf>
    <xf numFmtId="0" fontId="12" fillId="0" borderId="0" xfId="0" applyFont="1" applyAlignment="1">
      <alignment horizontal="right"/>
    </xf>
    <xf numFmtId="177" fontId="12" fillId="0" borderId="0" xfId="0" applyNumberFormat="1" applyFont="1" applyAlignment="1">
      <alignment horizontal="right"/>
    </xf>
    <xf numFmtId="174" fontId="11" fillId="0" borderId="0" xfId="0" applyNumberFormat="1" applyFont="1" applyAlignment="1">
      <alignment horizontal="right"/>
    </xf>
    <xf numFmtId="177" fontId="11" fillId="0" borderId="0" xfId="0" applyNumberFormat="1" applyFont="1" applyAlignment="1">
      <alignment horizontal="right"/>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8" fontId="3" fillId="0" borderId="0" xfId="0" applyNumberFormat="1" applyFont="1"/>
    <xf numFmtId="179" fontId="3" fillId="0" borderId="0" xfId="0" applyNumberFormat="1" applyFont="1"/>
    <xf numFmtId="178" fontId="2" fillId="0" borderId="0" xfId="0" applyNumberFormat="1" applyFont="1"/>
    <xf numFmtId="179" fontId="2" fillId="0" borderId="0" xfId="0" applyNumberFormat="1" applyFont="1"/>
    <xf numFmtId="179" fontId="2" fillId="0" borderId="0" xfId="0" applyNumberFormat="1" applyFont="1" applyAlignment="1">
      <alignment horizontal="right"/>
    </xf>
    <xf numFmtId="178" fontId="2" fillId="0" borderId="0" xfId="0" applyNumberFormat="1" applyFont="1" applyAlignment="1">
      <alignment horizontal="right"/>
    </xf>
    <xf numFmtId="180" fontId="2" fillId="0" borderId="0" xfId="0" applyNumberFormat="1" applyFont="1"/>
    <xf numFmtId="181" fontId="2" fillId="0" borderId="0" xfId="0" applyNumberFormat="1" applyFont="1"/>
    <xf numFmtId="180" fontId="3" fillId="0" borderId="0" xfId="0" applyNumberFormat="1" applyFont="1"/>
    <xf numFmtId="181" fontId="3" fillId="0" borderId="0" xfId="0" applyNumberFormat="1" applyFont="1"/>
    <xf numFmtId="180" fontId="3" fillId="0" borderId="0" xfId="0" applyNumberFormat="1" applyFont="1" applyAlignment="1">
      <alignment vertical="center"/>
    </xf>
    <xf numFmtId="180" fontId="2" fillId="0" borderId="0" xfId="0" applyNumberFormat="1" applyFont="1" applyAlignment="1">
      <alignment vertical="center"/>
    </xf>
    <xf numFmtId="182" fontId="2" fillId="0" borderId="0" xfId="0" applyNumberFormat="1" applyFont="1" applyAlignment="1">
      <alignment vertical="center"/>
    </xf>
    <xf numFmtId="0" fontId="2" fillId="0" borderId="0" xfId="0" applyFont="1" applyAlignment="1">
      <alignment horizontal="left" vertical="center" indent="3"/>
    </xf>
    <xf numFmtId="0" fontId="2" fillId="0" borderId="6" xfId="0" applyFont="1" applyBorder="1" applyAlignment="1">
      <alignment horizontal="center" vertical="center"/>
    </xf>
    <xf numFmtId="0" fontId="2" fillId="0" borderId="9" xfId="0" applyFont="1" applyBorder="1" applyAlignment="1">
      <alignment horizontal="center"/>
    </xf>
    <xf numFmtId="180" fontId="2" fillId="0" borderId="0" xfId="0" applyNumberFormat="1" applyFont="1" applyAlignment="1">
      <alignment horizontal="right" vertical="center"/>
    </xf>
    <xf numFmtId="180" fontId="2" fillId="0" borderId="0" xfId="0" applyNumberFormat="1" applyFont="1" applyAlignment="1">
      <alignment horizontal="center" vertical="center"/>
    </xf>
    <xf numFmtId="180" fontId="2" fillId="0" borderId="0" xfId="0" applyNumberFormat="1" applyFont="1" applyBorder="1" applyAlignment="1">
      <alignment horizontal="right" vertical="center"/>
    </xf>
    <xf numFmtId="183" fontId="2" fillId="0" borderId="0" xfId="0" applyNumberFormat="1" applyFont="1"/>
    <xf numFmtId="169" fontId="2" fillId="0" borderId="0" xfId="0" applyNumberFormat="1" applyFont="1"/>
    <xf numFmtId="180" fontId="2" fillId="0" borderId="0" xfId="0" applyNumberFormat="1" applyFont="1" applyAlignment="1">
      <alignment horizontal="right"/>
    </xf>
    <xf numFmtId="184" fontId="2" fillId="0" borderId="0" xfId="0" applyNumberFormat="1" applyFont="1" applyAlignment="1">
      <alignment horizontal="center"/>
    </xf>
    <xf numFmtId="3" fontId="2" fillId="0" borderId="0" xfId="0" applyNumberFormat="1" applyFont="1"/>
    <xf numFmtId="3" fontId="2" fillId="0" borderId="0" xfId="0" applyNumberFormat="1" applyFont="1" applyAlignment="1">
      <alignment vertical="center"/>
    </xf>
    <xf numFmtId="0" fontId="2" fillId="0" borderId="0" xfId="0" quotePrefix="1" applyFont="1"/>
    <xf numFmtId="0" fontId="2" fillId="0" borderId="0" xfId="0" applyFont="1" applyAlignment="1">
      <alignment horizontal="left" vertical="center" indent="6"/>
    </xf>
    <xf numFmtId="0" fontId="9" fillId="0" borderId="0" xfId="0" applyFont="1" applyAlignment="1">
      <alignment vertical="center"/>
    </xf>
    <xf numFmtId="0" fontId="4" fillId="0" borderId="0" xfId="0" applyFont="1" applyAlignment="1">
      <alignment vertical="center"/>
    </xf>
    <xf numFmtId="185" fontId="3" fillId="0" borderId="0" xfId="0" applyNumberFormat="1" applyFont="1" applyBorder="1" applyAlignment="1">
      <alignment horizontal="right"/>
    </xf>
    <xf numFmtId="185" fontId="2" fillId="0" borderId="0" xfId="0" applyNumberFormat="1" applyFont="1" applyBorder="1" applyAlignment="1">
      <alignment horizontal="right"/>
    </xf>
    <xf numFmtId="185" fontId="2" fillId="0" borderId="0" xfId="0" applyNumberFormat="1" applyFont="1" applyAlignment="1"/>
    <xf numFmtId="0" fontId="2" fillId="0" borderId="11" xfId="0" applyFont="1" applyBorder="1" applyAlignment="1">
      <alignment horizontal="center" vertical="center" wrapText="1"/>
    </xf>
    <xf numFmtId="0" fontId="1" fillId="0" borderId="0" xfId="0" applyFont="1"/>
    <xf numFmtId="0" fontId="2" fillId="0" borderId="0" xfId="0" applyFont="1"/>
    <xf numFmtId="0" fontId="3" fillId="0" borderId="0" xfId="0" applyFont="1"/>
    <xf numFmtId="167" fontId="3" fillId="0" borderId="0" xfId="0" applyNumberFormat="1" applyFont="1" applyFill="1" applyBorder="1" applyAlignment="1">
      <alignment horizontal="right"/>
    </xf>
    <xf numFmtId="166" fontId="3" fillId="0" borderId="0" xfId="0" applyNumberFormat="1" applyFont="1"/>
    <xf numFmtId="165" fontId="3" fillId="0" borderId="0" xfId="0" applyNumberFormat="1" applyFont="1"/>
    <xf numFmtId="166" fontId="3" fillId="0" borderId="0" xfId="0" applyNumberFormat="1" applyFont="1" applyFill="1" applyBorder="1" applyAlignment="1"/>
    <xf numFmtId="165" fontId="3" fillId="0" borderId="0" xfId="0" applyNumberFormat="1" applyFont="1" applyFill="1" applyBorder="1" applyAlignment="1"/>
    <xf numFmtId="165" fontId="2" fillId="0" borderId="0" xfId="0" applyNumberFormat="1" applyFont="1" applyFill="1" applyBorder="1" applyAlignment="1"/>
    <xf numFmtId="167" fontId="2" fillId="0" borderId="0" xfId="0" applyNumberFormat="1" applyFont="1" applyFill="1" applyBorder="1" applyAlignment="1">
      <alignment horizontal="right"/>
    </xf>
    <xf numFmtId="167" fontId="2" fillId="0" borderId="0" xfId="0" applyNumberFormat="1" applyFont="1" applyFill="1" applyBorder="1" applyAlignment="1">
      <alignment horizontal="right"/>
    </xf>
    <xf numFmtId="166" fontId="2" fillId="0" borderId="0" xfId="0" applyNumberFormat="1" applyFont="1" applyFill="1" applyBorder="1" applyAlignment="1"/>
    <xf numFmtId="165" fontId="2" fillId="0" borderId="0" xfId="0" applyNumberFormat="1" applyFont="1" applyFill="1" applyBorder="1" applyAlignment="1"/>
    <xf numFmtId="166" fontId="2" fillId="0" borderId="0" xfId="0" applyNumberFormat="1" applyFont="1" applyFill="1" applyBorder="1" applyAlignment="1"/>
    <xf numFmtId="0" fontId="2" fillId="0" borderId="0" xfId="0" applyFont="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4" fillId="0" borderId="0" xfId="0" applyFont="1" applyAlignment="1">
      <alignment vertical="center"/>
    </xf>
    <xf numFmtId="186" fontId="2" fillId="0" borderId="0" xfId="0" applyNumberFormat="1" applyFont="1"/>
    <xf numFmtId="186" fontId="3" fillId="0" borderId="0" xfId="0" applyNumberFormat="1" applyFont="1" applyAlignment="1">
      <alignment horizontal="right"/>
    </xf>
    <xf numFmtId="187" fontId="2" fillId="0" borderId="0" xfId="0" applyNumberFormat="1" applyFont="1"/>
    <xf numFmtId="186" fontId="3" fillId="0" borderId="0" xfId="0" applyNumberFormat="1" applyFont="1"/>
    <xf numFmtId="187" fontId="3" fillId="0" borderId="0" xfId="0" applyNumberFormat="1" applyFont="1"/>
    <xf numFmtId="186" fontId="2" fillId="0" borderId="0" xfId="0" applyNumberFormat="1" applyFont="1" applyAlignment="1">
      <alignment horizontal="right"/>
    </xf>
    <xf numFmtId="0" fontId="2" fillId="0" borderId="0" xfId="0" applyFont="1" applyAlignment="1">
      <alignment horizontal="left" indent="2"/>
    </xf>
    <xf numFmtId="0" fontId="2" fillId="0" borderId="0" xfId="0" applyFont="1" applyBorder="1" applyAlignment="1">
      <alignment horizontal="left" indent="2"/>
    </xf>
    <xf numFmtId="183" fontId="2" fillId="0" borderId="10" xfId="0" applyNumberFormat="1" applyFont="1" applyBorder="1"/>
    <xf numFmtId="188" fontId="2" fillId="0" borderId="10" xfId="0" applyNumberFormat="1" applyFont="1" applyBorder="1" applyAlignment="1">
      <alignment horizontal="right"/>
    </xf>
    <xf numFmtId="0" fontId="2" fillId="0" borderId="10" xfId="0" applyFont="1" applyBorder="1" applyAlignment="1">
      <alignment horizontal="left" indent="2"/>
    </xf>
    <xf numFmtId="183" fontId="2" fillId="0" borderId="0" xfId="0" applyNumberFormat="1" applyFont="1" applyBorder="1"/>
    <xf numFmtId="189" fontId="2" fillId="0" borderId="0" xfId="0" applyNumberFormat="1" applyFont="1" applyBorder="1"/>
    <xf numFmtId="169" fontId="2" fillId="0" borderId="10" xfId="0" applyNumberFormat="1" applyFont="1" applyBorder="1"/>
    <xf numFmtId="0" fontId="1" fillId="0" borderId="0" xfId="0" applyFont="1" applyBorder="1"/>
    <xf numFmtId="169" fontId="2" fillId="0" borderId="0" xfId="0" applyNumberFormat="1" applyFont="1" applyBorder="1"/>
    <xf numFmtId="169" fontId="3" fillId="0" borderId="0" xfId="0" applyNumberFormat="1" applyFont="1"/>
    <xf numFmtId="0" fontId="2" fillId="0" borderId="4" xfId="0" applyFont="1" applyBorder="1" applyAlignment="1">
      <alignment horizontal="center"/>
    </xf>
    <xf numFmtId="0" fontId="2" fillId="0" borderId="5" xfId="0" applyFont="1" applyBorder="1" applyAlignment="1">
      <alignment horizontal="center"/>
    </xf>
    <xf numFmtId="171" fontId="3" fillId="0" borderId="0" xfId="0" applyNumberFormat="1" applyFont="1"/>
    <xf numFmtId="171" fontId="2" fillId="0" borderId="0" xfId="0" applyNumberFormat="1" applyFont="1"/>
    <xf numFmtId="0" fontId="8" fillId="0" borderId="0" xfId="0" applyFont="1" applyBorder="1"/>
    <xf numFmtId="190" fontId="3" fillId="0" borderId="0" xfId="0" applyNumberFormat="1" applyFont="1" applyBorder="1" applyAlignment="1">
      <alignment horizontal="right"/>
    </xf>
    <xf numFmtId="190" fontId="3" fillId="0" borderId="0" xfId="0" applyNumberFormat="1" applyFont="1" applyBorder="1"/>
    <xf numFmtId="190" fontId="3" fillId="0" borderId="0" xfId="0" applyNumberFormat="1" applyFont="1" applyAlignment="1">
      <alignment horizontal="right"/>
    </xf>
    <xf numFmtId="0" fontId="3" fillId="0" borderId="0" xfId="0" applyFont="1" applyAlignment="1">
      <alignment horizontal="left"/>
    </xf>
    <xf numFmtId="190" fontId="2" fillId="0" borderId="0" xfId="0" applyNumberFormat="1" applyFont="1"/>
    <xf numFmtId="190" fontId="2" fillId="0" borderId="0" xfId="0" applyNumberFormat="1" applyFont="1" applyAlignment="1">
      <alignment horizontal="right"/>
    </xf>
    <xf numFmtId="0" fontId="4" fillId="0" borderId="0" xfId="0" applyFont="1" applyBorder="1"/>
    <xf numFmtId="0" fontId="0" fillId="0" borderId="0" xfId="0"/>
    <xf numFmtId="190" fontId="3" fillId="0" borderId="0" xfId="0" applyNumberFormat="1" applyFont="1"/>
    <xf numFmtId="0" fontId="0" fillId="0" borderId="0" xfId="0" applyAlignment="1">
      <alignment horizontal="center" vertical="center"/>
    </xf>
    <xf numFmtId="0" fontId="17" fillId="0" borderId="3" xfId="0" applyFont="1" applyBorder="1" applyAlignment="1">
      <alignment horizontal="center" vertical="center"/>
    </xf>
    <xf numFmtId="171" fontId="3" fillId="0" borderId="0" xfId="0" applyNumberFormat="1" applyFont="1" applyFill="1"/>
    <xf numFmtId="171" fontId="2" fillId="0" borderId="0" xfId="0" applyNumberFormat="1" applyFont="1" applyFill="1"/>
    <xf numFmtId="180" fontId="3" fillId="0" borderId="0" xfId="0" applyNumberFormat="1" applyFont="1" applyFill="1"/>
    <xf numFmtId="191" fontId="3" fillId="0" borderId="0" xfId="0" applyNumberFormat="1" applyFont="1" applyAlignment="1">
      <alignment horizontal="right"/>
    </xf>
    <xf numFmtId="191" fontId="2" fillId="0" borderId="0" xfId="0" applyNumberFormat="1" applyFont="1" applyAlignment="1">
      <alignment horizontal="right"/>
    </xf>
    <xf numFmtId="192" fontId="3" fillId="0" borderId="0" xfId="0" applyNumberFormat="1" applyFont="1"/>
    <xf numFmtId="192" fontId="2" fillId="0" borderId="0" xfId="0" applyNumberFormat="1" applyFont="1"/>
    <xf numFmtId="165" fontId="3" fillId="0" borderId="0" xfId="0" applyNumberFormat="1" applyFont="1" applyFill="1"/>
    <xf numFmtId="165" fontId="2" fillId="0" borderId="0" xfId="0" applyNumberFormat="1" applyFont="1" applyFill="1"/>
    <xf numFmtId="165" fontId="2" fillId="0" borderId="0" xfId="0" applyNumberFormat="1" applyFont="1" applyFill="1" applyAlignment="1">
      <alignment horizontal="center"/>
    </xf>
    <xf numFmtId="0" fontId="2" fillId="0" borderId="0" xfId="0" applyFont="1" applyFill="1"/>
    <xf numFmtId="165" fontId="2" fillId="0" borderId="0" xfId="0" applyNumberFormat="1" applyFont="1" applyFill="1" applyAlignment="1">
      <alignment horizontal="right"/>
    </xf>
    <xf numFmtId="38" fontId="2" fillId="0" borderId="0" xfId="0" applyNumberFormat="1" applyFont="1" applyFill="1" applyAlignment="1">
      <alignment horizontal="center"/>
    </xf>
    <xf numFmtId="3" fontId="3" fillId="0" borderId="0" xfId="0" applyNumberFormat="1" applyFont="1" applyAlignment="1">
      <alignment horizontal="right"/>
    </xf>
    <xf numFmtId="3" fontId="3" fillId="0" borderId="0" xfId="0" applyNumberFormat="1" applyFont="1" applyFill="1" applyAlignment="1">
      <alignment horizontal="right"/>
    </xf>
    <xf numFmtId="3" fontId="2" fillId="0" borderId="0" xfId="0" applyNumberFormat="1" applyFont="1" applyFill="1" applyAlignment="1">
      <alignment horizontal="right"/>
    </xf>
    <xf numFmtId="0" fontId="2" fillId="0" borderId="0" xfId="0" applyFont="1" applyAlignment="1">
      <alignment horizontal="center" vertical="center" wrapText="1"/>
    </xf>
    <xf numFmtId="0" fontId="4" fillId="0" borderId="7" xfId="0" applyFont="1" applyBorder="1" applyAlignment="1"/>
    <xf numFmtId="0" fontId="19" fillId="0" borderId="0" xfId="0" applyFont="1" applyAlignment="1">
      <alignment horizontal="center"/>
    </xf>
    <xf numFmtId="0" fontId="20" fillId="0" borderId="0" xfId="0" applyFont="1"/>
    <xf numFmtId="0" fontId="21" fillId="0" borderId="0" xfId="1" applyFont="1" applyAlignment="1"/>
    <xf numFmtId="49" fontId="22" fillId="0" borderId="0" xfId="0" applyNumberFormat="1" applyFont="1" applyAlignment="1"/>
    <xf numFmtId="49" fontId="22" fillId="0" borderId="0" xfId="1" applyNumberFormat="1" applyFont="1" applyAlignment="1"/>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xf>
    <xf numFmtId="0" fontId="1" fillId="0" borderId="0" xfId="0" applyFont="1" applyAlignment="1">
      <alignment horizontal="left"/>
    </xf>
    <xf numFmtId="0" fontId="2" fillId="0" borderId="1" xfId="0" applyFont="1" applyBorder="1" applyAlignment="1">
      <alignment horizontal="center" vertical="center"/>
    </xf>
    <xf numFmtId="172" fontId="3" fillId="0" borderId="0" xfId="0" applyNumberFormat="1" applyFont="1" applyAlignment="1">
      <alignment horizontal="center"/>
    </xf>
    <xf numFmtId="0" fontId="3" fillId="0" borderId="0" xfId="0" applyFont="1" applyBorder="1" applyAlignment="1">
      <alignment horizontal="center"/>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172" fontId="2" fillId="0" borderId="0" xfId="0" applyNumberFormat="1" applyFont="1" applyAlignment="1">
      <alignment horizontal="left"/>
    </xf>
    <xf numFmtId="172" fontId="1" fillId="0" borderId="0" xfId="0" applyNumberFormat="1" applyFont="1" applyAlignment="1">
      <alignment horizontal="left"/>
    </xf>
    <xf numFmtId="172" fontId="3" fillId="0" borderId="0" xfId="0" applyNumberFormat="1" applyFont="1" applyAlignment="1">
      <alignment horizontal="left"/>
    </xf>
    <xf numFmtId="0" fontId="2"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0" xfId="0" applyFont="1" applyBorder="1" applyAlignment="1">
      <alignment horizontal="center"/>
    </xf>
    <xf numFmtId="0" fontId="3" fillId="0" borderId="0" xfId="0" applyFont="1" applyAlignment="1">
      <alignment horizontal="center"/>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cellXfs>
  <cellStyles count="2">
    <cellStyle name="Hivatkozás" xfId="1" builtinId="8"/>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388C5-28B1-4125-9CC8-A7045FFA6CA5}">
  <dimension ref="A1:A46"/>
  <sheetViews>
    <sheetView tabSelected="1" zoomScaleNormal="100" workbookViewId="0"/>
  </sheetViews>
  <sheetFormatPr defaultRowHeight="12.75" x14ac:dyDescent="0.2"/>
  <cols>
    <col min="1" max="1" width="93.28515625" style="207" bestFit="1" customWidth="1"/>
    <col min="2" max="16384" width="9.140625" style="207"/>
  </cols>
  <sheetData>
    <row r="1" spans="1:1" x14ac:dyDescent="0.2">
      <c r="A1" s="206" t="s">
        <v>362</v>
      </c>
    </row>
    <row r="2" spans="1:1" x14ac:dyDescent="0.2">
      <c r="A2" s="206"/>
    </row>
    <row r="3" spans="1:1" x14ac:dyDescent="0.2">
      <c r="A3" s="209" t="s">
        <v>363</v>
      </c>
    </row>
    <row r="4" spans="1:1" x14ac:dyDescent="0.2">
      <c r="A4" s="208" t="s">
        <v>14</v>
      </c>
    </row>
    <row r="5" spans="1:1" x14ac:dyDescent="0.2">
      <c r="A5" s="208" t="s">
        <v>50</v>
      </c>
    </row>
    <row r="6" spans="1:1" x14ac:dyDescent="0.2">
      <c r="A6" s="208" t="s">
        <v>60</v>
      </c>
    </row>
    <row r="7" spans="1:1" x14ac:dyDescent="0.2">
      <c r="A7" s="208" t="s">
        <v>61</v>
      </c>
    </row>
    <row r="8" spans="1:1" x14ac:dyDescent="0.2">
      <c r="A8" s="208" t="s">
        <v>74</v>
      </c>
    </row>
    <row r="9" spans="1:1" x14ac:dyDescent="0.2">
      <c r="A9" s="208" t="s">
        <v>85</v>
      </c>
    </row>
    <row r="10" spans="1:1" x14ac:dyDescent="0.2">
      <c r="A10" s="208" t="s">
        <v>106</v>
      </c>
    </row>
    <row r="11" spans="1:1" x14ac:dyDescent="0.2">
      <c r="A11" s="208" t="s">
        <v>109</v>
      </c>
    </row>
    <row r="12" spans="1:1" x14ac:dyDescent="0.2">
      <c r="A12" s="208" t="s">
        <v>368</v>
      </c>
    </row>
    <row r="13" spans="1:1" x14ac:dyDescent="0.2">
      <c r="A13" s="208" t="s">
        <v>369</v>
      </c>
    </row>
    <row r="14" spans="1:1" x14ac:dyDescent="0.2">
      <c r="A14" s="208" t="s">
        <v>131</v>
      </c>
    </row>
    <row r="15" spans="1:1" x14ac:dyDescent="0.2">
      <c r="A15" s="208" t="s">
        <v>138</v>
      </c>
    </row>
    <row r="16" spans="1:1" x14ac:dyDescent="0.2">
      <c r="A16" s="208"/>
    </row>
    <row r="17" spans="1:1" x14ac:dyDescent="0.2">
      <c r="A17" s="210" t="s">
        <v>364</v>
      </c>
    </row>
    <row r="18" spans="1:1" x14ac:dyDescent="0.2">
      <c r="A18" s="208" t="s">
        <v>370</v>
      </c>
    </row>
    <row r="19" spans="1:1" x14ac:dyDescent="0.2">
      <c r="A19" s="208" t="s">
        <v>371</v>
      </c>
    </row>
    <row r="20" spans="1:1" x14ac:dyDescent="0.2">
      <c r="A20" s="208" t="s">
        <v>375</v>
      </c>
    </row>
    <row r="21" spans="1:1" x14ac:dyDescent="0.2">
      <c r="A21" s="208" t="s">
        <v>372</v>
      </c>
    </row>
    <row r="22" spans="1:1" x14ac:dyDescent="0.2">
      <c r="A22" s="208" t="s">
        <v>373</v>
      </c>
    </row>
    <row r="23" spans="1:1" x14ac:dyDescent="0.2">
      <c r="A23" s="208" t="s">
        <v>374</v>
      </c>
    </row>
    <row r="24" spans="1:1" x14ac:dyDescent="0.2">
      <c r="A24" s="208"/>
    </row>
    <row r="25" spans="1:1" x14ac:dyDescent="0.2">
      <c r="A25" s="210" t="s">
        <v>365</v>
      </c>
    </row>
    <row r="26" spans="1:1" x14ac:dyDescent="0.2">
      <c r="A26" s="208" t="s">
        <v>234</v>
      </c>
    </row>
    <row r="27" spans="1:1" x14ac:dyDescent="0.2">
      <c r="A27" s="208" t="s">
        <v>239</v>
      </c>
    </row>
    <row r="28" spans="1:1" x14ac:dyDescent="0.2">
      <c r="A28" s="208" t="s">
        <v>357</v>
      </c>
    </row>
    <row r="29" spans="1:1" x14ac:dyDescent="0.2">
      <c r="A29" s="208" t="s">
        <v>258</v>
      </c>
    </row>
    <row r="30" spans="1:1" x14ac:dyDescent="0.2">
      <c r="A30" s="208"/>
    </row>
    <row r="31" spans="1:1" x14ac:dyDescent="0.2">
      <c r="A31" s="210" t="s">
        <v>366</v>
      </c>
    </row>
    <row r="32" spans="1:1" x14ac:dyDescent="0.2">
      <c r="A32" s="208" t="s">
        <v>358</v>
      </c>
    </row>
    <row r="33" spans="1:1" x14ac:dyDescent="0.2">
      <c r="A33" s="208" t="s">
        <v>273</v>
      </c>
    </row>
    <row r="34" spans="1:1" x14ac:dyDescent="0.2">
      <c r="A34" s="208" t="s">
        <v>277</v>
      </c>
    </row>
    <row r="35" spans="1:1" x14ac:dyDescent="0.2">
      <c r="A35" s="208" t="s">
        <v>279</v>
      </c>
    </row>
    <row r="36" spans="1:1" x14ac:dyDescent="0.2">
      <c r="A36" s="208" t="s">
        <v>359</v>
      </c>
    </row>
    <row r="37" spans="1:1" x14ac:dyDescent="0.2">
      <c r="A37" s="208"/>
    </row>
    <row r="38" spans="1:1" x14ac:dyDescent="0.2">
      <c r="A38" s="210" t="s">
        <v>367</v>
      </c>
    </row>
    <row r="39" spans="1:1" x14ac:dyDescent="0.2">
      <c r="A39" s="208" t="s">
        <v>290</v>
      </c>
    </row>
    <row r="40" spans="1:1" x14ac:dyDescent="0.2">
      <c r="A40" s="208" t="s">
        <v>298</v>
      </c>
    </row>
    <row r="41" spans="1:1" x14ac:dyDescent="0.2">
      <c r="A41" s="208" t="s">
        <v>302</v>
      </c>
    </row>
    <row r="42" spans="1:1" x14ac:dyDescent="0.2">
      <c r="A42" s="208" t="s">
        <v>360</v>
      </c>
    </row>
    <row r="43" spans="1:1" x14ac:dyDescent="0.2">
      <c r="A43" s="208" t="s">
        <v>361</v>
      </c>
    </row>
    <row r="44" spans="1:1" x14ac:dyDescent="0.2">
      <c r="A44" s="208" t="s">
        <v>334</v>
      </c>
    </row>
    <row r="45" spans="1:1" x14ac:dyDescent="0.2">
      <c r="A45" s="208" t="s">
        <v>344</v>
      </c>
    </row>
    <row r="46" spans="1:1" x14ac:dyDescent="0.2">
      <c r="A46" s="208" t="s">
        <v>356</v>
      </c>
    </row>
  </sheetData>
  <hyperlinks>
    <hyperlink ref="A4" location="1.1!A1" display="1.1. Number of settlements and population by settlement population, 1 January 2006" xr:uid="{3C00E76B-9F03-4BED-9FA4-A233C33F41D6}"/>
    <hyperlink ref="A5" location="1.2!A1" display="1.2. Main data on settlements by region, 1 January, 2006" xr:uid="{F077A40E-C852-4B54-B97D-C42DD28151EC}"/>
    <hyperlink ref="A6" location="1.3!A1" display="1.3. Number of settlements by settlement population and region, 1 January 2006" xr:uid="{9A1EA10D-4FF6-4C37-AF40-7EF574253558}"/>
    <hyperlink ref="A7" location="1.4!A1" display="1.4. The population of settlements by settlement population and region, 1 January 2006" xr:uid="{B57D6D57-D0EB-45CA-AA48-006C54D062C1}"/>
    <hyperlink ref="A8" location="1.5!A1" display="1.5. Dependency ratios and ageing index (1 January)" xr:uid="{B9288A68-CDDF-424F-A895-94F2BE8F8A19}"/>
    <hyperlink ref="A9" location="1.6!A1" display="1.6. Mortality by sex" xr:uid="{DD056713-6632-4657-A357-A689582CC45A}"/>
    <hyperlink ref="A10" location="1.7!A1" display="1.7. Mortality by main causes of death, 2005 [Per hundred thousand inhabitants]" xr:uid="{0C93D1AC-0E68-4FD9-BAD0-4FBD72FD1239}"/>
    <hyperlink ref="A11" location="1.8!A1" display="1.8. Average life expectancy at birth" xr:uid="{1F413584-2CE4-4A12-9A8A-659FDEF35CD0}"/>
    <hyperlink ref="A12" location="1.9!A1" display="1.9. Main indicatorsa) of vital statistics by region, 2005" xr:uid="{0B995E47-15C9-4DDF-9A7A-91FA31463E71}"/>
    <hyperlink ref="A13" location="1.10!A1" display="1.10. Actual increase or decreasea), 2005" xr:uid="{70622805-B9ED-4C89-8CF1-BDB6F7630633}"/>
    <hyperlink ref="A14" location="1.11!A1" display="1.11. Dwelling stock (1 January)" xr:uid="{66238122-756A-48B9-884E-A568351DE52D}"/>
    <hyperlink ref="A15" location="1.12!A1" display="1.12. Dwelling construction" xr:uid="{77C0B922-95D7-44A9-81C4-927DB1166AE7}"/>
    <hyperlink ref="A18" location="2.1!A1" display="2.1. Economic activity of populationa) aged 15–74" xr:uid="{65FCC30F-F30D-4EC7-9F29-AF248AB971A0}"/>
    <hyperlink ref="A19" location="2.2!A1" display="2.2. Economic activity of populationa) aged 15–74 by age-group, 2005b)" xr:uid="{0A5B526F-095B-415C-9639-E599FAF09161}"/>
    <hyperlink ref="A20" location="2.3!A1" display="2.3. Number of employeda) persons by highest qualification [thousands]" xr:uid="{C4605B18-1D64-4DB0-947D-98A58419FAA2}"/>
    <hyperlink ref="A21" location="2.4!A1" display="2.4. Number and earnings of full-time employeesa)" xr:uid="{F7824C8F-070B-4CEA-9443-5473A8A4E5B6}"/>
    <hyperlink ref="A22" location="2.5!A1" display="2.5. Real term of earnings of full-time employeesa)" xr:uid="{FBC22FAA-D124-403F-BF29-BD8FD29C93B7}"/>
    <hyperlink ref="A23" location="2.6!A1" display="2.6. Average monthly gross and net earnings of full-time employees by sexa) [HUF]" xr:uid="{4F3EB08A-AA26-44C4-A789-112E7546A064}"/>
    <hyperlink ref="A26" location="3.1!A1" display="3.1. Families receiving care in MCH nurses’ districts" xr:uid="{CF99DF24-3AFE-4CE5-ACA5-D1E998F7ACF1}"/>
    <hyperlink ref="A27" location="3.2!A1" display="3.2. Number of registered drug consumers" xr:uid="{B820AAFD-8472-45F7-AD7B-5545AFB71B58}"/>
    <hyperlink ref="A28" location="3.3!A1" display="3.3. Main data on drug consumption by regions, 2005" xr:uid="{5B2A194A-B306-40E3-B3B6-A8747D8EA0C3}"/>
    <hyperlink ref="A29" location="3.4!A1" display="3.4. Suicides" xr:uid="{9871585E-1967-4F9F-B9EE-462B9021B258}"/>
    <hyperlink ref="A32" location="4.1!A1" display="4.1. Gross domestic product [million HUF, at current prices]" xr:uid="{35AEC6E8-96DD-4B00-8BA9-087A38FDD9D7}"/>
    <hyperlink ref="A33" location="4.2!A1" display="4.2. Gross domestic product (GDP) by region" xr:uid="{73D5D23D-56FF-47C7-9D91-FA4AB71E4995}"/>
    <hyperlink ref="A34" location="4.3!A1" display="4.3. Per capita gross domestic product (GDP) by region" xr:uid="{A5946FD6-F7B2-4EB7-972A-61750F32E64E}"/>
    <hyperlink ref="A35" location="4.4!A1" display="4.4. Number of disadvantaged (lack of operational sources) local governments through no fault of its own" xr:uid="{D89B2629-4FFF-4EC5-AD55-1A5DCD5EE39E}"/>
    <hyperlink ref="A36" location="4.5!A1" display="4.5. Financial aid of disadvantaged (lack of operational sources) local governments through no fault of its own" xr:uid="{EBC2D3C6-6725-46AF-9294-94212177F07D}"/>
    <hyperlink ref="A39" location="5.1!A1" display="5.1. Data of registered unemployed persons" xr:uid="{3A54C336-5C0A-4FCD-B10F-2D586E8B7D55}"/>
    <hyperlink ref="A40" location="5.2!A1" display="5.2. Number of registered unemployed persons by age-group" xr:uid="{5E4E12C5-26B5-4E62-A57D-BE22FE199160}"/>
    <hyperlink ref="A41" location="5.3!A1" display="5.3. Number of registered unemployed persons by highest qualification" xr:uid="{E649CAE4-E585-4190-8DD8-6F72AA7947CD}"/>
    <hyperlink ref="A42" location="5.4!A1" display="5.4. Main data of unemployment benefit recipients [December]" xr:uid="{C670A537-FC5E-49C6-9B32-943233124019}"/>
    <hyperlink ref="A43" location="5.5!A1" display="5.5. Changes in the number of unemployment benefit recipients [December]" xr:uid="{618C74D9-2218-4C08-94E2-DD31A951B57D}"/>
    <hyperlink ref="A44" location="5.6!A1" display="5.6. Data of unemployment benefit recipients by highest qualification and sex, December 2005" xr:uid="{F5542A97-B966-4D28-8F3A-53BBD41B38BD}"/>
    <hyperlink ref="A45" location="5.7!A1" display="5.7. Number of unemployment benefit recipients by period of benefit" xr:uid="{3359E676-ABFF-49B6-B187-BA15732F6C79}"/>
    <hyperlink ref="A46" location="'5.8 '!A1" display="5.8. Active employment policy measures,* December 2005 [number of participiants]" xr:uid="{7B490512-5D1A-48C5-9FD1-8EB87DB20A0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E6373-FEA6-44BD-90C4-41DDF2FFC65F}">
  <dimension ref="A1:I40"/>
  <sheetViews>
    <sheetView zoomScaleNormal="100" workbookViewId="0"/>
  </sheetViews>
  <sheetFormatPr defaultRowHeight="13.5" x14ac:dyDescent="0.25"/>
  <cols>
    <col min="1" max="1" width="9.28515625" style="1" customWidth="1"/>
    <col min="2" max="2" width="1.140625" style="1" customWidth="1"/>
    <col min="3" max="3" width="9.28515625" style="1" customWidth="1"/>
    <col min="4" max="9" width="11.140625" style="2" customWidth="1"/>
    <col min="10" max="16384" width="9.140625" style="1"/>
  </cols>
  <sheetData>
    <row r="1" spans="1:9" s="17" customFormat="1" ht="15.75" customHeight="1" x14ac:dyDescent="0.2">
      <c r="A1" s="17" t="s">
        <v>118</v>
      </c>
    </row>
    <row r="2" spans="1:9" s="54" customFormat="1" ht="25.5" x14ac:dyDescent="0.25">
      <c r="A2" s="223" t="s">
        <v>108</v>
      </c>
      <c r="B2" s="223"/>
      <c r="C2" s="224"/>
      <c r="D2" s="94" t="s">
        <v>117</v>
      </c>
      <c r="E2" s="94" t="s">
        <v>116</v>
      </c>
      <c r="F2" s="94" t="s">
        <v>115</v>
      </c>
      <c r="G2" s="94" t="s">
        <v>114</v>
      </c>
      <c r="H2" s="93" t="s">
        <v>113</v>
      </c>
      <c r="I2" s="228" t="s">
        <v>112</v>
      </c>
    </row>
    <row r="3" spans="1:9" s="54" customFormat="1" ht="15.75" customHeight="1" x14ac:dyDescent="0.25">
      <c r="A3" s="225"/>
      <c r="B3" s="225"/>
      <c r="C3" s="226"/>
      <c r="D3" s="220" t="s">
        <v>111</v>
      </c>
      <c r="E3" s="227"/>
      <c r="F3" s="227"/>
      <c r="G3" s="227"/>
      <c r="H3" s="211"/>
      <c r="I3" s="229"/>
    </row>
    <row r="4" spans="1:9" s="77" customFormat="1" ht="18" customHeight="1" x14ac:dyDescent="0.25">
      <c r="A4" s="92" t="s">
        <v>42</v>
      </c>
      <c r="B4" s="91"/>
      <c r="C4" s="91"/>
      <c r="D4" s="81">
        <v>5.0720832502564459</v>
      </c>
      <c r="E4" s="81">
        <v>2.4815569310568351</v>
      </c>
      <c r="F4" s="81">
        <v>9.3719564039984107</v>
      </c>
      <c r="G4" s="81">
        <v>13.807894036988921</v>
      </c>
      <c r="H4" s="80">
        <v>-4.4359376329905116</v>
      </c>
      <c r="I4" s="79">
        <v>4.5251712651624665</v>
      </c>
    </row>
    <row r="5" spans="1:9" s="77" customFormat="1" ht="12" customHeight="1" x14ac:dyDescent="0.25">
      <c r="A5" s="230" t="s">
        <v>41</v>
      </c>
      <c r="B5" s="231"/>
      <c r="C5" s="231"/>
      <c r="D5" s="81">
        <v>4.3021163370477833</v>
      </c>
      <c r="E5" s="81">
        <v>2.4143998352159075</v>
      </c>
      <c r="F5" s="81">
        <v>10.636222168240561</v>
      </c>
      <c r="G5" s="81">
        <v>11.894699836128478</v>
      </c>
      <c r="H5" s="80">
        <v>-1.2584776678879173</v>
      </c>
      <c r="I5" s="79">
        <v>4.4124857002778235</v>
      </c>
    </row>
    <row r="6" spans="1:9" s="86" customFormat="1" ht="11.45" customHeight="1" x14ac:dyDescent="0.25">
      <c r="A6" s="232" t="s">
        <v>40</v>
      </c>
      <c r="B6" s="231"/>
      <c r="C6" s="231"/>
      <c r="D6" s="90">
        <v>4.7610504574449299</v>
      </c>
      <c r="E6" s="90">
        <v>2.4544284158983487</v>
      </c>
      <c r="F6" s="90">
        <v>9.8826642081422698</v>
      </c>
      <c r="G6" s="90">
        <v>13.035047664922599</v>
      </c>
      <c r="H6" s="89">
        <v>-3.1523834567803277</v>
      </c>
      <c r="I6" s="88">
        <v>4.4761803261217095</v>
      </c>
    </row>
    <row r="7" spans="1:9" s="77" customFormat="1" ht="12" customHeight="1" x14ac:dyDescent="0.25">
      <c r="A7" s="230" t="s">
        <v>39</v>
      </c>
      <c r="B7" s="231"/>
      <c r="C7" s="231"/>
      <c r="D7" s="81">
        <v>4.3633987843150983</v>
      </c>
      <c r="E7" s="81">
        <v>2.429036435546533</v>
      </c>
      <c r="F7" s="81">
        <v>9.461808593795574</v>
      </c>
      <c r="G7" s="81">
        <v>11.960846079357857</v>
      </c>
      <c r="H7" s="80">
        <v>-2.4990374855622837</v>
      </c>
      <c r="I7" s="79">
        <v>6.905055487053021</v>
      </c>
    </row>
    <row r="8" spans="1:9" s="77" customFormat="1" ht="12" customHeight="1" x14ac:dyDescent="0.25">
      <c r="A8" s="230" t="s">
        <v>38</v>
      </c>
      <c r="B8" s="231"/>
      <c r="C8" s="231"/>
      <c r="D8" s="81">
        <v>4.3310852938236817</v>
      </c>
      <c r="E8" s="81">
        <v>2.7636449017732065</v>
      </c>
      <c r="F8" s="81">
        <v>9.4363719148949681</v>
      </c>
      <c r="G8" s="81">
        <v>13.047196137877641</v>
      </c>
      <c r="H8" s="80">
        <v>-3.6108242229826737</v>
      </c>
      <c r="I8" s="79">
        <v>6.3887020847343639</v>
      </c>
    </row>
    <row r="9" spans="1:9" s="77" customFormat="1" ht="12" customHeight="1" x14ac:dyDescent="0.25">
      <c r="A9" s="230" t="s">
        <v>37</v>
      </c>
      <c r="B9" s="231"/>
      <c r="C9" s="231"/>
      <c r="D9" s="81">
        <v>4.1554805867976006</v>
      </c>
      <c r="E9" s="81">
        <v>2.3839335997944131</v>
      </c>
      <c r="F9" s="81">
        <v>8.9807590313356034</v>
      </c>
      <c r="G9" s="81">
        <v>12.570328775062741</v>
      </c>
      <c r="H9" s="80">
        <v>-3.5895697437271381</v>
      </c>
      <c r="I9" s="79">
        <v>5.1750380517503807</v>
      </c>
    </row>
    <row r="10" spans="1:9" s="86" customFormat="1" ht="11.45" customHeight="1" x14ac:dyDescent="0.25">
      <c r="A10" s="232" t="s">
        <v>36</v>
      </c>
      <c r="B10" s="231"/>
      <c r="C10" s="231"/>
      <c r="D10" s="90">
        <v>4.2856737272878442</v>
      </c>
      <c r="E10" s="90">
        <v>2.5092146491628515</v>
      </c>
      <c r="F10" s="90">
        <v>9.2959913403253065</v>
      </c>
      <c r="G10" s="90">
        <v>12.470364183124</v>
      </c>
      <c r="H10" s="89">
        <v>-3.1743728427986935</v>
      </c>
      <c r="I10" s="88">
        <v>6.2051580376187703</v>
      </c>
    </row>
    <row r="11" spans="1:9" s="77" customFormat="1" ht="12" customHeight="1" x14ac:dyDescent="0.25">
      <c r="A11" s="230" t="s">
        <v>35</v>
      </c>
      <c r="B11" s="231"/>
      <c r="C11" s="231"/>
      <c r="D11" s="81">
        <v>4.5693386937227176</v>
      </c>
      <c r="E11" s="81">
        <v>2.2392935902206168</v>
      </c>
      <c r="F11" s="81">
        <v>9.8828397963536041</v>
      </c>
      <c r="G11" s="81">
        <v>12.34901216977793</v>
      </c>
      <c r="H11" s="80">
        <v>-2.4661723734243268</v>
      </c>
      <c r="I11" s="79">
        <v>6.4279155188246095</v>
      </c>
    </row>
    <row r="12" spans="1:9" s="77" customFormat="1" ht="12" customHeight="1" x14ac:dyDescent="0.25">
      <c r="A12" s="230" t="s">
        <v>34</v>
      </c>
      <c r="B12" s="231"/>
      <c r="C12" s="231"/>
      <c r="D12" s="81">
        <v>4.1768160274929667</v>
      </c>
      <c r="E12" s="81">
        <v>2.1261730772862024</v>
      </c>
      <c r="F12" s="81">
        <v>8.4140561566494831</v>
      </c>
      <c r="G12" s="81">
        <v>13.765365660227722</v>
      </c>
      <c r="H12" s="80">
        <v>-5.3513095035782401</v>
      </c>
      <c r="I12" s="79">
        <v>5.3859964093357275</v>
      </c>
    </row>
    <row r="13" spans="1:9" s="77" customFormat="1" ht="12" customHeight="1" x14ac:dyDescent="0.25">
      <c r="A13" s="230" t="s">
        <v>33</v>
      </c>
      <c r="B13" s="231"/>
      <c r="C13" s="231"/>
      <c r="D13" s="81">
        <v>3.8922785609088995</v>
      </c>
      <c r="E13" s="81">
        <v>2.0869671446896016</v>
      </c>
      <c r="F13" s="81">
        <v>8.2698194009895278</v>
      </c>
      <c r="G13" s="81">
        <v>13.543229064156424</v>
      </c>
      <c r="H13" s="80">
        <v>-5.2734096631668965</v>
      </c>
      <c r="I13" s="79">
        <v>5.7447681575707836</v>
      </c>
    </row>
    <row r="14" spans="1:9" s="86" customFormat="1" ht="11.45" customHeight="1" x14ac:dyDescent="0.25">
      <c r="A14" s="232" t="s">
        <v>32</v>
      </c>
      <c r="B14" s="231"/>
      <c r="C14" s="231"/>
      <c r="D14" s="90">
        <v>4.2659548410639392</v>
      </c>
      <c r="E14" s="90">
        <v>2.1644697049222938</v>
      </c>
      <c r="F14" s="90">
        <v>9.0187903963528946</v>
      </c>
      <c r="G14" s="90">
        <v>13.07579642987468</v>
      </c>
      <c r="H14" s="89">
        <v>-4.0570060335217875</v>
      </c>
      <c r="I14" s="88">
        <v>5.9860325906218828</v>
      </c>
    </row>
    <row r="15" spans="1:9" s="77" customFormat="1" ht="12" customHeight="1" x14ac:dyDescent="0.25">
      <c r="A15" s="230" t="s">
        <v>31</v>
      </c>
      <c r="B15" s="231"/>
      <c r="C15" s="231"/>
      <c r="D15" s="81">
        <v>4.31468394877471</v>
      </c>
      <c r="E15" s="81">
        <v>2.6343862531114306</v>
      </c>
      <c r="F15" s="81">
        <v>9.1953101914687956</v>
      </c>
      <c r="G15" s="81">
        <v>13.352231465389874</v>
      </c>
      <c r="H15" s="80">
        <v>-4.1569212739210784</v>
      </c>
      <c r="I15" s="79">
        <v>4.9019607843137258</v>
      </c>
    </row>
    <row r="16" spans="1:9" s="77" customFormat="1" ht="12" customHeight="1" x14ac:dyDescent="0.25">
      <c r="A16" s="230" t="s">
        <v>30</v>
      </c>
      <c r="B16" s="231"/>
      <c r="C16" s="231"/>
      <c r="D16" s="81">
        <v>3.6751305578787692</v>
      </c>
      <c r="E16" s="81">
        <v>2.3018718967454679</v>
      </c>
      <c r="F16" s="81">
        <v>9.2226115810472162</v>
      </c>
      <c r="G16" s="81">
        <v>14.534158296796283</v>
      </c>
      <c r="H16" s="80">
        <v>-5.3115467157490688</v>
      </c>
      <c r="I16" s="79">
        <v>3.6077402427025254</v>
      </c>
    </row>
    <row r="17" spans="1:9" s="77" customFormat="1" ht="12" customHeight="1" x14ac:dyDescent="0.25">
      <c r="A17" s="230" t="s">
        <v>29</v>
      </c>
      <c r="B17" s="231"/>
      <c r="C17" s="231"/>
      <c r="D17" s="81">
        <v>3.8378360666480988</v>
      </c>
      <c r="E17" s="81">
        <v>2.6541278241066895</v>
      </c>
      <c r="F17" s="81">
        <v>8.6832576961515144</v>
      </c>
      <c r="G17" s="81">
        <v>13.389419532414765</v>
      </c>
      <c r="H17" s="80">
        <v>-4.7061618362632496</v>
      </c>
      <c r="I17" s="79">
        <v>5.6603773584905657</v>
      </c>
    </row>
    <row r="18" spans="1:9" s="86" customFormat="1" ht="11.45" customHeight="1" x14ac:dyDescent="0.25">
      <c r="A18" s="232" t="s">
        <v>28</v>
      </c>
      <c r="B18" s="231"/>
      <c r="C18" s="231"/>
      <c r="D18" s="90">
        <v>3.9781024707866122</v>
      </c>
      <c r="E18" s="90">
        <v>2.5264800466079618</v>
      </c>
      <c r="F18" s="90">
        <v>9.0762332759288871</v>
      </c>
      <c r="G18" s="90">
        <v>13.762694638287824</v>
      </c>
      <c r="H18" s="89">
        <v>-4.6864613623589371</v>
      </c>
      <c r="I18" s="88">
        <v>4.637484447460694</v>
      </c>
    </row>
    <row r="19" spans="1:9" s="77" customFormat="1" ht="12" customHeight="1" x14ac:dyDescent="0.25">
      <c r="A19" s="230" t="s">
        <v>27</v>
      </c>
      <c r="B19" s="231"/>
      <c r="C19" s="231"/>
      <c r="D19" s="81">
        <v>4.0037512871895737</v>
      </c>
      <c r="E19" s="81">
        <v>2.5822686506137003</v>
      </c>
      <c r="F19" s="81">
        <v>10.211075078569159</v>
      </c>
      <c r="G19" s="81">
        <v>14.22443097816803</v>
      </c>
      <c r="H19" s="80">
        <v>-4.0133558995988698</v>
      </c>
      <c r="I19" s="79">
        <v>9.0029561945713521</v>
      </c>
    </row>
    <row r="20" spans="1:9" s="77" customFormat="1" ht="12" customHeight="1" x14ac:dyDescent="0.25">
      <c r="A20" s="230" t="s">
        <v>26</v>
      </c>
      <c r="B20" s="231"/>
      <c r="C20" s="231"/>
      <c r="D20" s="81">
        <v>3.936971173416278</v>
      </c>
      <c r="E20" s="81">
        <v>2.2900929398640861</v>
      </c>
      <c r="F20" s="81">
        <v>9.4058498357782732</v>
      </c>
      <c r="G20" s="81">
        <v>14.92133825946722</v>
      </c>
      <c r="H20" s="80">
        <v>-5.5154884236889448</v>
      </c>
      <c r="I20" s="79">
        <v>5.9464816650148657</v>
      </c>
    </row>
    <row r="21" spans="1:9" s="77" customFormat="1" ht="12" customHeight="1" x14ac:dyDescent="0.25">
      <c r="A21" s="230" t="s">
        <v>25</v>
      </c>
      <c r="B21" s="231"/>
      <c r="C21" s="231"/>
      <c r="D21" s="81">
        <v>3.8207847910508317</v>
      </c>
      <c r="E21" s="81">
        <v>2.5085492378137135</v>
      </c>
      <c r="F21" s="81">
        <v>8.8749782646496254</v>
      </c>
      <c r="G21" s="81">
        <v>14.977105430939547</v>
      </c>
      <c r="H21" s="80">
        <v>-6.1021271662899208</v>
      </c>
      <c r="I21" s="79">
        <v>4.1797283176593529</v>
      </c>
    </row>
    <row r="22" spans="1:9" s="86" customFormat="1" ht="11.45" customHeight="1" x14ac:dyDescent="0.25">
      <c r="A22" s="232" t="s">
        <v>24</v>
      </c>
      <c r="B22" s="231"/>
      <c r="C22" s="231"/>
      <c r="D22" s="90">
        <v>3.9556187317381348</v>
      </c>
      <c r="E22" s="90">
        <v>2.4954592118771224</v>
      </c>
      <c r="F22" s="90">
        <v>9.7788833609729142</v>
      </c>
      <c r="G22" s="90">
        <v>14.52973229092632</v>
      </c>
      <c r="H22" s="89">
        <v>-4.750848929953408</v>
      </c>
      <c r="I22" s="88">
        <v>7.5102963740612134</v>
      </c>
    </row>
    <row r="23" spans="1:9" s="77" customFormat="1" ht="12" customHeight="1" x14ac:dyDescent="0.25">
      <c r="A23" s="230" t="s">
        <v>23</v>
      </c>
      <c r="B23" s="231"/>
      <c r="C23" s="231"/>
      <c r="D23" s="81">
        <v>4.4660075551936718</v>
      </c>
      <c r="E23" s="81">
        <v>2.6734042776292046</v>
      </c>
      <c r="F23" s="81">
        <v>10.367191895171915</v>
      </c>
      <c r="G23" s="81">
        <v>12.504456433631281</v>
      </c>
      <c r="H23" s="80">
        <v>-2.1372645384593643</v>
      </c>
      <c r="I23" s="79">
        <v>5.6288478452066846</v>
      </c>
    </row>
    <row r="24" spans="1:9" s="77" customFormat="1" ht="12" customHeight="1" x14ac:dyDescent="0.25">
      <c r="A24" s="230" t="s">
        <v>22</v>
      </c>
      <c r="B24" s="231"/>
      <c r="C24" s="231"/>
      <c r="D24" s="81">
        <v>3.7430246132594998</v>
      </c>
      <c r="E24" s="81">
        <v>2.4032613944050216</v>
      </c>
      <c r="F24" s="81">
        <v>9.2707703027302575</v>
      </c>
      <c r="G24" s="81">
        <v>14.336444371099743</v>
      </c>
      <c r="H24" s="80">
        <v>-5.0656740683694865</v>
      </c>
      <c r="I24" s="79">
        <v>6.0654008438818563</v>
      </c>
    </row>
    <row r="25" spans="1:9" s="77" customFormat="1" ht="12" customHeight="1" x14ac:dyDescent="0.25">
      <c r="A25" s="230" t="s">
        <v>21</v>
      </c>
      <c r="B25" s="231"/>
      <c r="C25" s="231"/>
      <c r="D25" s="81">
        <v>4.2510058645263387</v>
      </c>
      <c r="E25" s="81">
        <v>2.0048336660357386</v>
      </c>
      <c r="F25" s="81">
        <v>10.941254753507165</v>
      </c>
      <c r="G25" s="81">
        <v>12.666825260559422</v>
      </c>
      <c r="H25" s="80">
        <v>-1.7255705070522569</v>
      </c>
      <c r="I25" s="79">
        <v>8.1928470143374827</v>
      </c>
    </row>
    <row r="26" spans="1:9" s="86" customFormat="1" ht="11.45" customHeight="1" x14ac:dyDescent="0.25">
      <c r="A26" s="232" t="s">
        <v>20</v>
      </c>
      <c r="B26" s="231"/>
      <c r="C26" s="231"/>
      <c r="D26" s="90">
        <v>4.1925475938054886</v>
      </c>
      <c r="E26" s="90">
        <v>2.3492835725760819</v>
      </c>
      <c r="F26" s="90">
        <v>10.292099460809501</v>
      </c>
      <c r="G26" s="90">
        <v>13.053093028247339</v>
      </c>
      <c r="H26" s="89">
        <v>-2.7609935674378367</v>
      </c>
      <c r="I26" s="88">
        <v>6.7618806875631954</v>
      </c>
    </row>
    <row r="27" spans="1:9" s="77" customFormat="1" ht="12" customHeight="1" x14ac:dyDescent="0.25">
      <c r="A27" s="230" t="s">
        <v>19</v>
      </c>
      <c r="B27" s="231"/>
      <c r="C27" s="231"/>
      <c r="D27" s="81">
        <v>3.9652769341621221</v>
      </c>
      <c r="E27" s="81">
        <v>2.5371837445901697</v>
      </c>
      <c r="F27" s="81">
        <v>9.0785924194216978</v>
      </c>
      <c r="G27" s="81">
        <v>13.8339572740483</v>
      </c>
      <c r="H27" s="80">
        <v>-4.7553648546266043</v>
      </c>
      <c r="I27" s="79">
        <v>9.6016343207354442</v>
      </c>
    </row>
    <row r="28" spans="1:9" s="77" customFormat="1" ht="12" customHeight="1" x14ac:dyDescent="0.25">
      <c r="A28" s="230" t="s">
        <v>18</v>
      </c>
      <c r="B28" s="231"/>
      <c r="C28" s="231"/>
      <c r="D28" s="81">
        <v>3.6830845058979644</v>
      </c>
      <c r="E28" s="81">
        <v>2.5069734872078584</v>
      </c>
      <c r="F28" s="81">
        <v>8.4778002597245177</v>
      </c>
      <c r="G28" s="81">
        <v>14.97478196165517</v>
      </c>
      <c r="H28" s="80">
        <v>-6.4969817019306531</v>
      </c>
      <c r="I28" s="79">
        <v>8.214177061149984</v>
      </c>
    </row>
    <row r="29" spans="1:9" s="77" customFormat="1" ht="12" customHeight="1" x14ac:dyDescent="0.25">
      <c r="A29" s="230" t="s">
        <v>110</v>
      </c>
      <c r="B29" s="231"/>
      <c r="C29" s="231"/>
      <c r="D29" s="81">
        <v>4.1276045042985077</v>
      </c>
      <c r="E29" s="81">
        <v>2.4610046273487391</v>
      </c>
      <c r="F29" s="81">
        <v>9.2664838985707796</v>
      </c>
      <c r="G29" s="81">
        <v>13.773611147125175</v>
      </c>
      <c r="H29" s="80">
        <v>-4.5071272485543954</v>
      </c>
      <c r="I29" s="79">
        <v>9.6667514627321296</v>
      </c>
    </row>
    <row r="30" spans="1:9" s="86" customFormat="1" ht="11.45" customHeight="1" x14ac:dyDescent="0.25">
      <c r="A30" s="232" t="s">
        <v>16</v>
      </c>
      <c r="B30" s="231"/>
      <c r="C30" s="231"/>
      <c r="D30" s="90">
        <v>3.9352653658161105</v>
      </c>
      <c r="E30" s="90">
        <v>2.5045962004742748</v>
      </c>
      <c r="F30" s="90">
        <v>8.9651813759884433</v>
      </c>
      <c r="G30" s="90">
        <v>14.142383037429799</v>
      </c>
      <c r="H30" s="89">
        <v>-5.177201661441357</v>
      </c>
      <c r="I30" s="88">
        <v>9.246264344093122</v>
      </c>
    </row>
    <row r="31" spans="1:9" s="86" customFormat="1" ht="11.45" customHeight="1" x14ac:dyDescent="0.25">
      <c r="A31" s="87" t="s">
        <v>15</v>
      </c>
      <c r="B31" s="77"/>
      <c r="C31" s="77"/>
      <c r="D31" s="90">
        <v>4.3852200813616253</v>
      </c>
      <c r="E31" s="90">
        <v>2.4589907966291484</v>
      </c>
      <c r="F31" s="90">
        <v>9.6654477789128954</v>
      </c>
      <c r="G31" s="90">
        <v>13.456044944689065</v>
      </c>
      <c r="H31" s="89">
        <v>-3.7905971657761697</v>
      </c>
      <c r="I31" s="88">
        <v>6.2258964470337244</v>
      </c>
    </row>
    <row r="32" spans="1:9" s="77" customFormat="1" ht="11.45" customHeight="1" x14ac:dyDescent="0.25">
      <c r="A32" s="78" t="s">
        <v>63</v>
      </c>
      <c r="D32" s="85"/>
      <c r="E32" s="85"/>
      <c r="F32" s="81"/>
      <c r="G32" s="81"/>
      <c r="H32" s="80"/>
      <c r="I32" s="84"/>
    </row>
    <row r="33" spans="1:9" s="77" customFormat="1" ht="11.45" customHeight="1" x14ac:dyDescent="0.25">
      <c r="A33" s="13"/>
      <c r="B33" s="82" t="s">
        <v>2</v>
      </c>
      <c r="C33" s="83">
        <v>999</v>
      </c>
      <c r="D33" s="81">
        <v>3.2966905105733266</v>
      </c>
      <c r="E33" s="81">
        <v>1.7000580476093823</v>
      </c>
      <c r="F33" s="81">
        <v>9.1945344749794131</v>
      </c>
      <c r="G33" s="81">
        <v>16.695475001389781</v>
      </c>
      <c r="H33" s="80">
        <v>-7.5009405264103695</v>
      </c>
      <c r="I33" s="79">
        <v>8.4364454443194603</v>
      </c>
    </row>
    <row r="34" spans="1:9" s="77" customFormat="1" ht="11.45" customHeight="1" x14ac:dyDescent="0.25">
      <c r="A34" s="13">
        <v>1000</v>
      </c>
      <c r="B34" s="82" t="s">
        <v>2</v>
      </c>
      <c r="C34" s="83">
        <v>1999</v>
      </c>
      <c r="D34" s="81">
        <v>3.6628397038449569</v>
      </c>
      <c r="E34" s="81">
        <v>2.0158561267627282</v>
      </c>
      <c r="F34" s="81">
        <v>9.5788219699196304</v>
      </c>
      <c r="G34" s="81">
        <v>14.222086082125914</v>
      </c>
      <c r="H34" s="80">
        <v>-4.6432641122062837</v>
      </c>
      <c r="I34" s="79">
        <v>7.2063956761625949</v>
      </c>
    </row>
    <row r="35" spans="1:9" s="77" customFormat="1" ht="11.45" customHeight="1" x14ac:dyDescent="0.25">
      <c r="A35" s="13">
        <v>2000</v>
      </c>
      <c r="B35" s="82" t="s">
        <v>2</v>
      </c>
      <c r="C35" s="83">
        <v>4999</v>
      </c>
      <c r="D35" s="81">
        <v>3.7582117025813595</v>
      </c>
      <c r="E35" s="81">
        <v>2.0789965287765821</v>
      </c>
      <c r="F35" s="81">
        <v>9.6181120308826085</v>
      </c>
      <c r="G35" s="81">
        <v>13.877552110064679</v>
      </c>
      <c r="H35" s="80">
        <v>-4.2594400791820703</v>
      </c>
      <c r="I35" s="79">
        <v>7.2167094580528763</v>
      </c>
    </row>
    <row r="36" spans="1:9" s="77" customFormat="1" ht="11.45" customHeight="1" x14ac:dyDescent="0.25">
      <c r="A36" s="13">
        <v>5000</v>
      </c>
      <c r="B36" s="82" t="s">
        <v>2</v>
      </c>
      <c r="C36" s="83">
        <v>9999</v>
      </c>
      <c r="D36" s="81">
        <v>3.9167599651685592</v>
      </c>
      <c r="E36" s="81">
        <v>2.3681317704882239</v>
      </c>
      <c r="F36" s="81">
        <v>9.6959357395461243</v>
      </c>
      <c r="G36" s="81">
        <v>13.533487180658904</v>
      </c>
      <c r="H36" s="80">
        <v>-3.8375514411127782</v>
      </c>
      <c r="I36" s="79">
        <v>6.7029744449099287</v>
      </c>
    </row>
    <row r="37" spans="1:9" s="77" customFormat="1" ht="11.45" customHeight="1" x14ac:dyDescent="0.25">
      <c r="A37" s="13">
        <v>10000</v>
      </c>
      <c r="B37" s="82" t="s">
        <v>2</v>
      </c>
      <c r="C37" s="83">
        <v>19999</v>
      </c>
      <c r="D37" s="81">
        <v>4.2126858432198215</v>
      </c>
      <c r="E37" s="81">
        <v>2.4764125521870035</v>
      </c>
      <c r="F37" s="81">
        <v>9.9074466632653788</v>
      </c>
      <c r="G37" s="81">
        <v>12.65602207483311</v>
      </c>
      <c r="H37" s="80">
        <v>-2.7485754115677299</v>
      </c>
      <c r="I37" s="79">
        <v>4.4424297370806896</v>
      </c>
    </row>
    <row r="38" spans="1:9" s="77" customFormat="1" ht="11.45" customHeight="1" x14ac:dyDescent="0.25">
      <c r="A38" s="13">
        <v>20000</v>
      </c>
      <c r="B38" s="82" t="s">
        <v>2</v>
      </c>
      <c r="C38" s="83">
        <v>49999</v>
      </c>
      <c r="D38" s="81">
        <v>4.358250938328716</v>
      </c>
      <c r="E38" s="81">
        <v>2.846758000152505</v>
      </c>
      <c r="F38" s="81">
        <v>9.6705047064704441</v>
      </c>
      <c r="G38" s="81">
        <v>12.696032331037287</v>
      </c>
      <c r="H38" s="80">
        <v>-3.0255276245668434</v>
      </c>
      <c r="I38" s="79">
        <v>5.9575959348168919</v>
      </c>
    </row>
    <row r="39" spans="1:9" s="77" customFormat="1" ht="11.45" customHeight="1" x14ac:dyDescent="0.25">
      <c r="A39" s="13">
        <v>50000</v>
      </c>
      <c r="B39" s="82" t="s">
        <v>2</v>
      </c>
      <c r="C39" s="83">
        <v>99999</v>
      </c>
      <c r="D39" s="81">
        <v>4.752783486283235</v>
      </c>
      <c r="E39" s="81">
        <v>2.8076847860226812</v>
      </c>
      <c r="F39" s="81">
        <v>9.2830065931866237</v>
      </c>
      <c r="G39" s="81">
        <v>11.678493753493967</v>
      </c>
      <c r="H39" s="80">
        <v>-2.395487160307344</v>
      </c>
      <c r="I39" s="79">
        <v>4.6815151085260318</v>
      </c>
    </row>
    <row r="40" spans="1:9" s="77" customFormat="1" ht="11.45" customHeight="1" x14ac:dyDescent="0.25">
      <c r="A40" s="13">
        <v>100000</v>
      </c>
      <c r="B40" s="82" t="s">
        <v>2</v>
      </c>
      <c r="C40" s="27" t="s">
        <v>107</v>
      </c>
      <c r="D40" s="81">
        <v>4.98139999722388</v>
      </c>
      <c r="E40" s="81">
        <v>3.0051497022611495</v>
      </c>
      <c r="F40" s="81">
        <v>9.7936301930791334</v>
      </c>
      <c r="G40" s="81">
        <v>11.642352483933205</v>
      </c>
      <c r="H40" s="80">
        <v>-1.8487222908540732</v>
      </c>
      <c r="I40" s="79">
        <v>7.3522898396669323</v>
      </c>
    </row>
  </sheetData>
  <mergeCells count="29">
    <mergeCell ref="A22:C22"/>
    <mergeCell ref="A23:C23"/>
    <mergeCell ref="A24:C24"/>
    <mergeCell ref="A18:C18"/>
    <mergeCell ref="A19:C19"/>
    <mergeCell ref="A21:C21"/>
    <mergeCell ref="A30:C30"/>
    <mergeCell ref="A25:C25"/>
    <mergeCell ref="A26:C26"/>
    <mergeCell ref="A27:C27"/>
    <mergeCell ref="A28:C28"/>
    <mergeCell ref="A29:C29"/>
    <mergeCell ref="A7:C7"/>
    <mergeCell ref="A8:C8"/>
    <mergeCell ref="A9:C9"/>
    <mergeCell ref="A20:C20"/>
    <mergeCell ref="A10:C10"/>
    <mergeCell ref="A11:C11"/>
    <mergeCell ref="A12:C12"/>
    <mergeCell ref="A16:C16"/>
    <mergeCell ref="A17:C17"/>
    <mergeCell ref="A13:C13"/>
    <mergeCell ref="A14:C14"/>
    <mergeCell ref="A15:C15"/>
    <mergeCell ref="D3:H3"/>
    <mergeCell ref="I2:I3"/>
    <mergeCell ref="A5:C5"/>
    <mergeCell ref="A6:C6"/>
    <mergeCell ref="A2:C3"/>
  </mergeCells>
  <pageMargins left="0.78740157480314965" right="0.78740157480314965" top="1.1811023622047245" bottom="0.86614173228346458" header="0.51181102362204722" footer="0.51181102362204722"/>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EA88B-7F52-43B8-A956-8B971937F1B3}">
  <dimension ref="A1:I31"/>
  <sheetViews>
    <sheetView zoomScaleNormal="100" workbookViewId="0"/>
  </sheetViews>
  <sheetFormatPr defaultRowHeight="13.5" x14ac:dyDescent="0.25"/>
  <cols>
    <col min="1" max="1" width="16" style="2" customWidth="1"/>
    <col min="2" max="9" width="8.85546875" style="2" customWidth="1"/>
    <col min="10" max="16384" width="9.140625" style="1"/>
  </cols>
  <sheetData>
    <row r="1" spans="1:9" s="17" customFormat="1" ht="15.75" customHeight="1" x14ac:dyDescent="0.2">
      <c r="A1" s="17" t="s">
        <v>124</v>
      </c>
    </row>
    <row r="2" spans="1:9" ht="22.5" customHeight="1" x14ac:dyDescent="0.2">
      <c r="A2" s="224" t="s">
        <v>49</v>
      </c>
      <c r="B2" s="216" t="s">
        <v>113</v>
      </c>
      <c r="C2" s="217"/>
      <c r="D2" s="216" t="s">
        <v>123</v>
      </c>
      <c r="E2" s="217"/>
      <c r="F2" s="216" t="s">
        <v>122</v>
      </c>
      <c r="G2" s="217"/>
      <c r="H2" s="216" t="s">
        <v>121</v>
      </c>
      <c r="I2" s="233"/>
    </row>
    <row r="3" spans="1:9" ht="22.5" customHeight="1" x14ac:dyDescent="0.2">
      <c r="A3" s="226"/>
      <c r="B3" s="76" t="s">
        <v>9</v>
      </c>
      <c r="C3" s="103" t="s">
        <v>111</v>
      </c>
      <c r="D3" s="76" t="s">
        <v>9</v>
      </c>
      <c r="E3" s="103" t="s">
        <v>111</v>
      </c>
      <c r="F3" s="76" t="s">
        <v>9</v>
      </c>
      <c r="G3" s="103" t="s">
        <v>111</v>
      </c>
      <c r="H3" s="76" t="s">
        <v>9</v>
      </c>
      <c r="I3" s="102" t="s">
        <v>111</v>
      </c>
    </row>
    <row r="4" spans="1:9" s="5" customFormat="1" ht="18" customHeight="1" x14ac:dyDescent="0.25">
      <c r="A4" s="6" t="s">
        <v>42</v>
      </c>
      <c r="B4" s="101">
        <v>-7531</v>
      </c>
      <c r="C4" s="100">
        <v>-4.4359376329905116</v>
      </c>
      <c r="D4" s="101">
        <v>-6264</v>
      </c>
      <c r="E4" s="100">
        <v>-3.6896445801424198</v>
      </c>
      <c r="F4" s="101">
        <v>1814</v>
      </c>
      <c r="G4" s="100">
        <v>1.0684890275188936</v>
      </c>
      <c r="H4" s="101">
        <v>763</v>
      </c>
      <c r="I4" s="100">
        <v>0.44952611228254985</v>
      </c>
    </row>
    <row r="5" spans="1:9" s="5" customFormat="1" x14ac:dyDescent="0.25">
      <c r="A5" s="6" t="s">
        <v>41</v>
      </c>
      <c r="B5" s="101">
        <v>-1448</v>
      </c>
      <c r="C5" s="100">
        <v>-1.2584776678879173</v>
      </c>
      <c r="D5" s="101">
        <v>13536</v>
      </c>
      <c r="E5" s="100">
        <v>11.764332674399757</v>
      </c>
      <c r="F5" s="101">
        <v>362</v>
      </c>
      <c r="G5" s="100">
        <v>0.31461941697197932</v>
      </c>
      <c r="H5" s="101">
        <v>13935</v>
      </c>
      <c r="I5" s="100">
        <v>12.184895626116512</v>
      </c>
    </row>
    <row r="6" spans="1:9" s="95" customFormat="1" x14ac:dyDescent="0.25">
      <c r="A6" s="9" t="s">
        <v>40</v>
      </c>
      <c r="B6" s="99">
        <v>-8979</v>
      </c>
      <c r="C6" s="96">
        <v>-3.1523834567803277</v>
      </c>
      <c r="D6" s="99">
        <v>7272</v>
      </c>
      <c r="E6" s="96">
        <v>2.5530830268077231</v>
      </c>
      <c r="F6" s="99">
        <v>2176</v>
      </c>
      <c r="G6" s="96">
        <v>0.76395883750462112</v>
      </c>
      <c r="H6" s="99">
        <v>14698</v>
      </c>
      <c r="I6" s="96">
        <v>5.1735814362126762</v>
      </c>
    </row>
    <row r="7" spans="1:9" s="5" customFormat="1" ht="15" customHeight="1" x14ac:dyDescent="0.25">
      <c r="A7" s="6" t="s">
        <v>39</v>
      </c>
      <c r="B7" s="101">
        <v>-1071</v>
      </c>
      <c r="C7" s="100">
        <v>-2.4990374855622837</v>
      </c>
      <c r="D7" s="101">
        <v>712</v>
      </c>
      <c r="E7" s="100">
        <v>1.661358253707139</v>
      </c>
      <c r="F7" s="101">
        <v>-148</v>
      </c>
      <c r="G7" s="100">
        <v>-0.3453385134110345</v>
      </c>
      <c r="H7" s="101">
        <v>-466</v>
      </c>
      <c r="I7" s="100">
        <v>-1.0867588001809709</v>
      </c>
    </row>
    <row r="8" spans="1:9" s="5" customFormat="1" x14ac:dyDescent="0.25">
      <c r="A8" s="6" t="s">
        <v>38</v>
      </c>
      <c r="B8" s="101">
        <v>-1138</v>
      </c>
      <c r="C8" s="100">
        <v>-3.6108242229826737</v>
      </c>
      <c r="D8" s="101">
        <v>124</v>
      </c>
      <c r="E8" s="100">
        <v>0.39344657614222456</v>
      </c>
      <c r="F8" s="101">
        <v>387</v>
      </c>
      <c r="G8" s="100">
        <v>1.2279340723148462</v>
      </c>
      <c r="H8" s="101">
        <v>-761</v>
      </c>
      <c r="I8" s="100">
        <v>-2.4117080343787238</v>
      </c>
    </row>
    <row r="9" spans="1:9" s="5" customFormat="1" x14ac:dyDescent="0.25">
      <c r="A9" s="6" t="s">
        <v>37</v>
      </c>
      <c r="B9" s="101">
        <v>-1313</v>
      </c>
      <c r="C9" s="100">
        <v>-3.5895697437271381</v>
      </c>
      <c r="D9" s="101">
        <v>-242</v>
      </c>
      <c r="E9" s="100">
        <v>-0.66159625131909172</v>
      </c>
      <c r="F9" s="101">
        <v>-57</v>
      </c>
      <c r="G9" s="100">
        <v>-0.15583052200491004</v>
      </c>
      <c r="H9" s="101">
        <v>-1546</v>
      </c>
      <c r="I9" s="100">
        <v>-4.2176481019219496</v>
      </c>
    </row>
    <row r="10" spans="1:9" s="95" customFormat="1" x14ac:dyDescent="0.25">
      <c r="A10" s="9" t="s">
        <v>36</v>
      </c>
      <c r="B10" s="99">
        <v>-3522</v>
      </c>
      <c r="C10" s="96">
        <v>-3.1743728427986935</v>
      </c>
      <c r="D10" s="99">
        <v>594</v>
      </c>
      <c r="E10" s="96">
        <v>0.5353712290239705</v>
      </c>
      <c r="F10" s="99">
        <v>182</v>
      </c>
      <c r="G10" s="96">
        <v>0.16403630249555998</v>
      </c>
      <c r="H10" s="99">
        <v>-2773</v>
      </c>
      <c r="I10" s="96">
        <v>-2.4961810140814138</v>
      </c>
    </row>
    <row r="11" spans="1:9" s="5" customFormat="1" ht="15" customHeight="1" x14ac:dyDescent="0.25">
      <c r="A11" s="6" t="s">
        <v>35</v>
      </c>
      <c r="B11" s="101">
        <v>-1087</v>
      </c>
      <c r="C11" s="100">
        <v>-2.4661723734243268</v>
      </c>
      <c r="D11" s="101">
        <v>995</v>
      </c>
      <c r="E11" s="100">
        <v>2.257443892876914</v>
      </c>
      <c r="F11" s="101">
        <v>431</v>
      </c>
      <c r="G11" s="100">
        <v>0.97784755560798975</v>
      </c>
      <c r="H11" s="101">
        <v>1684</v>
      </c>
      <c r="I11" s="100">
        <v>3.8279513186428504</v>
      </c>
    </row>
    <row r="12" spans="1:9" s="5" customFormat="1" x14ac:dyDescent="0.25">
      <c r="A12" s="6" t="s">
        <v>34</v>
      </c>
      <c r="B12" s="101">
        <v>-1417</v>
      </c>
      <c r="C12" s="100">
        <v>-5.3513095035782401</v>
      </c>
      <c r="D12" s="101">
        <v>25</v>
      </c>
      <c r="E12" s="100">
        <v>9.4412658849298517E-2</v>
      </c>
      <c r="F12" s="101">
        <v>-29</v>
      </c>
      <c r="G12" s="100">
        <v>-0.10951868426518628</v>
      </c>
      <c r="H12" s="101">
        <v>-868</v>
      </c>
      <c r="I12" s="100">
        <v>-3.2726436400242811</v>
      </c>
    </row>
    <row r="13" spans="1:9" s="5" customFormat="1" x14ac:dyDescent="0.25">
      <c r="A13" s="6" t="s">
        <v>33</v>
      </c>
      <c r="B13" s="101">
        <v>-1554</v>
      </c>
      <c r="C13" s="100">
        <v>-5.2734096631668965</v>
      </c>
      <c r="D13" s="101">
        <v>-172</v>
      </c>
      <c r="E13" s="100">
        <v>-0.58367211201075042</v>
      </c>
      <c r="F13" s="101">
        <v>-28</v>
      </c>
      <c r="G13" s="100">
        <v>-9.501639032733146E-2</v>
      </c>
      <c r="H13" s="101">
        <v>-1022</v>
      </c>
      <c r="I13" s="100">
        <v>-3.4620948044864952</v>
      </c>
    </row>
    <row r="14" spans="1:9" s="95" customFormat="1" x14ac:dyDescent="0.25">
      <c r="A14" s="9" t="s">
        <v>32</v>
      </c>
      <c r="B14" s="99">
        <v>-4058</v>
      </c>
      <c r="C14" s="96">
        <v>-4.0570060335217875</v>
      </c>
      <c r="D14" s="99">
        <v>848</v>
      </c>
      <c r="E14" s="96">
        <v>0.8477922908887322</v>
      </c>
      <c r="F14" s="99">
        <v>374</v>
      </c>
      <c r="G14" s="96">
        <v>0.37390839244385121</v>
      </c>
      <c r="H14" s="99">
        <v>-206</v>
      </c>
      <c r="I14" s="96">
        <v>-0.20592833693874532</v>
      </c>
    </row>
    <row r="15" spans="1:9" s="5" customFormat="1" ht="15" customHeight="1" x14ac:dyDescent="0.25">
      <c r="A15" s="6" t="s">
        <v>31</v>
      </c>
      <c r="B15" s="101">
        <v>-1660</v>
      </c>
      <c r="C15" s="100">
        <v>-4.1569212739210784</v>
      </c>
      <c r="D15" s="101">
        <v>-268</v>
      </c>
      <c r="E15" s="100">
        <v>-0.6711174104884633</v>
      </c>
      <c r="F15" s="101">
        <v>133</v>
      </c>
      <c r="G15" s="100">
        <v>0.33305453580211053</v>
      </c>
      <c r="H15" s="101">
        <v>-1958</v>
      </c>
      <c r="I15" s="100">
        <v>-4.8911726573955878</v>
      </c>
    </row>
    <row r="16" spans="1:9" s="5" customFormat="1" x14ac:dyDescent="0.25">
      <c r="A16" s="6" t="s">
        <v>30</v>
      </c>
      <c r="B16" s="101">
        <v>-1756</v>
      </c>
      <c r="C16" s="100">
        <v>-5.3115467157490688</v>
      </c>
      <c r="D16" s="101">
        <v>-350</v>
      </c>
      <c r="E16" s="100">
        <v>-1.058679584574131</v>
      </c>
      <c r="F16" s="101">
        <v>-392</v>
      </c>
      <c r="G16" s="100">
        <v>-1.1857211347230268</v>
      </c>
      <c r="H16" s="101">
        <v>-2403</v>
      </c>
      <c r="I16" s="100">
        <v>-7.2422709929415738</v>
      </c>
    </row>
    <row r="17" spans="1:9" s="5" customFormat="1" x14ac:dyDescent="0.25">
      <c r="A17" s="6" t="s">
        <v>29</v>
      </c>
      <c r="B17" s="101">
        <v>-1149</v>
      </c>
      <c r="C17" s="100">
        <v>-4.7061618362632496</v>
      </c>
      <c r="D17" s="101">
        <v>-625</v>
      </c>
      <c r="E17" s="100">
        <v>-2.5599226698559887</v>
      </c>
      <c r="F17" s="101">
        <v>-295</v>
      </c>
      <c r="G17" s="100">
        <v>-1.2082835001720267</v>
      </c>
      <c r="H17" s="101">
        <v>-2404</v>
      </c>
      <c r="I17" s="100">
        <v>-9.7982474016710821</v>
      </c>
    </row>
    <row r="18" spans="1:9" s="95" customFormat="1" x14ac:dyDescent="0.25">
      <c r="A18" s="9" t="s">
        <v>28</v>
      </c>
      <c r="B18" s="99">
        <v>-4565</v>
      </c>
      <c r="C18" s="96">
        <v>-4.6864613623589371</v>
      </c>
      <c r="D18" s="99">
        <v>-1243</v>
      </c>
      <c r="E18" s="96">
        <v>-1.2760726119194217</v>
      </c>
      <c r="F18" s="99">
        <v>-554</v>
      </c>
      <c r="G18" s="96">
        <v>-0.56874032743633107</v>
      </c>
      <c r="H18" s="99">
        <v>-6765</v>
      </c>
      <c r="I18" s="96">
        <v>-6.9209639219818611</v>
      </c>
    </row>
    <row r="19" spans="1:9" s="5" customFormat="1" ht="15" customHeight="1" x14ac:dyDescent="0.25">
      <c r="A19" s="6" t="s">
        <v>27</v>
      </c>
      <c r="B19" s="101">
        <v>-2925</v>
      </c>
      <c r="C19" s="100">
        <v>-4.0133558995988698</v>
      </c>
      <c r="D19" s="101">
        <v>-3133</v>
      </c>
      <c r="E19" s="100">
        <v>-4.2987500969036789</v>
      </c>
      <c r="F19" s="101">
        <v>-250</v>
      </c>
      <c r="G19" s="100">
        <v>-0.34302187176058724</v>
      </c>
      <c r="H19" s="101">
        <v>-6075</v>
      </c>
      <c r="I19" s="100">
        <v>-8.3008359590847345</v>
      </c>
    </row>
    <row r="20" spans="1:9" s="5" customFormat="1" x14ac:dyDescent="0.25">
      <c r="A20" s="6" t="s">
        <v>26</v>
      </c>
      <c r="B20" s="101">
        <v>-1775</v>
      </c>
      <c r="C20" s="100">
        <v>-5.5154884236889448</v>
      </c>
      <c r="D20" s="101">
        <v>-70</v>
      </c>
      <c r="E20" s="100">
        <v>-0.21751221952576119</v>
      </c>
      <c r="F20" s="101">
        <v>-25</v>
      </c>
      <c r="G20" s="100">
        <v>-7.7682935544914719E-2</v>
      </c>
      <c r="H20" s="101">
        <v>-1870</v>
      </c>
      <c r="I20" s="100">
        <v>-5.7938504628883738</v>
      </c>
    </row>
    <row r="21" spans="1:9" s="5" customFormat="1" x14ac:dyDescent="0.25">
      <c r="A21" s="6" t="s">
        <v>25</v>
      </c>
      <c r="B21" s="101">
        <v>-1316</v>
      </c>
      <c r="C21" s="100">
        <v>-6.1021271662899208</v>
      </c>
      <c r="D21" s="101">
        <v>-255</v>
      </c>
      <c r="E21" s="100">
        <v>-1.1824030603373326</v>
      </c>
      <c r="F21" s="101">
        <v>-53</v>
      </c>
      <c r="G21" s="100">
        <v>-0.24575436156030839</v>
      </c>
      <c r="H21" s="101">
        <v>-1677</v>
      </c>
      <c r="I21" s="100">
        <v>-7.7459226516274748</v>
      </c>
    </row>
    <row r="22" spans="1:9" s="95" customFormat="1" x14ac:dyDescent="0.25">
      <c r="A22" s="9" t="s">
        <v>24</v>
      </c>
      <c r="B22" s="99">
        <v>-6016</v>
      </c>
      <c r="C22" s="96">
        <v>-4.750848929953408</v>
      </c>
      <c r="D22" s="99">
        <v>-3458</v>
      </c>
      <c r="E22" s="96">
        <v>-2.7307904919845218</v>
      </c>
      <c r="F22" s="99">
        <v>-328</v>
      </c>
      <c r="G22" s="96">
        <v>-0.25902234857458734</v>
      </c>
      <c r="H22" s="99">
        <v>-9622</v>
      </c>
      <c r="I22" s="96">
        <v>-7.5697559064471944</v>
      </c>
    </row>
    <row r="23" spans="1:9" s="5" customFormat="1" ht="15" customHeight="1" x14ac:dyDescent="0.25">
      <c r="A23" s="6" t="s">
        <v>23</v>
      </c>
      <c r="B23" s="101">
        <v>-1172</v>
      </c>
      <c r="C23" s="100">
        <v>-2.1372645384593643</v>
      </c>
      <c r="D23" s="101">
        <v>-838</v>
      </c>
      <c r="E23" s="100">
        <v>-1.5281806170895453</v>
      </c>
      <c r="F23" s="101">
        <v>-201</v>
      </c>
      <c r="G23" s="100">
        <v>-0.36654451555489093</v>
      </c>
      <c r="H23" s="101">
        <v>-2015</v>
      </c>
      <c r="I23" s="100">
        <v>-3.6678243521693861</v>
      </c>
    </row>
    <row r="24" spans="1:9" s="5" customFormat="1" x14ac:dyDescent="0.25">
      <c r="A24" s="6" t="s">
        <v>22</v>
      </c>
      <c r="B24" s="101">
        <v>-2072</v>
      </c>
      <c r="C24" s="100">
        <v>-5.0656740683694865</v>
      </c>
      <c r="D24" s="101">
        <v>-940</v>
      </c>
      <c r="E24" s="100">
        <v>-2.2981339885460024</v>
      </c>
      <c r="F24" s="101">
        <v>-459</v>
      </c>
      <c r="G24" s="100">
        <v>-1.1221739369602288</v>
      </c>
      <c r="H24" s="101">
        <v>-3591</v>
      </c>
      <c r="I24" s="100">
        <v>-8.7409906456065034</v>
      </c>
    </row>
    <row r="25" spans="1:9" s="5" customFormat="1" x14ac:dyDescent="0.25">
      <c r="A25" s="6" t="s">
        <v>21</v>
      </c>
      <c r="B25" s="101">
        <v>-1001</v>
      </c>
      <c r="C25" s="100">
        <v>-1.7255705070522569</v>
      </c>
      <c r="D25" s="101">
        <v>-1383</v>
      </c>
      <c r="E25" s="100">
        <v>-2.3840799313219492</v>
      </c>
      <c r="F25" s="101">
        <v>-732</v>
      </c>
      <c r="G25" s="100">
        <v>-1.261855755406845</v>
      </c>
      <c r="H25" s="101">
        <v>-3050</v>
      </c>
      <c r="I25" s="100">
        <v>-5.2439466802378858</v>
      </c>
    </row>
    <row r="26" spans="1:9" s="95" customFormat="1" x14ac:dyDescent="0.25">
      <c r="A26" s="9" t="s">
        <v>20</v>
      </c>
      <c r="B26" s="99">
        <v>-4245</v>
      </c>
      <c r="C26" s="96">
        <v>-2.7609935674378367</v>
      </c>
      <c r="D26" s="99">
        <v>-3161</v>
      </c>
      <c r="E26" s="96">
        <v>-2.055948331371261</v>
      </c>
      <c r="F26" s="99">
        <v>-1392</v>
      </c>
      <c r="G26" s="96">
        <v>-0.90537174225523409</v>
      </c>
      <c r="H26" s="99">
        <v>-8656</v>
      </c>
      <c r="I26" s="96">
        <v>-5.614151605442407</v>
      </c>
    </row>
    <row r="27" spans="1:9" s="5" customFormat="1" ht="15" customHeight="1" x14ac:dyDescent="0.25">
      <c r="A27" s="6" t="s">
        <v>19</v>
      </c>
      <c r="B27" s="101">
        <v>-2564</v>
      </c>
      <c r="C27" s="100">
        <v>-4.7553648546266043</v>
      </c>
      <c r="D27" s="101">
        <v>29</v>
      </c>
      <c r="E27" s="100">
        <v>5.3785327918943651E-2</v>
      </c>
      <c r="F27" s="101">
        <v>-163</v>
      </c>
      <c r="G27" s="100">
        <v>-0.30231063623406262</v>
      </c>
      <c r="H27" s="101">
        <v>-2637</v>
      </c>
      <c r="I27" s="100">
        <v>-4.8788249376964616</v>
      </c>
    </row>
    <row r="28" spans="1:9" s="5" customFormat="1" x14ac:dyDescent="0.25">
      <c r="A28" s="6" t="s">
        <v>18</v>
      </c>
      <c r="B28" s="101">
        <v>-2519</v>
      </c>
      <c r="C28" s="100">
        <v>-6.4969817019306531</v>
      </c>
      <c r="D28" s="101">
        <v>-745</v>
      </c>
      <c r="E28" s="100">
        <v>-1.9214971686932658</v>
      </c>
      <c r="F28" s="101">
        <v>-338</v>
      </c>
      <c r="G28" s="100">
        <v>-0.8717665006957368</v>
      </c>
      <c r="H28" s="101">
        <v>-3743</v>
      </c>
      <c r="I28" s="100">
        <v>-9.6075361277240177</v>
      </c>
    </row>
    <row r="29" spans="1:9" s="5" customFormat="1" x14ac:dyDescent="0.25">
      <c r="A29" s="6" t="s">
        <v>17</v>
      </c>
      <c r="B29" s="101">
        <v>-1912</v>
      </c>
      <c r="C29" s="100">
        <v>-4.5071272485543954</v>
      </c>
      <c r="D29" s="101">
        <v>-136</v>
      </c>
      <c r="E29" s="100">
        <v>-0.32059064111056373</v>
      </c>
      <c r="F29" s="101">
        <v>43</v>
      </c>
      <c r="G29" s="100">
        <v>0.10136321740995764</v>
      </c>
      <c r="H29" s="101">
        <v>-1264</v>
      </c>
      <c r="I29" s="100">
        <v>-2.9751747091319505</v>
      </c>
    </row>
    <row r="30" spans="1:9" s="95" customFormat="1" x14ac:dyDescent="0.25">
      <c r="A30" s="9" t="s">
        <v>16</v>
      </c>
      <c r="B30" s="99">
        <v>-6995</v>
      </c>
      <c r="C30" s="96">
        <v>-5.177201661441357</v>
      </c>
      <c r="D30" s="99">
        <v>-852</v>
      </c>
      <c r="E30" s="96">
        <v>-0.63058982352366488</v>
      </c>
      <c r="F30" s="99">
        <v>-458</v>
      </c>
      <c r="G30" s="96">
        <v>-0.33897903658901235</v>
      </c>
      <c r="H30" s="99">
        <v>-7644</v>
      </c>
      <c r="I30" s="96">
        <v>-5.6415865522998097</v>
      </c>
    </row>
    <row r="31" spans="1:9" s="95" customFormat="1" x14ac:dyDescent="0.25">
      <c r="A31" s="9" t="s">
        <v>15</v>
      </c>
      <c r="B31" s="97">
        <v>-38236</v>
      </c>
      <c r="C31" s="96">
        <v>-3.7905971657761697</v>
      </c>
      <c r="D31" s="98" t="s">
        <v>120</v>
      </c>
      <c r="E31" s="98" t="s">
        <v>119</v>
      </c>
      <c r="F31" s="98" t="s">
        <v>120</v>
      </c>
      <c r="G31" s="98" t="s">
        <v>119</v>
      </c>
      <c r="H31" s="97">
        <v>-20968</v>
      </c>
      <c r="I31" s="96">
        <v>-2.0787017829269465</v>
      </c>
    </row>
  </sheetData>
  <mergeCells count="5">
    <mergeCell ref="A2:A3"/>
    <mergeCell ref="H2:I2"/>
    <mergeCell ref="B2:C2"/>
    <mergeCell ref="D2:E2"/>
    <mergeCell ref="F2:G2"/>
  </mergeCells>
  <pageMargins left="0.78740157480314965" right="0.78740157480314965" top="1.1811023622047245" bottom="0.86614173228346458" header="0.51181102362204722" footer="0.51181102362204722"/>
  <pageSetup paperSize="9"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665B0-E87B-4651-AD74-4B5CAF348F24}">
  <dimension ref="A1:F39"/>
  <sheetViews>
    <sheetView zoomScaleNormal="100" workbookViewId="0"/>
  </sheetViews>
  <sheetFormatPr defaultRowHeight="13.5" x14ac:dyDescent="0.25"/>
  <cols>
    <col min="1" max="1" width="16" style="2" customWidth="1"/>
    <col min="2" max="6" width="14.140625" style="2" customWidth="1"/>
    <col min="7" max="16384" width="9.140625" style="1"/>
  </cols>
  <sheetData>
    <row r="1" spans="1:6" s="61" customFormat="1" ht="15.75" customHeight="1" x14ac:dyDescent="0.2">
      <c r="A1" s="17" t="s">
        <v>131</v>
      </c>
      <c r="B1" s="17"/>
      <c r="C1" s="17"/>
      <c r="D1" s="17"/>
      <c r="E1" s="17"/>
      <c r="F1" s="17"/>
    </row>
    <row r="2" spans="1:6" ht="15.75" customHeight="1" x14ac:dyDescent="0.2">
      <c r="A2" s="217" t="s">
        <v>130</v>
      </c>
      <c r="B2" s="213" t="s">
        <v>129</v>
      </c>
      <c r="C2" s="213" t="s">
        <v>128</v>
      </c>
      <c r="D2" s="16">
        <v>1</v>
      </c>
      <c r="E2" s="16">
        <v>2</v>
      </c>
      <c r="F2" s="15" t="s">
        <v>127</v>
      </c>
    </row>
    <row r="3" spans="1:6" ht="15.75" customHeight="1" x14ac:dyDescent="0.2">
      <c r="A3" s="235"/>
      <c r="B3" s="234"/>
      <c r="C3" s="234"/>
      <c r="D3" s="212" t="s">
        <v>126</v>
      </c>
      <c r="E3" s="212"/>
      <c r="F3" s="220"/>
    </row>
    <row r="4" spans="1:6" ht="18" customHeight="1" x14ac:dyDescent="0.25">
      <c r="A4" s="53">
        <v>1980</v>
      </c>
      <c r="B4" s="108">
        <v>3542</v>
      </c>
      <c r="C4" s="108">
        <v>302</v>
      </c>
      <c r="D4" s="109">
        <v>27.5</v>
      </c>
      <c r="E4" s="109">
        <v>48.6</v>
      </c>
      <c r="F4" s="109">
        <v>24</v>
      </c>
    </row>
    <row r="5" spans="1:6" x14ac:dyDescent="0.25">
      <c r="A5" s="53">
        <v>1990</v>
      </c>
      <c r="B5" s="108">
        <v>3853</v>
      </c>
      <c r="C5" s="108">
        <v>269</v>
      </c>
      <c r="D5" s="109">
        <v>16.7</v>
      </c>
      <c r="E5" s="109">
        <v>43.6</v>
      </c>
      <c r="F5" s="109">
        <v>39.6</v>
      </c>
    </row>
    <row r="6" spans="1:6" x14ac:dyDescent="0.25">
      <c r="A6" s="53" t="s">
        <v>125</v>
      </c>
      <c r="B6" s="108">
        <v>4065</v>
      </c>
      <c r="C6" s="108">
        <v>251</v>
      </c>
      <c r="D6" s="109">
        <v>12.721307329309537</v>
      </c>
      <c r="E6" s="109">
        <v>41.376889982982561</v>
      </c>
      <c r="F6" s="109">
        <v>45.901802687707907</v>
      </c>
    </row>
    <row r="7" spans="1:6" x14ac:dyDescent="0.25">
      <c r="A7" s="53">
        <v>2002</v>
      </c>
      <c r="B7" s="108">
        <v>4077</v>
      </c>
      <c r="C7" s="108">
        <v>250</v>
      </c>
      <c r="D7" s="109">
        <v>12.653179346693122</v>
      </c>
      <c r="E7" s="109">
        <v>41.285693614328707</v>
      </c>
      <c r="F7" s="109">
        <v>46.061127038978178</v>
      </c>
    </row>
    <row r="8" spans="1:6" x14ac:dyDescent="0.25">
      <c r="A8" s="53">
        <v>2003</v>
      </c>
      <c r="B8" s="108">
        <v>4104</v>
      </c>
      <c r="C8" s="108">
        <v>247</v>
      </c>
      <c r="D8" s="109">
        <v>12.589123003572839</v>
      </c>
      <c r="E8" s="109">
        <v>41.145813408758585</v>
      </c>
      <c r="F8" s="109">
        <v>46.265063587668578</v>
      </c>
    </row>
    <row r="9" spans="1:6" x14ac:dyDescent="0.25">
      <c r="A9" s="53">
        <v>2004</v>
      </c>
      <c r="B9" s="108">
        <v>4134</v>
      </c>
      <c r="C9" s="107">
        <v>244.72189599598448</v>
      </c>
      <c r="D9" s="106">
        <v>12.521290041666919</v>
      </c>
      <c r="E9" s="106">
        <v>40.988249807993519</v>
      </c>
      <c r="F9" s="106">
        <v>46.490460150339565</v>
      </c>
    </row>
    <row r="10" spans="1:6" x14ac:dyDescent="0.25">
      <c r="A10" s="53">
        <v>2005</v>
      </c>
      <c r="B10" s="108">
        <v>4173</v>
      </c>
      <c r="C10" s="107">
        <v>242</v>
      </c>
      <c r="D10" s="106">
        <v>12.4</v>
      </c>
      <c r="E10" s="106">
        <v>40.799999999999997</v>
      </c>
      <c r="F10" s="106">
        <v>46.8</v>
      </c>
    </row>
    <row r="11" spans="1:6" x14ac:dyDescent="0.25">
      <c r="A11" s="53">
        <v>2006</v>
      </c>
      <c r="B11" s="108">
        <v>4209</v>
      </c>
      <c r="C11" s="108">
        <v>239</v>
      </c>
      <c r="D11" s="106">
        <v>12.378939686497498</v>
      </c>
      <c r="E11" s="106">
        <v>40.678118300822526</v>
      </c>
      <c r="F11" s="106">
        <v>46.942942012679971</v>
      </c>
    </row>
    <row r="12" spans="1:6" x14ac:dyDescent="0.25">
      <c r="A12" s="2" t="s">
        <v>63</v>
      </c>
      <c r="B12" s="1"/>
      <c r="C12" s="1"/>
      <c r="D12" s="1"/>
      <c r="E12" s="1"/>
      <c r="F12" s="1"/>
    </row>
    <row r="13" spans="1:6" ht="18" customHeight="1" x14ac:dyDescent="0.25">
      <c r="A13" s="2" t="s">
        <v>42</v>
      </c>
      <c r="B13" s="107">
        <v>856.18100000000004</v>
      </c>
      <c r="C13" s="107">
        <v>198.33493151564915</v>
      </c>
      <c r="D13" s="106">
        <v>21.139922516383802</v>
      </c>
      <c r="E13" s="106">
        <v>39.493051118863889</v>
      </c>
      <c r="F13" s="106">
        <v>39.36702636475232</v>
      </c>
    </row>
    <row r="14" spans="1:6" ht="15" customHeight="1" x14ac:dyDescent="0.25">
      <c r="A14" s="2" t="s">
        <v>41</v>
      </c>
      <c r="B14" s="107">
        <v>422.75900000000001</v>
      </c>
      <c r="C14" s="107">
        <v>273.81179348044628</v>
      </c>
      <c r="D14" s="106">
        <v>9.3530829621604745</v>
      </c>
      <c r="E14" s="106">
        <v>35.297178770883647</v>
      </c>
      <c r="F14" s="106">
        <v>55.349738266955875</v>
      </c>
    </row>
    <row r="15" spans="1:6" s="61" customFormat="1" ht="12" customHeight="1" x14ac:dyDescent="0.25">
      <c r="A15" s="9" t="s">
        <v>40</v>
      </c>
      <c r="B15" s="105">
        <v>1278.94</v>
      </c>
      <c r="C15" s="105">
        <v>223.28412591677483</v>
      </c>
      <c r="D15" s="104">
        <v>17.243733091466368</v>
      </c>
      <c r="E15" s="104">
        <v>38.106087854004095</v>
      </c>
      <c r="F15" s="104">
        <v>44.650179054529531</v>
      </c>
    </row>
    <row r="16" spans="1:6" ht="18" customHeight="1" x14ac:dyDescent="0.25">
      <c r="A16" s="6" t="s">
        <v>39</v>
      </c>
      <c r="B16" s="107">
        <v>165.34299999999999</v>
      </c>
      <c r="C16" s="107">
        <v>259.05662773749111</v>
      </c>
      <c r="D16" s="106">
        <v>8.5488953266845282</v>
      </c>
      <c r="E16" s="106">
        <v>46.673279183273557</v>
      </c>
      <c r="F16" s="106">
        <v>44.77782549004192</v>
      </c>
    </row>
    <row r="17" spans="1:6" ht="15" customHeight="1" x14ac:dyDescent="0.25">
      <c r="A17" s="6" t="s">
        <v>38</v>
      </c>
      <c r="B17" s="107">
        <v>122.53400000000001</v>
      </c>
      <c r="C17" s="107">
        <v>256.8944129792547</v>
      </c>
      <c r="D17" s="106">
        <v>10.540747874059445</v>
      </c>
      <c r="E17" s="106">
        <v>46.710300814467814</v>
      </c>
      <c r="F17" s="106">
        <v>42.74895131147273</v>
      </c>
    </row>
    <row r="18" spans="1:6" ht="15" customHeight="1" x14ac:dyDescent="0.25">
      <c r="A18" s="6" t="s">
        <v>37</v>
      </c>
      <c r="B18" s="107">
        <v>145.36000000000001</v>
      </c>
      <c r="C18" s="107">
        <v>251.10690698954321</v>
      </c>
      <c r="D18" s="106">
        <v>9.8376444689047897</v>
      </c>
      <c r="E18" s="106">
        <v>40.813153549807382</v>
      </c>
      <c r="F18" s="106">
        <v>49.349201981287841</v>
      </c>
    </row>
    <row r="19" spans="1:6" s="61" customFormat="1" ht="12" customHeight="1" x14ac:dyDescent="0.25">
      <c r="A19" s="9" t="s">
        <v>36</v>
      </c>
      <c r="B19" s="105">
        <v>433.23700000000002</v>
      </c>
      <c r="C19" s="105">
        <v>255.77778444592681</v>
      </c>
      <c r="D19" s="104">
        <v>9.5446603129464922</v>
      </c>
      <c r="E19" s="104">
        <v>44.717556441393505</v>
      </c>
      <c r="F19" s="104">
        <v>45.737783245659998</v>
      </c>
    </row>
    <row r="20" spans="1:6" ht="18" customHeight="1" x14ac:dyDescent="0.25">
      <c r="A20" s="6" t="s">
        <v>35</v>
      </c>
      <c r="B20" s="107">
        <v>175.483</v>
      </c>
      <c r="C20" s="107">
        <v>251.65172694790948</v>
      </c>
      <c r="D20" s="106">
        <v>9.0943282255261195</v>
      </c>
      <c r="E20" s="106">
        <v>39.579332470951599</v>
      </c>
      <c r="F20" s="106">
        <v>51.326339303522275</v>
      </c>
    </row>
    <row r="21" spans="1:6" ht="15" customHeight="1" x14ac:dyDescent="0.25">
      <c r="A21" s="6" t="s">
        <v>34</v>
      </c>
      <c r="B21" s="107">
        <v>106.871</v>
      </c>
      <c r="C21" s="107">
        <v>247.36457972696053</v>
      </c>
      <c r="D21" s="106">
        <v>11.08813429274546</v>
      </c>
      <c r="E21" s="106">
        <v>42.049760926724744</v>
      </c>
      <c r="F21" s="106">
        <v>46.862104780529798</v>
      </c>
    </row>
    <row r="22" spans="1:6" ht="15" customHeight="1" x14ac:dyDescent="0.25">
      <c r="A22" s="6" t="s">
        <v>33</v>
      </c>
      <c r="B22" s="107">
        <v>122.72499999999999</v>
      </c>
      <c r="C22" s="107">
        <v>239.70258708494597</v>
      </c>
      <c r="D22" s="106">
        <v>9.3363210429822772</v>
      </c>
      <c r="E22" s="106">
        <v>38.910572418007739</v>
      </c>
      <c r="F22" s="106">
        <v>51.753106539009984</v>
      </c>
    </row>
    <row r="23" spans="1:6" s="61" customFormat="1" ht="12" customHeight="1" x14ac:dyDescent="0.25">
      <c r="A23" s="9" t="s">
        <v>32</v>
      </c>
      <c r="B23" s="105">
        <v>405.07900000000001</v>
      </c>
      <c r="C23" s="105">
        <v>246.90048114071578</v>
      </c>
      <c r="D23" s="104">
        <v>9.6936646925661432</v>
      </c>
      <c r="E23" s="104">
        <v>40.028488270189271</v>
      </c>
      <c r="F23" s="104">
        <v>50.277847037244591</v>
      </c>
    </row>
    <row r="24" spans="1:6" ht="18" customHeight="1" x14ac:dyDescent="0.25">
      <c r="A24" s="6" t="s">
        <v>31</v>
      </c>
      <c r="B24" s="107">
        <v>161.45400000000001</v>
      </c>
      <c r="C24" s="107">
        <v>246.72971868148198</v>
      </c>
      <c r="D24" s="106">
        <v>8.5101638856888027</v>
      </c>
      <c r="E24" s="106">
        <v>39.629863614404101</v>
      </c>
      <c r="F24" s="106">
        <v>51.859972499907094</v>
      </c>
    </row>
    <row r="25" spans="1:6" ht="15" customHeight="1" x14ac:dyDescent="0.25">
      <c r="A25" s="6" t="s">
        <v>30</v>
      </c>
      <c r="B25" s="107">
        <v>135.417</v>
      </c>
      <c r="C25" s="107">
        <v>243.24789354364665</v>
      </c>
      <c r="D25" s="106">
        <v>7.9066882296905119</v>
      </c>
      <c r="E25" s="106">
        <v>34.984529268851034</v>
      </c>
      <c r="F25" s="106">
        <v>57.108782501458464</v>
      </c>
    </row>
    <row r="26" spans="1:6" ht="15" customHeight="1" x14ac:dyDescent="0.25">
      <c r="A26" s="6" t="s">
        <v>29</v>
      </c>
      <c r="B26" s="107">
        <v>97.685000000000002</v>
      </c>
      <c r="C26" s="107">
        <v>248.70348569381173</v>
      </c>
      <c r="D26" s="106">
        <v>6.0009213287608132</v>
      </c>
      <c r="E26" s="106">
        <v>30.635204995649286</v>
      </c>
      <c r="F26" s="106">
        <v>63.3638736755899</v>
      </c>
    </row>
    <row r="27" spans="1:6" s="61" customFormat="1" ht="12" customHeight="1" x14ac:dyDescent="0.25">
      <c r="A27" s="9" t="s">
        <v>28</v>
      </c>
      <c r="B27" s="105">
        <v>394.55599999999998</v>
      </c>
      <c r="C27" s="105">
        <v>246.02337817698881</v>
      </c>
      <c r="D27" s="104">
        <v>7.6817992883139539</v>
      </c>
      <c r="E27" s="104">
        <v>35.808605115623635</v>
      </c>
      <c r="F27" s="104">
        <v>56.509595596062411</v>
      </c>
    </row>
    <row r="28" spans="1:6" ht="18" customHeight="1" x14ac:dyDescent="0.25">
      <c r="A28" s="6" t="s">
        <v>27</v>
      </c>
      <c r="B28" s="107">
        <v>283.447</v>
      </c>
      <c r="C28" s="107">
        <v>256.05457104855583</v>
      </c>
      <c r="D28" s="106">
        <v>10.52330770831937</v>
      </c>
      <c r="E28" s="106">
        <v>43.265231242525061</v>
      </c>
      <c r="F28" s="106">
        <v>46.211461049155581</v>
      </c>
    </row>
    <row r="29" spans="1:6" ht="15" customHeight="1" x14ac:dyDescent="0.25">
      <c r="A29" s="6" t="s">
        <v>26</v>
      </c>
      <c r="B29" s="107">
        <v>132.64099999999999</v>
      </c>
      <c r="C29" s="107">
        <v>241.92067309504603</v>
      </c>
      <c r="D29" s="106">
        <v>8.0834734358154723</v>
      </c>
      <c r="E29" s="106">
        <v>39.963510528418816</v>
      </c>
      <c r="F29" s="106">
        <v>51.953016035765707</v>
      </c>
    </row>
    <row r="30" spans="1:6" ht="15" customHeight="1" x14ac:dyDescent="0.25">
      <c r="A30" s="6" t="s">
        <v>25</v>
      </c>
      <c r="B30" s="107">
        <v>89.254999999999995</v>
      </c>
      <c r="C30" s="107">
        <v>240.68567587250013</v>
      </c>
      <c r="D30" s="106">
        <v>11.081732115847851</v>
      </c>
      <c r="E30" s="106">
        <v>40.489608425298307</v>
      </c>
      <c r="F30" s="106">
        <v>48.428659458853843</v>
      </c>
    </row>
    <row r="31" spans="1:6" s="61" customFormat="1" ht="12" customHeight="1" x14ac:dyDescent="0.25">
      <c r="A31" s="9" t="s">
        <v>24</v>
      </c>
      <c r="B31" s="105">
        <v>505.34300000000002</v>
      </c>
      <c r="C31" s="105">
        <v>249.63025113635689</v>
      </c>
      <c r="D31" s="104">
        <v>9.9815372924924262</v>
      </c>
      <c r="E31" s="104">
        <v>41.908367188226606</v>
      </c>
      <c r="F31" s="104">
        <v>48.110095519280968</v>
      </c>
    </row>
    <row r="32" spans="1:6" ht="18" customHeight="1" x14ac:dyDescent="0.25">
      <c r="A32" s="6" t="s">
        <v>23</v>
      </c>
      <c r="B32" s="107">
        <v>219.67699999999999</v>
      </c>
      <c r="C32" s="107">
        <v>249.16445508633132</v>
      </c>
      <c r="D32" s="106">
        <v>12.170140706582847</v>
      </c>
      <c r="E32" s="106">
        <v>44.28137674858997</v>
      </c>
      <c r="F32" s="106">
        <v>43.548482544827181</v>
      </c>
    </row>
    <row r="33" spans="1:6" ht="15" customHeight="1" x14ac:dyDescent="0.25">
      <c r="A33" s="6" t="s">
        <v>22</v>
      </c>
      <c r="B33" s="107">
        <v>170.239</v>
      </c>
      <c r="C33" s="107">
        <v>239.21193146106356</v>
      </c>
      <c r="D33" s="106">
        <v>12.171124125494156</v>
      </c>
      <c r="E33" s="106">
        <v>48.582287254976819</v>
      </c>
      <c r="F33" s="106">
        <v>39.246588619529007</v>
      </c>
    </row>
    <row r="34" spans="1:6" ht="15" customHeight="1" x14ac:dyDescent="0.25">
      <c r="A34" s="6" t="s">
        <v>21</v>
      </c>
      <c r="B34" s="107">
        <v>214.89099999999999</v>
      </c>
      <c r="C34" s="107">
        <v>269.24021946009839</v>
      </c>
      <c r="D34" s="106">
        <v>9.5369280239749461</v>
      </c>
      <c r="E34" s="106">
        <v>38.241247888464386</v>
      </c>
      <c r="F34" s="106">
        <v>52.221824087560663</v>
      </c>
    </row>
    <row r="35" spans="1:6" s="61" customFormat="1" ht="12" customHeight="1" x14ac:dyDescent="0.25">
      <c r="A35" s="9" t="s">
        <v>20</v>
      </c>
      <c r="B35" s="105">
        <v>604.80700000000002</v>
      </c>
      <c r="C35" s="105">
        <v>253.49607395417047</v>
      </c>
      <c r="D35" s="104">
        <v>11.234823671022324</v>
      </c>
      <c r="E35" s="104">
        <v>43.345893814059686</v>
      </c>
      <c r="F35" s="104">
        <v>45.419282514917981</v>
      </c>
    </row>
    <row r="36" spans="1:6" ht="18" customHeight="1" x14ac:dyDescent="0.25">
      <c r="A36" s="6" t="s">
        <v>19</v>
      </c>
      <c r="B36" s="107">
        <v>235.149</v>
      </c>
      <c r="C36" s="107">
        <v>228.73242072047935</v>
      </c>
      <c r="D36" s="106">
        <v>12.809750413567569</v>
      </c>
      <c r="E36" s="106">
        <v>38.843031439640399</v>
      </c>
      <c r="F36" s="106">
        <v>48.347218146792038</v>
      </c>
    </row>
    <row r="37" spans="1:6" ht="15" customHeight="1" x14ac:dyDescent="0.25">
      <c r="A37" s="6" t="s">
        <v>18</v>
      </c>
      <c r="B37" s="107">
        <v>166.55099999999999</v>
      </c>
      <c r="C37" s="107">
        <v>231.66897827092004</v>
      </c>
      <c r="D37" s="106">
        <v>12.534899220058723</v>
      </c>
      <c r="E37" s="106">
        <v>47.625652202628622</v>
      </c>
      <c r="F37" s="106">
        <v>39.839448577312659</v>
      </c>
    </row>
    <row r="38" spans="1:6" ht="15" customHeight="1" x14ac:dyDescent="0.25">
      <c r="A38" s="6" t="s">
        <v>17</v>
      </c>
      <c r="B38" s="107">
        <v>185.81</v>
      </c>
      <c r="C38" s="107">
        <v>227.96674021850274</v>
      </c>
      <c r="D38" s="106">
        <v>10.890156611592486</v>
      </c>
      <c r="E38" s="106">
        <v>44.78499542543458</v>
      </c>
      <c r="F38" s="106">
        <v>44.324847962972932</v>
      </c>
    </row>
    <row r="39" spans="1:6" s="61" customFormat="1" ht="12" customHeight="1" x14ac:dyDescent="0.25">
      <c r="A39" s="9" t="s">
        <v>16</v>
      </c>
      <c r="B39" s="105">
        <v>587.51</v>
      </c>
      <c r="C39" s="105">
        <v>229.32273493217136</v>
      </c>
      <c r="D39" s="104">
        <v>12.124729791833332</v>
      </c>
      <c r="E39" s="104">
        <v>43.212030433524532</v>
      </c>
      <c r="F39" s="104">
        <v>44.663239774642136</v>
      </c>
    </row>
  </sheetData>
  <mergeCells count="4">
    <mergeCell ref="C2:C3"/>
    <mergeCell ref="D3:F3"/>
    <mergeCell ref="B2:B3"/>
    <mergeCell ref="A2:A3"/>
  </mergeCells>
  <pageMargins left="0.78740157480314965" right="0.78740157480314965" top="1.1811023622047245" bottom="0.86614173228346458" header="0.51181102362204722" footer="0.51181102362204722"/>
  <pageSetup paperSize="9" orientation="portrait" horizontalDpi="4294967293"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9E4AA-FC6C-4443-A8C2-E134E12F690A}">
  <dimension ref="A1:I49"/>
  <sheetViews>
    <sheetView zoomScaleNormal="100" workbookViewId="0"/>
  </sheetViews>
  <sheetFormatPr defaultRowHeight="13.5" x14ac:dyDescent="0.25"/>
  <cols>
    <col min="1" max="1" width="8.140625" style="1" customWidth="1"/>
    <col min="2" max="2" width="1.140625" style="1" customWidth="1"/>
    <col min="3" max="3" width="8.140625" style="1" customWidth="1"/>
    <col min="4" max="9" width="11.5703125" style="2" customWidth="1"/>
    <col min="10" max="16384" width="9.140625" style="1"/>
  </cols>
  <sheetData>
    <row r="1" spans="1:9" s="61" customFormat="1" ht="15" customHeight="1" x14ac:dyDescent="0.2">
      <c r="A1" s="17" t="s">
        <v>138</v>
      </c>
      <c r="E1" s="17"/>
      <c r="F1" s="17"/>
      <c r="G1" s="17"/>
      <c r="H1" s="17"/>
      <c r="I1" s="17"/>
    </row>
    <row r="2" spans="1:9" ht="13.5" customHeight="1" x14ac:dyDescent="0.2">
      <c r="A2" s="217" t="s">
        <v>137</v>
      </c>
      <c r="B2" s="213"/>
      <c r="C2" s="213"/>
      <c r="D2" s="213" t="s">
        <v>136</v>
      </c>
      <c r="E2" s="213"/>
      <c r="F2" s="213" t="s">
        <v>135</v>
      </c>
      <c r="G2" s="213"/>
      <c r="H2" s="213"/>
      <c r="I2" s="216" t="s">
        <v>134</v>
      </c>
    </row>
    <row r="3" spans="1:9" ht="13.5" customHeight="1" x14ac:dyDescent="0.2">
      <c r="A3" s="217"/>
      <c r="B3" s="213"/>
      <c r="C3" s="213"/>
      <c r="D3" s="213" t="s">
        <v>9</v>
      </c>
      <c r="E3" s="213" t="s">
        <v>111</v>
      </c>
      <c r="F3" s="31">
        <v>1</v>
      </c>
      <c r="G3" s="31">
        <v>2</v>
      </c>
      <c r="H3" s="31" t="s">
        <v>127</v>
      </c>
      <c r="I3" s="216"/>
    </row>
    <row r="4" spans="1:9" ht="13.5" customHeight="1" x14ac:dyDescent="0.2">
      <c r="A4" s="217"/>
      <c r="B4" s="213"/>
      <c r="C4" s="213"/>
      <c r="D4" s="213"/>
      <c r="E4" s="213"/>
      <c r="F4" s="213" t="s">
        <v>133</v>
      </c>
      <c r="G4" s="213"/>
      <c r="H4" s="213"/>
      <c r="I4" s="216"/>
    </row>
    <row r="5" spans="1:9" ht="12" customHeight="1" x14ac:dyDescent="0.25">
      <c r="A5" s="53">
        <v>1980</v>
      </c>
      <c r="D5" s="111">
        <v>89065</v>
      </c>
      <c r="E5" s="110">
        <v>8.3000000000000007</v>
      </c>
      <c r="F5" s="110">
        <v>5.2</v>
      </c>
      <c r="G5" s="110">
        <v>53.1</v>
      </c>
      <c r="H5" s="110">
        <v>41.7</v>
      </c>
      <c r="I5" s="110">
        <v>67</v>
      </c>
    </row>
    <row r="6" spans="1:9" ht="11.45" customHeight="1" x14ac:dyDescent="0.25">
      <c r="A6" s="53">
        <v>1990</v>
      </c>
      <c r="D6" s="111">
        <v>43771</v>
      </c>
      <c r="E6" s="110">
        <v>4.2</v>
      </c>
      <c r="F6" s="110">
        <v>7</v>
      </c>
      <c r="G6" s="110">
        <v>31.4</v>
      </c>
      <c r="H6" s="110">
        <v>61.6</v>
      </c>
      <c r="I6" s="110">
        <v>89.9</v>
      </c>
    </row>
    <row r="7" spans="1:9" ht="11.45" customHeight="1" x14ac:dyDescent="0.25">
      <c r="A7" s="218">
        <v>2000</v>
      </c>
      <c r="B7" s="218"/>
      <c r="C7" s="218"/>
      <c r="D7" s="111">
        <v>21583</v>
      </c>
      <c r="E7" s="110">
        <v>2.2000000000000002</v>
      </c>
      <c r="F7" s="110">
        <v>5.3</v>
      </c>
      <c r="G7" s="110">
        <v>23</v>
      </c>
      <c r="H7" s="110">
        <v>71.7</v>
      </c>
      <c r="I7" s="110">
        <v>98.4</v>
      </c>
    </row>
    <row r="8" spans="1:9" ht="11.45" customHeight="1" x14ac:dyDescent="0.25">
      <c r="A8" s="53">
        <v>2003</v>
      </c>
      <c r="B8" s="53"/>
      <c r="C8" s="53"/>
      <c r="D8" s="111">
        <v>35543</v>
      </c>
      <c r="E8" s="110">
        <v>3.5088422469226805</v>
      </c>
      <c r="F8" s="110">
        <v>8.614917142615969</v>
      </c>
      <c r="G8" s="110">
        <v>23.444841459640408</v>
      </c>
      <c r="H8" s="110">
        <v>67.940241397743591</v>
      </c>
      <c r="I8" s="110">
        <v>94.868159693891911</v>
      </c>
    </row>
    <row r="9" spans="1:9" ht="11.45" customHeight="1" x14ac:dyDescent="0.25">
      <c r="A9" s="53">
        <v>2004</v>
      </c>
      <c r="B9" s="53"/>
      <c r="C9" s="53"/>
      <c r="D9" s="111">
        <v>43913</v>
      </c>
      <c r="E9" s="110">
        <v>4.3447479805252573</v>
      </c>
      <c r="F9" s="110">
        <v>7.6492154942727666</v>
      </c>
      <c r="G9" s="110">
        <v>24.557648076879286</v>
      </c>
      <c r="H9" s="110">
        <v>67.793136428847944</v>
      </c>
      <c r="I9" s="110">
        <v>93.191924942499938</v>
      </c>
    </row>
    <row r="10" spans="1:9" ht="11.45" customHeight="1" x14ac:dyDescent="0.25">
      <c r="A10" s="53">
        <v>2005</v>
      </c>
      <c r="B10" s="53"/>
      <c r="C10" s="53"/>
      <c r="D10" s="111">
        <v>41084</v>
      </c>
      <c r="E10" s="110">
        <v>4.0999999999999996</v>
      </c>
      <c r="F10" s="110">
        <v>9</v>
      </c>
      <c r="G10" s="110">
        <v>27.6</v>
      </c>
      <c r="H10" s="110">
        <v>63.4</v>
      </c>
      <c r="I10" s="110">
        <v>86.7</v>
      </c>
    </row>
    <row r="11" spans="1:9" ht="11.45" customHeight="1" x14ac:dyDescent="0.25">
      <c r="A11" s="53" t="s">
        <v>63</v>
      </c>
      <c r="B11" s="53"/>
      <c r="C11" s="53"/>
      <c r="D11" s="111"/>
      <c r="E11" s="110"/>
      <c r="F11" s="110"/>
      <c r="G11" s="110"/>
      <c r="H11" s="110"/>
      <c r="I11" s="110"/>
    </row>
    <row r="12" spans="1:9" ht="12" customHeight="1" x14ac:dyDescent="0.25">
      <c r="A12" s="53" t="s">
        <v>42</v>
      </c>
      <c r="B12" s="52"/>
      <c r="C12" s="52"/>
      <c r="D12" s="111">
        <v>12303</v>
      </c>
      <c r="E12" s="110">
        <v>7.2</v>
      </c>
      <c r="F12" s="110">
        <v>16.3</v>
      </c>
      <c r="G12" s="110">
        <v>42</v>
      </c>
      <c r="H12" s="110">
        <v>41.6</v>
      </c>
      <c r="I12" s="110">
        <v>62.3</v>
      </c>
    </row>
    <row r="13" spans="1:9" ht="12" customHeight="1" x14ac:dyDescent="0.25">
      <c r="A13" s="218" t="s">
        <v>41</v>
      </c>
      <c r="B13" s="219"/>
      <c r="C13" s="219"/>
      <c r="D13" s="111">
        <v>6918</v>
      </c>
      <c r="E13" s="110">
        <v>6</v>
      </c>
      <c r="F13" s="110">
        <v>3.5</v>
      </c>
      <c r="G13" s="110">
        <v>13.7</v>
      </c>
      <c r="H13" s="110">
        <v>82.8</v>
      </c>
      <c r="I13" s="110">
        <v>109.5</v>
      </c>
    </row>
    <row r="14" spans="1:9" s="61" customFormat="1" ht="11.45" customHeight="1" x14ac:dyDescent="0.25">
      <c r="A14" s="9" t="s">
        <v>40</v>
      </c>
      <c r="B14" s="9"/>
      <c r="C14" s="9"/>
      <c r="D14" s="113">
        <v>19221</v>
      </c>
      <c r="E14" s="112">
        <v>6.7</v>
      </c>
      <c r="F14" s="112">
        <v>11.7</v>
      </c>
      <c r="G14" s="112">
        <v>31.8</v>
      </c>
      <c r="H14" s="112">
        <v>56.5</v>
      </c>
      <c r="I14" s="112">
        <v>79.3</v>
      </c>
    </row>
    <row r="15" spans="1:9" ht="12" customHeight="1" x14ac:dyDescent="0.25">
      <c r="A15" s="6" t="s">
        <v>39</v>
      </c>
      <c r="B15" s="6"/>
      <c r="C15" s="6"/>
      <c r="D15" s="111">
        <v>1076</v>
      </c>
      <c r="E15" s="110">
        <v>2.5</v>
      </c>
      <c r="F15" s="110">
        <v>2</v>
      </c>
      <c r="G15" s="110">
        <v>9.3000000000000007</v>
      </c>
      <c r="H15" s="110">
        <v>88.8</v>
      </c>
      <c r="I15" s="110">
        <v>116.4</v>
      </c>
    </row>
    <row r="16" spans="1:9" ht="12" customHeight="1" x14ac:dyDescent="0.25">
      <c r="A16" s="6" t="s">
        <v>38</v>
      </c>
      <c r="B16" s="6"/>
      <c r="C16" s="6"/>
      <c r="D16" s="111">
        <v>676</v>
      </c>
      <c r="E16" s="110">
        <v>2.1</v>
      </c>
      <c r="F16" s="110">
        <v>5.6</v>
      </c>
      <c r="G16" s="110">
        <v>17.8</v>
      </c>
      <c r="H16" s="110">
        <v>76.599999999999994</v>
      </c>
      <c r="I16" s="110">
        <v>111</v>
      </c>
    </row>
    <row r="17" spans="1:9" ht="12" customHeight="1" x14ac:dyDescent="0.25">
      <c r="A17" s="6" t="s">
        <v>37</v>
      </c>
      <c r="B17" s="6"/>
      <c r="C17" s="6"/>
      <c r="D17" s="111">
        <v>1129</v>
      </c>
      <c r="E17" s="110">
        <v>3.1</v>
      </c>
      <c r="F17" s="110">
        <v>5.5</v>
      </c>
      <c r="G17" s="110">
        <v>24.1</v>
      </c>
      <c r="H17" s="110">
        <v>70.400000000000006</v>
      </c>
      <c r="I17" s="110">
        <v>101.4</v>
      </c>
    </row>
    <row r="18" spans="1:9" s="61" customFormat="1" ht="11.45" customHeight="1" x14ac:dyDescent="0.25">
      <c r="A18" s="9" t="s">
        <v>36</v>
      </c>
      <c r="B18" s="9"/>
      <c r="C18" s="9"/>
      <c r="D18" s="113">
        <v>2881.0000000000064</v>
      </c>
      <c r="E18" s="112">
        <v>2.6</v>
      </c>
      <c r="F18" s="112">
        <v>4.2</v>
      </c>
      <c r="G18" s="112">
        <v>17.100000000000001</v>
      </c>
      <c r="H18" s="112">
        <v>78.7</v>
      </c>
      <c r="I18" s="112">
        <v>109.3</v>
      </c>
    </row>
    <row r="19" spans="1:9" ht="12" customHeight="1" x14ac:dyDescent="0.25">
      <c r="A19" s="6" t="s">
        <v>35</v>
      </c>
      <c r="B19" s="6"/>
      <c r="C19" s="6"/>
      <c r="D19" s="111">
        <v>2032</v>
      </c>
      <c r="E19" s="110">
        <v>4.5999999999999996</v>
      </c>
      <c r="F19" s="110">
        <v>4.4000000000000004</v>
      </c>
      <c r="G19" s="110">
        <v>17.3</v>
      </c>
      <c r="H19" s="110">
        <v>78.2</v>
      </c>
      <c r="I19" s="110">
        <v>104.5</v>
      </c>
    </row>
    <row r="20" spans="1:9" ht="12" customHeight="1" x14ac:dyDescent="0.25">
      <c r="A20" s="6" t="s">
        <v>34</v>
      </c>
      <c r="B20" s="6"/>
      <c r="C20" s="6"/>
      <c r="D20" s="111">
        <v>1045</v>
      </c>
      <c r="E20" s="110">
        <v>3.9</v>
      </c>
      <c r="F20" s="110">
        <v>2.8</v>
      </c>
      <c r="G20" s="110">
        <v>25.6</v>
      </c>
      <c r="H20" s="110">
        <v>71.599999999999994</v>
      </c>
      <c r="I20" s="110">
        <v>94.4</v>
      </c>
    </row>
    <row r="21" spans="1:9" ht="12" customHeight="1" x14ac:dyDescent="0.25">
      <c r="A21" s="6" t="s">
        <v>33</v>
      </c>
      <c r="B21" s="6"/>
      <c r="C21" s="6"/>
      <c r="D21" s="111">
        <v>1336</v>
      </c>
      <c r="E21" s="110">
        <v>4.5</v>
      </c>
      <c r="F21" s="110">
        <v>5.8</v>
      </c>
      <c r="G21" s="110">
        <v>22.1</v>
      </c>
      <c r="H21" s="110">
        <v>72.099999999999994</v>
      </c>
      <c r="I21" s="110">
        <v>93.4</v>
      </c>
    </row>
    <row r="22" spans="1:9" s="61" customFormat="1" ht="11.45" customHeight="1" x14ac:dyDescent="0.25">
      <c r="A22" s="9" t="s">
        <v>32</v>
      </c>
      <c r="B22" s="9"/>
      <c r="C22" s="9"/>
      <c r="D22" s="113">
        <v>4413</v>
      </c>
      <c r="E22" s="112">
        <v>4.4000000000000004</v>
      </c>
      <c r="F22" s="112">
        <v>4.5</v>
      </c>
      <c r="G22" s="112">
        <v>20.7</v>
      </c>
      <c r="H22" s="112">
        <v>74.8</v>
      </c>
      <c r="I22" s="112">
        <v>98.7</v>
      </c>
    </row>
    <row r="23" spans="1:9" ht="12" customHeight="1" x14ac:dyDescent="0.25">
      <c r="A23" s="6" t="s">
        <v>31</v>
      </c>
      <c r="B23" s="6"/>
      <c r="C23" s="6"/>
      <c r="D23" s="111">
        <v>1277</v>
      </c>
      <c r="E23" s="110">
        <v>3.2</v>
      </c>
      <c r="F23" s="110">
        <v>6.3</v>
      </c>
      <c r="G23" s="110">
        <v>24.2</v>
      </c>
      <c r="H23" s="110">
        <v>69.5</v>
      </c>
      <c r="I23" s="110">
        <v>93.1</v>
      </c>
    </row>
    <row r="24" spans="1:9" ht="12" customHeight="1" x14ac:dyDescent="0.25">
      <c r="A24" s="6" t="s">
        <v>30</v>
      </c>
      <c r="B24" s="6"/>
      <c r="C24" s="6"/>
      <c r="D24" s="111">
        <v>1068</v>
      </c>
      <c r="E24" s="110">
        <v>3.2</v>
      </c>
      <c r="F24" s="110">
        <v>5.3</v>
      </c>
      <c r="G24" s="110">
        <v>30.8</v>
      </c>
      <c r="H24" s="110">
        <v>63.9</v>
      </c>
      <c r="I24" s="110">
        <v>86.1</v>
      </c>
    </row>
    <row r="25" spans="1:9" ht="12" customHeight="1" x14ac:dyDescent="0.25">
      <c r="A25" s="6" t="s">
        <v>29</v>
      </c>
      <c r="B25" s="6"/>
      <c r="C25" s="6"/>
      <c r="D25" s="111">
        <v>468</v>
      </c>
      <c r="E25" s="110">
        <v>1.9</v>
      </c>
      <c r="F25" s="110">
        <v>17.3</v>
      </c>
      <c r="G25" s="110">
        <v>21.8</v>
      </c>
      <c r="H25" s="110">
        <v>60.9</v>
      </c>
      <c r="I25" s="110">
        <v>96.2</v>
      </c>
    </row>
    <row r="26" spans="1:9" s="61" customFormat="1" ht="11.45" customHeight="1" x14ac:dyDescent="0.25">
      <c r="A26" s="9" t="s">
        <v>28</v>
      </c>
      <c r="B26" s="9"/>
      <c r="C26" s="9"/>
      <c r="D26" s="113">
        <v>2813</v>
      </c>
      <c r="E26" s="112">
        <v>2.9</v>
      </c>
      <c r="F26" s="112">
        <v>7.7</v>
      </c>
      <c r="G26" s="112">
        <v>26.3</v>
      </c>
      <c r="H26" s="112">
        <v>65.900000000000006</v>
      </c>
      <c r="I26" s="112">
        <v>90.9</v>
      </c>
    </row>
    <row r="27" spans="1:9" ht="12" customHeight="1" x14ac:dyDescent="0.25">
      <c r="A27" s="6" t="s">
        <v>27</v>
      </c>
      <c r="B27" s="6"/>
      <c r="C27" s="6"/>
      <c r="D27" s="111">
        <v>1306</v>
      </c>
      <c r="E27" s="110">
        <v>1.8</v>
      </c>
      <c r="F27" s="110">
        <v>6.3</v>
      </c>
      <c r="G27" s="110">
        <v>27.3</v>
      </c>
      <c r="H27" s="110">
        <v>66.5</v>
      </c>
      <c r="I27" s="110">
        <v>92.6</v>
      </c>
    </row>
    <row r="28" spans="1:9" ht="12" customHeight="1" x14ac:dyDescent="0.25">
      <c r="A28" s="6" t="s">
        <v>26</v>
      </c>
      <c r="B28" s="6"/>
      <c r="C28" s="6"/>
      <c r="D28" s="111">
        <v>1062</v>
      </c>
      <c r="E28" s="110">
        <v>3.3</v>
      </c>
      <c r="F28" s="110">
        <v>19.899999999999999</v>
      </c>
      <c r="G28" s="110">
        <v>27.3</v>
      </c>
      <c r="H28" s="110">
        <v>52.8</v>
      </c>
      <c r="I28" s="110">
        <v>74.5</v>
      </c>
    </row>
    <row r="29" spans="1:9" ht="12" customHeight="1" x14ac:dyDescent="0.25">
      <c r="A29" s="6" t="s">
        <v>25</v>
      </c>
      <c r="B29" s="6"/>
      <c r="C29" s="6"/>
      <c r="D29" s="111">
        <v>304</v>
      </c>
      <c r="E29" s="110">
        <v>1.4</v>
      </c>
      <c r="F29" s="110">
        <v>7.2</v>
      </c>
      <c r="G29" s="110">
        <v>22.7</v>
      </c>
      <c r="H29" s="110">
        <v>70.099999999999994</v>
      </c>
      <c r="I29" s="110">
        <v>95.9</v>
      </c>
    </row>
    <row r="30" spans="1:9" s="61" customFormat="1" ht="11.45" customHeight="1" x14ac:dyDescent="0.25">
      <c r="A30" s="9" t="s">
        <v>24</v>
      </c>
      <c r="B30" s="9"/>
      <c r="C30" s="9"/>
      <c r="D30" s="113">
        <v>2672</v>
      </c>
      <c r="E30" s="112">
        <v>2.1</v>
      </c>
      <c r="F30" s="112">
        <v>11.8</v>
      </c>
      <c r="G30" s="112">
        <v>26.8</v>
      </c>
      <c r="H30" s="112">
        <v>61.5</v>
      </c>
      <c r="I30" s="112">
        <v>85.8</v>
      </c>
    </row>
    <row r="31" spans="1:9" ht="12" customHeight="1" x14ac:dyDescent="0.25">
      <c r="A31" s="6" t="s">
        <v>23</v>
      </c>
      <c r="B31" s="6"/>
      <c r="C31" s="6"/>
      <c r="D31" s="111">
        <v>2437</v>
      </c>
      <c r="E31" s="110">
        <v>4.4000000000000004</v>
      </c>
      <c r="F31" s="110">
        <v>5.3</v>
      </c>
      <c r="G31" s="110">
        <v>27.1</v>
      </c>
      <c r="H31" s="110">
        <v>67.599999999999994</v>
      </c>
      <c r="I31" s="110">
        <v>88.6</v>
      </c>
    </row>
    <row r="32" spans="1:9" ht="12" customHeight="1" x14ac:dyDescent="0.25">
      <c r="A32" s="6" t="s">
        <v>22</v>
      </c>
      <c r="B32" s="6"/>
      <c r="C32" s="6"/>
      <c r="D32" s="111">
        <v>937</v>
      </c>
      <c r="E32" s="110">
        <v>2.2999999999999998</v>
      </c>
      <c r="F32" s="110">
        <v>7.9</v>
      </c>
      <c r="G32" s="110">
        <v>22.6</v>
      </c>
      <c r="H32" s="110">
        <v>69.5</v>
      </c>
      <c r="I32" s="110">
        <v>90.9</v>
      </c>
    </row>
    <row r="33" spans="1:9" ht="12" customHeight="1" x14ac:dyDescent="0.25">
      <c r="A33" s="6" t="s">
        <v>21</v>
      </c>
      <c r="B33" s="6"/>
      <c r="C33" s="6"/>
      <c r="D33" s="111">
        <v>2329</v>
      </c>
      <c r="E33" s="110">
        <v>4</v>
      </c>
      <c r="F33" s="110">
        <v>6</v>
      </c>
      <c r="G33" s="110">
        <v>30.1</v>
      </c>
      <c r="H33" s="110">
        <v>63.9</v>
      </c>
      <c r="I33" s="110">
        <v>82.8</v>
      </c>
    </row>
    <row r="34" spans="1:9" s="61" customFormat="1" ht="11.45" customHeight="1" x14ac:dyDescent="0.25">
      <c r="A34" s="9" t="s">
        <v>20</v>
      </c>
      <c r="B34" s="9"/>
      <c r="C34" s="9"/>
      <c r="D34" s="113">
        <v>5703</v>
      </c>
      <c r="E34" s="112">
        <v>3.7</v>
      </c>
      <c r="F34" s="112">
        <v>6</v>
      </c>
      <c r="G34" s="112">
        <v>27.6</v>
      </c>
      <c r="H34" s="112">
        <v>66.400000000000006</v>
      </c>
      <c r="I34" s="112">
        <v>86.6</v>
      </c>
    </row>
    <row r="35" spans="1:9" ht="12" customHeight="1" x14ac:dyDescent="0.25">
      <c r="A35" s="6" t="s">
        <v>19</v>
      </c>
      <c r="B35" s="6"/>
      <c r="C35" s="6"/>
      <c r="D35" s="111">
        <v>1376</v>
      </c>
      <c r="E35" s="110">
        <v>2.6</v>
      </c>
      <c r="F35" s="110">
        <v>10.199999999999999</v>
      </c>
      <c r="G35" s="110">
        <v>26.7</v>
      </c>
      <c r="H35" s="110">
        <v>63.2</v>
      </c>
      <c r="I35" s="110">
        <v>88.9</v>
      </c>
    </row>
    <row r="36" spans="1:9" ht="12" customHeight="1" x14ac:dyDescent="0.25">
      <c r="A36" s="6" t="s">
        <v>18</v>
      </c>
      <c r="B36" s="6"/>
      <c r="C36" s="6"/>
      <c r="D36" s="111">
        <v>699</v>
      </c>
      <c r="E36" s="110">
        <v>1.8</v>
      </c>
      <c r="F36" s="110">
        <v>5.2</v>
      </c>
      <c r="G36" s="110">
        <v>20</v>
      </c>
      <c r="H36" s="110">
        <v>74.8</v>
      </c>
      <c r="I36" s="110">
        <v>96.2</v>
      </c>
    </row>
    <row r="37" spans="1:9" ht="12" customHeight="1" x14ac:dyDescent="0.25">
      <c r="A37" s="6" t="s">
        <v>17</v>
      </c>
      <c r="B37" s="6"/>
      <c r="C37" s="6"/>
      <c r="D37" s="111">
        <v>1306</v>
      </c>
      <c r="E37" s="110">
        <v>3.1</v>
      </c>
      <c r="F37" s="110">
        <v>5.5</v>
      </c>
      <c r="G37" s="110">
        <v>22.7</v>
      </c>
      <c r="H37" s="110">
        <v>71.7</v>
      </c>
      <c r="I37" s="110">
        <v>90.5</v>
      </c>
    </row>
    <row r="38" spans="1:9" s="61" customFormat="1" ht="11.45" customHeight="1" x14ac:dyDescent="0.25">
      <c r="A38" s="9" t="s">
        <v>16</v>
      </c>
      <c r="B38" s="9"/>
      <c r="C38" s="9"/>
      <c r="D38" s="113">
        <v>3381</v>
      </c>
      <c r="E38" s="110">
        <v>2.5</v>
      </c>
      <c r="F38" s="112">
        <v>7.3</v>
      </c>
      <c r="G38" s="112">
        <v>23.8</v>
      </c>
      <c r="H38" s="112">
        <v>68.900000000000006</v>
      </c>
      <c r="I38" s="112">
        <v>91</v>
      </c>
    </row>
    <row r="39" spans="1:9" ht="12.75" customHeight="1" x14ac:dyDescent="0.25">
      <c r="A39" s="6" t="s">
        <v>13</v>
      </c>
      <c r="B39" s="5"/>
      <c r="C39" s="5"/>
      <c r="D39" s="111"/>
      <c r="E39" s="112"/>
      <c r="F39" s="110"/>
      <c r="G39" s="110"/>
      <c r="H39" s="110"/>
      <c r="I39" s="110"/>
    </row>
    <row r="40" spans="1:9" ht="11.1" customHeight="1" x14ac:dyDescent="0.25">
      <c r="A40" s="6"/>
      <c r="B40" s="45" t="s">
        <v>2</v>
      </c>
      <c r="C40" s="48">
        <v>499</v>
      </c>
      <c r="D40" s="111">
        <v>639</v>
      </c>
      <c r="E40" s="110">
        <v>2.2999999999999998</v>
      </c>
      <c r="F40" s="110">
        <v>1.9</v>
      </c>
      <c r="G40" s="110">
        <v>15.8</v>
      </c>
      <c r="H40" s="110">
        <v>82.3</v>
      </c>
      <c r="I40" s="110">
        <v>105.7</v>
      </c>
    </row>
    <row r="41" spans="1:9" ht="11.1" customHeight="1" x14ac:dyDescent="0.25">
      <c r="A41" s="47">
        <v>500</v>
      </c>
      <c r="B41" s="45" t="s">
        <v>2</v>
      </c>
      <c r="C41" s="48">
        <v>999</v>
      </c>
      <c r="D41" s="111">
        <v>1081</v>
      </c>
      <c r="E41" s="110">
        <v>2.2000000000000002</v>
      </c>
      <c r="F41" s="110">
        <v>3.1</v>
      </c>
      <c r="G41" s="110">
        <v>18.600000000000001</v>
      </c>
      <c r="H41" s="110">
        <v>78.400000000000006</v>
      </c>
      <c r="I41" s="110">
        <v>102</v>
      </c>
    </row>
    <row r="42" spans="1:9" ht="11.1" customHeight="1" x14ac:dyDescent="0.25">
      <c r="A42" s="47">
        <v>1000</v>
      </c>
      <c r="B42" s="45" t="s">
        <v>2</v>
      </c>
      <c r="C42" s="48">
        <v>1999</v>
      </c>
      <c r="D42" s="111">
        <v>2572</v>
      </c>
      <c r="E42" s="110">
        <v>2.8</v>
      </c>
      <c r="F42" s="110">
        <v>2.8</v>
      </c>
      <c r="G42" s="110">
        <v>16.399999999999999</v>
      </c>
      <c r="H42" s="110">
        <v>80.900000000000006</v>
      </c>
      <c r="I42" s="110">
        <v>109.5</v>
      </c>
    </row>
    <row r="43" spans="1:9" ht="11.1" customHeight="1" x14ac:dyDescent="0.25">
      <c r="A43" s="47">
        <v>2000</v>
      </c>
      <c r="B43" s="45" t="s">
        <v>2</v>
      </c>
      <c r="C43" s="48">
        <v>4999</v>
      </c>
      <c r="D43" s="111">
        <v>3941</v>
      </c>
      <c r="E43" s="110">
        <v>2.6</v>
      </c>
      <c r="F43" s="110">
        <v>3.3</v>
      </c>
      <c r="G43" s="110">
        <v>18.7</v>
      </c>
      <c r="H43" s="110">
        <v>78.099999999999994</v>
      </c>
      <c r="I43" s="110">
        <v>106.5</v>
      </c>
    </row>
    <row r="44" spans="1:9" ht="11.1" customHeight="1" x14ac:dyDescent="0.25">
      <c r="A44" s="47">
        <v>5000</v>
      </c>
      <c r="B44" s="45" t="s">
        <v>2</v>
      </c>
      <c r="C44" s="48">
        <v>9999</v>
      </c>
      <c r="D44" s="111">
        <v>3431</v>
      </c>
      <c r="E44" s="110">
        <v>3.5</v>
      </c>
      <c r="F44" s="110">
        <v>4.5999999999999996</v>
      </c>
      <c r="G44" s="110">
        <v>18.7</v>
      </c>
      <c r="H44" s="110">
        <v>76.7</v>
      </c>
      <c r="I44" s="110">
        <v>106.3</v>
      </c>
    </row>
    <row r="45" spans="1:9" ht="11.1" customHeight="1" x14ac:dyDescent="0.25">
      <c r="A45" s="47">
        <v>10000</v>
      </c>
      <c r="B45" s="45" t="s">
        <v>2</v>
      </c>
      <c r="C45" s="48">
        <v>19999</v>
      </c>
      <c r="D45" s="111">
        <v>4088</v>
      </c>
      <c r="E45" s="110">
        <v>3.7</v>
      </c>
      <c r="F45" s="110">
        <v>4.9000000000000004</v>
      </c>
      <c r="G45" s="110">
        <v>19.2</v>
      </c>
      <c r="H45" s="110">
        <v>75.900000000000006</v>
      </c>
      <c r="I45" s="110">
        <v>98.7</v>
      </c>
    </row>
    <row r="46" spans="1:9" ht="11.1" customHeight="1" x14ac:dyDescent="0.25">
      <c r="A46" s="47">
        <v>20000</v>
      </c>
      <c r="B46" s="45" t="s">
        <v>2</v>
      </c>
      <c r="C46" s="48">
        <v>49999</v>
      </c>
      <c r="D46" s="111">
        <v>4560</v>
      </c>
      <c r="E46" s="110">
        <v>3.9</v>
      </c>
      <c r="F46" s="110">
        <v>8.6</v>
      </c>
      <c r="G46" s="110">
        <v>24.6</v>
      </c>
      <c r="H46" s="110">
        <v>66.8</v>
      </c>
      <c r="I46" s="110">
        <v>91</v>
      </c>
    </row>
    <row r="47" spans="1:9" ht="11.1" customHeight="1" x14ac:dyDescent="0.25">
      <c r="A47" s="47">
        <v>50000</v>
      </c>
      <c r="B47" s="45" t="s">
        <v>2</v>
      </c>
      <c r="C47" s="48">
        <v>99999</v>
      </c>
      <c r="D47" s="111">
        <v>3371</v>
      </c>
      <c r="E47" s="110">
        <v>4.4000000000000004</v>
      </c>
      <c r="F47" s="110">
        <v>10</v>
      </c>
      <c r="G47" s="110">
        <v>25.4</v>
      </c>
      <c r="H47" s="110">
        <v>64.599999999999994</v>
      </c>
      <c r="I47" s="110">
        <v>85.2</v>
      </c>
    </row>
    <row r="48" spans="1:9" ht="11.1" customHeight="1" x14ac:dyDescent="0.25">
      <c r="A48" s="47">
        <v>100000</v>
      </c>
      <c r="B48" s="45" t="s">
        <v>2</v>
      </c>
      <c r="C48" s="27" t="s">
        <v>132</v>
      </c>
      <c r="D48" s="111">
        <v>5098</v>
      </c>
      <c r="E48" s="110">
        <v>4.4000000000000004</v>
      </c>
      <c r="F48" s="110">
        <v>7</v>
      </c>
      <c r="G48" s="110">
        <v>25.9</v>
      </c>
      <c r="H48" s="110">
        <v>67.099999999999994</v>
      </c>
      <c r="I48" s="110">
        <v>87.2</v>
      </c>
    </row>
    <row r="49" spans="1:9" ht="11.1" customHeight="1" x14ac:dyDescent="0.25">
      <c r="A49" s="6" t="s">
        <v>42</v>
      </c>
      <c r="B49" s="45"/>
      <c r="C49" s="44"/>
      <c r="D49" s="111">
        <v>12303</v>
      </c>
      <c r="E49" s="110">
        <v>7.2</v>
      </c>
      <c r="F49" s="110">
        <v>16.3</v>
      </c>
      <c r="G49" s="110">
        <v>42</v>
      </c>
      <c r="H49" s="110">
        <v>41.6</v>
      </c>
      <c r="I49" s="110">
        <v>62.3</v>
      </c>
    </row>
  </sheetData>
  <mergeCells count="9">
    <mergeCell ref="A2:C4"/>
    <mergeCell ref="I2:I4"/>
    <mergeCell ref="A7:C7"/>
    <mergeCell ref="A13:C13"/>
    <mergeCell ref="F2:H2"/>
    <mergeCell ref="D2:E2"/>
    <mergeCell ref="D3:D4"/>
    <mergeCell ref="E3:E4"/>
    <mergeCell ref="F4:H4"/>
  </mergeCells>
  <pageMargins left="0.78740157480314965" right="0.78740157480314965" top="1.1811023622047245" bottom="0.86614173228346458" header="0.51181102362204722" footer="0.51181102362204722"/>
  <pageSetup paperSize="9" orientation="portrait" horizontalDpi="4294967293" verticalDpi="300"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380BE-E102-45F6-A44D-120E2A868068}">
  <dimension ref="A1:G49"/>
  <sheetViews>
    <sheetView zoomScaleNormal="100" workbookViewId="0"/>
  </sheetViews>
  <sheetFormatPr defaultRowHeight="13.5" x14ac:dyDescent="0.25"/>
  <cols>
    <col min="1" max="1" width="16.7109375" style="2" customWidth="1"/>
    <col min="2" max="7" width="11.7109375" style="2" customWidth="1"/>
    <col min="8" max="16384" width="9.140625" style="1"/>
  </cols>
  <sheetData>
    <row r="1" spans="1:7" s="61" customFormat="1" ht="15.75" customHeight="1" x14ac:dyDescent="0.2">
      <c r="A1" s="17" t="s">
        <v>150</v>
      </c>
      <c r="C1" s="17"/>
      <c r="D1" s="17"/>
      <c r="E1" s="17"/>
      <c r="F1" s="17"/>
      <c r="G1" s="17"/>
    </row>
    <row r="2" spans="1:7" s="54" customFormat="1" ht="22.5" customHeight="1" x14ac:dyDescent="0.25">
      <c r="A2" s="119" t="s">
        <v>130</v>
      </c>
      <c r="B2" s="94" t="s">
        <v>149</v>
      </c>
      <c r="C2" s="94" t="s">
        <v>148</v>
      </c>
      <c r="D2" s="93" t="s">
        <v>147</v>
      </c>
      <c r="E2" s="93" t="s">
        <v>146</v>
      </c>
      <c r="F2" s="238" t="s">
        <v>145</v>
      </c>
      <c r="G2" s="228" t="s">
        <v>144</v>
      </c>
    </row>
    <row r="3" spans="1:7" s="54" customFormat="1" ht="15.75" customHeight="1" x14ac:dyDescent="0.25">
      <c r="A3" s="118"/>
      <c r="B3" s="212" t="s">
        <v>143</v>
      </c>
      <c r="C3" s="212"/>
      <c r="D3" s="212"/>
      <c r="E3" s="212"/>
      <c r="F3" s="239"/>
      <c r="G3" s="229"/>
    </row>
    <row r="4" spans="1:7" ht="11.45" customHeight="1" x14ac:dyDescent="0.25">
      <c r="B4" s="236" t="s">
        <v>142</v>
      </c>
      <c r="C4" s="236"/>
      <c r="D4" s="236"/>
      <c r="E4" s="236"/>
      <c r="F4" s="236"/>
      <c r="G4" s="236"/>
    </row>
    <row r="5" spans="1:7" s="28" customFormat="1" ht="11.45" customHeight="1" x14ac:dyDescent="0.25">
      <c r="A5" s="117">
        <v>1992</v>
      </c>
      <c r="B5" s="115">
        <v>2161.1999999999998</v>
      </c>
      <c r="C5" s="116">
        <v>265.89999999999998</v>
      </c>
      <c r="D5" s="115">
        <v>2427.1</v>
      </c>
      <c r="E5" s="115">
        <v>1239.7</v>
      </c>
      <c r="F5" s="116">
        <f>C5/D5*100</f>
        <v>10.955461250051501</v>
      </c>
      <c r="G5" s="116">
        <f>D5/(D5+E5)*100</f>
        <v>66.191229409839636</v>
      </c>
    </row>
    <row r="6" spans="1:7" s="28" customFormat="1" ht="11.45" customHeight="1" x14ac:dyDescent="0.25">
      <c r="A6" s="117" t="s">
        <v>140</v>
      </c>
      <c r="B6" s="115">
        <v>2105.8000000000002</v>
      </c>
      <c r="C6" s="116">
        <v>158.9</v>
      </c>
      <c r="D6" s="115">
        <f>SUM(B6:C6)</f>
        <v>2264.7000000000003</v>
      </c>
      <c r="E6" s="115">
        <v>1441</v>
      </c>
      <c r="F6" s="116">
        <f>C6/D6*100</f>
        <v>7.016381860732106</v>
      </c>
      <c r="G6" s="116">
        <f>D6/(D6+E6)*100</f>
        <v>61.113959575788655</v>
      </c>
    </row>
    <row r="7" spans="1:7" s="28" customFormat="1" ht="11.45" customHeight="1" x14ac:dyDescent="0.25">
      <c r="A7" s="117" t="s">
        <v>139</v>
      </c>
      <c r="B7" s="115">
        <v>2126.5</v>
      </c>
      <c r="C7" s="116">
        <v>138.5</v>
      </c>
      <c r="D7" s="115">
        <v>2265</v>
      </c>
      <c r="E7" s="115">
        <v>1426.4</v>
      </c>
      <c r="F7" s="116">
        <v>6.1</v>
      </c>
      <c r="G7" s="116">
        <f>D7/(D7+E7)*100</f>
        <v>61.358834046703151</v>
      </c>
    </row>
    <row r="8" spans="1:7" s="28" customFormat="1" ht="11.45" customHeight="1" x14ac:dyDescent="0.25">
      <c r="A8" s="117">
        <v>2004</v>
      </c>
      <c r="B8" s="115">
        <v>2117.3000000000002</v>
      </c>
      <c r="C8" s="116">
        <v>136.80000000000001</v>
      </c>
      <c r="D8" s="115">
        <v>2254.1</v>
      </c>
      <c r="E8" s="115">
        <v>1426.9</v>
      </c>
      <c r="F8" s="116">
        <v>6.1</v>
      </c>
      <c r="G8" s="116">
        <v>61.2</v>
      </c>
    </row>
    <row r="9" spans="1:7" s="28" customFormat="1" ht="11.45" customHeight="1" x14ac:dyDescent="0.25">
      <c r="A9" s="117">
        <v>2005</v>
      </c>
      <c r="B9" s="115">
        <v>2116.1</v>
      </c>
      <c r="C9" s="116">
        <v>159.1</v>
      </c>
      <c r="D9" s="115">
        <f>+B9+C9</f>
        <v>2275.1999999999998</v>
      </c>
      <c r="E9" s="115">
        <v>1409.7</v>
      </c>
      <c r="F9" s="116">
        <v>7</v>
      </c>
      <c r="G9" s="116">
        <v>61.7</v>
      </c>
    </row>
    <row r="10" spans="1:7" ht="11.45" customHeight="1" x14ac:dyDescent="0.25">
      <c r="A10" s="3"/>
      <c r="B10" s="237" t="s">
        <v>92</v>
      </c>
      <c r="C10" s="237"/>
      <c r="D10" s="237"/>
      <c r="E10" s="237"/>
      <c r="F10" s="237"/>
      <c r="G10" s="237"/>
    </row>
    <row r="11" spans="1:7" s="28" customFormat="1" ht="11.45" customHeight="1" x14ac:dyDescent="0.25">
      <c r="A11" s="117">
        <v>1992</v>
      </c>
      <c r="B11" s="115">
        <v>1864.5</v>
      </c>
      <c r="C11" s="116">
        <v>178.3</v>
      </c>
      <c r="D11" s="115">
        <v>2042.8</v>
      </c>
      <c r="E11" s="115">
        <v>1962.3</v>
      </c>
      <c r="F11" s="116">
        <v>8.6999999999999993</v>
      </c>
      <c r="G11" s="116">
        <f>D11/(D11+E11)*100</f>
        <v>51.004968664952187</v>
      </c>
    </row>
    <row r="12" spans="1:7" s="28" customFormat="1" ht="11.45" customHeight="1" x14ac:dyDescent="0.25">
      <c r="A12" s="117" t="s">
        <v>140</v>
      </c>
      <c r="B12" s="115">
        <v>1750.4</v>
      </c>
      <c r="C12" s="116">
        <v>104.8</v>
      </c>
      <c r="D12" s="115">
        <v>1855.2</v>
      </c>
      <c r="E12" s="115">
        <v>2218.6</v>
      </c>
      <c r="F12" s="116">
        <v>5.6</v>
      </c>
      <c r="G12" s="116">
        <f>D12/(D12+E12)*100</f>
        <v>45.539790858657767</v>
      </c>
    </row>
    <row r="13" spans="1:7" s="28" customFormat="1" ht="11.45" customHeight="1" x14ac:dyDescent="0.25">
      <c r="A13" s="117" t="s">
        <v>139</v>
      </c>
      <c r="B13" s="115">
        <v>1795.4</v>
      </c>
      <c r="C13" s="116">
        <v>106</v>
      </c>
      <c r="D13" s="115">
        <v>1901.4</v>
      </c>
      <c r="E13" s="115">
        <v>2152.1</v>
      </c>
      <c r="F13" s="116">
        <v>5.6</v>
      </c>
      <c r="G13" s="116">
        <f>D13/(D13+E13)*100</f>
        <v>46.907610706796596</v>
      </c>
    </row>
    <row r="14" spans="1:7" s="28" customFormat="1" ht="11.45" customHeight="1" x14ac:dyDescent="0.25">
      <c r="A14" s="117">
        <v>2004</v>
      </c>
      <c r="B14" s="115">
        <v>1783.1</v>
      </c>
      <c r="C14" s="116">
        <v>116.1</v>
      </c>
      <c r="D14" s="115">
        <v>1899.2</v>
      </c>
      <c r="E14" s="115">
        <v>2141</v>
      </c>
      <c r="F14" s="116">
        <v>6.1</v>
      </c>
      <c r="G14" s="116">
        <v>47</v>
      </c>
    </row>
    <row r="15" spans="1:7" s="28" customFormat="1" ht="11.45" customHeight="1" x14ac:dyDescent="0.25">
      <c r="A15" s="117">
        <v>2005</v>
      </c>
      <c r="B15" s="115">
        <v>1785.4</v>
      </c>
      <c r="C15" s="116">
        <v>144.80000000000001</v>
      </c>
      <c r="D15" s="115">
        <f>+B15+C15</f>
        <v>1930.2</v>
      </c>
      <c r="E15" s="115">
        <v>2107.4</v>
      </c>
      <c r="F15" s="116">
        <v>7.5</v>
      </c>
      <c r="G15" s="116">
        <v>47.8</v>
      </c>
    </row>
    <row r="16" spans="1:7" ht="11.45" customHeight="1" x14ac:dyDescent="0.25">
      <c r="A16" s="3"/>
      <c r="B16" s="237" t="s">
        <v>141</v>
      </c>
      <c r="C16" s="237"/>
      <c r="D16" s="237"/>
      <c r="E16" s="237"/>
      <c r="F16" s="237"/>
      <c r="G16" s="237"/>
    </row>
    <row r="17" spans="1:7" s="28" customFormat="1" ht="11.45" customHeight="1" x14ac:dyDescent="0.25">
      <c r="A17" s="117">
        <v>1992</v>
      </c>
      <c r="B17" s="115">
        <f t="shared" ref="B17:E18" si="0">B5+B11</f>
        <v>4025.7</v>
      </c>
      <c r="C17" s="115">
        <f t="shared" si="0"/>
        <v>444.2</v>
      </c>
      <c r="D17" s="115">
        <f t="shared" si="0"/>
        <v>4469.8999999999996</v>
      </c>
      <c r="E17" s="115">
        <f t="shared" si="0"/>
        <v>3202</v>
      </c>
      <c r="F17" s="116">
        <f>C17/D17*100</f>
        <v>9.9375824962527126</v>
      </c>
      <c r="G17" s="116">
        <f>D17/(D17+E17)*100</f>
        <v>58.263272461841268</v>
      </c>
    </row>
    <row r="18" spans="1:7" s="28" customFormat="1" ht="11.45" customHeight="1" x14ac:dyDescent="0.25">
      <c r="A18" s="117" t="s">
        <v>140</v>
      </c>
      <c r="B18" s="115">
        <f t="shared" si="0"/>
        <v>3856.2000000000003</v>
      </c>
      <c r="C18" s="115">
        <f t="shared" si="0"/>
        <v>263.7</v>
      </c>
      <c r="D18" s="115">
        <f t="shared" si="0"/>
        <v>4119.9000000000005</v>
      </c>
      <c r="E18" s="115">
        <f t="shared" si="0"/>
        <v>3659.6</v>
      </c>
      <c r="F18" s="116">
        <v>6.4</v>
      </c>
      <c r="G18" s="116">
        <f>D18/(D18+E18)*100</f>
        <v>52.958416350665217</v>
      </c>
    </row>
    <row r="19" spans="1:7" s="28" customFormat="1" ht="11.45" customHeight="1" x14ac:dyDescent="0.25">
      <c r="A19" s="117" t="s">
        <v>139</v>
      </c>
      <c r="B19" s="115">
        <v>3921.9</v>
      </c>
      <c r="C19" s="115">
        <v>244.5</v>
      </c>
      <c r="D19" s="115">
        <v>4166.3999999999996</v>
      </c>
      <c r="E19" s="115">
        <v>3578.5</v>
      </c>
      <c r="F19" s="116">
        <v>5.9</v>
      </c>
      <c r="G19" s="116">
        <f>D19/(D19+E19)*100</f>
        <v>53.795400844426652</v>
      </c>
    </row>
    <row r="20" spans="1:7" s="28" customFormat="1" ht="11.45" customHeight="1" x14ac:dyDescent="0.25">
      <c r="A20" s="117">
        <v>2004</v>
      </c>
      <c r="B20" s="115">
        <v>3900.4</v>
      </c>
      <c r="C20" s="115">
        <v>252.9</v>
      </c>
      <c r="D20" s="115">
        <v>4153.3</v>
      </c>
      <c r="E20" s="115">
        <v>3567.9</v>
      </c>
      <c r="F20" s="116">
        <v>6.1</v>
      </c>
      <c r="G20" s="116">
        <v>53.8</v>
      </c>
    </row>
    <row r="21" spans="1:7" s="28" customFormat="1" ht="11.45" customHeight="1" x14ac:dyDescent="0.25">
      <c r="A21" s="117">
        <v>2005</v>
      </c>
      <c r="B21" s="115">
        <v>3901.5</v>
      </c>
      <c r="C21" s="115">
        <v>303.89999999999998</v>
      </c>
      <c r="D21" s="115">
        <f>+B21+C21</f>
        <v>4205.3999999999996</v>
      </c>
      <c r="E21" s="115">
        <v>3517.1</v>
      </c>
      <c r="F21" s="116">
        <v>7.2</v>
      </c>
      <c r="G21" s="116">
        <v>54.5</v>
      </c>
    </row>
    <row r="22" spans="1:7" s="28" customFormat="1" ht="11.1" customHeight="1" x14ac:dyDescent="0.25">
      <c r="A22" s="29" t="s">
        <v>63</v>
      </c>
      <c r="B22" s="115"/>
      <c r="C22" s="116"/>
      <c r="D22" s="115"/>
      <c r="E22" s="115"/>
      <c r="F22" s="116"/>
      <c r="G22" s="116"/>
    </row>
    <row r="23" spans="1:7" ht="11.45" customHeight="1" x14ac:dyDescent="0.25">
      <c r="A23" s="2" t="s">
        <v>42</v>
      </c>
      <c r="B23" s="115">
        <v>762.1</v>
      </c>
      <c r="C23" s="115">
        <v>37.700000000000003</v>
      </c>
      <c r="D23" s="115">
        <v>799.8</v>
      </c>
      <c r="E23" s="115">
        <v>510.5</v>
      </c>
      <c r="F23" s="115">
        <v>4.7136784196049009</v>
      </c>
      <c r="G23" s="115">
        <v>61.039456612989383</v>
      </c>
    </row>
    <row r="24" spans="1:7" ht="11.45" customHeight="1" x14ac:dyDescent="0.25">
      <c r="A24" s="2" t="s">
        <v>41</v>
      </c>
      <c r="B24" s="115">
        <v>476.8</v>
      </c>
      <c r="C24" s="115">
        <v>29.7</v>
      </c>
      <c r="D24" s="115">
        <v>506.5</v>
      </c>
      <c r="E24" s="115">
        <v>374</v>
      </c>
      <c r="F24" s="115">
        <v>5.8637709772951627</v>
      </c>
      <c r="G24" s="115">
        <v>57.524134014764336</v>
      </c>
    </row>
    <row r="25" spans="1:7" s="61" customFormat="1" ht="11.45" customHeight="1" x14ac:dyDescent="0.25">
      <c r="A25" s="62" t="s">
        <v>40</v>
      </c>
      <c r="B25" s="114">
        <v>1238.9000000000001</v>
      </c>
      <c r="C25" s="114">
        <v>67.400000000000006</v>
      </c>
      <c r="D25" s="114">
        <v>1306.3</v>
      </c>
      <c r="E25" s="114">
        <v>884.5</v>
      </c>
      <c r="F25" s="114">
        <v>5.1596111153640054</v>
      </c>
      <c r="G25" s="114">
        <v>59.626620412634658</v>
      </c>
    </row>
    <row r="26" spans="1:7" ht="11.45" customHeight="1" x14ac:dyDescent="0.25">
      <c r="A26" s="2" t="s">
        <v>39</v>
      </c>
      <c r="B26" s="115">
        <v>173.9</v>
      </c>
      <c r="C26" s="115">
        <v>11.6</v>
      </c>
      <c r="D26" s="115">
        <v>185.5</v>
      </c>
      <c r="E26" s="115">
        <v>142.1</v>
      </c>
      <c r="F26" s="115">
        <v>6.2533692722371974</v>
      </c>
      <c r="G26" s="115">
        <v>56.623931623931625</v>
      </c>
    </row>
    <row r="27" spans="1:7" ht="11.45" customHeight="1" x14ac:dyDescent="0.25">
      <c r="A27" s="2" t="s">
        <v>38</v>
      </c>
      <c r="B27" s="115">
        <v>134</v>
      </c>
      <c r="C27" s="115">
        <v>10.8</v>
      </c>
      <c r="D27" s="115">
        <v>144.80000000000001</v>
      </c>
      <c r="E27" s="115">
        <v>100.8</v>
      </c>
      <c r="F27" s="115">
        <v>7.4585635359116029</v>
      </c>
      <c r="G27" s="115">
        <v>58.957654723127042</v>
      </c>
    </row>
    <row r="28" spans="1:7" ht="11.45" customHeight="1" x14ac:dyDescent="0.25">
      <c r="A28" s="2" t="s">
        <v>37</v>
      </c>
      <c r="B28" s="115">
        <v>151.6</v>
      </c>
      <c r="C28" s="115">
        <v>8.5</v>
      </c>
      <c r="D28" s="115">
        <v>160.1</v>
      </c>
      <c r="E28" s="115">
        <v>123.3</v>
      </c>
      <c r="F28" s="115">
        <v>5.3091817613991257</v>
      </c>
      <c r="G28" s="115">
        <v>56.492589978828512</v>
      </c>
    </row>
    <row r="29" spans="1:7" s="61" customFormat="1" ht="11.45" customHeight="1" x14ac:dyDescent="0.25">
      <c r="A29" s="62" t="s">
        <v>36</v>
      </c>
      <c r="B29" s="114">
        <v>459.5</v>
      </c>
      <c r="C29" s="114">
        <v>30.9</v>
      </c>
      <c r="D29" s="114">
        <v>490.4</v>
      </c>
      <c r="E29" s="114">
        <v>366.2</v>
      </c>
      <c r="F29" s="114">
        <v>6.3009787928221854</v>
      </c>
      <c r="G29" s="114">
        <v>57.249591407891664</v>
      </c>
    </row>
    <row r="30" spans="1:7" ht="11.45" customHeight="1" x14ac:dyDescent="0.25">
      <c r="A30" s="2" t="s">
        <v>35</v>
      </c>
      <c r="B30" s="115">
        <v>185.9</v>
      </c>
      <c r="C30" s="115">
        <v>8.4</v>
      </c>
      <c r="D30" s="115">
        <v>194.3</v>
      </c>
      <c r="E30" s="115">
        <v>147.4</v>
      </c>
      <c r="F30" s="115">
        <v>4.3232115285640766</v>
      </c>
      <c r="G30" s="115">
        <v>56.862745098039213</v>
      </c>
    </row>
    <row r="31" spans="1:7" ht="11.45" customHeight="1" x14ac:dyDescent="0.25">
      <c r="A31" s="2" t="s">
        <v>34</v>
      </c>
      <c r="B31" s="115">
        <v>112</v>
      </c>
      <c r="C31" s="115">
        <v>9.6999999999999993</v>
      </c>
      <c r="D31" s="115">
        <v>121.7</v>
      </c>
      <c r="E31" s="115">
        <v>83.1</v>
      </c>
      <c r="F31" s="115">
        <v>7.9704190632703353</v>
      </c>
      <c r="G31" s="115">
        <v>59.423828125</v>
      </c>
    </row>
    <row r="32" spans="1:7" ht="11.45" customHeight="1" x14ac:dyDescent="0.25">
      <c r="A32" s="2" t="s">
        <v>33</v>
      </c>
      <c r="B32" s="115">
        <v>127.6</v>
      </c>
      <c r="C32" s="115">
        <v>8.6999999999999993</v>
      </c>
      <c r="D32" s="115">
        <v>136.30000000000001</v>
      </c>
      <c r="E32" s="115">
        <v>93.3</v>
      </c>
      <c r="F32" s="115">
        <v>6.3829787234042561</v>
      </c>
      <c r="G32" s="115">
        <v>59.364111498257842</v>
      </c>
    </row>
    <row r="33" spans="1:7" s="61" customFormat="1" ht="11.45" customHeight="1" x14ac:dyDescent="0.25">
      <c r="A33" s="62" t="s">
        <v>32</v>
      </c>
      <c r="B33" s="114">
        <v>425.5</v>
      </c>
      <c r="C33" s="114">
        <v>26.8</v>
      </c>
      <c r="D33" s="114">
        <v>452.3</v>
      </c>
      <c r="E33" s="114">
        <v>323.8</v>
      </c>
      <c r="F33" s="114">
        <v>5.9252708379394203</v>
      </c>
      <c r="G33" s="114">
        <v>58.278572348924108</v>
      </c>
    </row>
    <row r="34" spans="1:7" ht="11.45" customHeight="1" x14ac:dyDescent="0.25">
      <c r="A34" s="2" t="s">
        <v>31</v>
      </c>
      <c r="B34" s="115">
        <v>145.1</v>
      </c>
      <c r="C34" s="115">
        <v>13.3</v>
      </c>
      <c r="D34" s="115">
        <v>158.4</v>
      </c>
      <c r="E34" s="115">
        <v>150</v>
      </c>
      <c r="F34" s="115">
        <v>8.3964646464646471</v>
      </c>
      <c r="G34" s="115">
        <v>51.361867704280165</v>
      </c>
    </row>
    <row r="35" spans="1:7" ht="11.45" customHeight="1" x14ac:dyDescent="0.25">
      <c r="A35" s="2" t="s">
        <v>30</v>
      </c>
      <c r="B35" s="115">
        <v>115.8</v>
      </c>
      <c r="C35" s="115">
        <v>11.8</v>
      </c>
      <c r="D35" s="115">
        <v>127.6</v>
      </c>
      <c r="E35" s="115">
        <v>126.4</v>
      </c>
      <c r="F35" s="115">
        <v>9.247648902821318</v>
      </c>
      <c r="G35" s="115">
        <v>50.236220472440941</v>
      </c>
    </row>
    <row r="36" spans="1:7" ht="11.45" customHeight="1" x14ac:dyDescent="0.25">
      <c r="A36" s="2" t="s">
        <v>29</v>
      </c>
      <c r="B36" s="115">
        <v>92.7</v>
      </c>
      <c r="C36" s="115">
        <v>9</v>
      </c>
      <c r="D36" s="115">
        <v>101.7</v>
      </c>
      <c r="E36" s="115">
        <v>86.6</v>
      </c>
      <c r="F36" s="115">
        <v>8.8495575221238933</v>
      </c>
      <c r="G36" s="115">
        <v>54.009559214020172</v>
      </c>
    </row>
    <row r="37" spans="1:7" s="61" customFormat="1" ht="11.45" customHeight="1" x14ac:dyDescent="0.25">
      <c r="A37" s="62" t="s">
        <v>28</v>
      </c>
      <c r="B37" s="114">
        <v>353.6</v>
      </c>
      <c r="C37" s="114">
        <v>34.1</v>
      </c>
      <c r="D37" s="114">
        <v>387.7</v>
      </c>
      <c r="E37" s="114">
        <v>363</v>
      </c>
      <c r="F37" s="114">
        <v>8.7954604075315963</v>
      </c>
      <c r="G37" s="114">
        <v>51.645131210869856</v>
      </c>
    </row>
    <row r="38" spans="1:7" ht="11.45" customHeight="1" x14ac:dyDescent="0.25">
      <c r="A38" s="2" t="s">
        <v>27</v>
      </c>
      <c r="B38" s="115">
        <v>231.5</v>
      </c>
      <c r="C38" s="115">
        <v>31.7</v>
      </c>
      <c r="D38" s="115">
        <v>263.2</v>
      </c>
      <c r="E38" s="115">
        <v>285</v>
      </c>
      <c r="F38" s="115">
        <v>12.044072948328267</v>
      </c>
      <c r="G38" s="115">
        <v>48.011674571324328</v>
      </c>
    </row>
    <row r="39" spans="1:7" ht="11.45" customHeight="1" x14ac:dyDescent="0.25">
      <c r="A39" s="2" t="s">
        <v>26</v>
      </c>
      <c r="B39" s="115">
        <v>113.8</v>
      </c>
      <c r="C39" s="115">
        <v>10.3</v>
      </c>
      <c r="D39" s="115">
        <v>124.1</v>
      </c>
      <c r="E39" s="115">
        <v>122.8</v>
      </c>
      <c r="F39" s="115">
        <v>8.299758259468172</v>
      </c>
      <c r="G39" s="115">
        <v>50.263264479546379</v>
      </c>
    </row>
    <row r="40" spans="1:7" ht="11.45" customHeight="1" x14ac:dyDescent="0.25">
      <c r="A40" s="2" t="s">
        <v>25</v>
      </c>
      <c r="B40" s="115">
        <v>73.400000000000006</v>
      </c>
      <c r="C40" s="115">
        <v>7.7</v>
      </c>
      <c r="D40" s="115">
        <v>81.099999999999994</v>
      </c>
      <c r="E40" s="115">
        <v>84.2</v>
      </c>
      <c r="F40" s="115">
        <v>9.4944512946979032</v>
      </c>
      <c r="G40" s="115">
        <v>49.062310949788269</v>
      </c>
    </row>
    <row r="41" spans="1:7" s="61" customFormat="1" ht="11.45" customHeight="1" x14ac:dyDescent="0.25">
      <c r="A41" s="62" t="s">
        <v>24</v>
      </c>
      <c r="B41" s="114">
        <v>418.7</v>
      </c>
      <c r="C41" s="114">
        <v>49.7</v>
      </c>
      <c r="D41" s="114">
        <v>468.4</v>
      </c>
      <c r="E41" s="114">
        <v>492</v>
      </c>
      <c r="F41" s="114">
        <v>10.610589239965842</v>
      </c>
      <c r="G41" s="114">
        <v>48.771345272802996</v>
      </c>
    </row>
    <row r="42" spans="1:7" ht="11.45" customHeight="1" x14ac:dyDescent="0.25">
      <c r="A42" s="2" t="s">
        <v>23</v>
      </c>
      <c r="B42" s="115">
        <v>190.7</v>
      </c>
      <c r="C42" s="115">
        <v>17.600000000000001</v>
      </c>
      <c r="D42" s="115">
        <v>208.3</v>
      </c>
      <c r="E42" s="115">
        <v>205.3</v>
      </c>
      <c r="F42" s="115">
        <v>8.4493518963034102</v>
      </c>
      <c r="G42" s="115">
        <v>50.362669245647965</v>
      </c>
    </row>
    <row r="43" spans="1:7" ht="11.45" customHeight="1" x14ac:dyDescent="0.25">
      <c r="A43" s="2" t="s">
        <v>22</v>
      </c>
      <c r="B43" s="115">
        <v>142.30000000000001</v>
      </c>
      <c r="C43" s="115">
        <v>12.8</v>
      </c>
      <c r="D43" s="115">
        <v>155.1</v>
      </c>
      <c r="E43" s="115">
        <v>155.9</v>
      </c>
      <c r="F43" s="115">
        <v>8.2527401676337835</v>
      </c>
      <c r="G43" s="115">
        <v>49.871382636655952</v>
      </c>
    </row>
    <row r="44" spans="1:7" ht="11.45" customHeight="1" x14ac:dyDescent="0.25">
      <c r="A44" s="2" t="s">
        <v>21</v>
      </c>
      <c r="B44" s="115">
        <v>184.4</v>
      </c>
      <c r="C44" s="115">
        <v>21.2</v>
      </c>
      <c r="D44" s="115">
        <v>205.6</v>
      </c>
      <c r="E44" s="115">
        <v>228.3</v>
      </c>
      <c r="F44" s="115">
        <v>10.311284046692606</v>
      </c>
      <c r="G44" s="115">
        <v>47.384189905508187</v>
      </c>
    </row>
    <row r="45" spans="1:7" s="61" customFormat="1" ht="11.45" customHeight="1" x14ac:dyDescent="0.25">
      <c r="A45" s="62" t="s">
        <v>20</v>
      </c>
      <c r="B45" s="114">
        <v>517.4</v>
      </c>
      <c r="C45" s="114">
        <v>51.6</v>
      </c>
      <c r="D45" s="114">
        <v>569</v>
      </c>
      <c r="E45" s="114">
        <v>589.5</v>
      </c>
      <c r="F45" s="114">
        <v>9.0685413005272419</v>
      </c>
      <c r="G45" s="114">
        <v>49.11523521795425</v>
      </c>
    </row>
    <row r="46" spans="1:7" ht="11.45" customHeight="1" x14ac:dyDescent="0.25">
      <c r="A46" s="2" t="s">
        <v>19</v>
      </c>
      <c r="B46" s="115">
        <v>198.8</v>
      </c>
      <c r="C46" s="115">
        <v>18.5</v>
      </c>
      <c r="D46" s="115">
        <v>217.3</v>
      </c>
      <c r="E46" s="115">
        <v>192.2</v>
      </c>
      <c r="F46" s="115">
        <v>8.5135757017947533</v>
      </c>
      <c r="G46" s="115">
        <v>53.064713064713068</v>
      </c>
    </row>
    <row r="47" spans="1:7" ht="11.45" customHeight="1" x14ac:dyDescent="0.25">
      <c r="A47" s="2" t="s">
        <v>18</v>
      </c>
      <c r="B47" s="115">
        <v>130.19999999999999</v>
      </c>
      <c r="C47" s="115">
        <v>12</v>
      </c>
      <c r="D47" s="115">
        <v>142.19999999999999</v>
      </c>
      <c r="E47" s="115">
        <v>153.30000000000001</v>
      </c>
      <c r="F47" s="115">
        <v>8.4388185654008456</v>
      </c>
      <c r="G47" s="115">
        <v>48.121827411167509</v>
      </c>
    </row>
    <row r="48" spans="1:7" ht="11.45" customHeight="1" x14ac:dyDescent="0.25">
      <c r="A48" s="2" t="s">
        <v>17</v>
      </c>
      <c r="B48" s="115">
        <v>158.9</v>
      </c>
      <c r="C48" s="115">
        <v>12.9</v>
      </c>
      <c r="D48" s="115">
        <v>171.8</v>
      </c>
      <c r="E48" s="115">
        <v>152.6</v>
      </c>
      <c r="F48" s="115">
        <v>7.5087310826542488</v>
      </c>
      <c r="G48" s="115">
        <v>52.959309494451304</v>
      </c>
    </row>
    <row r="49" spans="1:7" s="61" customFormat="1" ht="11.45" customHeight="1" x14ac:dyDescent="0.25">
      <c r="A49" s="62" t="s">
        <v>16</v>
      </c>
      <c r="B49" s="114">
        <v>487.9</v>
      </c>
      <c r="C49" s="114">
        <v>43.4</v>
      </c>
      <c r="D49" s="114">
        <v>531.29999999999995</v>
      </c>
      <c r="E49" s="114">
        <v>498.1</v>
      </c>
      <c r="F49" s="114">
        <v>8.1686429512516483</v>
      </c>
      <c r="G49" s="114">
        <v>51.612589858169798</v>
      </c>
    </row>
  </sheetData>
  <mergeCells count="6">
    <mergeCell ref="B3:E3"/>
    <mergeCell ref="B4:G4"/>
    <mergeCell ref="B10:G10"/>
    <mergeCell ref="B16:G16"/>
    <mergeCell ref="F2:F3"/>
    <mergeCell ref="G2:G3"/>
  </mergeCells>
  <pageMargins left="0.78740157480314965" right="0.78740157480314965" top="1.1811023622047245" bottom="0.86614173228346458" header="0.51181102362204722" footer="0.51181102362204722"/>
  <pageSetup paperSize="9"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DBA6B-5F99-4AC0-A2F6-675E29F22824}">
  <dimension ref="A1:G30"/>
  <sheetViews>
    <sheetView zoomScaleNormal="100" workbookViewId="0"/>
  </sheetViews>
  <sheetFormatPr defaultRowHeight="13.5" x14ac:dyDescent="0.25"/>
  <cols>
    <col min="1" max="1" width="11.5703125" style="2" customWidth="1"/>
    <col min="2" max="7" width="12.5703125" style="2" customWidth="1"/>
    <col min="8" max="16384" width="9.140625" style="1"/>
  </cols>
  <sheetData>
    <row r="1" spans="1:7" s="61" customFormat="1" ht="15.75" customHeight="1" x14ac:dyDescent="0.2">
      <c r="A1" s="17" t="s">
        <v>158</v>
      </c>
      <c r="C1" s="17"/>
      <c r="D1" s="17"/>
      <c r="E1" s="17"/>
      <c r="F1" s="17"/>
      <c r="G1" s="17"/>
    </row>
    <row r="2" spans="1:7" s="54" customFormat="1" ht="21.75" customHeight="1" x14ac:dyDescent="0.25">
      <c r="A2" s="119" t="s">
        <v>105</v>
      </c>
      <c r="B2" s="94" t="s">
        <v>149</v>
      </c>
      <c r="C2" s="94" t="s">
        <v>148</v>
      </c>
      <c r="D2" s="93" t="s">
        <v>147</v>
      </c>
      <c r="E2" s="93" t="s">
        <v>146</v>
      </c>
      <c r="F2" s="238" t="s">
        <v>145</v>
      </c>
      <c r="G2" s="228" t="s">
        <v>144</v>
      </c>
    </row>
    <row r="3" spans="1:7" s="54" customFormat="1" ht="15.75" customHeight="1" x14ac:dyDescent="0.25">
      <c r="A3" s="118"/>
      <c r="B3" s="220" t="s">
        <v>143</v>
      </c>
      <c r="C3" s="227"/>
      <c r="D3" s="227"/>
      <c r="E3" s="211"/>
      <c r="F3" s="239"/>
      <c r="G3" s="229"/>
    </row>
    <row r="4" spans="1:7" ht="20.100000000000001" customHeight="1" x14ac:dyDescent="0.25">
      <c r="B4" s="236" t="s">
        <v>142</v>
      </c>
      <c r="C4" s="236"/>
      <c r="D4" s="236"/>
      <c r="E4" s="236"/>
      <c r="F4" s="236"/>
      <c r="G4" s="236"/>
    </row>
    <row r="5" spans="1:7" x14ac:dyDescent="0.25">
      <c r="A5" s="2" t="s">
        <v>157</v>
      </c>
      <c r="B5" s="110">
        <v>12.5</v>
      </c>
      <c r="C5" s="110">
        <v>7.9</v>
      </c>
      <c r="D5" s="110">
        <v>20.399999999999999</v>
      </c>
      <c r="E5" s="110">
        <v>290.89999999999998</v>
      </c>
      <c r="F5" s="110">
        <f t="shared" ref="F5:F12" si="0">+C5/D5*100</f>
        <v>38.725490196078439</v>
      </c>
      <c r="G5" s="110">
        <f t="shared" ref="G5:G12" si="1">+D5/(D5+E5)*100</f>
        <v>6.5531641503372953</v>
      </c>
    </row>
    <row r="6" spans="1:7" x14ac:dyDescent="0.25">
      <c r="A6" s="2" t="s">
        <v>156</v>
      </c>
      <c r="B6" s="110">
        <v>143.69999999999999</v>
      </c>
      <c r="C6" s="110">
        <v>30.3</v>
      </c>
      <c r="D6" s="110">
        <v>174</v>
      </c>
      <c r="E6" s="110">
        <v>155.69999999999999</v>
      </c>
      <c r="F6" s="110">
        <f t="shared" si="0"/>
        <v>17.413793103448278</v>
      </c>
      <c r="G6" s="110">
        <f t="shared" si="1"/>
        <v>52.775250227479532</v>
      </c>
    </row>
    <row r="7" spans="1:7" x14ac:dyDescent="0.25">
      <c r="A7" s="2" t="s">
        <v>155</v>
      </c>
      <c r="B7" s="110">
        <v>340.2</v>
      </c>
      <c r="C7" s="110">
        <v>26.3</v>
      </c>
      <c r="D7" s="110">
        <v>366.5</v>
      </c>
      <c r="E7" s="110">
        <v>48.8</v>
      </c>
      <c r="F7" s="110">
        <f t="shared" si="0"/>
        <v>7.1759890859481592</v>
      </c>
      <c r="G7" s="110">
        <f t="shared" si="1"/>
        <v>88.249458222971342</v>
      </c>
    </row>
    <row r="8" spans="1:7" x14ac:dyDescent="0.25">
      <c r="A8" s="2" t="s">
        <v>90</v>
      </c>
      <c r="B8" s="110">
        <v>623.79999999999995</v>
      </c>
      <c r="C8" s="110">
        <v>41.7</v>
      </c>
      <c r="D8" s="110">
        <v>665.5</v>
      </c>
      <c r="E8" s="110">
        <v>61</v>
      </c>
      <c r="F8" s="110">
        <f t="shared" si="0"/>
        <v>6.2659654395191584</v>
      </c>
      <c r="G8" s="110">
        <f t="shared" si="1"/>
        <v>91.603578802477642</v>
      </c>
    </row>
    <row r="9" spans="1:7" x14ac:dyDescent="0.25">
      <c r="A9" s="2" t="s">
        <v>154</v>
      </c>
      <c r="B9" s="110">
        <v>762.8</v>
      </c>
      <c r="C9" s="110">
        <v>43.2</v>
      </c>
      <c r="D9" s="110">
        <v>806</v>
      </c>
      <c r="E9" s="110">
        <v>201.9</v>
      </c>
      <c r="F9" s="110">
        <f t="shared" si="0"/>
        <v>5.3598014888337469</v>
      </c>
      <c r="G9" s="110">
        <f t="shared" si="1"/>
        <v>79.968250818533576</v>
      </c>
    </row>
    <row r="10" spans="1:7" x14ac:dyDescent="0.25">
      <c r="A10" s="2" t="s">
        <v>153</v>
      </c>
      <c r="B10" s="110">
        <v>167.7</v>
      </c>
      <c r="C10" s="110">
        <v>8.8000000000000007</v>
      </c>
      <c r="D10" s="110">
        <v>176.5</v>
      </c>
      <c r="E10" s="110">
        <v>119.6</v>
      </c>
      <c r="F10" s="110">
        <f t="shared" si="0"/>
        <v>4.9858356940509916</v>
      </c>
      <c r="G10" s="110">
        <f t="shared" si="1"/>
        <v>59.608240459304284</v>
      </c>
    </row>
    <row r="11" spans="1:7" x14ac:dyDescent="0.25">
      <c r="A11" s="2" t="s">
        <v>152</v>
      </c>
      <c r="B11" s="110">
        <v>65.400000000000006</v>
      </c>
      <c r="C11" s="110">
        <v>0.9</v>
      </c>
      <c r="D11" s="110">
        <v>66.3</v>
      </c>
      <c r="E11" s="110">
        <v>531.79999999999995</v>
      </c>
      <c r="F11" s="110">
        <f t="shared" si="0"/>
        <v>1.3574660633484164</v>
      </c>
      <c r="G11" s="110">
        <f t="shared" si="1"/>
        <v>11.085102825614447</v>
      </c>
    </row>
    <row r="12" spans="1:7" s="61" customFormat="1" x14ac:dyDescent="0.25">
      <c r="A12" s="62" t="s">
        <v>151</v>
      </c>
      <c r="B12" s="112">
        <f>SUM(B5:B11)</f>
        <v>2116.1</v>
      </c>
      <c r="C12" s="112">
        <f>SUM(C5:C11)</f>
        <v>159.10000000000002</v>
      </c>
      <c r="D12" s="112">
        <f>SUM(D5:D11)</f>
        <v>2275.2000000000003</v>
      </c>
      <c r="E12" s="112">
        <f>SUM(E5:E11)</f>
        <v>1409.6999999999998</v>
      </c>
      <c r="F12" s="112">
        <f t="shared" si="0"/>
        <v>6.9927918424753859</v>
      </c>
      <c r="G12" s="112">
        <f t="shared" si="1"/>
        <v>61.743873646503303</v>
      </c>
    </row>
    <row r="13" spans="1:7" ht="20.100000000000001" customHeight="1" x14ac:dyDescent="0.25">
      <c r="B13" s="237" t="s">
        <v>92</v>
      </c>
      <c r="C13" s="237"/>
      <c r="D13" s="237"/>
      <c r="E13" s="237"/>
      <c r="F13" s="237"/>
      <c r="G13" s="237"/>
    </row>
    <row r="14" spans="1:7" ht="13.5" customHeight="1" x14ac:dyDescent="0.25">
      <c r="A14" s="2" t="s">
        <v>157</v>
      </c>
      <c r="B14" s="110">
        <v>7.9</v>
      </c>
      <c r="C14" s="110">
        <v>4.5</v>
      </c>
      <c r="D14" s="110">
        <v>12.4</v>
      </c>
      <c r="E14" s="110">
        <v>291</v>
      </c>
      <c r="F14" s="110">
        <f t="shared" ref="F14:F21" si="2">+C14/D14*100</f>
        <v>36.29032258064516</v>
      </c>
      <c r="G14" s="110">
        <f t="shared" ref="G14:G21" si="3">+D14/(D14+E14)*100</f>
        <v>4.0870138431114045</v>
      </c>
    </row>
    <row r="15" spans="1:7" x14ac:dyDescent="0.25">
      <c r="A15" s="2" t="s">
        <v>156</v>
      </c>
      <c r="B15" s="110">
        <v>113.3</v>
      </c>
      <c r="C15" s="110">
        <v>24.2</v>
      </c>
      <c r="D15" s="110">
        <v>137.5</v>
      </c>
      <c r="E15" s="110">
        <v>189.1</v>
      </c>
      <c r="F15" s="110">
        <f t="shared" si="2"/>
        <v>17.599999999999998</v>
      </c>
      <c r="G15" s="110">
        <f t="shared" si="3"/>
        <v>42.100428658909976</v>
      </c>
    </row>
    <row r="16" spans="1:7" x14ac:dyDescent="0.25">
      <c r="A16" s="2" t="s">
        <v>155</v>
      </c>
      <c r="B16" s="110">
        <v>240.9</v>
      </c>
      <c r="C16" s="110">
        <v>25.6</v>
      </c>
      <c r="D16" s="110">
        <v>266.5</v>
      </c>
      <c r="E16" s="110">
        <v>136.19999999999999</v>
      </c>
      <c r="F16" s="110">
        <f t="shared" si="2"/>
        <v>9.6060037523452166</v>
      </c>
      <c r="G16" s="110">
        <f t="shared" si="3"/>
        <v>66.178296498634225</v>
      </c>
    </row>
    <row r="17" spans="1:7" x14ac:dyDescent="0.25">
      <c r="A17" s="2" t="s">
        <v>90</v>
      </c>
      <c r="B17" s="110">
        <v>468</v>
      </c>
      <c r="C17" s="110">
        <v>37.5</v>
      </c>
      <c r="D17" s="110">
        <v>505.5</v>
      </c>
      <c r="E17" s="110">
        <v>211.5</v>
      </c>
      <c r="F17" s="110">
        <f t="shared" si="2"/>
        <v>7.4183976261127587</v>
      </c>
      <c r="G17" s="110">
        <f t="shared" si="3"/>
        <v>70.502092050209214</v>
      </c>
    </row>
    <row r="18" spans="1:7" x14ac:dyDescent="0.25">
      <c r="A18" s="2" t="s">
        <v>154</v>
      </c>
      <c r="B18" s="110">
        <v>773.1</v>
      </c>
      <c r="C18" s="110">
        <v>46</v>
      </c>
      <c r="D18" s="110">
        <v>819.1</v>
      </c>
      <c r="E18" s="110">
        <v>265.60000000000002</v>
      </c>
      <c r="F18" s="110">
        <f t="shared" si="2"/>
        <v>5.6159199120986454</v>
      </c>
      <c r="G18" s="110">
        <f t="shared" si="3"/>
        <v>75.513966995482619</v>
      </c>
    </row>
    <row r="19" spans="1:7" x14ac:dyDescent="0.25">
      <c r="A19" s="2" t="s">
        <v>153</v>
      </c>
      <c r="B19" s="110">
        <v>145</v>
      </c>
      <c r="C19" s="110">
        <v>5.6</v>
      </c>
      <c r="D19" s="110">
        <v>150.6</v>
      </c>
      <c r="E19" s="110">
        <v>196.8</v>
      </c>
      <c r="F19" s="110">
        <f t="shared" si="2"/>
        <v>3.7184594953519259</v>
      </c>
      <c r="G19" s="110">
        <f t="shared" si="3"/>
        <v>43.350604490500864</v>
      </c>
    </row>
    <row r="20" spans="1:7" x14ac:dyDescent="0.25">
      <c r="A20" s="2" t="s">
        <v>152</v>
      </c>
      <c r="B20" s="110">
        <v>37.200000000000003</v>
      </c>
      <c r="C20" s="110">
        <v>1.4</v>
      </c>
      <c r="D20" s="110">
        <v>38.6</v>
      </c>
      <c r="E20" s="110">
        <v>817.2</v>
      </c>
      <c r="F20" s="110">
        <f t="shared" si="2"/>
        <v>3.6269430051813467</v>
      </c>
      <c r="G20" s="110">
        <f t="shared" si="3"/>
        <v>4.5103996260808596</v>
      </c>
    </row>
    <row r="21" spans="1:7" s="61" customFormat="1" x14ac:dyDescent="0.25">
      <c r="A21" s="62" t="s">
        <v>0</v>
      </c>
      <c r="B21" s="112">
        <f>SUM(B14:B20)</f>
        <v>1785.4</v>
      </c>
      <c r="C21" s="112">
        <f>SUM(C14:C20)</f>
        <v>144.80000000000001</v>
      </c>
      <c r="D21" s="112">
        <f>SUM(D14:D20)</f>
        <v>1930.1999999999998</v>
      </c>
      <c r="E21" s="112">
        <f>SUM(E14:E20)</f>
        <v>2107.4</v>
      </c>
      <c r="F21" s="112">
        <f t="shared" si="2"/>
        <v>7.5018132835975555</v>
      </c>
      <c r="G21" s="112">
        <f t="shared" si="3"/>
        <v>47.805627105211016</v>
      </c>
    </row>
    <row r="22" spans="1:7" ht="20.100000000000001" customHeight="1" x14ac:dyDescent="0.25">
      <c r="B22" s="237" t="s">
        <v>141</v>
      </c>
      <c r="C22" s="237"/>
      <c r="D22" s="237"/>
      <c r="E22" s="237"/>
      <c r="F22" s="237"/>
      <c r="G22" s="237"/>
    </row>
    <row r="23" spans="1:7" ht="13.5" customHeight="1" x14ac:dyDescent="0.25">
      <c r="A23" s="2" t="s">
        <v>157</v>
      </c>
      <c r="B23" s="110">
        <f t="shared" ref="B23:E29" si="4">+B5+B14</f>
        <v>20.399999999999999</v>
      </c>
      <c r="C23" s="110">
        <f t="shared" si="4"/>
        <v>12.4</v>
      </c>
      <c r="D23" s="110">
        <f t="shared" si="4"/>
        <v>32.799999999999997</v>
      </c>
      <c r="E23" s="110">
        <f t="shared" si="4"/>
        <v>581.9</v>
      </c>
      <c r="F23" s="110">
        <f t="shared" ref="F23:F30" si="5">+C23/D23*100</f>
        <v>37.804878048780495</v>
      </c>
      <c r="G23" s="110">
        <f t="shared" ref="G23:G30" si="6">+D23/(D23+E23)*100</f>
        <v>5.3359362290548242</v>
      </c>
    </row>
    <row r="24" spans="1:7" ht="13.5" customHeight="1" x14ac:dyDescent="0.25">
      <c r="A24" s="2" t="s">
        <v>156</v>
      </c>
      <c r="B24" s="110">
        <f t="shared" si="4"/>
        <v>257</v>
      </c>
      <c r="C24" s="110">
        <f t="shared" si="4"/>
        <v>54.5</v>
      </c>
      <c r="D24" s="110">
        <f t="shared" si="4"/>
        <v>311.5</v>
      </c>
      <c r="E24" s="110">
        <f t="shared" si="4"/>
        <v>344.79999999999995</v>
      </c>
      <c r="F24" s="110">
        <f t="shared" si="5"/>
        <v>17.495987158908509</v>
      </c>
      <c r="G24" s="110">
        <f t="shared" si="6"/>
        <v>47.463050434252629</v>
      </c>
    </row>
    <row r="25" spans="1:7" ht="13.5" customHeight="1" x14ac:dyDescent="0.25">
      <c r="A25" s="2" t="s">
        <v>155</v>
      </c>
      <c r="B25" s="110">
        <f t="shared" si="4"/>
        <v>581.1</v>
      </c>
      <c r="C25" s="110">
        <f t="shared" si="4"/>
        <v>51.900000000000006</v>
      </c>
      <c r="D25" s="110">
        <f t="shared" si="4"/>
        <v>633</v>
      </c>
      <c r="E25" s="110">
        <f t="shared" si="4"/>
        <v>185</v>
      </c>
      <c r="F25" s="110">
        <f t="shared" si="5"/>
        <v>8.1990521327014232</v>
      </c>
      <c r="G25" s="110">
        <f t="shared" si="6"/>
        <v>77.383863080684606</v>
      </c>
    </row>
    <row r="26" spans="1:7" ht="13.5" customHeight="1" x14ac:dyDescent="0.25">
      <c r="A26" s="2" t="s">
        <v>90</v>
      </c>
      <c r="B26" s="110">
        <f t="shared" si="4"/>
        <v>1091.8</v>
      </c>
      <c r="C26" s="110">
        <f t="shared" si="4"/>
        <v>79.2</v>
      </c>
      <c r="D26" s="110">
        <f t="shared" si="4"/>
        <v>1171</v>
      </c>
      <c r="E26" s="110">
        <f t="shared" si="4"/>
        <v>272.5</v>
      </c>
      <c r="F26" s="110">
        <f t="shared" si="5"/>
        <v>6.7634500426985493</v>
      </c>
      <c r="G26" s="110">
        <f t="shared" si="6"/>
        <v>81.122272254935922</v>
      </c>
    </row>
    <row r="27" spans="1:7" x14ac:dyDescent="0.25">
      <c r="A27" s="2" t="s">
        <v>154</v>
      </c>
      <c r="B27" s="110">
        <f t="shared" si="4"/>
        <v>1535.9</v>
      </c>
      <c r="C27" s="110">
        <f t="shared" si="4"/>
        <v>89.2</v>
      </c>
      <c r="D27" s="110">
        <f t="shared" si="4"/>
        <v>1625.1</v>
      </c>
      <c r="E27" s="110">
        <f t="shared" si="4"/>
        <v>467.5</v>
      </c>
      <c r="F27" s="110">
        <f t="shared" si="5"/>
        <v>5.488892991200542</v>
      </c>
      <c r="G27" s="110">
        <f t="shared" si="6"/>
        <v>77.659371117270382</v>
      </c>
    </row>
    <row r="28" spans="1:7" x14ac:dyDescent="0.25">
      <c r="A28" s="2" t="s">
        <v>153</v>
      </c>
      <c r="B28" s="110">
        <f t="shared" si="4"/>
        <v>312.7</v>
      </c>
      <c r="C28" s="110">
        <f t="shared" si="4"/>
        <v>14.4</v>
      </c>
      <c r="D28" s="110">
        <f t="shared" si="4"/>
        <v>327.10000000000002</v>
      </c>
      <c r="E28" s="110">
        <f t="shared" si="4"/>
        <v>316.39999999999998</v>
      </c>
      <c r="F28" s="110">
        <f t="shared" si="5"/>
        <v>4.4023234484867011</v>
      </c>
      <c r="G28" s="110">
        <f t="shared" si="6"/>
        <v>50.831390831390834</v>
      </c>
    </row>
    <row r="29" spans="1:7" x14ac:dyDescent="0.25">
      <c r="A29" s="2" t="s">
        <v>152</v>
      </c>
      <c r="B29" s="110">
        <f t="shared" si="4"/>
        <v>102.60000000000001</v>
      </c>
      <c r="C29" s="110">
        <f t="shared" si="4"/>
        <v>2.2999999999999998</v>
      </c>
      <c r="D29" s="110">
        <f t="shared" si="4"/>
        <v>104.9</v>
      </c>
      <c r="E29" s="110">
        <f t="shared" si="4"/>
        <v>1349</v>
      </c>
      <c r="F29" s="110">
        <f t="shared" si="5"/>
        <v>2.1925643469971399</v>
      </c>
      <c r="G29" s="110">
        <f t="shared" si="6"/>
        <v>7.2150766902813119</v>
      </c>
    </row>
    <row r="30" spans="1:7" s="61" customFormat="1" x14ac:dyDescent="0.25">
      <c r="A30" s="62" t="s">
        <v>151</v>
      </c>
      <c r="B30" s="112">
        <f>SUM(B23:B29)</f>
        <v>3901.4999999999995</v>
      </c>
      <c r="C30" s="112">
        <f>SUM(C23:C29)</f>
        <v>303.89999999999998</v>
      </c>
      <c r="D30" s="112">
        <f>SUM(D23:D29)</f>
        <v>4205.3999999999996</v>
      </c>
      <c r="E30" s="112">
        <f>SUM(E23:E29)</f>
        <v>3517.1</v>
      </c>
      <c r="F30" s="112">
        <f t="shared" si="5"/>
        <v>7.2264231702097312</v>
      </c>
      <c r="G30" s="112">
        <f t="shared" si="6"/>
        <v>54.456458400776938</v>
      </c>
    </row>
  </sheetData>
  <mergeCells count="6">
    <mergeCell ref="B13:G13"/>
    <mergeCell ref="B22:G22"/>
    <mergeCell ref="F2:F3"/>
    <mergeCell ref="G2:G3"/>
    <mergeCell ref="B3:E3"/>
    <mergeCell ref="B4:G4"/>
  </mergeCells>
  <pageMargins left="0.78740157480314965" right="0.78740157480314965" top="1.1811023622047245" bottom="0.86614173228346458" header="0.51181102362204722" footer="0.51181102362204722"/>
  <pageSetup paperSize="9"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1AE0C-93B7-4A2E-8B89-B26854E12E49}">
  <dimension ref="A1:G28"/>
  <sheetViews>
    <sheetView zoomScaleNormal="100" workbookViewId="0"/>
  </sheetViews>
  <sheetFormatPr defaultRowHeight="13.5" x14ac:dyDescent="0.25"/>
  <cols>
    <col min="1" max="1" width="16.7109375" style="2" customWidth="1"/>
    <col min="2" max="7" width="11.7109375" style="2" customWidth="1"/>
    <col min="8" max="16384" width="9.140625" style="1"/>
  </cols>
  <sheetData>
    <row r="1" spans="1:7" s="61" customFormat="1" ht="15.75" customHeight="1" x14ac:dyDescent="0.2">
      <c r="A1" s="17" t="s">
        <v>164</v>
      </c>
      <c r="C1" s="17"/>
      <c r="D1" s="17"/>
      <c r="E1" s="17"/>
      <c r="F1" s="17"/>
      <c r="G1" s="17"/>
    </row>
    <row r="2" spans="1:7" s="54" customFormat="1" ht="48.75" customHeight="1" x14ac:dyDescent="0.25">
      <c r="A2" s="32" t="s">
        <v>130</v>
      </c>
      <c r="B2" s="31" t="s">
        <v>163</v>
      </c>
      <c r="C2" s="31" t="s">
        <v>162</v>
      </c>
      <c r="D2" s="31" t="s">
        <v>161</v>
      </c>
      <c r="E2" s="16" t="s">
        <v>160</v>
      </c>
      <c r="F2" s="16" t="s">
        <v>159</v>
      </c>
      <c r="G2" s="15" t="s">
        <v>0</v>
      </c>
    </row>
    <row r="3" spans="1:7" ht="20.100000000000001" customHeight="1" x14ac:dyDescent="0.25">
      <c r="B3" s="236" t="s">
        <v>93</v>
      </c>
      <c r="C3" s="236"/>
      <c r="D3" s="236"/>
      <c r="E3" s="236"/>
      <c r="F3" s="236"/>
      <c r="G3" s="236"/>
    </row>
    <row r="4" spans="1:7" s="28" customFormat="1" ht="12" customHeight="1" x14ac:dyDescent="0.25">
      <c r="A4" s="117">
        <v>1992</v>
      </c>
      <c r="B4" s="122">
        <v>560</v>
      </c>
      <c r="C4" s="122">
        <v>761.6</v>
      </c>
      <c r="D4" s="122">
        <v>520.9</v>
      </c>
      <c r="E4" s="122">
        <v>155.9</v>
      </c>
      <c r="F4" s="122">
        <v>162.80000000000001</v>
      </c>
      <c r="G4" s="122">
        <v>2161.1999999999998</v>
      </c>
    </row>
    <row r="5" spans="1:7" s="28" customFormat="1" ht="12" customHeight="1" x14ac:dyDescent="0.25">
      <c r="A5" s="117" t="s">
        <v>140</v>
      </c>
      <c r="B5" s="122">
        <v>336.5</v>
      </c>
      <c r="C5" s="122">
        <v>878.1</v>
      </c>
      <c r="D5" s="122">
        <v>561.20000000000005</v>
      </c>
      <c r="E5" s="122">
        <v>163.80000000000001</v>
      </c>
      <c r="F5" s="122">
        <v>166.2</v>
      </c>
      <c r="G5" s="122">
        <v>2105.8000000000002</v>
      </c>
    </row>
    <row r="6" spans="1:7" s="28" customFormat="1" ht="12" customHeight="1" x14ac:dyDescent="0.25">
      <c r="A6" s="117" t="s">
        <v>139</v>
      </c>
      <c r="B6" s="120">
        <v>297.62400000000002</v>
      </c>
      <c r="C6" s="122">
        <v>877.3</v>
      </c>
      <c r="D6" s="120">
        <v>588.86500000000001</v>
      </c>
      <c r="E6" s="120">
        <v>190.11</v>
      </c>
      <c r="F6" s="120">
        <v>172.6</v>
      </c>
      <c r="G6" s="122">
        <v>2126.4879999999998</v>
      </c>
    </row>
    <row r="7" spans="1:7" s="28" customFormat="1" ht="12" customHeight="1" x14ac:dyDescent="0.25">
      <c r="A7" s="117">
        <v>2004</v>
      </c>
      <c r="B7" s="120">
        <v>276.8</v>
      </c>
      <c r="C7" s="122">
        <v>854.4</v>
      </c>
      <c r="D7" s="120">
        <v>593</v>
      </c>
      <c r="E7" s="120">
        <v>197.9</v>
      </c>
      <c r="F7" s="120">
        <v>195.2</v>
      </c>
      <c r="G7" s="122">
        <v>2117.3000000000002</v>
      </c>
    </row>
    <row r="8" spans="1:7" s="28" customFormat="1" ht="12" customHeight="1" x14ac:dyDescent="0.25">
      <c r="A8" s="117">
        <v>2005</v>
      </c>
      <c r="B8" s="120">
        <v>275.5</v>
      </c>
      <c r="C8" s="122">
        <v>862.5</v>
      </c>
      <c r="D8" s="120">
        <v>585.79999999999995</v>
      </c>
      <c r="E8" s="120">
        <v>202.6</v>
      </c>
      <c r="F8" s="120">
        <v>189.7</v>
      </c>
      <c r="G8" s="122">
        <f>SUM(B8:F8)</f>
        <v>2116.1</v>
      </c>
    </row>
    <row r="9" spans="1:7" ht="20.100000000000001" customHeight="1" x14ac:dyDescent="0.25">
      <c r="A9" s="53"/>
      <c r="B9" s="237" t="s">
        <v>92</v>
      </c>
      <c r="C9" s="237"/>
      <c r="D9" s="237"/>
      <c r="E9" s="237"/>
      <c r="F9" s="237"/>
      <c r="G9" s="237"/>
    </row>
    <row r="10" spans="1:7" s="28" customFormat="1" ht="12" customHeight="1" x14ac:dyDescent="0.25">
      <c r="A10" s="117">
        <v>1992</v>
      </c>
      <c r="B10" s="120">
        <v>611.5</v>
      </c>
      <c r="C10" s="120">
        <v>316.5</v>
      </c>
      <c r="D10" s="120">
        <v>671.3</v>
      </c>
      <c r="E10" s="120">
        <v>174.8</v>
      </c>
      <c r="F10" s="120">
        <v>90.4</v>
      </c>
      <c r="G10" s="120">
        <v>1864.5</v>
      </c>
    </row>
    <row r="11" spans="1:7" s="28" customFormat="1" ht="12" customHeight="1" x14ac:dyDescent="0.25">
      <c r="A11" s="117" t="s">
        <v>140</v>
      </c>
      <c r="B11" s="120">
        <v>335.4</v>
      </c>
      <c r="C11" s="120">
        <v>367.9</v>
      </c>
      <c r="D11" s="120">
        <v>711.5</v>
      </c>
      <c r="E11" s="120">
        <v>226.1</v>
      </c>
      <c r="F11" s="120">
        <v>109.5</v>
      </c>
      <c r="G11" s="120">
        <v>1750.4</v>
      </c>
    </row>
    <row r="12" spans="1:7" s="28" customFormat="1" ht="12" customHeight="1" x14ac:dyDescent="0.25">
      <c r="A12" s="117" t="s">
        <v>139</v>
      </c>
      <c r="B12" s="120">
        <v>295.09199999999998</v>
      </c>
      <c r="C12" s="120">
        <v>385.63799999999998</v>
      </c>
      <c r="D12" s="120">
        <v>734.91700000000003</v>
      </c>
      <c r="E12" s="120">
        <v>253.40199999999999</v>
      </c>
      <c r="F12" s="120">
        <v>126.36799999999999</v>
      </c>
      <c r="G12" s="120">
        <v>1795.4190000000001</v>
      </c>
    </row>
    <row r="13" spans="1:7" s="28" customFormat="1" ht="12" customHeight="1" x14ac:dyDescent="0.25">
      <c r="A13" s="117">
        <v>2004</v>
      </c>
      <c r="B13" s="120">
        <v>282.89999999999998</v>
      </c>
      <c r="C13" s="120">
        <v>366.4</v>
      </c>
      <c r="D13" s="120">
        <v>716.2</v>
      </c>
      <c r="E13" s="120">
        <v>280.10000000000002</v>
      </c>
      <c r="F13" s="120">
        <v>137.5</v>
      </c>
      <c r="G13" s="120">
        <v>1783.1</v>
      </c>
    </row>
    <row r="14" spans="1:7" s="28" customFormat="1" ht="12" customHeight="1" x14ac:dyDescent="0.25">
      <c r="A14" s="117">
        <v>2005</v>
      </c>
      <c r="B14" s="120">
        <v>274.8</v>
      </c>
      <c r="C14" s="120">
        <v>361.4</v>
      </c>
      <c r="D14" s="120">
        <v>713.5</v>
      </c>
      <c r="E14" s="120">
        <v>289.89999999999998</v>
      </c>
      <c r="F14" s="120">
        <v>145.80000000000001</v>
      </c>
      <c r="G14" s="120">
        <f>SUM(B14:F14)</f>
        <v>1785.3999999999999</v>
      </c>
    </row>
    <row r="15" spans="1:7" ht="20.100000000000001" customHeight="1" x14ac:dyDescent="0.25">
      <c r="A15" s="53"/>
      <c r="B15" s="237" t="s">
        <v>141</v>
      </c>
      <c r="C15" s="237"/>
      <c r="D15" s="237"/>
      <c r="E15" s="237"/>
      <c r="F15" s="237"/>
      <c r="G15" s="237"/>
    </row>
    <row r="16" spans="1:7" s="28" customFormat="1" ht="12" customHeight="1" x14ac:dyDescent="0.25">
      <c r="A16" s="117">
        <v>1992</v>
      </c>
      <c r="B16" s="120">
        <v>1171.5</v>
      </c>
      <c r="C16" s="120">
        <v>1078.0999999999999</v>
      </c>
      <c r="D16" s="120">
        <v>1192.2</v>
      </c>
      <c r="E16" s="120">
        <v>330.7</v>
      </c>
      <c r="F16" s="120">
        <v>253.2</v>
      </c>
      <c r="G16" s="120">
        <v>4025.7</v>
      </c>
    </row>
    <row r="17" spans="1:7" s="28" customFormat="1" ht="12" customHeight="1" x14ac:dyDescent="0.25">
      <c r="A17" s="117" t="s">
        <v>140</v>
      </c>
      <c r="B17" s="120">
        <v>671.9</v>
      </c>
      <c r="C17" s="120">
        <v>1246</v>
      </c>
      <c r="D17" s="120">
        <v>1272.7</v>
      </c>
      <c r="E17" s="120">
        <v>389.9</v>
      </c>
      <c r="F17" s="120">
        <v>275.7</v>
      </c>
      <c r="G17" s="120">
        <v>3856.2</v>
      </c>
    </row>
    <row r="18" spans="1:7" s="28" customFormat="1" ht="12" customHeight="1" x14ac:dyDescent="0.25">
      <c r="A18" s="117" t="s">
        <v>139</v>
      </c>
      <c r="B18" s="120">
        <v>592.71600000000001</v>
      </c>
      <c r="C18" s="120">
        <v>1262.8599999999999</v>
      </c>
      <c r="D18" s="120">
        <v>1323.7829999999999</v>
      </c>
      <c r="E18" s="120">
        <v>443.51299999999998</v>
      </c>
      <c r="F18" s="120">
        <v>299.03500000000003</v>
      </c>
      <c r="G18" s="120">
        <v>3921.9070000000002</v>
      </c>
    </row>
    <row r="19" spans="1:7" s="28" customFormat="1" ht="12" customHeight="1" x14ac:dyDescent="0.25">
      <c r="A19" s="117">
        <v>2004</v>
      </c>
      <c r="B19" s="120">
        <v>559.70000000000005</v>
      </c>
      <c r="C19" s="120">
        <v>1220.8</v>
      </c>
      <c r="D19" s="120">
        <v>1309.2</v>
      </c>
      <c r="E19" s="120">
        <v>478</v>
      </c>
      <c r="F19" s="120">
        <v>332.7</v>
      </c>
      <c r="G19" s="120">
        <v>3900.4</v>
      </c>
    </row>
    <row r="20" spans="1:7" s="28" customFormat="1" ht="12" customHeight="1" x14ac:dyDescent="0.25">
      <c r="A20" s="117">
        <v>2005</v>
      </c>
      <c r="B20" s="120">
        <f t="shared" ref="B20:G20" si="0">+B14+B8</f>
        <v>550.29999999999995</v>
      </c>
      <c r="C20" s="120">
        <f t="shared" si="0"/>
        <v>1223.9000000000001</v>
      </c>
      <c r="D20" s="120">
        <f t="shared" si="0"/>
        <v>1299.3</v>
      </c>
      <c r="E20" s="120">
        <f t="shared" si="0"/>
        <v>492.5</v>
      </c>
      <c r="F20" s="120">
        <f t="shared" si="0"/>
        <v>335.5</v>
      </c>
      <c r="G20" s="120">
        <f t="shared" si="0"/>
        <v>3901.5</v>
      </c>
    </row>
    <row r="21" spans="1:7" ht="15.75" customHeight="1" x14ac:dyDescent="0.25">
      <c r="A21" s="2" t="s">
        <v>63</v>
      </c>
      <c r="B21" s="121"/>
      <c r="C21" s="121"/>
      <c r="D21" s="110"/>
      <c r="E21" s="110"/>
      <c r="F21" s="110"/>
      <c r="G21" s="121"/>
    </row>
    <row r="22" spans="1:7" ht="11.45" customHeight="1" x14ac:dyDescent="0.25">
      <c r="A22" s="2" t="s">
        <v>40</v>
      </c>
      <c r="B22" s="120">
        <v>134.19999999999999</v>
      </c>
      <c r="C22" s="120">
        <v>270.5</v>
      </c>
      <c r="D22" s="120">
        <v>459.5</v>
      </c>
      <c r="E22" s="120">
        <v>192.6</v>
      </c>
      <c r="F22" s="120">
        <v>182.1</v>
      </c>
      <c r="G22" s="120">
        <f t="shared" ref="G22:G28" si="1">SUM(B22:F22)</f>
        <v>1238.8999999999999</v>
      </c>
    </row>
    <row r="23" spans="1:7" ht="11.45" customHeight="1" x14ac:dyDescent="0.25">
      <c r="A23" s="2" t="s">
        <v>36</v>
      </c>
      <c r="B23" s="120">
        <v>87.2</v>
      </c>
      <c r="C23" s="120">
        <v>165.8</v>
      </c>
      <c r="D23" s="120">
        <v>137.80000000000001</v>
      </c>
      <c r="E23" s="120">
        <v>45.7</v>
      </c>
      <c r="F23" s="120">
        <v>23</v>
      </c>
      <c r="G23" s="120">
        <f t="shared" si="1"/>
        <v>459.5</v>
      </c>
    </row>
    <row r="24" spans="1:7" ht="11.45" customHeight="1" x14ac:dyDescent="0.25">
      <c r="A24" s="2" t="s">
        <v>32</v>
      </c>
      <c r="B24" s="120">
        <v>61.7</v>
      </c>
      <c r="C24" s="120">
        <v>161.1</v>
      </c>
      <c r="D24" s="120">
        <v>136</v>
      </c>
      <c r="E24" s="120">
        <v>45.2</v>
      </c>
      <c r="F24" s="120">
        <v>21.5</v>
      </c>
      <c r="G24" s="120">
        <f t="shared" si="1"/>
        <v>425.5</v>
      </c>
    </row>
    <row r="25" spans="1:7" ht="11.45" customHeight="1" x14ac:dyDescent="0.25">
      <c r="A25" s="2" t="s">
        <v>28</v>
      </c>
      <c r="B25" s="120">
        <v>51.6</v>
      </c>
      <c r="C25" s="120">
        <v>133</v>
      </c>
      <c r="D25" s="120">
        <v>107.9</v>
      </c>
      <c r="E25" s="120">
        <v>40.5</v>
      </c>
      <c r="F25" s="120">
        <v>20.6</v>
      </c>
      <c r="G25" s="120">
        <f t="shared" si="1"/>
        <v>353.6</v>
      </c>
    </row>
    <row r="26" spans="1:7" ht="11.45" customHeight="1" x14ac:dyDescent="0.25">
      <c r="A26" s="2" t="s">
        <v>24</v>
      </c>
      <c r="B26" s="120">
        <v>54.3</v>
      </c>
      <c r="C26" s="120">
        <v>145.4</v>
      </c>
      <c r="D26" s="120">
        <v>144</v>
      </c>
      <c r="E26" s="120">
        <v>48.4</v>
      </c>
      <c r="F26" s="120">
        <v>26.6</v>
      </c>
      <c r="G26" s="120">
        <f t="shared" si="1"/>
        <v>418.7</v>
      </c>
    </row>
    <row r="27" spans="1:7" ht="11.45" customHeight="1" x14ac:dyDescent="0.25">
      <c r="A27" s="2" t="s">
        <v>20</v>
      </c>
      <c r="B27" s="120">
        <v>85.5</v>
      </c>
      <c r="C27" s="120">
        <v>176.9</v>
      </c>
      <c r="D27" s="120">
        <v>159.5</v>
      </c>
      <c r="E27" s="120">
        <v>63</v>
      </c>
      <c r="F27" s="120">
        <v>32.5</v>
      </c>
      <c r="G27" s="120">
        <f t="shared" si="1"/>
        <v>517.4</v>
      </c>
    </row>
    <row r="28" spans="1:7" ht="11.45" customHeight="1" x14ac:dyDescent="0.25">
      <c r="A28" s="2" t="s">
        <v>16</v>
      </c>
      <c r="B28" s="120">
        <v>75.8</v>
      </c>
      <c r="C28" s="120">
        <v>171.2</v>
      </c>
      <c r="D28" s="120">
        <v>154.6</v>
      </c>
      <c r="E28" s="120">
        <v>57.1</v>
      </c>
      <c r="F28" s="120">
        <v>29.2</v>
      </c>
      <c r="G28" s="120">
        <f t="shared" si="1"/>
        <v>487.90000000000003</v>
      </c>
    </row>
  </sheetData>
  <mergeCells count="3">
    <mergeCell ref="B3:G3"/>
    <mergeCell ref="B9:G9"/>
    <mergeCell ref="B15:G15"/>
  </mergeCells>
  <pageMargins left="0.78740157480314965" right="0.78740157480314965" top="1.1811023622047245" bottom="0.86614173228346458" header="0.51181102362204722" footer="0.51181102362204722"/>
  <pageSetup paperSize="9"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EE70-69CE-4492-8451-F62DBF54C83E}">
  <dimension ref="A1:J33"/>
  <sheetViews>
    <sheetView zoomScaleNormal="100" workbookViewId="0"/>
  </sheetViews>
  <sheetFormatPr defaultRowHeight="13.5" x14ac:dyDescent="0.25"/>
  <cols>
    <col min="1" max="1" width="8.5703125" style="2" customWidth="1"/>
    <col min="2" max="10" width="8.7109375" style="2" customWidth="1"/>
    <col min="11" max="16384" width="9.140625" style="1"/>
  </cols>
  <sheetData>
    <row r="1" spans="1:10" s="61" customFormat="1" ht="15.75" customHeight="1" x14ac:dyDescent="0.2">
      <c r="A1" s="17" t="s">
        <v>179</v>
      </c>
      <c r="C1" s="17"/>
      <c r="D1" s="17"/>
      <c r="E1" s="17"/>
      <c r="F1" s="17"/>
      <c r="G1" s="17"/>
      <c r="H1" s="17"/>
      <c r="I1" s="17"/>
      <c r="J1" s="17"/>
    </row>
    <row r="2" spans="1:10" s="54" customFormat="1" ht="15.75" customHeight="1" x14ac:dyDescent="0.25">
      <c r="A2" s="211" t="s">
        <v>178</v>
      </c>
      <c r="B2" s="212" t="s">
        <v>177</v>
      </c>
      <c r="C2" s="212"/>
      <c r="D2" s="212"/>
      <c r="E2" s="212" t="s">
        <v>176</v>
      </c>
      <c r="F2" s="212"/>
      <c r="G2" s="212"/>
      <c r="H2" s="212" t="s">
        <v>175</v>
      </c>
      <c r="I2" s="212"/>
      <c r="J2" s="220"/>
    </row>
    <row r="3" spans="1:10" s="54" customFormat="1" ht="15.75" customHeight="1" x14ac:dyDescent="0.25">
      <c r="A3" s="211"/>
      <c r="B3" s="16" t="s">
        <v>174</v>
      </c>
      <c r="C3" s="16" t="s">
        <v>173</v>
      </c>
      <c r="D3" s="212" t="s">
        <v>172</v>
      </c>
      <c r="E3" s="16" t="s">
        <v>174</v>
      </c>
      <c r="F3" s="16" t="s">
        <v>173</v>
      </c>
      <c r="G3" s="212" t="s">
        <v>172</v>
      </c>
      <c r="H3" s="16" t="s">
        <v>174</v>
      </c>
      <c r="I3" s="16" t="s">
        <v>173</v>
      </c>
      <c r="J3" s="220" t="s">
        <v>172</v>
      </c>
    </row>
    <row r="4" spans="1:10" s="54" customFormat="1" ht="15.75" customHeight="1" x14ac:dyDescent="0.25">
      <c r="A4" s="211"/>
      <c r="B4" s="212" t="s">
        <v>171</v>
      </c>
      <c r="C4" s="212"/>
      <c r="D4" s="212"/>
      <c r="E4" s="212" t="s">
        <v>171</v>
      </c>
      <c r="F4" s="212"/>
      <c r="G4" s="212"/>
      <c r="H4" s="212" t="s">
        <v>171</v>
      </c>
      <c r="I4" s="212"/>
      <c r="J4" s="220"/>
    </row>
    <row r="5" spans="1:10" ht="18" customHeight="1" x14ac:dyDescent="0.25">
      <c r="A5" s="69">
        <v>1992</v>
      </c>
      <c r="B5" s="124">
        <v>1796596</v>
      </c>
      <c r="C5" s="124">
        <v>1093740</v>
      </c>
      <c r="D5" s="124">
        <v>2890336</v>
      </c>
      <c r="E5" s="124">
        <v>17239</v>
      </c>
      <c r="F5" s="124">
        <v>30596</v>
      </c>
      <c r="G5" s="124">
        <v>22294</v>
      </c>
      <c r="H5" s="124">
        <v>12854</v>
      </c>
      <c r="I5" s="124">
        <v>20186</v>
      </c>
      <c r="J5" s="124">
        <v>15628</v>
      </c>
    </row>
    <row r="6" spans="1:10" x14ac:dyDescent="0.25">
      <c r="A6" s="69">
        <v>1993</v>
      </c>
      <c r="B6" s="124">
        <v>1604035</v>
      </c>
      <c r="C6" s="124">
        <v>1048979</v>
      </c>
      <c r="D6" s="124">
        <v>2653014</v>
      </c>
      <c r="E6" s="124">
        <v>20856</v>
      </c>
      <c r="F6" s="124">
        <v>36832</v>
      </c>
      <c r="G6" s="124">
        <v>27173</v>
      </c>
      <c r="H6" s="124">
        <v>15031</v>
      </c>
      <c r="I6" s="124">
        <v>23544</v>
      </c>
      <c r="J6" s="124">
        <v>18397</v>
      </c>
    </row>
    <row r="7" spans="1:10" x14ac:dyDescent="0.25">
      <c r="A7" s="69">
        <v>1994</v>
      </c>
      <c r="B7" s="124">
        <v>1414657</v>
      </c>
      <c r="C7" s="124">
        <v>1046735</v>
      </c>
      <c r="D7" s="124">
        <v>2461392</v>
      </c>
      <c r="E7" s="124">
        <v>25507</v>
      </c>
      <c r="F7" s="124">
        <v>45336</v>
      </c>
      <c r="G7" s="124">
        <v>33939</v>
      </c>
      <c r="H7" s="124">
        <v>18778</v>
      </c>
      <c r="I7" s="124">
        <v>29704</v>
      </c>
      <c r="J7" s="124">
        <v>23424</v>
      </c>
    </row>
    <row r="8" spans="1:10" x14ac:dyDescent="0.25">
      <c r="A8" s="69">
        <v>1995</v>
      </c>
      <c r="B8" s="124">
        <v>1340162</v>
      </c>
      <c r="C8" s="124">
        <v>1024754</v>
      </c>
      <c r="D8" s="124">
        <v>2364916</v>
      </c>
      <c r="E8" s="124">
        <v>29996</v>
      </c>
      <c r="F8" s="124">
        <v>52745</v>
      </c>
      <c r="G8" s="124">
        <v>39854</v>
      </c>
      <c r="H8" s="124">
        <v>21542</v>
      </c>
      <c r="I8" s="124">
        <v>33301</v>
      </c>
      <c r="J8" s="124">
        <v>26637</v>
      </c>
    </row>
    <row r="9" spans="1:10" x14ac:dyDescent="0.25">
      <c r="A9" s="69">
        <v>1996</v>
      </c>
      <c r="B9" s="124">
        <v>1277486</v>
      </c>
      <c r="C9" s="124">
        <v>974489</v>
      </c>
      <c r="D9" s="124">
        <v>2251975</v>
      </c>
      <c r="E9" s="124">
        <v>35908</v>
      </c>
      <c r="F9" s="124">
        <v>62675</v>
      </c>
      <c r="G9" s="124">
        <v>47491</v>
      </c>
      <c r="H9" s="124">
        <v>25284</v>
      </c>
      <c r="I9" s="124">
        <v>38692</v>
      </c>
      <c r="J9" s="124">
        <v>31086</v>
      </c>
    </row>
    <row r="10" spans="1:10" x14ac:dyDescent="0.25">
      <c r="A10" s="69">
        <v>1997</v>
      </c>
      <c r="B10" s="124">
        <v>1243725</v>
      </c>
      <c r="C10" s="124">
        <v>950883</v>
      </c>
      <c r="D10" s="124">
        <v>2194608</v>
      </c>
      <c r="E10" s="124">
        <v>43260</v>
      </c>
      <c r="F10" s="124">
        <v>77876</v>
      </c>
      <c r="G10" s="124">
        <v>58259</v>
      </c>
      <c r="H10" s="124">
        <v>30684</v>
      </c>
      <c r="I10" s="124">
        <v>49161</v>
      </c>
      <c r="J10" s="124">
        <v>38690</v>
      </c>
    </row>
    <row r="11" spans="1:10" x14ac:dyDescent="0.25">
      <c r="A11" s="69">
        <v>1998</v>
      </c>
      <c r="B11" s="124">
        <v>1264719</v>
      </c>
      <c r="C11" s="124">
        <v>963049</v>
      </c>
      <c r="D11" s="124">
        <v>2227768</v>
      </c>
      <c r="E11" s="124">
        <v>50529</v>
      </c>
      <c r="F11" s="124">
        <v>93147</v>
      </c>
      <c r="G11" s="124">
        <v>68952</v>
      </c>
      <c r="H11" s="124">
        <v>36022</v>
      </c>
      <c r="I11" s="124">
        <v>58657</v>
      </c>
      <c r="J11" s="124">
        <v>45807</v>
      </c>
    </row>
    <row r="12" spans="1:10" x14ac:dyDescent="0.25">
      <c r="A12" s="69" t="s">
        <v>170</v>
      </c>
      <c r="B12" s="124">
        <v>1553684</v>
      </c>
      <c r="C12" s="124">
        <v>1109623</v>
      </c>
      <c r="D12" s="124">
        <v>2663307</v>
      </c>
      <c r="E12" s="124">
        <v>47717</v>
      </c>
      <c r="F12" s="124">
        <v>91524</v>
      </c>
      <c r="G12" s="124">
        <v>66192</v>
      </c>
      <c r="H12" s="124">
        <v>34411</v>
      </c>
      <c r="I12" s="124">
        <v>57778</v>
      </c>
      <c r="J12" s="124">
        <v>44266</v>
      </c>
    </row>
    <row r="13" spans="1:10" x14ac:dyDescent="0.25">
      <c r="A13" s="69" t="s">
        <v>169</v>
      </c>
      <c r="B13" s="124">
        <v>1451111</v>
      </c>
      <c r="C13" s="124">
        <v>1095508</v>
      </c>
      <c r="D13" s="124">
        <v>2546619</v>
      </c>
      <c r="E13" s="124">
        <v>54744</v>
      </c>
      <c r="F13" s="124">
        <v>106417</v>
      </c>
      <c r="G13" s="124">
        <v>76973</v>
      </c>
      <c r="H13" s="124">
        <v>37963</v>
      </c>
      <c r="I13" s="124">
        <v>65615</v>
      </c>
      <c r="J13" s="124">
        <v>49858</v>
      </c>
    </row>
    <row r="14" spans="1:10" x14ac:dyDescent="0.25">
      <c r="A14" s="69" t="s">
        <v>140</v>
      </c>
      <c r="B14" s="124">
        <v>1458326</v>
      </c>
      <c r="C14" s="124">
        <v>1106424</v>
      </c>
      <c r="D14" s="124">
        <v>2564750</v>
      </c>
      <c r="E14" s="124">
        <v>62043</v>
      </c>
      <c r="F14" s="124">
        <v>121207</v>
      </c>
      <c r="G14" s="124">
        <v>87566</v>
      </c>
      <c r="H14" s="124">
        <v>42056</v>
      </c>
      <c r="I14" s="124">
        <v>73568</v>
      </c>
      <c r="J14" s="124">
        <v>55650</v>
      </c>
    </row>
    <row r="15" spans="1:10" x14ac:dyDescent="0.25">
      <c r="A15" s="69" t="s">
        <v>168</v>
      </c>
      <c r="B15" s="124">
        <v>1433318</v>
      </c>
      <c r="C15" s="124">
        <v>1101821</v>
      </c>
      <c r="D15" s="124">
        <v>2535139</v>
      </c>
      <c r="E15" s="124">
        <v>72771</v>
      </c>
      <c r="F15" s="124">
        <v>142968</v>
      </c>
      <c r="G15" s="124">
        <v>103280</v>
      </c>
      <c r="H15" s="124">
        <v>49004</v>
      </c>
      <c r="I15" s="124">
        <v>85234</v>
      </c>
      <c r="J15" s="124">
        <v>64750</v>
      </c>
    </row>
    <row r="16" spans="1:10" x14ac:dyDescent="0.25">
      <c r="A16" s="69" t="s">
        <v>167</v>
      </c>
      <c r="B16" s="124">
        <v>1425558</v>
      </c>
      <c r="C16" s="124">
        <v>1135039</v>
      </c>
      <c r="D16" s="124">
        <v>2560597</v>
      </c>
      <c r="E16" s="124">
        <v>84201</v>
      </c>
      <c r="F16" s="124">
        <v>170073</v>
      </c>
      <c r="G16" s="124">
        <v>122266</v>
      </c>
      <c r="H16" s="124">
        <v>58167</v>
      </c>
      <c r="I16" s="124">
        <v>102390</v>
      </c>
      <c r="J16" s="124">
        <v>77770</v>
      </c>
    </row>
    <row r="17" spans="1:10" x14ac:dyDescent="0.25">
      <c r="A17" s="69" t="s">
        <v>139</v>
      </c>
      <c r="B17" s="124">
        <v>1382150</v>
      </c>
      <c r="C17" s="124">
        <v>1179617</v>
      </c>
      <c r="D17" s="124">
        <v>2561767</v>
      </c>
      <c r="E17" s="124">
        <v>90109</v>
      </c>
      <c r="F17" s="124">
        <v>194120</v>
      </c>
      <c r="G17" s="124">
        <v>138003</v>
      </c>
      <c r="H17" s="124">
        <v>66861</v>
      </c>
      <c r="I17" s="124">
        <v>116907</v>
      </c>
      <c r="J17" s="124">
        <v>89906</v>
      </c>
    </row>
    <row r="18" spans="1:10" x14ac:dyDescent="0.25">
      <c r="A18" s="69" t="s">
        <v>166</v>
      </c>
      <c r="B18" s="124">
        <v>1382813</v>
      </c>
      <c r="C18" s="124">
        <v>1179964</v>
      </c>
      <c r="D18" s="124">
        <v>2562777</v>
      </c>
      <c r="E18" s="124">
        <v>95955</v>
      </c>
      <c r="F18" s="124">
        <v>202604</v>
      </c>
      <c r="G18" s="124">
        <v>145059</v>
      </c>
      <c r="H18" s="124">
        <v>69947</v>
      </c>
      <c r="I18" s="124">
        <v>120380</v>
      </c>
      <c r="J18" s="124">
        <v>93168</v>
      </c>
    </row>
    <row r="19" spans="1:10" x14ac:dyDescent="0.25">
      <c r="A19" s="69">
        <v>2005</v>
      </c>
      <c r="B19" s="124">
        <v>1347123</v>
      </c>
      <c r="C19" s="124">
        <v>1171060</v>
      </c>
      <c r="D19" s="124">
        <v>2518183</v>
      </c>
      <c r="E19" s="124">
        <v>103854</v>
      </c>
      <c r="F19" s="124">
        <v>223347</v>
      </c>
      <c r="G19" s="124">
        <v>159423</v>
      </c>
      <c r="H19" s="124">
        <v>76853</v>
      </c>
      <c r="I19" s="124">
        <v>134280</v>
      </c>
      <c r="J19" s="124">
        <v>103559</v>
      </c>
    </row>
    <row r="20" spans="1:10" ht="20.100000000000001" customHeight="1" x14ac:dyDescent="0.25">
      <c r="B20" s="237" t="s">
        <v>165</v>
      </c>
      <c r="C20" s="237"/>
      <c r="D20" s="237"/>
      <c r="E20" s="237"/>
      <c r="F20" s="237"/>
      <c r="G20" s="237"/>
      <c r="H20" s="237"/>
      <c r="I20" s="237"/>
      <c r="J20" s="237"/>
    </row>
    <row r="21" spans="1:10" x14ac:dyDescent="0.25">
      <c r="A21" s="69">
        <v>1993</v>
      </c>
      <c r="B21" s="123">
        <v>89.3</v>
      </c>
      <c r="C21" s="123">
        <v>95.9</v>
      </c>
      <c r="D21" s="123">
        <v>91.8</v>
      </c>
      <c r="E21" s="123">
        <v>121</v>
      </c>
      <c r="F21" s="123">
        <v>120.4</v>
      </c>
      <c r="G21" s="123">
        <v>121.9</v>
      </c>
      <c r="H21" s="123">
        <v>116.9</v>
      </c>
      <c r="I21" s="123">
        <v>116.6</v>
      </c>
      <c r="J21" s="123">
        <v>117.7</v>
      </c>
    </row>
    <row r="22" spans="1:10" x14ac:dyDescent="0.25">
      <c r="A22" s="69">
        <v>1994</v>
      </c>
      <c r="B22" s="123">
        <v>88.2</v>
      </c>
      <c r="C22" s="123">
        <v>99.8</v>
      </c>
      <c r="D22" s="123">
        <v>92.8</v>
      </c>
      <c r="E22" s="123">
        <v>122.3</v>
      </c>
      <c r="F22" s="123">
        <v>123.1</v>
      </c>
      <c r="G22" s="123">
        <v>124.9</v>
      </c>
      <c r="H22" s="123">
        <v>124.9</v>
      </c>
      <c r="I22" s="123">
        <v>126.2</v>
      </c>
      <c r="J22" s="123">
        <v>127.3</v>
      </c>
    </row>
    <row r="23" spans="1:10" x14ac:dyDescent="0.25">
      <c r="A23" s="69">
        <v>1995</v>
      </c>
      <c r="B23" s="123">
        <v>94.7</v>
      </c>
      <c r="C23" s="123">
        <v>97.9</v>
      </c>
      <c r="D23" s="123">
        <v>96.1</v>
      </c>
      <c r="E23" s="123">
        <v>117.6</v>
      </c>
      <c r="F23" s="123">
        <v>116.3</v>
      </c>
      <c r="G23" s="123">
        <v>117.4</v>
      </c>
      <c r="H23" s="123">
        <v>114.7</v>
      </c>
      <c r="I23" s="123">
        <v>112.1</v>
      </c>
      <c r="J23" s="123">
        <v>113.7</v>
      </c>
    </row>
    <row r="24" spans="1:10" x14ac:dyDescent="0.25">
      <c r="A24" s="69">
        <v>1996</v>
      </c>
      <c r="B24" s="123">
        <v>95.3</v>
      </c>
      <c r="C24" s="123">
        <v>95.1</v>
      </c>
      <c r="D24" s="123">
        <v>95.2</v>
      </c>
      <c r="E24" s="123">
        <v>119.7</v>
      </c>
      <c r="F24" s="123">
        <v>111.8</v>
      </c>
      <c r="G24" s="123">
        <v>119.2</v>
      </c>
      <c r="H24" s="123">
        <v>117.4</v>
      </c>
      <c r="I24" s="123">
        <v>116.2</v>
      </c>
      <c r="J24" s="123">
        <v>116.7</v>
      </c>
    </row>
    <row r="25" spans="1:10" x14ac:dyDescent="0.25">
      <c r="A25" s="69">
        <v>1997</v>
      </c>
      <c r="B25" s="123">
        <v>97.4</v>
      </c>
      <c r="C25" s="123">
        <v>97.6</v>
      </c>
      <c r="D25" s="123">
        <v>97.5</v>
      </c>
      <c r="E25" s="123">
        <v>120.5</v>
      </c>
      <c r="F25" s="123">
        <v>124.3</v>
      </c>
      <c r="G25" s="123">
        <v>122.7</v>
      </c>
      <c r="H25" s="123">
        <v>121.4</v>
      </c>
      <c r="I25" s="123">
        <v>127.1</v>
      </c>
      <c r="J25" s="123">
        <v>124.5</v>
      </c>
    </row>
    <row r="26" spans="1:10" x14ac:dyDescent="0.25">
      <c r="A26" s="69">
        <v>1998</v>
      </c>
      <c r="B26" s="123">
        <v>100.7</v>
      </c>
      <c r="C26" s="123">
        <v>99.9</v>
      </c>
      <c r="D26" s="123">
        <v>100.4</v>
      </c>
      <c r="E26" s="123">
        <v>116.9</v>
      </c>
      <c r="F26" s="123">
        <v>119.9</v>
      </c>
      <c r="G26" s="123">
        <v>118.5</v>
      </c>
      <c r="H26" s="123">
        <v>117.5</v>
      </c>
      <c r="I26" s="123">
        <v>119.5</v>
      </c>
      <c r="J26" s="123">
        <v>118.5</v>
      </c>
    </row>
    <row r="27" spans="1:10" x14ac:dyDescent="0.25">
      <c r="A27" s="69">
        <v>1999</v>
      </c>
      <c r="B27" s="123">
        <v>99.2</v>
      </c>
      <c r="C27" s="123">
        <v>102.7</v>
      </c>
      <c r="D27" s="123">
        <v>100.7</v>
      </c>
      <c r="E27" s="123">
        <v>114.7</v>
      </c>
      <c r="F27" s="123">
        <v>116.3</v>
      </c>
      <c r="G27" s="123">
        <v>116.3</v>
      </c>
      <c r="H27" s="123">
        <v>110.3</v>
      </c>
      <c r="I27" s="123">
        <v>113.6</v>
      </c>
      <c r="J27" s="123">
        <v>112.6</v>
      </c>
    </row>
    <row r="28" spans="1:10" x14ac:dyDescent="0.25">
      <c r="A28" s="69">
        <v>2000</v>
      </c>
      <c r="B28" s="123">
        <v>100.5</v>
      </c>
      <c r="C28" s="123">
        <v>101</v>
      </c>
      <c r="D28" s="123">
        <v>100.7</v>
      </c>
      <c r="E28" s="123">
        <v>113.3</v>
      </c>
      <c r="F28" s="123">
        <v>113.9</v>
      </c>
      <c r="G28" s="123">
        <v>113.8</v>
      </c>
      <c r="H28" s="123">
        <v>110.8</v>
      </c>
      <c r="I28" s="123">
        <v>112.1</v>
      </c>
      <c r="J28" s="123">
        <v>111.6</v>
      </c>
    </row>
    <row r="29" spans="1:10" x14ac:dyDescent="0.25">
      <c r="A29" s="69">
        <v>2001</v>
      </c>
      <c r="B29" s="123">
        <v>98.285157091075661</v>
      </c>
      <c r="C29" s="123">
        <v>99.583975040310051</v>
      </c>
      <c r="D29" s="123">
        <v>98.845462520713525</v>
      </c>
      <c r="E29" s="123">
        <v>117.2</v>
      </c>
      <c r="F29" s="123">
        <v>118</v>
      </c>
      <c r="G29" s="123">
        <v>117.9</v>
      </c>
      <c r="H29" s="123">
        <v>116.5</v>
      </c>
      <c r="I29" s="123">
        <v>115.9</v>
      </c>
      <c r="J29" s="123">
        <v>116.3</v>
      </c>
    </row>
    <row r="30" spans="1:10" x14ac:dyDescent="0.25">
      <c r="A30" s="69">
        <v>2002</v>
      </c>
      <c r="B30" s="123">
        <v>99.5</v>
      </c>
      <c r="C30" s="123">
        <v>103</v>
      </c>
      <c r="D30" s="123">
        <v>101</v>
      </c>
      <c r="E30" s="123">
        <v>115.7</v>
      </c>
      <c r="F30" s="123">
        <v>119</v>
      </c>
      <c r="G30" s="123">
        <v>118.4</v>
      </c>
      <c r="H30" s="123">
        <v>118.7</v>
      </c>
      <c r="I30" s="123">
        <v>120.1</v>
      </c>
      <c r="J30" s="123">
        <v>120.1</v>
      </c>
    </row>
    <row r="31" spans="1:10" x14ac:dyDescent="0.25">
      <c r="A31" s="69">
        <v>2003</v>
      </c>
      <c r="B31" s="123">
        <v>97</v>
      </c>
      <c r="C31" s="123">
        <v>103.9</v>
      </c>
      <c r="D31" s="123">
        <v>100</v>
      </c>
      <c r="E31" s="123">
        <v>107</v>
      </c>
      <c r="F31" s="123">
        <v>114.1</v>
      </c>
      <c r="G31" s="123">
        <v>112.9</v>
      </c>
      <c r="H31" s="123">
        <v>114.9</v>
      </c>
      <c r="I31" s="123">
        <v>114.2</v>
      </c>
      <c r="J31" s="123">
        <v>115.6</v>
      </c>
    </row>
    <row r="32" spans="1:10" x14ac:dyDescent="0.25">
      <c r="A32" s="69">
        <v>2004</v>
      </c>
      <c r="B32" s="123">
        <v>100</v>
      </c>
      <c r="C32" s="123">
        <v>100</v>
      </c>
      <c r="D32" s="123">
        <v>100</v>
      </c>
      <c r="E32" s="123">
        <v>106.5</v>
      </c>
      <c r="F32" s="123">
        <v>104.4</v>
      </c>
      <c r="G32" s="123">
        <v>105.1</v>
      </c>
      <c r="H32" s="123">
        <v>104.7</v>
      </c>
      <c r="I32" s="123">
        <v>103</v>
      </c>
      <c r="J32" s="123">
        <v>103.7</v>
      </c>
    </row>
    <row r="33" spans="1:10" x14ac:dyDescent="0.25">
      <c r="A33" s="69">
        <v>2005</v>
      </c>
      <c r="B33" s="123">
        <v>97.4</v>
      </c>
      <c r="C33" s="123">
        <v>99.2</v>
      </c>
      <c r="D33" s="123">
        <v>98.2</v>
      </c>
      <c r="E33" s="123">
        <v>108.2</v>
      </c>
      <c r="F33" s="123">
        <v>110.1</v>
      </c>
      <c r="G33" s="123">
        <v>109.8</v>
      </c>
      <c r="H33" s="123">
        <v>109.8</v>
      </c>
      <c r="I33" s="123">
        <v>111.4</v>
      </c>
      <c r="J33" s="123">
        <v>111.1</v>
      </c>
    </row>
  </sheetData>
  <mergeCells count="11">
    <mergeCell ref="H2:J2"/>
    <mergeCell ref="H4:I4"/>
    <mergeCell ref="E4:F4"/>
    <mergeCell ref="B20:J20"/>
    <mergeCell ref="J3:J4"/>
    <mergeCell ref="A2:A4"/>
    <mergeCell ref="E2:G2"/>
    <mergeCell ref="B2:D2"/>
    <mergeCell ref="B4:C4"/>
    <mergeCell ref="G3:G4"/>
    <mergeCell ref="D3:D4"/>
  </mergeCells>
  <pageMargins left="0.78740157480314965" right="0.78740157480314965" top="1.1811023622047245" bottom="0.86614173228346458" header="0.51181102362204722" footer="0.51181102362204722"/>
  <pageSetup paperSize="9" orientation="portrait"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3123E-3649-4A7E-A821-8B89C45691A2}">
  <dimension ref="A1:G18"/>
  <sheetViews>
    <sheetView zoomScaleNormal="100" workbookViewId="0"/>
  </sheetViews>
  <sheetFormatPr defaultRowHeight="13.5" x14ac:dyDescent="0.25"/>
  <cols>
    <col min="1" max="1" width="9.7109375" style="2" customWidth="1"/>
    <col min="2" max="7" width="12.85546875" style="2" customWidth="1"/>
    <col min="8" max="16384" width="9.140625" style="1"/>
  </cols>
  <sheetData>
    <row r="1" spans="1:7" s="61" customFormat="1" ht="15.75" customHeight="1" x14ac:dyDescent="0.2">
      <c r="A1" s="17" t="s">
        <v>184</v>
      </c>
      <c r="C1" s="17"/>
      <c r="D1" s="17"/>
      <c r="E1" s="17"/>
      <c r="F1" s="17"/>
      <c r="G1" s="17"/>
    </row>
    <row r="2" spans="1:7" s="54" customFormat="1" ht="15.75" customHeight="1" x14ac:dyDescent="0.25">
      <c r="A2" s="242" t="s">
        <v>178</v>
      </c>
      <c r="B2" s="212" t="s">
        <v>183</v>
      </c>
      <c r="C2" s="212"/>
      <c r="D2" s="212"/>
      <c r="E2" s="212" t="s">
        <v>182</v>
      </c>
      <c r="F2" s="212"/>
      <c r="G2" s="220"/>
    </row>
    <row r="3" spans="1:7" s="54" customFormat="1" ht="15.75" customHeight="1" x14ac:dyDescent="0.25">
      <c r="A3" s="243"/>
      <c r="B3" s="16" t="s">
        <v>174</v>
      </c>
      <c r="C3" s="16" t="s">
        <v>173</v>
      </c>
      <c r="D3" s="245" t="s">
        <v>172</v>
      </c>
      <c r="E3" s="16" t="s">
        <v>174</v>
      </c>
      <c r="F3" s="16" t="s">
        <v>173</v>
      </c>
      <c r="G3" s="240" t="s">
        <v>172</v>
      </c>
    </row>
    <row r="4" spans="1:7" s="54" customFormat="1" ht="15.75" customHeight="1" x14ac:dyDescent="0.25">
      <c r="A4" s="244"/>
      <c r="B4" s="212" t="s">
        <v>171</v>
      </c>
      <c r="C4" s="212"/>
      <c r="D4" s="246"/>
      <c r="E4" s="212" t="s">
        <v>171</v>
      </c>
      <c r="F4" s="212"/>
      <c r="G4" s="241"/>
    </row>
    <row r="5" spans="1:7" ht="20.100000000000001" customHeight="1" x14ac:dyDescent="0.25">
      <c r="B5" s="236" t="s">
        <v>181</v>
      </c>
      <c r="C5" s="236"/>
      <c r="D5" s="236"/>
      <c r="E5" s="236"/>
      <c r="F5" s="236"/>
      <c r="G5" s="236"/>
    </row>
    <row r="6" spans="1:7" x14ac:dyDescent="0.25">
      <c r="A6" s="126">
        <v>1993</v>
      </c>
      <c r="B6" s="110">
        <v>98.8</v>
      </c>
      <c r="C6" s="110">
        <v>98.3</v>
      </c>
      <c r="D6" s="110">
        <v>99.5</v>
      </c>
      <c r="E6" s="110">
        <v>95.4</v>
      </c>
      <c r="F6" s="110">
        <v>95.2</v>
      </c>
      <c r="G6" s="110">
        <v>96.1</v>
      </c>
    </row>
    <row r="7" spans="1:7" x14ac:dyDescent="0.25">
      <c r="A7" s="126">
        <v>1994</v>
      </c>
      <c r="B7" s="110">
        <v>102.9</v>
      </c>
      <c r="C7" s="110">
        <v>103.6</v>
      </c>
      <c r="D7" s="110">
        <v>105.1</v>
      </c>
      <c r="E7" s="110">
        <v>105.1</v>
      </c>
      <c r="F7" s="110">
        <v>106.2</v>
      </c>
      <c r="G7" s="110">
        <v>107.2</v>
      </c>
    </row>
    <row r="8" spans="1:7" x14ac:dyDescent="0.25">
      <c r="A8" s="126">
        <v>1995</v>
      </c>
      <c r="B8" s="110">
        <v>91.7</v>
      </c>
      <c r="C8" s="110">
        <v>90.7</v>
      </c>
      <c r="D8" s="110">
        <v>91.6</v>
      </c>
      <c r="E8" s="110">
        <v>89.5</v>
      </c>
      <c r="F8" s="110">
        <v>87.4</v>
      </c>
      <c r="G8" s="110">
        <v>88.7</v>
      </c>
    </row>
    <row r="9" spans="1:7" x14ac:dyDescent="0.25">
      <c r="A9" s="126">
        <v>1996</v>
      </c>
      <c r="B9" s="110">
        <v>96.8</v>
      </c>
      <c r="C9" s="110">
        <v>90.5</v>
      </c>
      <c r="D9" s="110">
        <v>96.4</v>
      </c>
      <c r="E9" s="110">
        <v>95</v>
      </c>
      <c r="F9" s="110">
        <v>94</v>
      </c>
      <c r="G9" s="110">
        <v>94.4</v>
      </c>
    </row>
    <row r="10" spans="1:7" x14ac:dyDescent="0.25">
      <c r="A10" s="126">
        <v>1997</v>
      </c>
      <c r="B10" s="110">
        <v>101.9</v>
      </c>
      <c r="C10" s="110">
        <v>105.1</v>
      </c>
      <c r="D10" s="110">
        <v>103.7</v>
      </c>
      <c r="E10" s="110">
        <v>102.6</v>
      </c>
      <c r="F10" s="110">
        <v>107.4</v>
      </c>
      <c r="G10" s="110">
        <v>105.2</v>
      </c>
    </row>
    <row r="11" spans="1:7" x14ac:dyDescent="0.25">
      <c r="A11" s="3" t="s">
        <v>170</v>
      </c>
      <c r="B11" s="110">
        <v>102.3</v>
      </c>
      <c r="C11" s="110">
        <v>104.9</v>
      </c>
      <c r="D11" s="110">
        <v>103.7</v>
      </c>
      <c r="E11" s="110">
        <v>102.8</v>
      </c>
      <c r="F11" s="110">
        <v>104.5</v>
      </c>
      <c r="G11" s="110">
        <v>103.7</v>
      </c>
    </row>
    <row r="12" spans="1:7" x14ac:dyDescent="0.25">
      <c r="A12" s="3" t="s">
        <v>169</v>
      </c>
      <c r="B12" s="110">
        <v>104.3</v>
      </c>
      <c r="C12" s="110">
        <v>105.7</v>
      </c>
      <c r="D12" s="110">
        <v>105.7</v>
      </c>
      <c r="E12" s="110">
        <v>100.3</v>
      </c>
      <c r="F12" s="110">
        <v>103.3</v>
      </c>
      <c r="G12" s="110">
        <v>102.4</v>
      </c>
    </row>
    <row r="13" spans="1:7" x14ac:dyDescent="0.25">
      <c r="A13" s="3" t="s">
        <v>140</v>
      </c>
      <c r="B13" s="110">
        <v>103.2</v>
      </c>
      <c r="C13" s="110">
        <v>103.7</v>
      </c>
      <c r="D13" s="110">
        <v>103.6</v>
      </c>
      <c r="E13" s="110">
        <v>100.9</v>
      </c>
      <c r="F13" s="110">
        <v>102.1</v>
      </c>
      <c r="G13" s="110">
        <v>101.6</v>
      </c>
    </row>
    <row r="14" spans="1:7" x14ac:dyDescent="0.25">
      <c r="A14" s="3" t="s">
        <v>168</v>
      </c>
      <c r="B14" s="110">
        <v>107.32600732600733</v>
      </c>
      <c r="C14" s="110">
        <v>108.05860805860806</v>
      </c>
      <c r="D14" s="110">
        <v>107.96703296703296</v>
      </c>
      <c r="E14" s="110">
        <v>106.68498168498168</v>
      </c>
      <c r="F14" s="110">
        <v>106.13553113553114</v>
      </c>
      <c r="G14" s="110">
        <v>106.5018315018315</v>
      </c>
    </row>
    <row r="15" spans="1:7" x14ac:dyDescent="0.25">
      <c r="A15" s="3" t="s">
        <v>167</v>
      </c>
      <c r="B15" s="110">
        <v>109.87654320987654</v>
      </c>
      <c r="C15" s="125">
        <v>113.01044634377968</v>
      </c>
      <c r="D15" s="110">
        <v>112.44064577397911</v>
      </c>
      <c r="E15" s="110">
        <v>112.72554605887939</v>
      </c>
      <c r="F15" s="110">
        <v>114.05508072174739</v>
      </c>
      <c r="G15" s="110">
        <v>114.05508072174739</v>
      </c>
    </row>
    <row r="16" spans="1:7" x14ac:dyDescent="0.25">
      <c r="A16" s="3" t="s">
        <v>139</v>
      </c>
      <c r="B16" s="110">
        <v>102.76981852913084</v>
      </c>
      <c r="C16" s="110">
        <v>109.45558739255013</v>
      </c>
      <c r="D16" s="110">
        <v>108.30945558739256</v>
      </c>
      <c r="E16" s="110">
        <v>109.16905444126076</v>
      </c>
      <c r="F16" s="110">
        <v>107.92741165234001</v>
      </c>
      <c r="G16" s="110">
        <v>109.55109837631328</v>
      </c>
    </row>
    <row r="17" spans="1:7" x14ac:dyDescent="0.25">
      <c r="A17" s="3" t="s">
        <v>166</v>
      </c>
      <c r="B17" s="110">
        <v>99.707582614364313</v>
      </c>
      <c r="C17" s="110">
        <v>97.725180223669511</v>
      </c>
      <c r="D17" s="110">
        <v>98.420348621309088</v>
      </c>
      <c r="E17" s="110">
        <v>98.033707865168537</v>
      </c>
      <c r="F17" s="110">
        <v>96.414548149591937</v>
      </c>
      <c r="G17" s="110">
        <v>97.097378277153567</v>
      </c>
    </row>
    <row r="18" spans="1:7" x14ac:dyDescent="0.25">
      <c r="A18" s="3" t="s">
        <v>180</v>
      </c>
      <c r="B18" s="110">
        <v>104.44015444015444</v>
      </c>
      <c r="C18" s="110">
        <v>106.27413127413128</v>
      </c>
      <c r="D18" s="110">
        <v>105.98455598455598</v>
      </c>
      <c r="E18" s="110">
        <v>105.98455598455598</v>
      </c>
      <c r="F18" s="110">
        <v>107.52895752895755</v>
      </c>
      <c r="G18" s="110">
        <v>107.23938223938222</v>
      </c>
    </row>
  </sheetData>
  <mergeCells count="8">
    <mergeCell ref="G3:G4"/>
    <mergeCell ref="B4:C4"/>
    <mergeCell ref="B5:G5"/>
    <mergeCell ref="A2:A4"/>
    <mergeCell ref="E2:G2"/>
    <mergeCell ref="B2:D2"/>
    <mergeCell ref="D3:D4"/>
    <mergeCell ref="E4:F4"/>
  </mergeCells>
  <pageMargins left="0.78740157480314965" right="0.78740157480314965" top="1.1811023622047245" bottom="0.86614173228346458" header="0.51181102362204722" footer="0.51181102362204722"/>
  <pageSetup paperSize="9" orientation="portrait"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D5670-8EAD-475C-B428-11B79CF212B1}">
  <dimension ref="A1:H30"/>
  <sheetViews>
    <sheetView zoomScaleNormal="100" workbookViewId="0"/>
  </sheetViews>
  <sheetFormatPr defaultRowHeight="13.5" x14ac:dyDescent="0.25"/>
  <cols>
    <col min="1" max="1" width="5.28515625" style="2" customWidth="1"/>
    <col min="2" max="2" width="38.5703125" style="2" customWidth="1"/>
    <col min="3" max="8" width="7.28515625" style="2" customWidth="1"/>
    <col min="9" max="16384" width="9.140625" style="1"/>
  </cols>
  <sheetData>
    <row r="1" spans="1:8" s="28" customFormat="1" ht="14.1" customHeight="1" x14ac:dyDescent="0.25">
      <c r="A1" s="132" t="s">
        <v>227</v>
      </c>
      <c r="C1" s="131"/>
      <c r="D1" s="131"/>
      <c r="E1" s="131"/>
      <c r="F1" s="131"/>
      <c r="G1" s="131"/>
      <c r="H1" s="131"/>
    </row>
    <row r="2" spans="1:8" s="54" customFormat="1" ht="14.25" customHeight="1" x14ac:dyDescent="0.25">
      <c r="A2" s="217" t="s">
        <v>226</v>
      </c>
      <c r="B2" s="212" t="s">
        <v>225</v>
      </c>
      <c r="C2" s="212" t="s">
        <v>224</v>
      </c>
      <c r="D2" s="212"/>
      <c r="E2" s="212"/>
      <c r="F2" s="212" t="s">
        <v>223</v>
      </c>
      <c r="G2" s="212"/>
      <c r="H2" s="220"/>
    </row>
    <row r="3" spans="1:8" s="54" customFormat="1" ht="14.25" customHeight="1" x14ac:dyDescent="0.25">
      <c r="A3" s="217"/>
      <c r="B3" s="212"/>
      <c r="C3" s="16" t="s">
        <v>81</v>
      </c>
      <c r="D3" s="16" t="s">
        <v>80</v>
      </c>
      <c r="E3" s="16" t="s">
        <v>172</v>
      </c>
      <c r="F3" s="16" t="s">
        <v>81</v>
      </c>
      <c r="G3" s="16" t="s">
        <v>80</v>
      </c>
      <c r="H3" s="15" t="s">
        <v>172</v>
      </c>
    </row>
    <row r="4" spans="1:8" s="28" customFormat="1" ht="12" customHeight="1" x14ac:dyDescent="0.25">
      <c r="A4" s="29"/>
      <c r="B4" s="130">
        <v>1995</v>
      </c>
      <c r="C4" s="128">
        <v>44087</v>
      </c>
      <c r="D4" s="128">
        <v>35310</v>
      </c>
      <c r="E4" s="128">
        <v>39854</v>
      </c>
      <c r="F4" s="128">
        <v>28831</v>
      </c>
      <c r="G4" s="128">
        <v>24283</v>
      </c>
      <c r="H4" s="128">
        <v>26637</v>
      </c>
    </row>
    <row r="5" spans="1:8" s="28" customFormat="1" ht="12" customHeight="1" x14ac:dyDescent="0.25">
      <c r="A5" s="29"/>
      <c r="B5" s="130" t="s">
        <v>140</v>
      </c>
      <c r="C5" s="128">
        <v>96563</v>
      </c>
      <c r="D5" s="128">
        <v>77761</v>
      </c>
      <c r="E5" s="128">
        <v>87566</v>
      </c>
      <c r="F5" s="128">
        <v>60319</v>
      </c>
      <c r="G5" s="128">
        <v>50562</v>
      </c>
      <c r="H5" s="128">
        <v>55650</v>
      </c>
    </row>
    <row r="6" spans="1:8" s="28" customFormat="1" ht="12" customHeight="1" x14ac:dyDescent="0.25">
      <c r="A6" s="29"/>
      <c r="B6" s="130" t="s">
        <v>222</v>
      </c>
      <c r="C6" s="128">
        <v>113311</v>
      </c>
      <c r="D6" s="128">
        <v>92217</v>
      </c>
      <c r="E6" s="128">
        <v>103280</v>
      </c>
      <c r="F6" s="128">
        <v>69910</v>
      </c>
      <c r="G6" s="128">
        <v>59059</v>
      </c>
      <c r="H6" s="128">
        <v>64750</v>
      </c>
    </row>
    <row r="7" spans="1:8" s="28" customFormat="1" ht="12" customHeight="1" x14ac:dyDescent="0.25">
      <c r="A7" s="29"/>
      <c r="B7" s="130" t="s">
        <v>221</v>
      </c>
      <c r="C7" s="128">
        <v>131413</v>
      </c>
      <c r="D7" s="128">
        <v>111725</v>
      </c>
      <c r="E7" s="128">
        <v>122266</v>
      </c>
      <c r="F7" s="128">
        <v>82745</v>
      </c>
      <c r="G7" s="128">
        <v>72036</v>
      </c>
      <c r="H7" s="128">
        <v>77770</v>
      </c>
    </row>
    <row r="8" spans="1:8" s="28" customFormat="1" ht="12" customHeight="1" x14ac:dyDescent="0.25">
      <c r="A8" s="29"/>
      <c r="B8" s="130" t="s">
        <v>139</v>
      </c>
      <c r="C8" s="128">
        <v>146496</v>
      </c>
      <c r="D8" s="128">
        <v>128488</v>
      </c>
      <c r="E8" s="128">
        <v>138003</v>
      </c>
      <c r="F8" s="128">
        <v>94612</v>
      </c>
      <c r="G8" s="128">
        <v>84632</v>
      </c>
      <c r="H8" s="128">
        <v>89906</v>
      </c>
    </row>
    <row r="9" spans="1:8" s="28" customFormat="1" ht="12" customHeight="1" x14ac:dyDescent="0.25">
      <c r="A9" s="29"/>
      <c r="B9" s="130" t="s">
        <v>166</v>
      </c>
      <c r="C9" s="128">
        <v>154998</v>
      </c>
      <c r="D9" s="128">
        <v>133797</v>
      </c>
      <c r="E9" s="128">
        <v>145059</v>
      </c>
      <c r="F9" s="128">
        <v>98002</v>
      </c>
      <c r="G9" s="128">
        <v>87690</v>
      </c>
      <c r="H9" s="128">
        <v>93168</v>
      </c>
    </row>
    <row r="10" spans="1:8" s="28" customFormat="1" ht="12" customHeight="1" x14ac:dyDescent="0.25">
      <c r="A10" s="29"/>
      <c r="B10" s="130">
        <v>2005</v>
      </c>
      <c r="C10" s="128">
        <v>168080</v>
      </c>
      <c r="D10" s="128">
        <v>149310</v>
      </c>
      <c r="E10" s="128">
        <v>159423</v>
      </c>
      <c r="F10" s="128">
        <v>107856</v>
      </c>
      <c r="G10" s="128">
        <v>98539</v>
      </c>
      <c r="H10" s="128">
        <v>103559</v>
      </c>
    </row>
    <row r="11" spans="1:8" ht="12" customHeight="1" x14ac:dyDescent="0.25">
      <c r="A11" s="2" t="s">
        <v>220</v>
      </c>
      <c r="B11" s="2" t="s">
        <v>219</v>
      </c>
      <c r="C11" s="127">
        <v>105164</v>
      </c>
      <c r="D11" s="127">
        <v>93049</v>
      </c>
      <c r="E11" s="127">
        <v>102385</v>
      </c>
      <c r="F11" s="127">
        <v>77933</v>
      </c>
      <c r="G11" s="127">
        <v>70807</v>
      </c>
      <c r="H11" s="127">
        <v>76298</v>
      </c>
    </row>
    <row r="12" spans="1:8" ht="12" customHeight="1" x14ac:dyDescent="0.25">
      <c r="A12" s="129" t="s">
        <v>218</v>
      </c>
      <c r="B12" s="2" t="s">
        <v>217</v>
      </c>
      <c r="C12" s="127">
        <v>102867</v>
      </c>
      <c r="D12" s="127">
        <v>90711</v>
      </c>
      <c r="E12" s="127">
        <v>100042</v>
      </c>
      <c r="F12" s="127">
        <v>77083</v>
      </c>
      <c r="G12" s="127">
        <v>69686</v>
      </c>
      <c r="H12" s="127">
        <v>75365</v>
      </c>
    </row>
    <row r="13" spans="1:8" ht="12" customHeight="1" x14ac:dyDescent="0.25">
      <c r="A13" s="2" t="s">
        <v>216</v>
      </c>
      <c r="B13" s="2" t="s">
        <v>215</v>
      </c>
      <c r="C13" s="127">
        <v>180063</v>
      </c>
      <c r="D13" s="127">
        <v>145206</v>
      </c>
      <c r="E13" s="127">
        <v>174625</v>
      </c>
      <c r="F13" s="127">
        <v>113644</v>
      </c>
      <c r="G13" s="127">
        <v>97611</v>
      </c>
      <c r="H13" s="127">
        <v>111143</v>
      </c>
    </row>
    <row r="14" spans="1:8" ht="12" customHeight="1" x14ac:dyDescent="0.25">
      <c r="A14" s="2" t="s">
        <v>214</v>
      </c>
      <c r="B14" s="2" t="s">
        <v>213</v>
      </c>
      <c r="C14" s="127">
        <v>163769</v>
      </c>
      <c r="D14" s="127">
        <v>120778</v>
      </c>
      <c r="E14" s="127">
        <v>147227</v>
      </c>
      <c r="F14" s="127">
        <v>106312</v>
      </c>
      <c r="G14" s="127">
        <v>84886</v>
      </c>
      <c r="H14" s="127">
        <v>98068</v>
      </c>
    </row>
    <row r="15" spans="1:8" ht="12" customHeight="1" x14ac:dyDescent="0.25">
      <c r="A15" s="2" t="s">
        <v>212</v>
      </c>
      <c r="B15" s="2" t="s">
        <v>211</v>
      </c>
      <c r="C15" s="127">
        <v>217297</v>
      </c>
      <c r="D15" s="127">
        <v>183832</v>
      </c>
      <c r="E15" s="127">
        <v>208911</v>
      </c>
      <c r="F15" s="127">
        <v>132275</v>
      </c>
      <c r="G15" s="127">
        <v>115211</v>
      </c>
      <c r="H15" s="127">
        <v>127999</v>
      </c>
    </row>
    <row r="16" spans="1:8" ht="12" customHeight="1" x14ac:dyDescent="0.25">
      <c r="A16" s="2" t="s">
        <v>210</v>
      </c>
      <c r="B16" s="2" t="s">
        <v>209</v>
      </c>
      <c r="C16" s="127">
        <v>169000</v>
      </c>
      <c r="D16" s="127">
        <v>124220</v>
      </c>
      <c r="E16" s="127">
        <v>152315</v>
      </c>
      <c r="F16" s="127">
        <v>108844</v>
      </c>
      <c r="G16" s="127">
        <v>86544</v>
      </c>
      <c r="H16" s="127">
        <v>100535</v>
      </c>
    </row>
    <row r="17" spans="1:8" ht="12" customHeight="1" x14ac:dyDescent="0.25">
      <c r="A17" s="2" t="s">
        <v>208</v>
      </c>
      <c r="B17" s="2" t="s">
        <v>207</v>
      </c>
      <c r="C17" s="127">
        <v>105860</v>
      </c>
      <c r="D17" s="127">
        <v>127077</v>
      </c>
      <c r="E17" s="127">
        <v>108044</v>
      </c>
      <c r="F17" s="127">
        <v>75919</v>
      </c>
      <c r="G17" s="127">
        <v>87382</v>
      </c>
      <c r="H17" s="127">
        <v>77099</v>
      </c>
    </row>
    <row r="18" spans="1:8" ht="12" customHeight="1" x14ac:dyDescent="0.25">
      <c r="A18" s="2" t="s">
        <v>206</v>
      </c>
      <c r="B18" s="2" t="s">
        <v>205</v>
      </c>
      <c r="C18" s="127"/>
      <c r="D18" s="127"/>
      <c r="E18" s="127"/>
      <c r="F18" s="127"/>
      <c r="G18" s="127"/>
      <c r="H18" s="127"/>
    </row>
    <row r="19" spans="1:8" ht="12" customHeight="1" x14ac:dyDescent="0.25">
      <c r="B19" s="2" t="s">
        <v>204</v>
      </c>
      <c r="C19" s="127">
        <v>146256</v>
      </c>
      <c r="D19" s="127">
        <v>116530</v>
      </c>
      <c r="E19" s="127">
        <v>132203</v>
      </c>
      <c r="F19" s="127">
        <v>97057</v>
      </c>
      <c r="G19" s="127">
        <v>82189</v>
      </c>
      <c r="H19" s="127">
        <v>90028</v>
      </c>
    </row>
    <row r="20" spans="1:8" ht="12" customHeight="1" x14ac:dyDescent="0.25">
      <c r="A20" s="2" t="s">
        <v>203</v>
      </c>
      <c r="B20" s="2" t="s">
        <v>202</v>
      </c>
      <c r="C20" s="127">
        <v>102103</v>
      </c>
      <c r="D20" s="127">
        <v>93153</v>
      </c>
      <c r="E20" s="127">
        <v>96784</v>
      </c>
      <c r="F20" s="127">
        <v>74067</v>
      </c>
      <c r="G20" s="127">
        <v>70353</v>
      </c>
      <c r="H20" s="127">
        <v>71860</v>
      </c>
    </row>
    <row r="21" spans="1:8" ht="12" customHeight="1" x14ac:dyDescent="0.25">
      <c r="A21" s="2" t="s">
        <v>201</v>
      </c>
      <c r="B21" s="2" t="s">
        <v>200</v>
      </c>
      <c r="C21" s="127">
        <v>170460</v>
      </c>
      <c r="D21" s="127">
        <v>173795</v>
      </c>
      <c r="E21" s="127">
        <v>171391</v>
      </c>
      <c r="F21" s="127">
        <v>109766</v>
      </c>
      <c r="G21" s="127">
        <v>111144</v>
      </c>
      <c r="H21" s="127">
        <v>110151</v>
      </c>
    </row>
    <row r="22" spans="1:8" ht="12" customHeight="1" x14ac:dyDescent="0.25">
      <c r="A22" s="53">
        <v>64</v>
      </c>
      <c r="B22" s="2" t="s">
        <v>199</v>
      </c>
      <c r="C22" s="127">
        <v>265449</v>
      </c>
      <c r="D22" s="127">
        <v>181984</v>
      </c>
      <c r="E22" s="127">
        <v>224348</v>
      </c>
      <c r="F22" s="127">
        <v>155408</v>
      </c>
      <c r="G22" s="127">
        <v>115843</v>
      </c>
      <c r="H22" s="127">
        <v>135925</v>
      </c>
    </row>
    <row r="23" spans="1:8" ht="12" customHeight="1" x14ac:dyDescent="0.25">
      <c r="A23" s="2" t="s">
        <v>198</v>
      </c>
      <c r="B23" s="2" t="s">
        <v>197</v>
      </c>
      <c r="C23" s="127">
        <v>506914</v>
      </c>
      <c r="D23" s="127">
        <v>281221</v>
      </c>
      <c r="E23" s="127">
        <v>347279</v>
      </c>
      <c r="F23" s="127">
        <v>273287</v>
      </c>
      <c r="G23" s="127">
        <v>161868</v>
      </c>
      <c r="H23" s="127">
        <v>194479</v>
      </c>
    </row>
    <row r="24" spans="1:8" ht="12" customHeight="1" x14ac:dyDescent="0.25">
      <c r="A24" s="2" t="s">
        <v>196</v>
      </c>
      <c r="B24" s="2" t="s">
        <v>195</v>
      </c>
      <c r="C24" s="127">
        <v>171403</v>
      </c>
      <c r="D24" s="127">
        <v>148167</v>
      </c>
      <c r="E24" s="127">
        <v>161872</v>
      </c>
      <c r="F24" s="127">
        <v>109475</v>
      </c>
      <c r="G24" s="127">
        <v>97676</v>
      </c>
      <c r="H24" s="127">
        <v>104635</v>
      </c>
    </row>
    <row r="25" spans="1:8" ht="12" customHeight="1" x14ac:dyDescent="0.25">
      <c r="A25" s="2" t="s">
        <v>194</v>
      </c>
      <c r="B25" s="2" t="s">
        <v>193</v>
      </c>
      <c r="C25" s="127">
        <v>225440</v>
      </c>
      <c r="D25" s="127">
        <v>190705</v>
      </c>
      <c r="E25" s="127">
        <v>207834</v>
      </c>
      <c r="F25" s="127">
        <v>135011</v>
      </c>
      <c r="G25" s="127">
        <v>118312</v>
      </c>
      <c r="H25" s="127">
        <v>126547</v>
      </c>
    </row>
    <row r="26" spans="1:8" ht="12" customHeight="1" x14ac:dyDescent="0.25">
      <c r="A26" s="2" t="s">
        <v>192</v>
      </c>
      <c r="B26" s="2" t="s">
        <v>191</v>
      </c>
      <c r="C26" s="127">
        <v>212533</v>
      </c>
      <c r="D26" s="127">
        <v>172389</v>
      </c>
      <c r="E26" s="127">
        <v>181686</v>
      </c>
      <c r="F26" s="127">
        <v>128807</v>
      </c>
      <c r="G26" s="127">
        <v>109088</v>
      </c>
      <c r="H26" s="127">
        <v>113654</v>
      </c>
    </row>
    <row r="27" spans="1:8" ht="12" customHeight="1" x14ac:dyDescent="0.25">
      <c r="A27" s="2" t="s">
        <v>190</v>
      </c>
      <c r="B27" s="2" t="s">
        <v>189</v>
      </c>
      <c r="C27" s="127">
        <v>163958</v>
      </c>
      <c r="D27" s="127">
        <v>138713</v>
      </c>
      <c r="E27" s="127">
        <v>144286</v>
      </c>
      <c r="F27" s="127">
        <v>105063</v>
      </c>
      <c r="G27" s="127">
        <v>94959</v>
      </c>
      <c r="H27" s="127">
        <v>97189</v>
      </c>
    </row>
    <row r="28" spans="1:8" ht="12" customHeight="1" x14ac:dyDescent="0.25">
      <c r="A28" s="53">
        <v>851</v>
      </c>
      <c r="B28" s="2" t="s">
        <v>188</v>
      </c>
      <c r="C28" s="127">
        <v>176295</v>
      </c>
      <c r="D28" s="127">
        <v>148813</v>
      </c>
      <c r="E28" s="127">
        <v>155787</v>
      </c>
      <c r="F28" s="127">
        <v>110249</v>
      </c>
      <c r="G28" s="127">
        <v>99062</v>
      </c>
      <c r="H28" s="127">
        <v>101901</v>
      </c>
    </row>
    <row r="29" spans="1:8" ht="12" customHeight="1" x14ac:dyDescent="0.25">
      <c r="A29" s="53">
        <v>853</v>
      </c>
      <c r="B29" s="2" t="s">
        <v>187</v>
      </c>
      <c r="C29" s="127">
        <v>125934</v>
      </c>
      <c r="D29" s="127">
        <v>121708</v>
      </c>
      <c r="E29" s="127">
        <v>122370</v>
      </c>
      <c r="F29" s="127">
        <v>89089</v>
      </c>
      <c r="G29" s="127">
        <v>88041</v>
      </c>
      <c r="H29" s="127">
        <v>88205</v>
      </c>
    </row>
    <row r="30" spans="1:8" ht="12" customHeight="1" x14ac:dyDescent="0.25">
      <c r="A30" s="2" t="s">
        <v>186</v>
      </c>
      <c r="B30" s="2" t="s">
        <v>185</v>
      </c>
      <c r="C30" s="127">
        <v>153308</v>
      </c>
      <c r="D30" s="127">
        <v>144734</v>
      </c>
      <c r="E30" s="127">
        <v>149488</v>
      </c>
      <c r="F30" s="127">
        <v>101550</v>
      </c>
      <c r="G30" s="127">
        <v>96151</v>
      </c>
      <c r="H30" s="127">
        <v>99145</v>
      </c>
    </row>
  </sheetData>
  <mergeCells count="4">
    <mergeCell ref="C2:E2"/>
    <mergeCell ref="F2:H2"/>
    <mergeCell ref="B2:B3"/>
    <mergeCell ref="A2:A3"/>
  </mergeCells>
  <pageMargins left="0.78740157480314965" right="0.78740157480314965" top="1.1811023622047245" bottom="0.86614173228346458" header="0.51181102362204722" footer="0.51181102362204722"/>
  <pageSetup paperSize="9" scale="9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EFE7D-F244-4290-BC98-5A591D21D1A9}">
  <dimension ref="A1:K15"/>
  <sheetViews>
    <sheetView zoomScaleNormal="100" workbookViewId="0"/>
  </sheetViews>
  <sheetFormatPr defaultRowHeight="13.5" x14ac:dyDescent="0.25"/>
  <cols>
    <col min="1" max="1" width="6.5703125" style="2" customWidth="1"/>
    <col min="2" max="2" width="1.7109375" style="3" customWidth="1"/>
    <col min="3" max="3" width="6.5703125" style="2" customWidth="1"/>
    <col min="4" max="11" width="9" style="2" customWidth="1"/>
    <col min="12" max="16384" width="9.140625" style="1"/>
  </cols>
  <sheetData>
    <row r="1" spans="1:11" s="17" customFormat="1" ht="15.75" customHeight="1" x14ac:dyDescent="0.2">
      <c r="A1" s="17" t="s">
        <v>14</v>
      </c>
      <c r="B1" s="18"/>
    </row>
    <row r="2" spans="1:11" ht="15.75" customHeight="1" x14ac:dyDescent="0.2">
      <c r="A2" s="211" t="s">
        <v>13</v>
      </c>
      <c r="B2" s="212"/>
      <c r="C2" s="212"/>
      <c r="D2" s="212" t="s">
        <v>12</v>
      </c>
      <c r="E2" s="212"/>
      <c r="F2" s="212" t="s">
        <v>11</v>
      </c>
      <c r="G2" s="212"/>
      <c r="H2" s="212" t="s">
        <v>10</v>
      </c>
      <c r="I2" s="214"/>
      <c r="J2" s="214"/>
      <c r="K2" s="215"/>
    </row>
    <row r="3" spans="1:11" ht="15.75" customHeight="1" x14ac:dyDescent="0.2">
      <c r="A3" s="211"/>
      <c r="B3" s="212"/>
      <c r="C3" s="212"/>
      <c r="D3" s="212" t="s">
        <v>9</v>
      </c>
      <c r="E3" s="213" t="s">
        <v>8</v>
      </c>
      <c r="F3" s="212" t="s">
        <v>9</v>
      </c>
      <c r="G3" s="213" t="s">
        <v>8</v>
      </c>
      <c r="H3" s="16" t="s">
        <v>7</v>
      </c>
      <c r="I3" s="16" t="s">
        <v>6</v>
      </c>
      <c r="J3" s="16" t="s">
        <v>5</v>
      </c>
      <c r="K3" s="15" t="s">
        <v>4</v>
      </c>
    </row>
    <row r="4" spans="1:11" ht="15.75" customHeight="1" x14ac:dyDescent="0.2">
      <c r="A4" s="211"/>
      <c r="B4" s="212"/>
      <c r="C4" s="212"/>
      <c r="D4" s="212"/>
      <c r="E4" s="213"/>
      <c r="F4" s="212"/>
      <c r="G4" s="213"/>
      <c r="H4" s="212" t="s">
        <v>3</v>
      </c>
      <c r="I4" s="214"/>
      <c r="J4" s="214"/>
      <c r="K4" s="215"/>
    </row>
    <row r="5" spans="1:11" s="5" customFormat="1" ht="18" customHeight="1" x14ac:dyDescent="0.25">
      <c r="A5" s="6"/>
      <c r="B5" s="3" t="s">
        <v>2</v>
      </c>
      <c r="C5" s="14">
        <v>499</v>
      </c>
      <c r="D5" s="12">
        <v>1046</v>
      </c>
      <c r="E5" s="11">
        <v>33.25914149443561</v>
      </c>
      <c r="F5" s="12">
        <v>281346</v>
      </c>
      <c r="G5" s="11">
        <v>2.7920779875634403</v>
      </c>
      <c r="H5" s="11">
        <v>2.9711421661432058</v>
      </c>
      <c r="I5" s="11">
        <v>2.4537898043958233</v>
      </c>
      <c r="J5" s="11">
        <v>2.6936226780211281</v>
      </c>
      <c r="K5" s="11">
        <v>3.1893742841024504</v>
      </c>
    </row>
    <row r="6" spans="1:11" s="5" customFormat="1" x14ac:dyDescent="0.25">
      <c r="A6" s="6">
        <v>500</v>
      </c>
      <c r="B6" s="3" t="s">
        <v>2</v>
      </c>
      <c r="C6" s="14">
        <v>999</v>
      </c>
      <c r="D6" s="12">
        <v>674</v>
      </c>
      <c r="E6" s="11">
        <v>21.430842607313195</v>
      </c>
      <c r="F6" s="12">
        <v>489353</v>
      </c>
      <c r="G6" s="11">
        <v>4.8563396652098563</v>
      </c>
      <c r="H6" s="11">
        <v>5.2260688032969345</v>
      </c>
      <c r="I6" s="11">
        <v>4.4617147191070066</v>
      </c>
      <c r="J6" s="11">
        <v>4.7411141353246036</v>
      </c>
      <c r="K6" s="11">
        <v>5.2047113533528924</v>
      </c>
    </row>
    <row r="7" spans="1:11" s="5" customFormat="1" x14ac:dyDescent="0.25">
      <c r="A7" s="13">
        <v>1000</v>
      </c>
      <c r="B7" s="3" t="s">
        <v>2</v>
      </c>
      <c r="C7" s="14">
        <v>1999</v>
      </c>
      <c r="D7" s="12">
        <v>651</v>
      </c>
      <c r="E7" s="11">
        <v>20.69952305246423</v>
      </c>
      <c r="F7" s="12">
        <v>940882</v>
      </c>
      <c r="G7" s="11">
        <v>9.3373139162976013</v>
      </c>
      <c r="H7" s="11">
        <v>10.341351436776245</v>
      </c>
      <c r="I7" s="11">
        <v>8.972058095916843</v>
      </c>
      <c r="J7" s="11">
        <v>9.2263948831438256</v>
      </c>
      <c r="K7" s="11">
        <v>9.1915798627609036</v>
      </c>
    </row>
    <row r="8" spans="1:11" s="5" customFormat="1" x14ac:dyDescent="0.25">
      <c r="A8" s="13">
        <v>2000</v>
      </c>
      <c r="B8" s="3" t="s">
        <v>2</v>
      </c>
      <c r="C8" s="14">
        <v>4999</v>
      </c>
      <c r="D8" s="12">
        <v>491</v>
      </c>
      <c r="E8" s="11">
        <v>15.612082670906201</v>
      </c>
      <c r="F8" s="12">
        <v>1475268</v>
      </c>
      <c r="G8" s="11">
        <v>14.640561118895388</v>
      </c>
      <c r="H8" s="11">
        <v>16.117424327767417</v>
      </c>
      <c r="I8" s="11">
        <v>14.314937299218121</v>
      </c>
      <c r="J8" s="11">
        <v>14.570067069706708</v>
      </c>
      <c r="K8" s="11">
        <v>14.035833468149599</v>
      </c>
    </row>
    <row r="9" spans="1:11" s="5" customFormat="1" x14ac:dyDescent="0.25">
      <c r="A9" s="13">
        <v>5000</v>
      </c>
      <c r="B9" s="3" t="s">
        <v>2</v>
      </c>
      <c r="C9" s="14">
        <v>9999</v>
      </c>
      <c r="D9" s="12">
        <v>140</v>
      </c>
      <c r="E9" s="11">
        <v>4.4515103338632747</v>
      </c>
      <c r="F9" s="12">
        <v>969129</v>
      </c>
      <c r="G9" s="11">
        <v>9.6176371727672318</v>
      </c>
      <c r="H9" s="11">
        <v>10.451944487181056</v>
      </c>
      <c r="I9" s="11">
        <v>9.542442535878374</v>
      </c>
      <c r="J9" s="11">
        <v>9.6039505084164514</v>
      </c>
      <c r="K9" s="11">
        <v>9.1176897328412885</v>
      </c>
    </row>
    <row r="10" spans="1:11" s="5" customFormat="1" x14ac:dyDescent="0.25">
      <c r="A10" s="13">
        <v>10000</v>
      </c>
      <c r="B10" s="3" t="s">
        <v>2</v>
      </c>
      <c r="C10" s="14">
        <v>19999</v>
      </c>
      <c r="D10" s="12">
        <v>81</v>
      </c>
      <c r="E10" s="11">
        <v>2.5755166931637521</v>
      </c>
      <c r="F10" s="14">
        <v>1132579</v>
      </c>
      <c r="G10" s="11">
        <v>11.239715137505469</v>
      </c>
      <c r="H10" s="11">
        <v>11.887014843801801</v>
      </c>
      <c r="I10" s="11">
        <v>11.449855646938023</v>
      </c>
      <c r="J10" s="11">
        <v>11.362092567312303</v>
      </c>
      <c r="K10" s="11">
        <v>10.32621518901086</v>
      </c>
    </row>
    <row r="11" spans="1:11" s="5" customFormat="1" x14ac:dyDescent="0.25">
      <c r="A11" s="13">
        <v>20000</v>
      </c>
      <c r="B11" s="3" t="s">
        <v>2</v>
      </c>
      <c r="C11" s="14">
        <v>49999</v>
      </c>
      <c r="D11" s="14">
        <v>41</v>
      </c>
      <c r="E11" s="11">
        <v>1.3036565977742449</v>
      </c>
      <c r="F11" s="14">
        <v>1179169</v>
      </c>
      <c r="G11" s="11">
        <v>11.70207434446267</v>
      </c>
      <c r="H11" s="11">
        <v>11.744106478319448</v>
      </c>
      <c r="I11" s="11">
        <v>11.823838796235547</v>
      </c>
      <c r="J11" s="11">
        <v>11.763742977653795</v>
      </c>
      <c r="K11" s="11">
        <v>11.43076601443407</v>
      </c>
    </row>
    <row r="12" spans="1:11" s="5" customFormat="1" x14ac:dyDescent="0.25">
      <c r="A12" s="13">
        <v>50000</v>
      </c>
      <c r="B12" s="3" t="s">
        <v>2</v>
      </c>
      <c r="C12" s="14">
        <v>99999</v>
      </c>
      <c r="D12" s="12">
        <v>12</v>
      </c>
      <c r="E12" s="11">
        <v>0.38155802861685217</v>
      </c>
      <c r="F12" s="12">
        <v>758508</v>
      </c>
      <c r="G12" s="11">
        <v>7.5274341564862128</v>
      </c>
      <c r="H12" s="11">
        <v>6.9429003832132885</v>
      </c>
      <c r="I12" s="11">
        <v>7.9609970808655426</v>
      </c>
      <c r="J12" s="11">
        <v>7.667912152721839</v>
      </c>
      <c r="K12" s="11">
        <v>7.2457755381023219</v>
      </c>
    </row>
    <row r="13" spans="1:11" s="5" customFormat="1" x14ac:dyDescent="0.25">
      <c r="A13" s="13">
        <v>100000</v>
      </c>
      <c r="B13" s="3" t="s">
        <v>2</v>
      </c>
      <c r="C13" s="6"/>
      <c r="D13" s="12">
        <v>8</v>
      </c>
      <c r="E13" s="11">
        <v>0.25437201907790141</v>
      </c>
      <c r="F13" s="12">
        <v>1152241</v>
      </c>
      <c r="G13" s="11">
        <v>11.434840845322435</v>
      </c>
      <c r="H13" s="11">
        <v>10.748382785850527</v>
      </c>
      <c r="I13" s="11">
        <v>12.54723135024944</v>
      </c>
      <c r="J13" s="11">
        <v>11.411389131485453</v>
      </c>
      <c r="K13" s="11">
        <v>10.882059949278181</v>
      </c>
    </row>
    <row r="14" spans="1:11" s="5" customFormat="1" x14ac:dyDescent="0.25">
      <c r="A14" s="6" t="s">
        <v>1</v>
      </c>
      <c r="B14" s="3"/>
      <c r="C14" s="6"/>
      <c r="D14" s="12">
        <v>1</v>
      </c>
      <c r="E14" s="11">
        <v>3.1796502384737677E-2</v>
      </c>
      <c r="F14" s="12">
        <v>1698106</v>
      </c>
      <c r="G14" s="11">
        <v>16.852005655489695</v>
      </c>
      <c r="H14" s="11">
        <v>13.569664287650077</v>
      </c>
      <c r="I14" s="11">
        <v>16.473134671195279</v>
      </c>
      <c r="J14" s="11">
        <v>16.959713896213891</v>
      </c>
      <c r="K14" s="11">
        <v>19.375994607967431</v>
      </c>
    </row>
    <row r="15" spans="1:11" s="5" customFormat="1" x14ac:dyDescent="0.25">
      <c r="A15" s="9" t="s">
        <v>0</v>
      </c>
      <c r="B15" s="10"/>
      <c r="C15" s="9"/>
      <c r="D15" s="8">
        <v>3145</v>
      </c>
      <c r="E15" s="7">
        <v>100</v>
      </c>
      <c r="F15" s="8">
        <v>10076581</v>
      </c>
      <c r="G15" s="7">
        <v>100</v>
      </c>
      <c r="H15" s="7">
        <v>100</v>
      </c>
      <c r="I15" s="7">
        <v>100</v>
      </c>
      <c r="J15" s="7">
        <v>100</v>
      </c>
      <c r="K15" s="7">
        <v>100</v>
      </c>
    </row>
  </sheetData>
  <mergeCells count="9">
    <mergeCell ref="A2:C4"/>
    <mergeCell ref="D3:D4"/>
    <mergeCell ref="E3:E4"/>
    <mergeCell ref="F3:F4"/>
    <mergeCell ref="H4:K4"/>
    <mergeCell ref="D2:E2"/>
    <mergeCell ref="F2:G2"/>
    <mergeCell ref="H2:K2"/>
    <mergeCell ref="G3:G4"/>
  </mergeCells>
  <pageMargins left="0.78740157480314965" right="0.78740157480314965" top="1.1811023622047245" bottom="0.86614173228346458"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92B17-2026-4BC7-B66A-EAEEF60DD120}">
  <dimension ref="A1:E40"/>
  <sheetViews>
    <sheetView zoomScaleNormal="100" workbookViewId="0"/>
  </sheetViews>
  <sheetFormatPr defaultRowHeight="13.5" x14ac:dyDescent="0.25"/>
  <cols>
    <col min="1" max="1" width="20.85546875" style="2" customWidth="1"/>
    <col min="2" max="5" width="16.5703125" style="2" customWidth="1"/>
    <col min="6" max="16384" width="9.140625" style="1"/>
  </cols>
  <sheetData>
    <row r="1" spans="1:5" s="61" customFormat="1" ht="15.75" customHeight="1" x14ac:dyDescent="0.2">
      <c r="A1" s="17" t="s">
        <v>234</v>
      </c>
      <c r="C1" s="17"/>
      <c r="D1" s="17"/>
      <c r="E1" s="17"/>
    </row>
    <row r="2" spans="1:5" s="2" customFormat="1" ht="15.75" customHeight="1" x14ac:dyDescent="0.25">
      <c r="A2" s="242" t="s">
        <v>130</v>
      </c>
      <c r="B2" s="238" t="s">
        <v>233</v>
      </c>
      <c r="C2" s="93" t="s">
        <v>232</v>
      </c>
      <c r="D2" s="93" t="s">
        <v>231</v>
      </c>
      <c r="E2" s="136" t="s">
        <v>230</v>
      </c>
    </row>
    <row r="3" spans="1:5" s="2" customFormat="1" ht="15.75" customHeight="1" x14ac:dyDescent="0.25">
      <c r="A3" s="244"/>
      <c r="B3" s="239"/>
      <c r="C3" s="220" t="s">
        <v>229</v>
      </c>
      <c r="D3" s="227"/>
      <c r="E3" s="227"/>
    </row>
    <row r="4" spans="1:5" s="2" customFormat="1" ht="18" customHeight="1" x14ac:dyDescent="0.25">
      <c r="A4" s="53">
        <v>1997</v>
      </c>
      <c r="B4" s="135">
        <v>1304268</v>
      </c>
      <c r="C4" s="135">
        <v>435762</v>
      </c>
      <c r="D4" s="135">
        <v>16193</v>
      </c>
      <c r="E4" s="135">
        <v>2101</v>
      </c>
    </row>
    <row r="5" spans="1:5" s="2" customFormat="1" ht="12.75" x14ac:dyDescent="0.25">
      <c r="A5" s="53">
        <v>1998</v>
      </c>
      <c r="B5" s="135">
        <v>1263627</v>
      </c>
      <c r="C5" s="135">
        <v>429612</v>
      </c>
      <c r="D5" s="135">
        <v>14970</v>
      </c>
      <c r="E5" s="135">
        <v>1683</v>
      </c>
    </row>
    <row r="6" spans="1:5" s="2" customFormat="1" ht="12.75" x14ac:dyDescent="0.25">
      <c r="A6" s="53">
        <v>1999</v>
      </c>
      <c r="B6" s="135">
        <v>1274104</v>
      </c>
      <c r="C6" s="135">
        <v>422092</v>
      </c>
      <c r="D6" s="135">
        <v>14972</v>
      </c>
      <c r="E6" s="135">
        <v>1763</v>
      </c>
    </row>
    <row r="7" spans="1:5" s="2" customFormat="1" ht="12.75" x14ac:dyDescent="0.25">
      <c r="A7" s="53">
        <v>2000</v>
      </c>
      <c r="B7" s="135">
        <v>1253929</v>
      </c>
      <c r="C7" s="135">
        <v>413579</v>
      </c>
      <c r="D7" s="135">
        <v>13542</v>
      </c>
      <c r="E7" s="135">
        <v>1725</v>
      </c>
    </row>
    <row r="8" spans="1:5" s="2" customFormat="1" ht="12.75" x14ac:dyDescent="0.25">
      <c r="A8" s="53">
        <v>2001</v>
      </c>
      <c r="B8" s="135">
        <v>1247495</v>
      </c>
      <c r="C8" s="135">
        <v>400513</v>
      </c>
      <c r="D8" s="135">
        <v>13608</v>
      </c>
      <c r="E8" s="135">
        <v>1637</v>
      </c>
    </row>
    <row r="9" spans="1:5" s="2" customFormat="1" ht="12.75" x14ac:dyDescent="0.25">
      <c r="A9" s="53">
        <v>2002</v>
      </c>
      <c r="B9" s="135">
        <v>1207922</v>
      </c>
      <c r="C9" s="135">
        <v>393504</v>
      </c>
      <c r="D9" s="135">
        <v>13775</v>
      </c>
      <c r="E9" s="135">
        <v>1420</v>
      </c>
    </row>
    <row r="10" spans="1:5" s="2" customFormat="1" ht="12.75" x14ac:dyDescent="0.25">
      <c r="A10" s="53">
        <v>2003</v>
      </c>
      <c r="B10" s="134">
        <v>1196980</v>
      </c>
      <c r="C10" s="134">
        <v>387800</v>
      </c>
      <c r="D10" s="134">
        <v>12388</v>
      </c>
      <c r="E10" s="134">
        <v>1204</v>
      </c>
    </row>
    <row r="11" spans="1:5" s="2" customFormat="1" ht="12.75" x14ac:dyDescent="0.25">
      <c r="A11" s="53">
        <v>2004</v>
      </c>
      <c r="B11" s="134">
        <v>1155666</v>
      </c>
      <c r="C11" s="134">
        <v>376362</v>
      </c>
      <c r="D11" s="134">
        <v>13200</v>
      </c>
      <c r="E11" s="134">
        <v>1236</v>
      </c>
    </row>
    <row r="12" spans="1:5" s="2" customFormat="1" ht="12.75" x14ac:dyDescent="0.25">
      <c r="A12" s="53" t="s">
        <v>228</v>
      </c>
      <c r="B12" s="134">
        <v>696892</v>
      </c>
      <c r="C12" s="134">
        <v>230096</v>
      </c>
      <c r="D12" s="134">
        <v>11827</v>
      </c>
      <c r="E12" s="134">
        <v>929</v>
      </c>
    </row>
    <row r="13" spans="1:5" s="2" customFormat="1" ht="12.75" x14ac:dyDescent="0.25">
      <c r="A13" s="2" t="s">
        <v>63</v>
      </c>
      <c r="B13" s="135"/>
      <c r="C13" s="135"/>
      <c r="D13" s="135"/>
      <c r="E13" s="135"/>
    </row>
    <row r="14" spans="1:5" ht="15" customHeight="1" x14ac:dyDescent="0.25">
      <c r="A14" s="2" t="s">
        <v>42</v>
      </c>
      <c r="B14" s="134">
        <v>76614</v>
      </c>
      <c r="C14" s="134">
        <v>23409</v>
      </c>
      <c r="D14" s="134">
        <v>337</v>
      </c>
      <c r="E14" s="134">
        <v>25</v>
      </c>
    </row>
    <row r="15" spans="1:5" x14ac:dyDescent="0.25">
      <c r="A15" s="2" t="s">
        <v>41</v>
      </c>
      <c r="B15" s="134">
        <v>102616</v>
      </c>
      <c r="C15" s="134">
        <v>27215</v>
      </c>
      <c r="D15" s="134">
        <v>1406</v>
      </c>
      <c r="E15" s="134">
        <v>134</v>
      </c>
    </row>
    <row r="16" spans="1:5" s="62" customFormat="1" ht="12.75" x14ac:dyDescent="0.25">
      <c r="A16" s="62" t="s">
        <v>40</v>
      </c>
      <c r="B16" s="133">
        <v>179230</v>
      </c>
      <c r="C16" s="133">
        <v>50624</v>
      </c>
      <c r="D16" s="133">
        <v>1743</v>
      </c>
      <c r="E16" s="133">
        <v>159</v>
      </c>
    </row>
    <row r="17" spans="1:5" ht="18" customHeight="1" x14ac:dyDescent="0.25">
      <c r="A17" s="2" t="s">
        <v>39</v>
      </c>
      <c r="B17" s="134">
        <v>25925</v>
      </c>
      <c r="C17" s="134">
        <v>8237</v>
      </c>
      <c r="D17" s="134">
        <v>286</v>
      </c>
      <c r="E17" s="134">
        <v>40</v>
      </c>
    </row>
    <row r="18" spans="1:5" x14ac:dyDescent="0.25">
      <c r="A18" s="2" t="s">
        <v>38</v>
      </c>
      <c r="B18" s="134">
        <v>20403</v>
      </c>
      <c r="C18" s="134">
        <v>6688</v>
      </c>
      <c r="D18" s="134">
        <v>322</v>
      </c>
      <c r="E18" s="134">
        <v>23</v>
      </c>
    </row>
    <row r="19" spans="1:5" x14ac:dyDescent="0.25">
      <c r="A19" s="2" t="s">
        <v>37</v>
      </c>
      <c r="B19" s="134">
        <v>23565</v>
      </c>
      <c r="C19" s="134">
        <v>7690</v>
      </c>
      <c r="D19" s="134">
        <v>279</v>
      </c>
      <c r="E19" s="134">
        <v>20</v>
      </c>
    </row>
    <row r="20" spans="1:5" s="62" customFormat="1" ht="12.75" x14ac:dyDescent="0.25">
      <c r="A20" s="62" t="s">
        <v>36</v>
      </c>
      <c r="B20" s="133">
        <v>69893</v>
      </c>
      <c r="C20" s="133">
        <v>22615</v>
      </c>
      <c r="D20" s="133">
        <v>887</v>
      </c>
      <c r="E20" s="133">
        <v>83</v>
      </c>
    </row>
    <row r="21" spans="1:5" ht="18" customHeight="1" x14ac:dyDescent="0.25">
      <c r="A21" s="2" t="s">
        <v>35</v>
      </c>
      <c r="B21" s="134">
        <v>25245</v>
      </c>
      <c r="C21" s="134">
        <v>6217</v>
      </c>
      <c r="D21" s="134">
        <v>105</v>
      </c>
      <c r="E21" s="134">
        <v>11</v>
      </c>
    </row>
    <row r="22" spans="1:5" x14ac:dyDescent="0.25">
      <c r="A22" s="2" t="s">
        <v>34</v>
      </c>
      <c r="B22" s="134">
        <v>16491</v>
      </c>
      <c r="C22" s="134">
        <v>4415</v>
      </c>
      <c r="D22" s="134">
        <v>105</v>
      </c>
      <c r="E22" s="134">
        <v>16</v>
      </c>
    </row>
    <row r="23" spans="1:5" x14ac:dyDescent="0.25">
      <c r="A23" s="2" t="s">
        <v>33</v>
      </c>
      <c r="B23" s="134">
        <v>20818</v>
      </c>
      <c r="C23" s="134">
        <v>8051</v>
      </c>
      <c r="D23" s="134">
        <v>258</v>
      </c>
      <c r="E23" s="134">
        <v>59</v>
      </c>
    </row>
    <row r="24" spans="1:5" s="62" customFormat="1" ht="12.75" x14ac:dyDescent="0.25">
      <c r="A24" s="62" t="s">
        <v>32</v>
      </c>
      <c r="B24" s="133">
        <v>62554</v>
      </c>
      <c r="C24" s="133">
        <v>18683</v>
      </c>
      <c r="D24" s="133">
        <v>468</v>
      </c>
      <c r="E24" s="133">
        <v>86</v>
      </c>
    </row>
    <row r="25" spans="1:5" ht="18" customHeight="1" x14ac:dyDescent="0.25">
      <c r="A25" s="2" t="s">
        <v>31</v>
      </c>
      <c r="B25" s="134">
        <v>27141</v>
      </c>
      <c r="C25" s="134">
        <v>8834</v>
      </c>
      <c r="D25" s="134">
        <v>377</v>
      </c>
      <c r="E25" s="134">
        <v>37</v>
      </c>
    </row>
    <row r="26" spans="1:5" x14ac:dyDescent="0.25">
      <c r="A26" s="2" t="s">
        <v>30</v>
      </c>
      <c r="B26" s="134">
        <v>24547</v>
      </c>
      <c r="C26" s="134">
        <v>8483</v>
      </c>
      <c r="D26" s="134">
        <v>390</v>
      </c>
      <c r="E26" s="134">
        <v>25</v>
      </c>
    </row>
    <row r="27" spans="1:5" x14ac:dyDescent="0.25">
      <c r="A27" s="2" t="s">
        <v>29</v>
      </c>
      <c r="B27" s="134">
        <v>14860</v>
      </c>
      <c r="C27" s="134">
        <v>5657</v>
      </c>
      <c r="D27" s="134">
        <v>344</v>
      </c>
      <c r="E27" s="134">
        <v>17</v>
      </c>
    </row>
    <row r="28" spans="1:5" s="62" customFormat="1" ht="12.75" x14ac:dyDescent="0.25">
      <c r="A28" s="62" t="s">
        <v>28</v>
      </c>
      <c r="B28" s="133">
        <v>66548</v>
      </c>
      <c r="C28" s="133">
        <v>22974</v>
      </c>
      <c r="D28" s="133">
        <v>1111</v>
      </c>
      <c r="E28" s="133">
        <v>79</v>
      </c>
    </row>
    <row r="29" spans="1:5" ht="18" customHeight="1" x14ac:dyDescent="0.25">
      <c r="A29" s="2" t="s">
        <v>27</v>
      </c>
      <c r="B29" s="134">
        <v>71042</v>
      </c>
      <c r="C29" s="134">
        <v>29974</v>
      </c>
      <c r="D29" s="134">
        <v>2644</v>
      </c>
      <c r="E29" s="134">
        <v>198</v>
      </c>
    </row>
    <row r="30" spans="1:5" x14ac:dyDescent="0.25">
      <c r="A30" s="2" t="s">
        <v>26</v>
      </c>
      <c r="B30" s="134">
        <v>30529</v>
      </c>
      <c r="C30" s="134">
        <v>11042</v>
      </c>
      <c r="D30" s="134">
        <v>835</v>
      </c>
      <c r="E30" s="134">
        <v>73</v>
      </c>
    </row>
    <row r="31" spans="1:5" x14ac:dyDescent="0.25">
      <c r="A31" s="2" t="s">
        <v>25</v>
      </c>
      <c r="B31" s="134">
        <v>14146</v>
      </c>
      <c r="C31" s="134">
        <v>5209</v>
      </c>
      <c r="D31" s="134">
        <v>245</v>
      </c>
      <c r="E31" s="134">
        <v>25</v>
      </c>
    </row>
    <row r="32" spans="1:5" s="62" customFormat="1" ht="12.75" x14ac:dyDescent="0.25">
      <c r="A32" s="62" t="s">
        <v>24</v>
      </c>
      <c r="B32" s="133">
        <v>115717</v>
      </c>
      <c r="C32" s="133">
        <v>46225</v>
      </c>
      <c r="D32" s="133">
        <v>3724</v>
      </c>
      <c r="E32" s="133">
        <v>296</v>
      </c>
    </row>
    <row r="33" spans="1:5" ht="18" customHeight="1" x14ac:dyDescent="0.25">
      <c r="A33" s="2" t="s">
        <v>23</v>
      </c>
      <c r="B33" s="134">
        <v>35850</v>
      </c>
      <c r="C33" s="134">
        <v>12103</v>
      </c>
      <c r="D33" s="134">
        <v>680</v>
      </c>
      <c r="E33" s="134">
        <v>21</v>
      </c>
    </row>
    <row r="34" spans="1:5" x14ac:dyDescent="0.25">
      <c r="A34" s="2" t="s">
        <v>22</v>
      </c>
      <c r="B34" s="134">
        <v>34890</v>
      </c>
      <c r="C34" s="134">
        <v>10872</v>
      </c>
      <c r="D34" s="134">
        <v>584</v>
      </c>
      <c r="E34" s="134">
        <v>24</v>
      </c>
    </row>
    <row r="35" spans="1:5" x14ac:dyDescent="0.25">
      <c r="A35" s="2" t="s">
        <v>21</v>
      </c>
      <c r="B35" s="134">
        <v>53819</v>
      </c>
      <c r="C35" s="134">
        <v>20411</v>
      </c>
      <c r="D35" s="134">
        <v>1091</v>
      </c>
      <c r="E35" s="134">
        <v>56</v>
      </c>
    </row>
    <row r="36" spans="1:5" s="62" customFormat="1" ht="12.75" x14ac:dyDescent="0.25">
      <c r="A36" s="62" t="s">
        <v>20</v>
      </c>
      <c r="B36" s="133">
        <v>124559</v>
      </c>
      <c r="C36" s="133">
        <v>43386</v>
      </c>
      <c r="D36" s="133">
        <v>2355</v>
      </c>
      <c r="E36" s="133">
        <v>101</v>
      </c>
    </row>
    <row r="37" spans="1:5" ht="18" customHeight="1" x14ac:dyDescent="0.25">
      <c r="A37" s="2" t="s">
        <v>19</v>
      </c>
      <c r="B37" s="134">
        <v>32902</v>
      </c>
      <c r="C37" s="134">
        <v>10281</v>
      </c>
      <c r="D37" s="134">
        <v>608</v>
      </c>
      <c r="E37" s="134">
        <v>44</v>
      </c>
    </row>
    <row r="38" spans="1:5" x14ac:dyDescent="0.25">
      <c r="A38" s="2" t="s">
        <v>18</v>
      </c>
      <c r="B38" s="134">
        <v>20946</v>
      </c>
      <c r="C38" s="134">
        <v>7386</v>
      </c>
      <c r="D38" s="134">
        <v>565</v>
      </c>
      <c r="E38" s="134">
        <v>40</v>
      </c>
    </row>
    <row r="39" spans="1:5" x14ac:dyDescent="0.25">
      <c r="A39" s="2" t="s">
        <v>17</v>
      </c>
      <c r="B39" s="134">
        <v>24543</v>
      </c>
      <c r="C39" s="134">
        <v>7922</v>
      </c>
      <c r="D39" s="134">
        <v>366</v>
      </c>
      <c r="E39" s="134">
        <v>41</v>
      </c>
    </row>
    <row r="40" spans="1:5" s="62" customFormat="1" ht="12.75" x14ac:dyDescent="0.25">
      <c r="A40" s="62" t="s">
        <v>16</v>
      </c>
      <c r="B40" s="133">
        <v>78391</v>
      </c>
      <c r="C40" s="133">
        <v>25589</v>
      </c>
      <c r="D40" s="133">
        <v>1539</v>
      </c>
      <c r="E40" s="133">
        <v>125</v>
      </c>
    </row>
  </sheetData>
  <mergeCells count="3">
    <mergeCell ref="A2:A3"/>
    <mergeCell ref="B2:B3"/>
    <mergeCell ref="C3:E3"/>
  </mergeCells>
  <pageMargins left="0.78740157480314965" right="0.78740157480314965" top="1.1811023622047245" bottom="0.86614173228346458" header="0.51181102362204722" footer="0.51181102362204722"/>
  <pageSetup paperSize="9" orientation="portrait" horizontalDpi="4294967293"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8C2B-14A9-424F-9CFB-296044EC0F1A}">
  <dimension ref="A1:J6"/>
  <sheetViews>
    <sheetView zoomScaleNormal="100" workbookViewId="0"/>
  </sheetViews>
  <sheetFormatPr defaultRowHeight="13.5" x14ac:dyDescent="0.25"/>
  <cols>
    <col min="1" max="1" width="31.7109375" style="2" customWidth="1"/>
    <col min="2" max="10" width="6.140625" style="2" customWidth="1"/>
    <col min="11" max="16384" width="9.140625" style="1"/>
  </cols>
  <sheetData>
    <row r="1" spans="1:10" s="61" customFormat="1" ht="15.75" customHeight="1" x14ac:dyDescent="0.2">
      <c r="A1" s="17" t="s">
        <v>239</v>
      </c>
      <c r="C1" s="17"/>
      <c r="D1" s="17"/>
      <c r="E1" s="17"/>
      <c r="F1" s="17"/>
      <c r="G1" s="17"/>
      <c r="H1" s="17"/>
      <c r="I1" s="17"/>
      <c r="J1" s="17"/>
    </row>
    <row r="2" spans="1:10" s="54" customFormat="1" ht="20.100000000000001" customHeight="1" x14ac:dyDescent="0.25">
      <c r="A2" s="32" t="s">
        <v>238</v>
      </c>
      <c r="B2" s="16">
        <v>1997</v>
      </c>
      <c r="C2" s="16">
        <v>1998</v>
      </c>
      <c r="D2" s="16">
        <v>1999</v>
      </c>
      <c r="E2" s="16">
        <v>2000</v>
      </c>
      <c r="F2" s="15">
        <v>2001</v>
      </c>
      <c r="G2" s="15">
        <v>2002</v>
      </c>
      <c r="H2" s="15">
        <v>2003</v>
      </c>
      <c r="I2" s="15">
        <v>2004</v>
      </c>
      <c r="J2" s="15">
        <v>2005</v>
      </c>
    </row>
    <row r="3" spans="1:10" ht="18" customHeight="1" x14ac:dyDescent="0.25">
      <c r="A3" s="2" t="s">
        <v>237</v>
      </c>
      <c r="B3" s="4">
        <v>8494</v>
      </c>
      <c r="C3" s="4">
        <v>9458</v>
      </c>
      <c r="D3" s="4">
        <v>12765</v>
      </c>
      <c r="E3" s="4">
        <v>12789</v>
      </c>
      <c r="F3" s="4">
        <v>12049</v>
      </c>
      <c r="G3" s="4">
        <v>12777</v>
      </c>
      <c r="H3" s="4">
        <v>14993</v>
      </c>
      <c r="I3" s="4">
        <v>14165</v>
      </c>
      <c r="J3" s="4">
        <v>14793</v>
      </c>
    </row>
    <row r="4" spans="1:10" x14ac:dyDescent="0.25">
      <c r="A4" s="2" t="s">
        <v>63</v>
      </c>
      <c r="B4" s="4"/>
      <c r="C4" s="4"/>
      <c r="D4" s="4"/>
      <c r="E4" s="4"/>
      <c r="F4" s="4"/>
      <c r="G4" s="4"/>
      <c r="H4" s="4"/>
      <c r="I4" s="4"/>
      <c r="J4" s="4"/>
    </row>
    <row r="5" spans="1:10" x14ac:dyDescent="0.25">
      <c r="A5" s="2" t="s">
        <v>236</v>
      </c>
      <c r="B5" s="4">
        <v>5729</v>
      </c>
      <c r="C5" s="4">
        <v>6459</v>
      </c>
      <c r="D5" s="4">
        <v>8032</v>
      </c>
      <c r="E5" s="4">
        <v>8784</v>
      </c>
      <c r="F5" s="4">
        <v>8356</v>
      </c>
      <c r="G5" s="4">
        <v>7544</v>
      </c>
      <c r="H5" s="4">
        <v>9267</v>
      </c>
      <c r="I5" s="4">
        <v>9477</v>
      </c>
      <c r="J5" s="4">
        <v>9931</v>
      </c>
    </row>
    <row r="6" spans="1:10" x14ac:dyDescent="0.25">
      <c r="A6" s="2" t="s">
        <v>235</v>
      </c>
      <c r="B6" s="4">
        <v>2765</v>
      </c>
      <c r="C6" s="4">
        <v>2999</v>
      </c>
      <c r="D6" s="4">
        <v>4733</v>
      </c>
      <c r="E6" s="4">
        <v>4005</v>
      </c>
      <c r="F6" s="4">
        <v>3693</v>
      </c>
      <c r="G6" s="4">
        <v>5233</v>
      </c>
      <c r="H6" s="4">
        <v>5726</v>
      </c>
      <c r="I6" s="4">
        <v>4688</v>
      </c>
      <c r="J6" s="4">
        <v>4862</v>
      </c>
    </row>
  </sheetData>
  <pageMargins left="0.78740157480314965" right="0.78740157480314965" top="1.1811023622047245" bottom="0.86614173228346458" header="0.51181102362204722" footer="0.51181102362204722"/>
  <pageSetup paperSize="9" orientation="portrait" horizontalDpi="4294967293"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417A2-317F-4549-A5C4-15B02AF9F87D}">
  <dimension ref="A1:I32"/>
  <sheetViews>
    <sheetView zoomScaleNormal="100" workbookViewId="0"/>
  </sheetViews>
  <sheetFormatPr defaultRowHeight="12.75" x14ac:dyDescent="0.2"/>
  <cols>
    <col min="1" max="1" width="18.42578125" style="137" customWidth="1"/>
    <col min="2" max="9" width="8.5703125" style="137" customWidth="1"/>
    <col min="10" max="16384" width="9.140625" style="137"/>
  </cols>
  <sheetData>
    <row r="1" spans="1:9" s="154" customFormat="1" ht="15.75" customHeight="1" x14ac:dyDescent="0.25">
      <c r="A1" s="154" t="s">
        <v>254</v>
      </c>
    </row>
    <row r="2" spans="1:9" s="151" customFormat="1" ht="15.75" customHeight="1" x14ac:dyDescent="0.25">
      <c r="A2" s="217" t="s">
        <v>253</v>
      </c>
      <c r="B2" s="213" t="s">
        <v>252</v>
      </c>
      <c r="C2" s="213" t="s">
        <v>251</v>
      </c>
      <c r="D2" s="212" t="s">
        <v>250</v>
      </c>
      <c r="E2" s="212"/>
      <c r="F2" s="212"/>
      <c r="G2" s="213" t="s">
        <v>249</v>
      </c>
      <c r="H2" s="212" t="s">
        <v>248</v>
      </c>
      <c r="I2" s="220"/>
    </row>
    <row r="3" spans="1:9" s="151" customFormat="1" ht="19.5" customHeight="1" x14ac:dyDescent="0.25">
      <c r="A3" s="235"/>
      <c r="B3" s="234"/>
      <c r="C3" s="234"/>
      <c r="D3" s="153" t="s">
        <v>247</v>
      </c>
      <c r="E3" s="153" t="s">
        <v>246</v>
      </c>
      <c r="F3" s="153" t="s">
        <v>245</v>
      </c>
      <c r="G3" s="234"/>
      <c r="H3" s="153" t="s">
        <v>244</v>
      </c>
      <c r="I3" s="152" t="s">
        <v>243</v>
      </c>
    </row>
    <row r="4" spans="1:9" s="151" customFormat="1" ht="24" customHeight="1" x14ac:dyDescent="0.25">
      <c r="A4" s="235"/>
      <c r="B4" s="234"/>
      <c r="C4" s="234"/>
      <c r="D4" s="212" t="s">
        <v>242</v>
      </c>
      <c r="E4" s="212"/>
      <c r="F4" s="212"/>
      <c r="G4" s="234"/>
      <c r="H4" s="212" t="s">
        <v>241</v>
      </c>
      <c r="I4" s="220"/>
    </row>
    <row r="5" spans="1:9" s="138" customFormat="1" ht="14.1" customHeight="1" x14ac:dyDescent="0.25">
      <c r="A5" s="138" t="s">
        <v>42</v>
      </c>
      <c r="B5" s="145">
        <v>8324</v>
      </c>
      <c r="C5" s="150">
        <v>49.03033442705221</v>
      </c>
      <c r="D5" s="146">
        <v>3015</v>
      </c>
      <c r="E5" s="146">
        <v>2071</v>
      </c>
      <c r="F5" s="146">
        <v>3238</v>
      </c>
      <c r="G5" s="146">
        <v>3036</v>
      </c>
      <c r="H5" s="146">
        <v>630</v>
      </c>
      <c r="I5" s="146">
        <v>778</v>
      </c>
    </row>
    <row r="6" spans="1:9" s="138" customFormat="1" ht="14.1" customHeight="1" x14ac:dyDescent="0.25">
      <c r="A6" s="138" t="s">
        <v>41</v>
      </c>
      <c r="B6" s="149">
        <v>360</v>
      </c>
      <c r="C6" s="148">
        <v>3.1288118814892969</v>
      </c>
      <c r="D6" s="147">
        <v>139</v>
      </c>
      <c r="E6" s="147">
        <v>121</v>
      </c>
      <c r="F6" s="147">
        <v>100</v>
      </c>
      <c r="G6" s="147">
        <v>106</v>
      </c>
      <c r="H6" s="146">
        <v>11</v>
      </c>
      <c r="I6" s="146">
        <v>6</v>
      </c>
    </row>
    <row r="7" spans="1:9" s="139" customFormat="1" ht="13.5" customHeight="1" x14ac:dyDescent="0.25">
      <c r="A7" s="62" t="s">
        <v>40</v>
      </c>
      <c r="B7" s="144">
        <v>8684</v>
      </c>
      <c r="C7" s="143">
        <v>30.488136695267141</v>
      </c>
      <c r="D7" s="140">
        <v>3154</v>
      </c>
      <c r="E7" s="140">
        <v>2192</v>
      </c>
      <c r="F7" s="140">
        <v>3338</v>
      </c>
      <c r="G7" s="140">
        <v>3142</v>
      </c>
      <c r="H7" s="140">
        <v>641</v>
      </c>
      <c r="I7" s="140">
        <v>784</v>
      </c>
    </row>
    <row r="8" spans="1:9" s="138" customFormat="1" ht="17.100000000000001" customHeight="1" x14ac:dyDescent="0.25">
      <c r="A8" s="2" t="s">
        <v>39</v>
      </c>
      <c r="B8" s="149">
        <v>267</v>
      </c>
      <c r="C8" s="148">
        <v>6.2300934514017703</v>
      </c>
      <c r="D8" s="147">
        <v>101</v>
      </c>
      <c r="E8" s="147">
        <v>88</v>
      </c>
      <c r="F8" s="147">
        <v>78</v>
      </c>
      <c r="G8" s="147">
        <v>129</v>
      </c>
      <c r="H8" s="146">
        <v>12</v>
      </c>
      <c r="I8" s="146">
        <v>2</v>
      </c>
    </row>
    <row r="9" spans="1:9" s="138" customFormat="1" ht="14.1" customHeight="1" x14ac:dyDescent="0.25">
      <c r="A9" s="2" t="s">
        <v>38</v>
      </c>
      <c r="B9" s="149">
        <v>288</v>
      </c>
      <c r="C9" s="148">
        <v>9.1381140265290863</v>
      </c>
      <c r="D9" s="147">
        <v>21</v>
      </c>
      <c r="E9" s="147">
        <v>35</v>
      </c>
      <c r="F9" s="147">
        <v>232</v>
      </c>
      <c r="G9" s="147">
        <v>204</v>
      </c>
      <c r="H9" s="146">
        <v>6</v>
      </c>
      <c r="I9" s="146" t="s">
        <v>240</v>
      </c>
    </row>
    <row r="10" spans="1:9" s="138" customFormat="1" ht="14.1" customHeight="1" x14ac:dyDescent="0.25">
      <c r="A10" s="2" t="s">
        <v>37</v>
      </c>
      <c r="B10" s="149">
        <v>386</v>
      </c>
      <c r="C10" s="148">
        <v>10.552733595420223</v>
      </c>
      <c r="D10" s="147">
        <v>156</v>
      </c>
      <c r="E10" s="147">
        <v>73</v>
      </c>
      <c r="F10" s="147">
        <v>157</v>
      </c>
      <c r="G10" s="147">
        <v>193</v>
      </c>
      <c r="H10" s="146">
        <v>24</v>
      </c>
      <c r="I10" s="146">
        <v>10</v>
      </c>
    </row>
    <row r="11" spans="1:9" s="139" customFormat="1" ht="14.1" customHeight="1" x14ac:dyDescent="0.25">
      <c r="A11" s="62" t="s">
        <v>36</v>
      </c>
      <c r="B11" s="144">
        <v>941</v>
      </c>
      <c r="C11" s="143">
        <v>8.4812176180396666</v>
      </c>
      <c r="D11" s="140">
        <v>278</v>
      </c>
      <c r="E11" s="140">
        <v>196</v>
      </c>
      <c r="F11" s="140">
        <v>467</v>
      </c>
      <c r="G11" s="140">
        <v>526</v>
      </c>
      <c r="H11" s="140">
        <v>42</v>
      </c>
      <c r="I11" s="140">
        <v>12</v>
      </c>
    </row>
    <row r="12" spans="1:9" s="138" customFormat="1" ht="17.100000000000001" customHeight="1" x14ac:dyDescent="0.25">
      <c r="A12" s="2" t="s">
        <v>35</v>
      </c>
      <c r="B12" s="149">
        <v>264</v>
      </c>
      <c r="C12" s="148">
        <v>5.9895998765779428</v>
      </c>
      <c r="D12" s="147">
        <v>63</v>
      </c>
      <c r="E12" s="147">
        <v>60</v>
      </c>
      <c r="F12" s="147">
        <v>141</v>
      </c>
      <c r="G12" s="147">
        <v>191</v>
      </c>
      <c r="H12" s="146">
        <v>2</v>
      </c>
      <c r="I12" s="146">
        <v>1</v>
      </c>
    </row>
    <row r="13" spans="1:9" s="138" customFormat="1" ht="14.1" customHeight="1" x14ac:dyDescent="0.25">
      <c r="A13" s="2" t="s">
        <v>34</v>
      </c>
      <c r="B13" s="149">
        <v>23</v>
      </c>
      <c r="C13" s="148">
        <v>0.86859646141354629</v>
      </c>
      <c r="D13" s="147">
        <v>10</v>
      </c>
      <c r="E13" s="147">
        <v>7</v>
      </c>
      <c r="F13" s="147">
        <v>6</v>
      </c>
      <c r="G13" s="147">
        <v>16</v>
      </c>
      <c r="H13" s="146">
        <v>1</v>
      </c>
      <c r="I13" s="146" t="s">
        <v>240</v>
      </c>
    </row>
    <row r="14" spans="1:9" s="138" customFormat="1" ht="14.1" customHeight="1" x14ac:dyDescent="0.25">
      <c r="A14" s="2" t="s">
        <v>33</v>
      </c>
      <c r="B14" s="149">
        <v>259</v>
      </c>
      <c r="C14" s="148">
        <v>8.7890161052781615</v>
      </c>
      <c r="D14" s="147">
        <v>69</v>
      </c>
      <c r="E14" s="147">
        <v>64</v>
      </c>
      <c r="F14" s="147">
        <v>126</v>
      </c>
      <c r="G14" s="147">
        <v>167</v>
      </c>
      <c r="H14" s="146">
        <v>8</v>
      </c>
      <c r="I14" s="146">
        <v>2</v>
      </c>
    </row>
    <row r="15" spans="1:9" s="139" customFormat="1" ht="14.1" customHeight="1" x14ac:dyDescent="0.25">
      <c r="A15" s="62" t="s">
        <v>32</v>
      </c>
      <c r="B15" s="144">
        <v>546</v>
      </c>
      <c r="C15" s="143">
        <v>5.4586626276562242</v>
      </c>
      <c r="D15" s="140">
        <v>142</v>
      </c>
      <c r="E15" s="140">
        <v>131</v>
      </c>
      <c r="F15" s="140">
        <v>273</v>
      </c>
      <c r="G15" s="140">
        <v>374</v>
      </c>
      <c r="H15" s="140">
        <v>11</v>
      </c>
      <c r="I15" s="140">
        <v>3</v>
      </c>
    </row>
    <row r="16" spans="1:9" s="138" customFormat="1" ht="17.100000000000001" customHeight="1" x14ac:dyDescent="0.25">
      <c r="A16" s="2" t="s">
        <v>31</v>
      </c>
      <c r="B16" s="149">
        <v>1027</v>
      </c>
      <c r="C16" s="148">
        <v>25.717820170584023</v>
      </c>
      <c r="D16" s="147">
        <v>565</v>
      </c>
      <c r="E16" s="147">
        <v>140</v>
      </c>
      <c r="F16" s="147">
        <v>322</v>
      </c>
      <c r="G16" s="147">
        <v>517</v>
      </c>
      <c r="H16" s="146">
        <v>27</v>
      </c>
      <c r="I16" s="146">
        <v>66</v>
      </c>
    </row>
    <row r="17" spans="1:9" s="138" customFormat="1" ht="14.1" customHeight="1" x14ac:dyDescent="0.25">
      <c r="A17" s="2" t="s">
        <v>30</v>
      </c>
      <c r="B17" s="149">
        <v>35</v>
      </c>
      <c r="C17" s="148">
        <v>1.058679584574131</v>
      </c>
      <c r="D17" s="147">
        <v>25</v>
      </c>
      <c r="E17" s="147">
        <v>3</v>
      </c>
      <c r="F17" s="147">
        <v>7</v>
      </c>
      <c r="G17" s="147">
        <v>10</v>
      </c>
      <c r="H17" s="146">
        <v>1</v>
      </c>
      <c r="I17" s="146" t="s">
        <v>240</v>
      </c>
    </row>
    <row r="18" spans="1:9" s="138" customFormat="1" ht="14.1" customHeight="1" x14ac:dyDescent="0.25">
      <c r="A18" s="2" t="s">
        <v>29</v>
      </c>
      <c r="B18" s="149">
        <v>26</v>
      </c>
      <c r="C18" s="148">
        <v>1.0649278306600913</v>
      </c>
      <c r="D18" s="147">
        <v>14</v>
      </c>
      <c r="E18" s="147">
        <v>4</v>
      </c>
      <c r="F18" s="147">
        <v>8</v>
      </c>
      <c r="G18" s="147">
        <v>8</v>
      </c>
      <c r="H18" s="146">
        <v>4</v>
      </c>
      <c r="I18" s="146" t="s">
        <v>240</v>
      </c>
    </row>
    <row r="19" spans="1:9" s="139" customFormat="1" ht="14.1" customHeight="1" x14ac:dyDescent="0.25">
      <c r="A19" s="62" t="s">
        <v>28</v>
      </c>
      <c r="B19" s="144">
        <v>1088</v>
      </c>
      <c r="C19" s="143">
        <v>11.16948513087957</v>
      </c>
      <c r="D19" s="140">
        <v>604</v>
      </c>
      <c r="E19" s="140">
        <v>147</v>
      </c>
      <c r="F19" s="140">
        <v>337</v>
      </c>
      <c r="G19" s="140">
        <v>535</v>
      </c>
      <c r="H19" s="140">
        <v>32</v>
      </c>
      <c r="I19" s="140">
        <v>66</v>
      </c>
    </row>
    <row r="20" spans="1:9" s="138" customFormat="1" ht="17.100000000000001" customHeight="1" x14ac:dyDescent="0.25">
      <c r="A20" s="2" t="s">
        <v>27</v>
      </c>
      <c r="B20" s="149">
        <v>437</v>
      </c>
      <c r="C20" s="148">
        <v>5.9960223183750641</v>
      </c>
      <c r="D20" s="147">
        <v>114</v>
      </c>
      <c r="E20" s="147">
        <v>76</v>
      </c>
      <c r="F20" s="147">
        <v>247</v>
      </c>
      <c r="G20" s="147">
        <v>220</v>
      </c>
      <c r="H20" s="146">
        <v>12</v>
      </c>
      <c r="I20" s="146">
        <v>4</v>
      </c>
    </row>
    <row r="21" spans="1:9" s="138" customFormat="1" ht="14.1" customHeight="1" x14ac:dyDescent="0.25">
      <c r="A21" s="2" t="s">
        <v>26</v>
      </c>
      <c r="B21" s="149">
        <v>253</v>
      </c>
      <c r="C21" s="148">
        <v>7.8615130771453696</v>
      </c>
      <c r="D21" s="147">
        <v>75</v>
      </c>
      <c r="E21" s="147">
        <v>88</v>
      </c>
      <c r="F21" s="147">
        <v>90</v>
      </c>
      <c r="G21" s="147">
        <v>147</v>
      </c>
      <c r="H21" s="146">
        <v>13</v>
      </c>
      <c r="I21" s="146">
        <v>44</v>
      </c>
    </row>
    <row r="22" spans="1:9" s="138" customFormat="1" ht="14.1" customHeight="1" x14ac:dyDescent="0.25">
      <c r="A22" s="2" t="s">
        <v>25</v>
      </c>
      <c r="B22" s="149">
        <v>68</v>
      </c>
      <c r="C22" s="148">
        <v>3.1530748275662202</v>
      </c>
      <c r="D22" s="147">
        <v>48</v>
      </c>
      <c r="E22" s="147">
        <v>9</v>
      </c>
      <c r="F22" s="147">
        <v>11</v>
      </c>
      <c r="G22" s="147">
        <v>9</v>
      </c>
      <c r="H22" s="146" t="s">
        <v>240</v>
      </c>
      <c r="I22" s="146" t="s">
        <v>240</v>
      </c>
    </row>
    <row r="23" spans="1:9" s="139" customFormat="1" ht="14.1" customHeight="1" x14ac:dyDescent="0.25">
      <c r="A23" s="62" t="s">
        <v>24</v>
      </c>
      <c r="B23" s="144">
        <v>758</v>
      </c>
      <c r="C23" s="143">
        <v>5.9859432993761352</v>
      </c>
      <c r="D23" s="140">
        <v>237</v>
      </c>
      <c r="E23" s="140">
        <v>173</v>
      </c>
      <c r="F23" s="140">
        <v>348</v>
      </c>
      <c r="G23" s="140">
        <v>376</v>
      </c>
      <c r="H23" s="140">
        <v>25</v>
      </c>
      <c r="I23" s="140">
        <v>48</v>
      </c>
    </row>
    <row r="24" spans="1:9" s="138" customFormat="1" ht="17.100000000000001" customHeight="1" x14ac:dyDescent="0.25">
      <c r="A24" s="2" t="s">
        <v>23</v>
      </c>
      <c r="B24" s="149">
        <v>433</v>
      </c>
      <c r="C24" s="148">
        <v>7.8962077231476506</v>
      </c>
      <c r="D24" s="147">
        <v>194</v>
      </c>
      <c r="E24" s="147">
        <v>38</v>
      </c>
      <c r="F24" s="147">
        <v>201</v>
      </c>
      <c r="G24" s="147">
        <v>197</v>
      </c>
      <c r="H24" s="146">
        <v>9</v>
      </c>
      <c r="I24" s="146">
        <v>3</v>
      </c>
    </row>
    <row r="25" spans="1:9" s="138" customFormat="1" ht="14.1" customHeight="1" x14ac:dyDescent="0.25">
      <c r="A25" s="2" t="s">
        <v>22</v>
      </c>
      <c r="B25" s="149">
        <v>229</v>
      </c>
      <c r="C25" s="148">
        <v>5.5986455678407934</v>
      </c>
      <c r="D25" s="147">
        <v>135</v>
      </c>
      <c r="E25" s="147">
        <v>27</v>
      </c>
      <c r="F25" s="147">
        <v>67</v>
      </c>
      <c r="G25" s="147">
        <v>119</v>
      </c>
      <c r="H25" s="146">
        <v>28</v>
      </c>
      <c r="I25" s="146">
        <v>61</v>
      </c>
    </row>
    <row r="26" spans="1:9" s="138" customFormat="1" ht="14.1" customHeight="1" x14ac:dyDescent="0.25">
      <c r="A26" s="2" t="s">
        <v>21</v>
      </c>
      <c r="B26" s="149">
        <v>478</v>
      </c>
      <c r="C26" s="148">
        <v>8.2399870366731136</v>
      </c>
      <c r="D26" s="147">
        <v>253</v>
      </c>
      <c r="E26" s="147">
        <v>83</v>
      </c>
      <c r="F26" s="147">
        <v>142</v>
      </c>
      <c r="G26" s="147">
        <v>225</v>
      </c>
      <c r="H26" s="146">
        <v>125</v>
      </c>
      <c r="I26" s="146">
        <v>10</v>
      </c>
    </row>
    <row r="27" spans="1:9" s="139" customFormat="1" ht="14.1" customHeight="1" x14ac:dyDescent="0.25">
      <c r="A27" s="62" t="s">
        <v>20</v>
      </c>
      <c r="B27" s="144">
        <v>1140</v>
      </c>
      <c r="C27" s="143">
        <v>7.4146823719178663</v>
      </c>
      <c r="D27" s="140">
        <v>582</v>
      </c>
      <c r="E27" s="140">
        <v>148</v>
      </c>
      <c r="F27" s="140">
        <v>410</v>
      </c>
      <c r="G27" s="140">
        <v>541</v>
      </c>
      <c r="H27" s="140">
        <v>162</v>
      </c>
      <c r="I27" s="140">
        <v>74</v>
      </c>
    </row>
    <row r="28" spans="1:9" s="138" customFormat="1" ht="17.100000000000001" customHeight="1" x14ac:dyDescent="0.25">
      <c r="A28" s="2" t="s">
        <v>19</v>
      </c>
      <c r="B28" s="149">
        <v>479</v>
      </c>
      <c r="C28" s="148">
        <v>8.8838524390255209</v>
      </c>
      <c r="D28" s="147">
        <v>275</v>
      </c>
      <c r="E28" s="147">
        <v>47</v>
      </c>
      <c r="F28" s="147">
        <v>157</v>
      </c>
      <c r="G28" s="147">
        <v>171</v>
      </c>
      <c r="H28" s="146">
        <v>40</v>
      </c>
      <c r="I28" s="146">
        <v>5</v>
      </c>
    </row>
    <row r="29" spans="1:9" s="138" customFormat="1" ht="14.1" customHeight="1" x14ac:dyDescent="0.25">
      <c r="A29" s="2" t="s">
        <v>18</v>
      </c>
      <c r="B29" s="149">
        <v>288</v>
      </c>
      <c r="C29" s="148">
        <v>7.4280695917269881</v>
      </c>
      <c r="D29" s="147">
        <v>98</v>
      </c>
      <c r="E29" s="147">
        <v>36</v>
      </c>
      <c r="F29" s="147">
        <v>154</v>
      </c>
      <c r="G29" s="147">
        <v>141</v>
      </c>
      <c r="H29" s="146">
        <v>10</v>
      </c>
      <c r="I29" s="146">
        <v>9</v>
      </c>
    </row>
    <row r="30" spans="1:9" s="138" customFormat="1" ht="14.1" customHeight="1" x14ac:dyDescent="0.25">
      <c r="A30" s="2" t="s">
        <v>17</v>
      </c>
      <c r="B30" s="149">
        <v>869</v>
      </c>
      <c r="C30" s="148">
        <v>20.484799053314696</v>
      </c>
      <c r="D30" s="147">
        <v>262</v>
      </c>
      <c r="E30" s="147">
        <v>172</v>
      </c>
      <c r="F30" s="147">
        <v>435</v>
      </c>
      <c r="G30" s="147">
        <v>513</v>
      </c>
      <c r="H30" s="146">
        <v>43</v>
      </c>
      <c r="I30" s="146">
        <v>25</v>
      </c>
    </row>
    <row r="31" spans="1:9" s="139" customFormat="1" ht="14.1" customHeight="1" x14ac:dyDescent="0.25">
      <c r="A31" s="62" t="s">
        <v>16</v>
      </c>
      <c r="B31" s="144">
        <v>1636</v>
      </c>
      <c r="C31" s="143">
        <v>12.108508817895725</v>
      </c>
      <c r="D31" s="140">
        <v>635</v>
      </c>
      <c r="E31" s="140">
        <v>255</v>
      </c>
      <c r="F31" s="140">
        <v>746</v>
      </c>
      <c r="G31" s="140">
        <v>825</v>
      </c>
      <c r="H31" s="140">
        <v>93</v>
      </c>
      <c r="I31" s="140">
        <v>39</v>
      </c>
    </row>
    <row r="32" spans="1:9" s="139" customFormat="1" ht="18" customHeight="1" x14ac:dyDescent="0.25">
      <c r="A32" s="139" t="s">
        <v>15</v>
      </c>
      <c r="B32" s="142">
        <v>14793</v>
      </c>
      <c r="C32" s="141">
        <v>14.665316422566921</v>
      </c>
      <c r="D32" s="140">
        <v>5632</v>
      </c>
      <c r="E32" s="140">
        <v>3242</v>
      </c>
      <c r="F32" s="140">
        <v>5919</v>
      </c>
      <c r="G32" s="140">
        <v>6319</v>
      </c>
      <c r="H32" s="140">
        <v>1006</v>
      </c>
      <c r="I32" s="140">
        <v>1026</v>
      </c>
    </row>
  </sheetData>
  <mergeCells count="8">
    <mergeCell ref="H2:I2"/>
    <mergeCell ref="D4:F4"/>
    <mergeCell ref="H4:I4"/>
    <mergeCell ref="A2:A4"/>
    <mergeCell ref="B2:B4"/>
    <mergeCell ref="C2:C4"/>
    <mergeCell ref="D2:F2"/>
    <mergeCell ref="G2:G4"/>
  </mergeCell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8875F-5303-4D34-8F34-6859C361436B}">
  <dimension ref="A1:G45"/>
  <sheetViews>
    <sheetView zoomScaleNormal="100" workbookViewId="0"/>
  </sheetViews>
  <sheetFormatPr defaultRowHeight="13.5" x14ac:dyDescent="0.25"/>
  <cols>
    <col min="1" max="1" width="18.42578125" style="2" customWidth="1"/>
    <col min="2" max="7" width="11.42578125" style="2" customWidth="1"/>
    <col min="8" max="16384" width="9.140625" style="1"/>
  </cols>
  <sheetData>
    <row r="1" spans="1:7" s="61" customFormat="1" ht="15.75" customHeight="1" x14ac:dyDescent="0.2">
      <c r="A1" s="17" t="s">
        <v>258</v>
      </c>
      <c r="C1" s="17"/>
      <c r="D1" s="17"/>
      <c r="E1" s="17"/>
      <c r="F1" s="17"/>
      <c r="G1" s="17"/>
    </row>
    <row r="2" spans="1:7" ht="22.5" customHeight="1" x14ac:dyDescent="0.2">
      <c r="A2" s="224" t="s">
        <v>130</v>
      </c>
      <c r="B2" s="238" t="s">
        <v>257</v>
      </c>
      <c r="C2" s="220" t="s">
        <v>10</v>
      </c>
      <c r="D2" s="211"/>
      <c r="E2" s="216" t="s">
        <v>256</v>
      </c>
      <c r="F2" s="217"/>
      <c r="G2" s="228" t="s">
        <v>255</v>
      </c>
    </row>
    <row r="3" spans="1:7" ht="15.75" customHeight="1" x14ac:dyDescent="0.2">
      <c r="A3" s="226"/>
      <c r="B3" s="239"/>
      <c r="C3" s="76" t="s">
        <v>81</v>
      </c>
      <c r="D3" s="76" t="s">
        <v>80</v>
      </c>
      <c r="E3" s="76" t="s">
        <v>81</v>
      </c>
      <c r="F3" s="76" t="s">
        <v>80</v>
      </c>
      <c r="G3" s="229"/>
    </row>
    <row r="4" spans="1:7" ht="18" customHeight="1" x14ac:dyDescent="0.25">
      <c r="A4" s="53">
        <v>1990</v>
      </c>
      <c r="B4" s="157">
        <v>4133</v>
      </c>
      <c r="C4" s="157">
        <v>2980</v>
      </c>
      <c r="D4" s="157">
        <v>1153</v>
      </c>
      <c r="E4" s="155">
        <v>59.8</v>
      </c>
      <c r="F4" s="155">
        <v>21.4</v>
      </c>
      <c r="G4" s="155">
        <v>28.4</v>
      </c>
    </row>
    <row r="5" spans="1:7" ht="12" customHeight="1" x14ac:dyDescent="0.25">
      <c r="A5" s="53">
        <v>1995</v>
      </c>
      <c r="B5" s="157">
        <v>3369</v>
      </c>
      <c r="C5" s="157">
        <v>2478</v>
      </c>
      <c r="D5" s="157">
        <v>891</v>
      </c>
      <c r="E5" s="155">
        <v>50.2</v>
      </c>
      <c r="F5" s="155">
        <v>16.5</v>
      </c>
      <c r="G5" s="155">
        <v>23.2</v>
      </c>
    </row>
    <row r="6" spans="1:7" ht="12" customHeight="1" x14ac:dyDescent="0.25">
      <c r="A6" s="53">
        <v>1996</v>
      </c>
      <c r="B6" s="157">
        <v>3438</v>
      </c>
      <c r="C6" s="157">
        <v>2522</v>
      </c>
      <c r="D6" s="157">
        <v>916</v>
      </c>
      <c r="E6" s="155">
        <v>51.2</v>
      </c>
      <c r="F6" s="155">
        <v>17</v>
      </c>
      <c r="G6" s="155">
        <v>24</v>
      </c>
    </row>
    <row r="7" spans="1:7" ht="12" customHeight="1" x14ac:dyDescent="0.25">
      <c r="A7" s="53">
        <v>1997</v>
      </c>
      <c r="B7" s="157">
        <v>3214</v>
      </c>
      <c r="C7" s="157">
        <v>2388</v>
      </c>
      <c r="D7" s="157">
        <v>826</v>
      </c>
      <c r="E7" s="155">
        <v>48.6</v>
      </c>
      <c r="F7" s="155">
        <v>15.3</v>
      </c>
      <c r="G7" s="155">
        <v>23.1</v>
      </c>
    </row>
    <row r="8" spans="1:7" ht="12" customHeight="1" x14ac:dyDescent="0.25">
      <c r="A8" s="53">
        <v>1998</v>
      </c>
      <c r="B8" s="157">
        <v>3247</v>
      </c>
      <c r="C8" s="157">
        <v>2469</v>
      </c>
      <c r="D8" s="157">
        <v>778</v>
      </c>
      <c r="E8" s="155">
        <v>50.5</v>
      </c>
      <c r="F8" s="155">
        <v>14.5</v>
      </c>
      <c r="G8" s="155">
        <v>23</v>
      </c>
    </row>
    <row r="9" spans="1:7" ht="12" customHeight="1" x14ac:dyDescent="0.25">
      <c r="A9" s="53">
        <v>1999</v>
      </c>
      <c r="B9" s="157">
        <v>3328</v>
      </c>
      <c r="C9" s="157">
        <v>2550</v>
      </c>
      <c r="D9" s="157">
        <v>778</v>
      </c>
      <c r="E9" s="155">
        <v>52.3</v>
      </c>
      <c r="F9" s="155">
        <v>14.5</v>
      </c>
      <c r="G9" s="155">
        <v>23.2</v>
      </c>
    </row>
    <row r="10" spans="1:7" ht="12" customHeight="1" x14ac:dyDescent="0.25">
      <c r="A10" s="53">
        <v>2000</v>
      </c>
      <c r="B10" s="157">
        <v>3269</v>
      </c>
      <c r="C10" s="157">
        <v>2463</v>
      </c>
      <c r="D10" s="157">
        <v>806</v>
      </c>
      <c r="E10" s="155">
        <v>50.7</v>
      </c>
      <c r="F10" s="155">
        <v>15.1</v>
      </c>
      <c r="G10" s="155">
        <v>24.1</v>
      </c>
    </row>
    <row r="11" spans="1:7" ht="12" customHeight="1" x14ac:dyDescent="0.25">
      <c r="A11" s="53">
        <v>2001</v>
      </c>
      <c r="B11" s="157">
        <v>2979</v>
      </c>
      <c r="C11" s="157">
        <v>2282</v>
      </c>
      <c r="D11" s="157">
        <v>697</v>
      </c>
      <c r="E11" s="155">
        <v>47.1</v>
      </c>
      <c r="F11" s="155">
        <v>13</v>
      </c>
      <c r="G11" s="155">
        <v>22.5</v>
      </c>
    </row>
    <row r="12" spans="1:7" ht="12" customHeight="1" x14ac:dyDescent="0.25">
      <c r="A12" s="53">
        <v>2002</v>
      </c>
      <c r="B12" s="157">
        <v>2843</v>
      </c>
      <c r="C12" s="157">
        <v>2195</v>
      </c>
      <c r="D12" s="157">
        <v>648</v>
      </c>
      <c r="E12" s="155">
        <v>45.466615904242957</v>
      </c>
      <c r="F12" s="155">
        <v>12.155569910049721</v>
      </c>
      <c r="G12" s="155">
        <v>21.402814059759248</v>
      </c>
    </row>
    <row r="13" spans="1:7" ht="12" customHeight="1" x14ac:dyDescent="0.25">
      <c r="A13" s="53">
        <v>2003</v>
      </c>
      <c r="B13" s="157">
        <v>2801</v>
      </c>
      <c r="C13" s="157">
        <v>2161</v>
      </c>
      <c r="D13" s="157">
        <v>640</v>
      </c>
      <c r="E13" s="155">
        <v>44.9</v>
      </c>
      <c r="F13" s="155">
        <v>12</v>
      </c>
      <c r="G13" s="155">
        <v>20.6</v>
      </c>
    </row>
    <row r="14" spans="1:7" ht="12" customHeight="1" x14ac:dyDescent="0.25">
      <c r="A14" s="53">
        <v>2004</v>
      </c>
      <c r="B14" s="157">
        <v>2742</v>
      </c>
      <c r="C14" s="157">
        <v>2087</v>
      </c>
      <c r="D14" s="157">
        <v>655</v>
      </c>
      <c r="E14" s="155">
        <v>43.5</v>
      </c>
      <c r="F14" s="155">
        <v>12.3</v>
      </c>
      <c r="G14" s="155">
        <v>20.7</v>
      </c>
    </row>
    <row r="15" spans="1:7" ht="12" customHeight="1" x14ac:dyDescent="0.25">
      <c r="A15" s="53" t="s">
        <v>228</v>
      </c>
      <c r="B15" s="157">
        <v>2621</v>
      </c>
      <c r="C15" s="157">
        <v>2028</v>
      </c>
      <c r="D15" s="157">
        <v>593</v>
      </c>
      <c r="E15" s="155">
        <v>42.348398267892044</v>
      </c>
      <c r="F15" s="155">
        <v>11.192442440080798</v>
      </c>
      <c r="G15" s="155">
        <v>19.310111101287834</v>
      </c>
    </row>
    <row r="16" spans="1:7" ht="12" customHeight="1" x14ac:dyDescent="0.25">
      <c r="A16" s="2" t="s">
        <v>63</v>
      </c>
      <c r="B16" s="157"/>
      <c r="C16" s="157"/>
      <c r="D16" s="157"/>
      <c r="E16" s="155"/>
      <c r="F16" s="155"/>
      <c r="G16" s="155"/>
    </row>
    <row r="17" spans="1:7" ht="12" customHeight="1" x14ac:dyDescent="0.25">
      <c r="A17" s="2" t="s">
        <v>42</v>
      </c>
      <c r="B17" s="157">
        <v>315</v>
      </c>
      <c r="C17" s="157">
        <v>191</v>
      </c>
      <c r="D17" s="157">
        <v>124</v>
      </c>
      <c r="E17" s="160">
        <v>24.681769928429325</v>
      </c>
      <c r="F17" s="160">
        <v>13.421743657684923</v>
      </c>
      <c r="G17" s="155">
        <v>13.43742001535705</v>
      </c>
    </row>
    <row r="18" spans="1:7" ht="12" customHeight="1" x14ac:dyDescent="0.25">
      <c r="A18" s="2" t="s">
        <v>41</v>
      </c>
      <c r="B18" s="157">
        <v>262</v>
      </c>
      <c r="C18" s="157">
        <v>206</v>
      </c>
      <c r="D18" s="157">
        <v>56</v>
      </c>
      <c r="E18" s="160">
        <v>37.243274515475846</v>
      </c>
      <c r="F18" s="160">
        <v>9.3727535727346609</v>
      </c>
      <c r="G18" s="155">
        <v>19.143650445710946</v>
      </c>
    </row>
    <row r="19" spans="1:7" ht="12" customHeight="1" x14ac:dyDescent="0.25">
      <c r="A19" s="62" t="s">
        <v>40</v>
      </c>
      <c r="B19" s="159">
        <v>577</v>
      </c>
      <c r="C19" s="159">
        <v>397</v>
      </c>
      <c r="D19" s="159">
        <v>180</v>
      </c>
      <c r="E19" s="156">
        <v>29.917771344577741</v>
      </c>
      <c r="F19" s="156">
        <v>11.831593048413236</v>
      </c>
      <c r="G19" s="158">
        <v>15.540831717302305</v>
      </c>
    </row>
    <row r="20" spans="1:7" ht="12" customHeight="1" x14ac:dyDescent="0.25">
      <c r="A20" s="2" t="s">
        <v>39</v>
      </c>
      <c r="B20" s="157">
        <v>100</v>
      </c>
      <c r="C20" s="157">
        <v>81</v>
      </c>
      <c r="D20" s="157">
        <v>19</v>
      </c>
      <c r="E20" s="160">
        <v>39.027398679332101</v>
      </c>
      <c r="F20" s="160">
        <v>8.596565445878964</v>
      </c>
      <c r="G20" s="155">
        <v>19.508388607101054</v>
      </c>
    </row>
    <row r="21" spans="1:7" ht="12" customHeight="1" x14ac:dyDescent="0.25">
      <c r="A21" s="2" t="s">
        <v>38</v>
      </c>
      <c r="B21" s="157">
        <v>84</v>
      </c>
      <c r="C21" s="157">
        <v>70</v>
      </c>
      <c r="D21" s="157">
        <v>14</v>
      </c>
      <c r="E21" s="160">
        <v>46.133060928592613</v>
      </c>
      <c r="F21" s="160">
        <v>8.5664373105058171</v>
      </c>
      <c r="G21" s="155">
        <v>20.428015564202337</v>
      </c>
    </row>
    <row r="22" spans="1:7" ht="12" customHeight="1" x14ac:dyDescent="0.25">
      <c r="A22" s="2" t="s">
        <v>37</v>
      </c>
      <c r="B22" s="157">
        <v>77</v>
      </c>
      <c r="C22" s="157">
        <v>59</v>
      </c>
      <c r="D22" s="157">
        <v>18</v>
      </c>
      <c r="E22" s="160">
        <v>33.31667499583542</v>
      </c>
      <c r="F22" s="160">
        <v>9.5392793074483233</v>
      </c>
      <c r="G22" s="155">
        <v>16.746411483253588</v>
      </c>
    </row>
    <row r="23" spans="1:7" ht="12" customHeight="1" x14ac:dyDescent="0.25">
      <c r="A23" s="62" t="s">
        <v>36</v>
      </c>
      <c r="B23" s="159">
        <v>261</v>
      </c>
      <c r="C23" s="159">
        <v>210</v>
      </c>
      <c r="D23" s="159">
        <v>51</v>
      </c>
      <c r="E23" s="156">
        <v>39.152077856703393</v>
      </c>
      <c r="F23" s="156">
        <v>8.8983416806175786</v>
      </c>
      <c r="G23" s="158">
        <v>18.86383347788378</v>
      </c>
    </row>
    <row r="24" spans="1:7" ht="12" customHeight="1" x14ac:dyDescent="0.25">
      <c r="A24" s="2" t="s">
        <v>35</v>
      </c>
      <c r="B24" s="157">
        <v>63</v>
      </c>
      <c r="C24" s="157">
        <v>54</v>
      </c>
      <c r="D24" s="157">
        <v>9</v>
      </c>
      <c r="E24" s="160">
        <v>25.329755896204286</v>
      </c>
      <c r="F24" s="160">
        <v>3.9547228178718319</v>
      </c>
      <c r="G24" s="155">
        <v>11.574499356972257</v>
      </c>
    </row>
    <row r="25" spans="1:7" ht="12" customHeight="1" x14ac:dyDescent="0.25">
      <c r="A25" s="2" t="s">
        <v>34</v>
      </c>
      <c r="B25" s="157">
        <v>51</v>
      </c>
      <c r="C25" s="157">
        <v>40</v>
      </c>
      <c r="D25" s="157">
        <v>11</v>
      </c>
      <c r="E25" s="160">
        <v>31.412954702519318</v>
      </c>
      <c r="F25" s="160">
        <v>8.0023861660567874</v>
      </c>
      <c r="G25" s="155">
        <v>13.991769547325102</v>
      </c>
    </row>
    <row r="26" spans="1:7" ht="12" customHeight="1" x14ac:dyDescent="0.25">
      <c r="A26" s="2" t="s">
        <v>33</v>
      </c>
      <c r="B26" s="157">
        <v>55</v>
      </c>
      <c r="C26" s="157">
        <v>48</v>
      </c>
      <c r="D26" s="157">
        <v>7</v>
      </c>
      <c r="E26" s="160">
        <v>34.171605531528648</v>
      </c>
      <c r="F26" s="160">
        <v>4.539014450276718</v>
      </c>
      <c r="G26" s="155">
        <v>13.781007266349286</v>
      </c>
    </row>
    <row r="27" spans="1:7" ht="12" customHeight="1" x14ac:dyDescent="0.25">
      <c r="A27" s="62" t="s">
        <v>32</v>
      </c>
      <c r="B27" s="159">
        <v>169</v>
      </c>
      <c r="C27" s="159">
        <v>142</v>
      </c>
      <c r="D27" s="159">
        <v>27</v>
      </c>
      <c r="E27" s="156">
        <v>29.522351226580927</v>
      </c>
      <c r="F27" s="156">
        <v>5.1997723655208876</v>
      </c>
      <c r="G27" s="158">
        <v>12.921477177154218</v>
      </c>
    </row>
    <row r="28" spans="1:7" ht="12" customHeight="1" x14ac:dyDescent="0.25">
      <c r="A28" s="2" t="s">
        <v>31</v>
      </c>
      <c r="B28" s="157">
        <v>91</v>
      </c>
      <c r="C28" s="157">
        <v>68</v>
      </c>
      <c r="D28" s="157">
        <v>23</v>
      </c>
      <c r="E28" s="160">
        <v>35.888829074173771</v>
      </c>
      <c r="F28" s="160">
        <v>10.959687410654722</v>
      </c>
      <c r="G28" s="155">
        <v>17.066766691672917</v>
      </c>
    </row>
    <row r="29" spans="1:7" ht="12" customHeight="1" x14ac:dyDescent="0.25">
      <c r="A29" s="2" t="s">
        <v>30</v>
      </c>
      <c r="B29" s="157">
        <v>89</v>
      </c>
      <c r="C29" s="157">
        <v>69</v>
      </c>
      <c r="D29" s="157">
        <v>20</v>
      </c>
      <c r="E29" s="160">
        <v>43.846689098378626</v>
      </c>
      <c r="F29" s="160">
        <v>11.545077756098687</v>
      </c>
      <c r="G29" s="155">
        <v>18.522372528616025</v>
      </c>
    </row>
    <row r="30" spans="1:7" ht="12" customHeight="1" x14ac:dyDescent="0.25">
      <c r="A30" s="2" t="s">
        <v>29</v>
      </c>
      <c r="B30" s="157">
        <v>74</v>
      </c>
      <c r="C30" s="157">
        <v>58</v>
      </c>
      <c r="D30" s="157">
        <v>16</v>
      </c>
      <c r="E30" s="160">
        <v>49.641808673622222</v>
      </c>
      <c r="F30" s="160">
        <v>12.567649299746291</v>
      </c>
      <c r="G30" s="155">
        <v>22.636892015907005</v>
      </c>
    </row>
    <row r="31" spans="1:7" ht="12" customHeight="1" x14ac:dyDescent="0.25">
      <c r="A31" s="62" t="s">
        <v>28</v>
      </c>
      <c r="B31" s="159">
        <v>254</v>
      </c>
      <c r="C31" s="159">
        <v>195</v>
      </c>
      <c r="D31" s="159">
        <v>59</v>
      </c>
      <c r="E31" s="156">
        <v>42.05509217074367</v>
      </c>
      <c r="F31" s="156">
        <v>11.559447889421145</v>
      </c>
      <c r="G31" s="158">
        <v>18.946740265552737</v>
      </c>
    </row>
    <row r="32" spans="1:7" ht="12" customHeight="1" x14ac:dyDescent="0.25">
      <c r="A32" s="2" t="s">
        <v>27</v>
      </c>
      <c r="B32" s="157">
        <v>188</v>
      </c>
      <c r="C32" s="157">
        <v>141</v>
      </c>
      <c r="D32" s="157">
        <v>47</v>
      </c>
      <c r="E32" s="160">
        <v>40.630551581349714</v>
      </c>
      <c r="F32" s="160">
        <v>12.310529169405978</v>
      </c>
      <c r="G32" s="155">
        <v>18.134465129738594</v>
      </c>
    </row>
    <row r="33" spans="1:7" ht="12" customHeight="1" x14ac:dyDescent="0.25">
      <c r="A33" s="2" t="s">
        <v>26</v>
      </c>
      <c r="B33" s="157">
        <v>71</v>
      </c>
      <c r="C33" s="157">
        <v>55</v>
      </c>
      <c r="D33" s="157">
        <v>16</v>
      </c>
      <c r="E33" s="160">
        <v>36.308663247050745</v>
      </c>
      <c r="F33" s="160">
        <v>9.392868464618239</v>
      </c>
      <c r="G33" s="155">
        <v>14.785506039150354</v>
      </c>
    </row>
    <row r="34" spans="1:7" ht="12" customHeight="1" x14ac:dyDescent="0.25">
      <c r="A34" s="2" t="s">
        <v>25</v>
      </c>
      <c r="B34" s="157">
        <v>40</v>
      </c>
      <c r="C34" s="157">
        <v>31</v>
      </c>
      <c r="D34" s="157">
        <v>9</v>
      </c>
      <c r="E34" s="160">
        <v>30.110973507199922</v>
      </c>
      <c r="F34" s="160">
        <v>7.9850944902848013</v>
      </c>
      <c r="G34" s="155">
        <v>12.383900928792571</v>
      </c>
    </row>
    <row r="35" spans="1:7" ht="12" customHeight="1" x14ac:dyDescent="0.25">
      <c r="A35" s="62" t="s">
        <v>24</v>
      </c>
      <c r="B35" s="159">
        <v>299</v>
      </c>
      <c r="C35" s="159">
        <v>227</v>
      </c>
      <c r="D35" s="159">
        <v>72</v>
      </c>
      <c r="E35" s="156">
        <v>37.741432944114415</v>
      </c>
      <c r="F35" s="156">
        <v>10.829689594022012</v>
      </c>
      <c r="G35" s="158">
        <v>16.250883200173924</v>
      </c>
    </row>
    <row r="36" spans="1:7" ht="12" customHeight="1" x14ac:dyDescent="0.25">
      <c r="A36" s="2" t="s">
        <v>23</v>
      </c>
      <c r="B36" s="157">
        <v>197</v>
      </c>
      <c r="C36" s="157">
        <v>157</v>
      </c>
      <c r="D36" s="157">
        <v>40</v>
      </c>
      <c r="E36" s="160">
        <v>59.775252664662737</v>
      </c>
      <c r="F36" s="160">
        <v>14.000014000014</v>
      </c>
      <c r="G36" s="155">
        <v>28.72976520344174</v>
      </c>
    </row>
    <row r="37" spans="1:7" ht="12" customHeight="1" x14ac:dyDescent="0.25">
      <c r="A37" s="2" t="s">
        <v>22</v>
      </c>
      <c r="B37" s="157">
        <v>139</v>
      </c>
      <c r="C37" s="157">
        <v>112</v>
      </c>
      <c r="D37" s="157">
        <v>27</v>
      </c>
      <c r="E37" s="160">
        <v>56.998615747903258</v>
      </c>
      <c r="F37" s="160">
        <v>12.703999171887462</v>
      </c>
      <c r="G37" s="155">
        <v>23.703956343792633</v>
      </c>
    </row>
    <row r="38" spans="1:7" ht="12" customHeight="1" x14ac:dyDescent="0.25">
      <c r="A38" s="2" t="s">
        <v>21</v>
      </c>
      <c r="B38" s="157">
        <v>199</v>
      </c>
      <c r="C38" s="157">
        <v>164</v>
      </c>
      <c r="D38" s="157">
        <v>35</v>
      </c>
      <c r="E38" s="160">
        <v>59.008619216300772</v>
      </c>
      <c r="F38" s="160">
        <v>11.582787977066079</v>
      </c>
      <c r="G38" s="155">
        <v>27.08219923788786</v>
      </c>
    </row>
    <row r="39" spans="1:7" ht="12" customHeight="1" x14ac:dyDescent="0.25">
      <c r="A39" s="62" t="s">
        <v>20</v>
      </c>
      <c r="B39" s="159">
        <v>535</v>
      </c>
      <c r="C39" s="159">
        <v>433</v>
      </c>
      <c r="D39" s="159">
        <v>102</v>
      </c>
      <c r="E39" s="156">
        <v>58.745956975709291</v>
      </c>
      <c r="F39" s="156">
        <v>12.743341604011903</v>
      </c>
      <c r="G39" s="158">
        <v>26.65802979719966</v>
      </c>
    </row>
    <row r="40" spans="1:7" ht="12" customHeight="1" x14ac:dyDescent="0.25">
      <c r="A40" s="2" t="s">
        <v>19</v>
      </c>
      <c r="B40" s="157">
        <v>194</v>
      </c>
      <c r="C40" s="157">
        <v>153</v>
      </c>
      <c r="D40" s="157">
        <v>41</v>
      </c>
      <c r="E40" s="160">
        <v>59.750920671865906</v>
      </c>
      <c r="F40" s="160">
        <v>14.481619822158645</v>
      </c>
      <c r="G40" s="155">
        <v>26.008848371095322</v>
      </c>
    </row>
    <row r="41" spans="1:7" ht="12" customHeight="1" x14ac:dyDescent="0.25">
      <c r="A41" s="2" t="s">
        <v>18</v>
      </c>
      <c r="B41" s="157">
        <v>154</v>
      </c>
      <c r="C41" s="157">
        <v>126</v>
      </c>
      <c r="D41" s="157">
        <v>28</v>
      </c>
      <c r="E41" s="160">
        <v>67.845344920887484</v>
      </c>
      <c r="F41" s="160">
        <v>13.861248898525757</v>
      </c>
      <c r="G41" s="155">
        <v>26.524285222183945</v>
      </c>
    </row>
    <row r="42" spans="1:7" ht="12" customHeight="1" x14ac:dyDescent="0.25">
      <c r="A42" s="2" t="s">
        <v>17</v>
      </c>
      <c r="B42" s="157">
        <v>142</v>
      </c>
      <c r="C42" s="157">
        <v>111</v>
      </c>
      <c r="D42" s="157">
        <v>31</v>
      </c>
      <c r="E42" s="160">
        <v>55.354693928437847</v>
      </c>
      <c r="F42" s="160">
        <v>13.858340933068684</v>
      </c>
      <c r="G42" s="155">
        <v>24.302584288892692</v>
      </c>
    </row>
    <row r="43" spans="1:7" ht="12" customHeight="1" x14ac:dyDescent="0.25">
      <c r="A43" s="62" t="s">
        <v>16</v>
      </c>
      <c r="B43" s="159">
        <v>490</v>
      </c>
      <c r="C43" s="159">
        <v>390</v>
      </c>
      <c r="D43" s="159">
        <v>100</v>
      </c>
      <c r="E43" s="156">
        <v>60.718864650644676</v>
      </c>
      <c r="F43" s="156">
        <v>14.108123245743048</v>
      </c>
      <c r="G43" s="158">
        <v>25.643709441071803</v>
      </c>
    </row>
    <row r="44" spans="1:7" ht="12" customHeight="1" x14ac:dyDescent="0.25">
      <c r="A44" s="2" t="s">
        <v>78</v>
      </c>
      <c r="B44" s="157">
        <v>23</v>
      </c>
      <c r="C44" s="157">
        <v>22</v>
      </c>
      <c r="D44" s="157">
        <v>1</v>
      </c>
      <c r="E44" s="156" t="s">
        <v>76</v>
      </c>
      <c r="F44" s="156" t="s">
        <v>76</v>
      </c>
      <c r="G44" s="155">
        <v>52.511415525114153</v>
      </c>
    </row>
    <row r="45" spans="1:7" ht="12" customHeight="1" x14ac:dyDescent="0.25">
      <c r="A45" s="2" t="s">
        <v>77</v>
      </c>
      <c r="B45" s="157">
        <v>13</v>
      </c>
      <c r="C45" s="157">
        <v>12</v>
      </c>
      <c r="D45" s="157">
        <v>1</v>
      </c>
      <c r="E45" s="156" t="s">
        <v>76</v>
      </c>
      <c r="F45" s="156" t="s">
        <v>76</v>
      </c>
      <c r="G45" s="155">
        <v>48.327137546468407</v>
      </c>
    </row>
  </sheetData>
  <mergeCells count="5">
    <mergeCell ref="G2:G3"/>
    <mergeCell ref="E2:F2"/>
    <mergeCell ref="A2:A3"/>
    <mergeCell ref="C2:D2"/>
    <mergeCell ref="B2:B3"/>
  </mergeCells>
  <pageMargins left="0.78740157480314965" right="0.78740157480314965" top="1.1811023622047245" bottom="0.86614173228346458" header="0.51181102362204722" footer="0.51181102362204722"/>
  <pageSetup paperSize="9" orientation="portrait" horizontalDpi="4294967293" r:id="rId1"/>
  <headerFooter alignWithMargins="0"/>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005BC-62DE-4002-A188-BD827725C22E}">
  <dimension ref="A1:G56"/>
  <sheetViews>
    <sheetView zoomScaleNormal="100" workbookViewId="0"/>
  </sheetViews>
  <sheetFormatPr defaultRowHeight="13.5" x14ac:dyDescent="0.25"/>
  <cols>
    <col min="1" max="1" width="9" style="2" customWidth="1"/>
    <col min="2" max="7" width="13" style="2" customWidth="1"/>
    <col min="8" max="16384" width="9.140625" style="1"/>
  </cols>
  <sheetData>
    <row r="1" spans="1:7" s="61" customFormat="1" ht="15.75" customHeight="1" x14ac:dyDescent="0.2">
      <c r="A1" s="17" t="s">
        <v>270</v>
      </c>
      <c r="C1" s="17"/>
      <c r="D1" s="17"/>
      <c r="E1" s="17"/>
      <c r="F1" s="17"/>
      <c r="G1" s="17"/>
    </row>
    <row r="2" spans="1:7" s="54" customFormat="1" ht="22.5" customHeight="1" x14ac:dyDescent="0.25">
      <c r="A2" s="242" t="s">
        <v>178</v>
      </c>
      <c r="B2" s="238" t="s">
        <v>269</v>
      </c>
      <c r="C2" s="238" t="s">
        <v>268</v>
      </c>
      <c r="D2" s="216" t="s">
        <v>10</v>
      </c>
      <c r="E2" s="248"/>
      <c r="F2" s="248"/>
      <c r="G2" s="248"/>
    </row>
    <row r="3" spans="1:7" s="54" customFormat="1" ht="22.5" customHeight="1" x14ac:dyDescent="0.25">
      <c r="A3" s="243"/>
      <c r="B3" s="247"/>
      <c r="C3" s="247"/>
      <c r="D3" s="238" t="s">
        <v>267</v>
      </c>
      <c r="E3" s="216" t="s">
        <v>101</v>
      </c>
      <c r="F3" s="217"/>
      <c r="G3" s="228" t="s">
        <v>266</v>
      </c>
    </row>
    <row r="4" spans="1:7" s="54" customFormat="1" ht="33" customHeight="1" x14ac:dyDescent="0.25">
      <c r="A4" s="244"/>
      <c r="B4" s="239"/>
      <c r="C4" s="239"/>
      <c r="D4" s="239"/>
      <c r="E4" s="103" t="s">
        <v>265</v>
      </c>
      <c r="F4" s="103" t="s">
        <v>264</v>
      </c>
      <c r="G4" s="229"/>
    </row>
    <row r="5" spans="1:7" ht="18" customHeight="1" x14ac:dyDescent="0.25">
      <c r="A5" s="161">
        <v>1990</v>
      </c>
      <c r="B5" s="124">
        <v>2089313</v>
      </c>
      <c r="C5" s="124">
        <v>2034744</v>
      </c>
      <c r="D5" s="124">
        <v>1504311</v>
      </c>
      <c r="E5" s="124">
        <v>1282470</v>
      </c>
      <c r="F5" s="124">
        <v>221841</v>
      </c>
      <c r="G5" s="124">
        <v>530433</v>
      </c>
    </row>
    <row r="6" spans="1:7" ht="15.75" customHeight="1" x14ac:dyDescent="0.25">
      <c r="A6" s="161" t="s">
        <v>263</v>
      </c>
      <c r="B6" s="124">
        <v>2308404</v>
      </c>
      <c r="C6" s="124">
        <v>2369919</v>
      </c>
      <c r="D6" s="124">
        <v>1894724</v>
      </c>
      <c r="E6" s="124">
        <v>1605461</v>
      </c>
      <c r="F6" s="124">
        <v>289263</v>
      </c>
      <c r="G6" s="124">
        <v>475195</v>
      </c>
    </row>
    <row r="7" spans="1:7" ht="15.75" customHeight="1" x14ac:dyDescent="0.25">
      <c r="A7" s="161" t="s">
        <v>263</v>
      </c>
      <c r="B7" s="124">
        <v>2498319</v>
      </c>
      <c r="C7" s="124">
        <v>2522539</v>
      </c>
      <c r="D7" s="124">
        <v>2011545</v>
      </c>
      <c r="E7" s="124">
        <v>1746936</v>
      </c>
      <c r="F7" s="124">
        <v>264609</v>
      </c>
      <c r="G7" s="124">
        <v>510994</v>
      </c>
    </row>
    <row r="8" spans="1:7" ht="15.75" customHeight="1" x14ac:dyDescent="0.25">
      <c r="A8" s="161">
        <v>1992</v>
      </c>
      <c r="B8" s="124">
        <v>2942668</v>
      </c>
      <c r="C8" s="124">
        <v>2950594</v>
      </c>
      <c r="D8" s="124">
        <v>2477516</v>
      </c>
      <c r="E8" s="124">
        <v>2141060</v>
      </c>
      <c r="F8" s="124">
        <v>336456</v>
      </c>
      <c r="G8" s="124">
        <v>473078</v>
      </c>
    </row>
    <row r="9" spans="1:7" ht="15.75" customHeight="1" x14ac:dyDescent="0.25">
      <c r="A9" s="161">
        <v>1993</v>
      </c>
      <c r="B9" s="124">
        <v>3548262</v>
      </c>
      <c r="C9" s="124">
        <v>3839346</v>
      </c>
      <c r="D9" s="124">
        <v>3131298</v>
      </c>
      <c r="E9" s="124">
        <v>2639870</v>
      </c>
      <c r="F9" s="124">
        <v>491428</v>
      </c>
      <c r="G9" s="124">
        <v>708048</v>
      </c>
    </row>
    <row r="10" spans="1:7" ht="15.75" customHeight="1" x14ac:dyDescent="0.25">
      <c r="A10" s="161">
        <v>1994</v>
      </c>
      <c r="B10" s="124">
        <v>4364811</v>
      </c>
      <c r="C10" s="124">
        <v>4647425</v>
      </c>
      <c r="D10" s="124">
        <v>3678830</v>
      </c>
      <c r="E10" s="124">
        <v>3151719</v>
      </c>
      <c r="F10" s="124">
        <v>527111</v>
      </c>
      <c r="G10" s="124">
        <v>968595</v>
      </c>
    </row>
    <row r="11" spans="1:7" ht="15.75" customHeight="1" x14ac:dyDescent="0.25">
      <c r="A11" s="161" t="s">
        <v>262</v>
      </c>
      <c r="B11" s="124">
        <v>5561865</v>
      </c>
      <c r="C11" s="124">
        <v>5683676</v>
      </c>
      <c r="D11" s="124">
        <v>4344429</v>
      </c>
      <c r="E11" s="124">
        <v>3714957</v>
      </c>
      <c r="F11" s="124">
        <v>629472</v>
      </c>
      <c r="G11" s="124">
        <v>1339247</v>
      </c>
    </row>
    <row r="12" spans="1:7" ht="15.75" customHeight="1" x14ac:dyDescent="0.25">
      <c r="A12" s="161" t="s">
        <v>262</v>
      </c>
      <c r="B12" s="124">
        <v>5614041.8008963251</v>
      </c>
      <c r="C12" s="124">
        <v>5616747</v>
      </c>
      <c r="D12" s="124">
        <v>4347958</v>
      </c>
      <c r="E12" s="124">
        <v>3730258</v>
      </c>
      <c r="F12" s="124">
        <v>617700</v>
      </c>
      <c r="G12" s="124">
        <v>1268789</v>
      </c>
    </row>
    <row r="13" spans="1:7" ht="15.75" customHeight="1" x14ac:dyDescent="0.25">
      <c r="A13" s="161">
        <v>1996</v>
      </c>
      <c r="B13" s="124">
        <v>6893934</v>
      </c>
      <c r="C13" s="124">
        <v>6862063</v>
      </c>
      <c r="D13" s="124">
        <v>5103978</v>
      </c>
      <c r="E13" s="124">
        <v>4400359</v>
      </c>
      <c r="F13" s="124">
        <v>703619</v>
      </c>
      <c r="G13" s="124">
        <v>1758085</v>
      </c>
    </row>
    <row r="14" spans="1:7" ht="15.75" customHeight="1" x14ac:dyDescent="0.25">
      <c r="A14" s="161">
        <v>1997</v>
      </c>
      <c r="B14" s="124">
        <v>8540669.1741846409</v>
      </c>
      <c r="C14" s="124">
        <v>8453306</v>
      </c>
      <c r="D14" s="124">
        <v>6183829</v>
      </c>
      <c r="E14" s="124">
        <v>5283032</v>
      </c>
      <c r="F14" s="124">
        <v>900797</v>
      </c>
      <c r="G14" s="124">
        <v>2269477</v>
      </c>
    </row>
    <row r="15" spans="1:7" ht="15.75" customHeight="1" x14ac:dyDescent="0.25">
      <c r="A15" s="161">
        <v>1998</v>
      </c>
      <c r="B15" s="124">
        <v>10087433.57801849</v>
      </c>
      <c r="C15" s="124">
        <v>10232425</v>
      </c>
      <c r="D15" s="124">
        <v>7321771</v>
      </c>
      <c r="E15" s="124">
        <v>6297192</v>
      </c>
      <c r="F15" s="124">
        <v>1024579</v>
      </c>
      <c r="G15" s="124">
        <v>2910654</v>
      </c>
    </row>
    <row r="16" spans="1:7" ht="15.75" customHeight="1" x14ac:dyDescent="0.25">
      <c r="A16" s="161">
        <v>1999</v>
      </c>
      <c r="B16" s="170">
        <v>11393499</v>
      </c>
      <c r="C16" s="170">
        <v>11703435</v>
      </c>
      <c r="D16" s="170">
        <v>8430879</v>
      </c>
      <c r="E16" s="170">
        <v>7274153</v>
      </c>
      <c r="F16" s="170">
        <v>1156726</v>
      </c>
      <c r="G16" s="170">
        <v>3272556</v>
      </c>
    </row>
    <row r="17" spans="1:7" ht="15.75" customHeight="1" x14ac:dyDescent="0.25">
      <c r="A17" s="161">
        <v>2000</v>
      </c>
      <c r="B17" s="170">
        <v>13172293.000000048</v>
      </c>
      <c r="C17" s="169"/>
      <c r="D17" s="169"/>
      <c r="E17" s="169"/>
      <c r="F17" s="169"/>
      <c r="G17" s="169"/>
    </row>
    <row r="18" spans="1:7" ht="15.75" customHeight="1" x14ac:dyDescent="0.25">
      <c r="A18" s="165" t="s">
        <v>260</v>
      </c>
      <c r="B18" s="168">
        <v>13532789</v>
      </c>
      <c r="C18" s="168">
        <v>14023059</v>
      </c>
      <c r="D18" s="168">
        <v>9901240</v>
      </c>
      <c r="E18" s="168">
        <v>8536706</v>
      </c>
      <c r="F18" s="168">
        <v>1364534</v>
      </c>
      <c r="G18" s="168">
        <v>4121820</v>
      </c>
    </row>
    <row r="19" spans="1:7" ht="15.75" customHeight="1" x14ac:dyDescent="0.25">
      <c r="A19" s="161">
        <v>2001</v>
      </c>
      <c r="B19" s="124">
        <v>15274862</v>
      </c>
      <c r="C19" s="124">
        <v>15462967</v>
      </c>
      <c r="D19" s="124">
        <v>11364465</v>
      </c>
      <c r="E19" s="124">
        <v>9803307</v>
      </c>
      <c r="F19" s="124">
        <v>1561158</v>
      </c>
      <c r="G19" s="124">
        <v>4098503</v>
      </c>
    </row>
    <row r="20" spans="1:7" ht="15.75" customHeight="1" x14ac:dyDescent="0.25">
      <c r="A20" s="161">
        <v>2002</v>
      </c>
      <c r="B20" s="124">
        <v>17203730</v>
      </c>
      <c r="C20" s="124">
        <v>17540257</v>
      </c>
      <c r="D20" s="124">
        <v>13140716</v>
      </c>
      <c r="E20" s="124">
        <v>11347778</v>
      </c>
      <c r="F20" s="124">
        <v>1792938</v>
      </c>
      <c r="G20" s="124">
        <v>4399542</v>
      </c>
    </row>
    <row r="21" spans="1:7" ht="15.75" customHeight="1" x14ac:dyDescent="0.25">
      <c r="A21" s="161">
        <v>2003</v>
      </c>
      <c r="B21" s="124">
        <v>18935672</v>
      </c>
      <c r="C21" s="124">
        <v>19673750</v>
      </c>
      <c r="D21" s="124">
        <v>14916469</v>
      </c>
      <c r="E21" s="124">
        <v>12918058</v>
      </c>
      <c r="F21" s="124">
        <v>1998411</v>
      </c>
      <c r="G21" s="124">
        <v>4757280</v>
      </c>
    </row>
    <row r="22" spans="1:7" ht="15.75" customHeight="1" x14ac:dyDescent="0.25">
      <c r="A22" s="161">
        <v>2004</v>
      </c>
      <c r="B22" s="124">
        <v>20712284</v>
      </c>
      <c r="C22" s="124">
        <v>21365123</v>
      </c>
      <c r="D22" s="124">
        <v>15985630</v>
      </c>
      <c r="E22" s="124">
        <v>13902906</v>
      </c>
      <c r="F22" s="124">
        <v>2082724</v>
      </c>
      <c r="G22" s="124">
        <v>5379493</v>
      </c>
    </row>
    <row r="23" spans="1:7" ht="15.75" customHeight="1" x14ac:dyDescent="0.25">
      <c r="A23" s="161">
        <v>2005</v>
      </c>
      <c r="B23" s="124">
        <v>22026763</v>
      </c>
      <c r="C23" s="124">
        <v>22332554</v>
      </c>
      <c r="D23" s="124">
        <v>17179400</v>
      </c>
      <c r="E23" s="124">
        <v>14988449</v>
      </c>
      <c r="F23" s="124">
        <v>2190951</v>
      </c>
      <c r="G23" s="124">
        <v>5153154</v>
      </c>
    </row>
    <row r="24" spans="1:7" ht="25.5" customHeight="1" x14ac:dyDescent="0.25">
      <c r="B24" s="237" t="s">
        <v>261</v>
      </c>
      <c r="C24" s="237"/>
      <c r="D24" s="237"/>
      <c r="E24" s="237"/>
      <c r="F24" s="237"/>
      <c r="G24" s="237"/>
    </row>
    <row r="25" spans="1:7" ht="15.75" customHeight="1" x14ac:dyDescent="0.25">
      <c r="A25" s="161">
        <v>1991</v>
      </c>
      <c r="B25" s="123">
        <v>88.1</v>
      </c>
      <c r="C25" s="123">
        <v>90.9</v>
      </c>
      <c r="D25" s="123">
        <v>94.9</v>
      </c>
      <c r="E25" s="123">
        <v>94.4</v>
      </c>
      <c r="F25" s="123">
        <v>97.3</v>
      </c>
      <c r="G25" s="123">
        <v>78.900000000000006</v>
      </c>
    </row>
    <row r="26" spans="1:7" ht="15.75" customHeight="1" x14ac:dyDescent="0.25">
      <c r="A26" s="161">
        <v>1992</v>
      </c>
      <c r="B26" s="123">
        <v>96.9</v>
      </c>
      <c r="C26" s="123">
        <v>96.4</v>
      </c>
      <c r="D26" s="123">
        <v>100.6</v>
      </c>
      <c r="E26" s="123">
        <v>100</v>
      </c>
      <c r="F26" s="123">
        <v>104.9</v>
      </c>
      <c r="G26" s="123">
        <v>79.599999999999994</v>
      </c>
    </row>
    <row r="27" spans="1:7" ht="15.75" customHeight="1" x14ac:dyDescent="0.25">
      <c r="A27" s="161">
        <v>1993</v>
      </c>
      <c r="B27" s="123">
        <v>99.4</v>
      </c>
      <c r="C27" s="123">
        <v>109.9</v>
      </c>
      <c r="D27" s="123">
        <v>105.4</v>
      </c>
      <c r="E27" s="123">
        <v>101.9</v>
      </c>
      <c r="F27" s="123">
        <v>127.5</v>
      </c>
      <c r="G27" s="123">
        <v>132.30000000000001</v>
      </c>
    </row>
    <row r="28" spans="1:7" ht="15.75" customHeight="1" x14ac:dyDescent="0.25">
      <c r="A28" s="161">
        <v>1994</v>
      </c>
      <c r="B28" s="123">
        <v>102.9</v>
      </c>
      <c r="C28" s="123">
        <v>102.2</v>
      </c>
      <c r="D28" s="123">
        <v>97.7</v>
      </c>
      <c r="E28" s="123">
        <v>99.8</v>
      </c>
      <c r="F28" s="123">
        <v>87.3</v>
      </c>
      <c r="G28" s="123">
        <v>119.8</v>
      </c>
    </row>
    <row r="29" spans="1:7" ht="15.75" customHeight="1" x14ac:dyDescent="0.25">
      <c r="A29" s="161">
        <v>1995</v>
      </c>
      <c r="B29" s="123">
        <v>101.5</v>
      </c>
      <c r="C29" s="123">
        <v>96.9</v>
      </c>
      <c r="D29" s="123">
        <v>93.4</v>
      </c>
      <c r="E29" s="123">
        <v>92.9</v>
      </c>
      <c r="F29" s="123">
        <v>95.9</v>
      </c>
      <c r="G29" s="123">
        <v>108.2</v>
      </c>
    </row>
    <row r="30" spans="1:7" ht="15.75" customHeight="1" x14ac:dyDescent="0.25">
      <c r="A30" s="161">
        <v>1996</v>
      </c>
      <c r="B30" s="123">
        <v>101.3</v>
      </c>
      <c r="C30" s="123">
        <v>100.2</v>
      </c>
      <c r="D30" s="123">
        <v>96.8</v>
      </c>
      <c r="E30" s="123">
        <v>97</v>
      </c>
      <c r="F30" s="123">
        <v>95.8</v>
      </c>
      <c r="G30" s="123">
        <v>111.6</v>
      </c>
    </row>
    <row r="31" spans="1:7" ht="15.75" customHeight="1" x14ac:dyDescent="0.25">
      <c r="A31" s="161">
        <v>1997</v>
      </c>
      <c r="B31" s="123">
        <v>104.6</v>
      </c>
      <c r="C31" s="123">
        <v>104.7</v>
      </c>
      <c r="D31" s="123">
        <v>102.2</v>
      </c>
      <c r="E31" s="123">
        <v>101.7</v>
      </c>
      <c r="F31" s="123">
        <v>105.7</v>
      </c>
      <c r="G31" s="123">
        <v>112.2</v>
      </c>
    </row>
    <row r="32" spans="1:7" ht="15.75" customHeight="1" x14ac:dyDescent="0.25">
      <c r="A32" s="161">
        <v>1998</v>
      </c>
      <c r="B32" s="123">
        <v>104.9</v>
      </c>
      <c r="C32" s="123">
        <v>108.3</v>
      </c>
      <c r="D32" s="123">
        <v>103.9</v>
      </c>
      <c r="E32" s="123">
        <v>104.7</v>
      </c>
      <c r="F32" s="123">
        <v>99.7</v>
      </c>
      <c r="G32" s="123">
        <v>120</v>
      </c>
    </row>
    <row r="33" spans="1:7" ht="15.75" customHeight="1" x14ac:dyDescent="0.25">
      <c r="A33" s="161">
        <v>1999</v>
      </c>
      <c r="B33" s="123">
        <v>104.2</v>
      </c>
      <c r="C33" s="123">
        <v>105</v>
      </c>
      <c r="D33" s="123">
        <v>104.4</v>
      </c>
      <c r="E33" s="123">
        <v>104.8</v>
      </c>
      <c r="F33" s="123">
        <v>101.8</v>
      </c>
      <c r="G33" s="123">
        <v>106.5</v>
      </c>
    </row>
    <row r="34" spans="1:7" ht="15.75" customHeight="1" x14ac:dyDescent="0.25">
      <c r="A34" s="162">
        <v>2000</v>
      </c>
      <c r="B34" s="167">
        <v>105.2</v>
      </c>
      <c r="C34" s="166">
        <v>104.8</v>
      </c>
      <c r="D34" s="166">
        <v>104.4</v>
      </c>
      <c r="E34" s="166">
        <v>104.9</v>
      </c>
      <c r="F34" s="166">
        <v>101.2</v>
      </c>
      <c r="G34" s="123">
        <v>105.7</v>
      </c>
    </row>
    <row r="35" spans="1:7" ht="15.75" customHeight="1" x14ac:dyDescent="0.25">
      <c r="A35" s="165" t="s">
        <v>260</v>
      </c>
      <c r="B35" s="164" t="s">
        <v>259</v>
      </c>
      <c r="C35" s="163"/>
      <c r="D35" s="163"/>
      <c r="E35" s="163"/>
      <c r="F35" s="163"/>
      <c r="G35" s="163"/>
    </row>
    <row r="36" spans="1:7" ht="15.75" customHeight="1" x14ac:dyDescent="0.25">
      <c r="A36" s="162">
        <v>2001</v>
      </c>
      <c r="B36" s="123">
        <v>104.1</v>
      </c>
      <c r="C36" s="123">
        <v>102.2</v>
      </c>
      <c r="D36" s="123">
        <v>105.1</v>
      </c>
      <c r="E36" s="123">
        <v>105.7</v>
      </c>
      <c r="F36" s="123">
        <v>101.6</v>
      </c>
      <c r="G36" s="123">
        <v>95.2</v>
      </c>
    </row>
    <row r="37" spans="1:7" ht="15.75" customHeight="1" x14ac:dyDescent="0.25">
      <c r="A37" s="161">
        <v>2002</v>
      </c>
      <c r="B37" s="123">
        <v>104.3</v>
      </c>
      <c r="C37" s="123">
        <v>106.4</v>
      </c>
      <c r="D37" s="123">
        <v>109.2</v>
      </c>
      <c r="E37" s="123">
        <v>109.8</v>
      </c>
      <c r="F37" s="123">
        <v>105.5</v>
      </c>
      <c r="G37" s="123">
        <v>98.6</v>
      </c>
    </row>
    <row r="38" spans="1:7" ht="15.75" customHeight="1" x14ac:dyDescent="0.25">
      <c r="A38" s="161">
        <v>2003</v>
      </c>
      <c r="B38" s="123">
        <v>104.1</v>
      </c>
      <c r="C38" s="123">
        <v>106.1</v>
      </c>
      <c r="D38" s="123">
        <v>107.5</v>
      </c>
      <c r="E38" s="123">
        <v>107.8</v>
      </c>
      <c r="F38" s="123">
        <v>105.3</v>
      </c>
      <c r="G38" s="123">
        <v>102.1</v>
      </c>
    </row>
    <row r="39" spans="1:7" ht="15.75" customHeight="1" x14ac:dyDescent="0.25">
      <c r="A39" s="161">
        <v>2004</v>
      </c>
      <c r="B39" s="123">
        <v>104.9</v>
      </c>
      <c r="C39" s="123">
        <v>104.2</v>
      </c>
      <c r="D39" s="123">
        <v>102.8</v>
      </c>
      <c r="E39" s="123">
        <v>103.2</v>
      </c>
      <c r="F39" s="123">
        <v>100</v>
      </c>
      <c r="G39" s="123">
        <v>108.8</v>
      </c>
    </row>
    <row r="40" spans="1:7" ht="15.75" customHeight="1" x14ac:dyDescent="0.25">
      <c r="A40" s="161">
        <v>2005</v>
      </c>
      <c r="B40" s="123">
        <v>104.2</v>
      </c>
      <c r="C40" s="123">
        <v>101.4</v>
      </c>
      <c r="D40" s="123">
        <v>103.4</v>
      </c>
      <c r="E40" s="123">
        <v>103.8</v>
      </c>
      <c r="F40" s="123">
        <v>100.2</v>
      </c>
      <c r="G40" s="123">
        <v>95.6</v>
      </c>
    </row>
    <row r="41" spans="1:7" ht="15" customHeight="1" x14ac:dyDescent="0.25">
      <c r="B41" s="237"/>
      <c r="C41" s="237"/>
      <c r="D41" s="237"/>
      <c r="E41" s="237"/>
      <c r="F41" s="237"/>
      <c r="G41" s="237"/>
    </row>
    <row r="42" spans="1:7" ht="11.45" customHeight="1" x14ac:dyDescent="0.25">
      <c r="A42" s="161"/>
      <c r="B42" s="123"/>
      <c r="C42" s="123"/>
      <c r="D42" s="123"/>
      <c r="E42" s="123"/>
      <c r="F42" s="123"/>
      <c r="G42" s="123"/>
    </row>
    <row r="43" spans="1:7" ht="11.45" customHeight="1" x14ac:dyDescent="0.25">
      <c r="A43" s="161"/>
      <c r="B43" s="123"/>
      <c r="C43" s="123"/>
      <c r="D43" s="123"/>
      <c r="E43" s="123"/>
      <c r="F43" s="123"/>
      <c r="G43" s="123"/>
    </row>
    <row r="44" spans="1:7" ht="11.45" customHeight="1" x14ac:dyDescent="0.25">
      <c r="A44" s="161"/>
      <c r="B44" s="123"/>
      <c r="C44" s="123"/>
      <c r="D44" s="123"/>
      <c r="E44" s="123"/>
      <c r="F44" s="123"/>
      <c r="G44" s="123"/>
    </row>
    <row r="45" spans="1:7" ht="11.45" customHeight="1" x14ac:dyDescent="0.25">
      <c r="A45" s="161"/>
      <c r="B45" s="123"/>
      <c r="C45" s="123"/>
      <c r="D45" s="123"/>
      <c r="E45" s="123"/>
      <c r="F45" s="123"/>
      <c r="G45" s="123"/>
    </row>
    <row r="46" spans="1:7" ht="11.45" customHeight="1" x14ac:dyDescent="0.25">
      <c r="A46" s="161"/>
      <c r="B46" s="123"/>
      <c r="C46" s="123"/>
      <c r="D46" s="123"/>
      <c r="E46" s="123"/>
      <c r="F46" s="123"/>
      <c r="G46" s="123"/>
    </row>
    <row r="47" spans="1:7" ht="11.45" customHeight="1" x14ac:dyDescent="0.25">
      <c r="A47" s="161"/>
      <c r="B47" s="123"/>
      <c r="C47" s="123"/>
      <c r="D47" s="123"/>
      <c r="E47" s="123"/>
      <c r="F47" s="123"/>
      <c r="G47" s="123"/>
    </row>
    <row r="48" spans="1:7" ht="11.45" customHeight="1" x14ac:dyDescent="0.25">
      <c r="A48" s="161"/>
      <c r="B48" s="123"/>
      <c r="C48" s="123"/>
      <c r="D48" s="123"/>
      <c r="E48" s="123"/>
      <c r="F48" s="123"/>
      <c r="G48" s="123"/>
    </row>
    <row r="49" spans="1:7" ht="11.45" customHeight="1" x14ac:dyDescent="0.25">
      <c r="A49" s="161"/>
      <c r="B49" s="123"/>
      <c r="C49" s="123"/>
      <c r="D49" s="123"/>
      <c r="E49" s="123"/>
      <c r="F49" s="123"/>
      <c r="G49" s="123"/>
    </row>
    <row r="50" spans="1:7" ht="11.45" customHeight="1" x14ac:dyDescent="0.25">
      <c r="A50" s="161"/>
      <c r="B50" s="123"/>
      <c r="C50" s="123"/>
      <c r="D50" s="123"/>
      <c r="E50" s="123"/>
      <c r="F50" s="123"/>
      <c r="G50" s="123"/>
    </row>
    <row r="51" spans="1:7" ht="11.45" customHeight="1" x14ac:dyDescent="0.25">
      <c r="A51" s="161"/>
      <c r="B51" s="123"/>
      <c r="C51" s="123"/>
      <c r="D51" s="123"/>
      <c r="E51" s="123"/>
      <c r="F51" s="123"/>
      <c r="G51" s="123"/>
    </row>
    <row r="52" spans="1:7" ht="11.45" customHeight="1" x14ac:dyDescent="0.25">
      <c r="A52" s="161"/>
      <c r="B52" s="123"/>
      <c r="C52" s="123"/>
      <c r="D52" s="123"/>
      <c r="E52" s="123"/>
      <c r="F52" s="123"/>
      <c r="G52" s="123"/>
    </row>
    <row r="53" spans="1:7" ht="11.45" customHeight="1" x14ac:dyDescent="0.25">
      <c r="A53" s="161"/>
      <c r="B53" s="123"/>
      <c r="C53" s="123"/>
      <c r="D53" s="123"/>
      <c r="E53" s="123"/>
      <c r="F53" s="123"/>
      <c r="G53" s="123"/>
    </row>
    <row r="54" spans="1:7" ht="11.45" customHeight="1" x14ac:dyDescent="0.25">
      <c r="A54" s="161"/>
      <c r="B54" s="123"/>
      <c r="C54" s="123"/>
      <c r="D54" s="123"/>
      <c r="E54" s="123"/>
      <c r="F54" s="123"/>
      <c r="G54" s="123"/>
    </row>
    <row r="55" spans="1:7" ht="11.45" customHeight="1" x14ac:dyDescent="0.25">
      <c r="A55" s="161"/>
      <c r="B55" s="123"/>
      <c r="C55" s="123"/>
      <c r="D55" s="123"/>
      <c r="E55" s="123"/>
      <c r="F55" s="123"/>
      <c r="G55" s="123"/>
    </row>
    <row r="56" spans="1:7" ht="11.45" customHeight="1" x14ac:dyDescent="0.25">
      <c r="A56" s="161">
        <v>2005</v>
      </c>
      <c r="B56" s="123"/>
      <c r="C56" s="123"/>
      <c r="D56" s="123"/>
      <c r="E56" s="123"/>
      <c r="F56" s="123"/>
      <c r="G56" s="123"/>
    </row>
  </sheetData>
  <mergeCells count="9">
    <mergeCell ref="A2:A4"/>
    <mergeCell ref="C2:C4"/>
    <mergeCell ref="D3:D4"/>
    <mergeCell ref="G3:G4"/>
    <mergeCell ref="B41:G41"/>
    <mergeCell ref="B24:G24"/>
    <mergeCell ref="D2:G2"/>
    <mergeCell ref="E3:F3"/>
    <mergeCell ref="B2:B4"/>
  </mergeCells>
  <pageMargins left="0.78740157480314965" right="0.78740157480314965" top="1.1811023622047245" bottom="0.86614173228346458" header="0.51181102362204722" footer="0.51181102362204722"/>
  <pageSetup paperSize="9" orientation="portrait" r:id="rId1"/>
  <headerFooter alignWithMargins="0"/>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05A22-7B40-463A-98AD-877D9B4343A2}">
  <dimension ref="A1:I31"/>
  <sheetViews>
    <sheetView zoomScaleNormal="100" workbookViewId="0"/>
  </sheetViews>
  <sheetFormatPr defaultRowHeight="13.5" x14ac:dyDescent="0.25"/>
  <cols>
    <col min="1" max="1" width="17.140625" style="2" customWidth="1"/>
    <col min="2" max="7" width="8.7109375" style="2" customWidth="1"/>
    <col min="8" max="9" width="8.7109375" style="6" customWidth="1"/>
    <col min="10" max="16384" width="9.140625" style="1"/>
  </cols>
  <sheetData>
    <row r="1" spans="1:9" s="61" customFormat="1" ht="15.75" customHeight="1" x14ac:dyDescent="0.25">
      <c r="A1" s="17" t="s">
        <v>273</v>
      </c>
      <c r="B1" s="62"/>
      <c r="C1" s="62"/>
      <c r="D1" s="62"/>
      <c r="E1" s="62"/>
      <c r="F1" s="62"/>
      <c r="G1" s="62"/>
      <c r="H1" s="9"/>
      <c r="I1" s="9"/>
    </row>
    <row r="2" spans="1:9" s="54" customFormat="1" ht="15.75" customHeight="1" x14ac:dyDescent="0.25">
      <c r="A2" s="242" t="s">
        <v>49</v>
      </c>
      <c r="B2" s="220" t="s">
        <v>272</v>
      </c>
      <c r="C2" s="227"/>
      <c r="D2" s="227"/>
      <c r="E2" s="211"/>
      <c r="F2" s="212" t="s">
        <v>271</v>
      </c>
      <c r="G2" s="212"/>
      <c r="H2" s="212"/>
      <c r="I2" s="220"/>
    </row>
    <row r="3" spans="1:9" s="54" customFormat="1" ht="15.75" customHeight="1" x14ac:dyDescent="0.25">
      <c r="A3" s="244"/>
      <c r="B3" s="76">
        <v>1995</v>
      </c>
      <c r="C3" s="76">
        <v>2000</v>
      </c>
      <c r="D3" s="76">
        <v>2003</v>
      </c>
      <c r="E3" s="76">
        <v>2004</v>
      </c>
      <c r="F3" s="76">
        <v>1995</v>
      </c>
      <c r="G3" s="76">
        <v>2000</v>
      </c>
      <c r="H3" s="173">
        <v>2003</v>
      </c>
      <c r="I3" s="172">
        <v>2004</v>
      </c>
    </row>
    <row r="4" spans="1:9" ht="18" customHeight="1" x14ac:dyDescent="0.25">
      <c r="A4" s="2" t="s">
        <v>42</v>
      </c>
      <c r="B4" s="124">
        <v>1905513</v>
      </c>
      <c r="C4" s="124">
        <v>4641364</v>
      </c>
      <c r="D4" s="124">
        <v>6465675</v>
      </c>
      <c r="E4" s="124">
        <v>7060066</v>
      </c>
      <c r="F4" s="111">
        <v>33.9</v>
      </c>
      <c r="G4" s="111">
        <v>35.200000000000003</v>
      </c>
      <c r="H4" s="111">
        <v>35.135786849941184</v>
      </c>
      <c r="I4" s="111">
        <v>34.558267239225557</v>
      </c>
    </row>
    <row r="5" spans="1:9" ht="15" customHeight="1" x14ac:dyDescent="0.25">
      <c r="A5" s="2" t="s">
        <v>41</v>
      </c>
      <c r="B5" s="124">
        <v>390691</v>
      </c>
      <c r="C5" s="124">
        <v>1073657</v>
      </c>
      <c r="D5" s="124">
        <v>1845235</v>
      </c>
      <c r="E5" s="124">
        <v>2040731</v>
      </c>
      <c r="F5" s="111">
        <v>7</v>
      </c>
      <c r="G5" s="111">
        <v>8.1999999999999993</v>
      </c>
      <c r="H5" s="111">
        <v>9.8133638694288585</v>
      </c>
      <c r="I5" s="111">
        <v>9.9891597700888362</v>
      </c>
    </row>
    <row r="6" spans="1:9" s="61" customFormat="1" ht="15" customHeight="1" x14ac:dyDescent="0.25">
      <c r="A6" s="62" t="s">
        <v>40</v>
      </c>
      <c r="B6" s="171">
        <v>2296204</v>
      </c>
      <c r="C6" s="171">
        <v>5715021</v>
      </c>
      <c r="D6" s="171">
        <v>8310910</v>
      </c>
      <c r="E6" s="171">
        <v>9100797</v>
      </c>
      <c r="F6" s="113">
        <v>40.9</v>
      </c>
      <c r="G6" s="113">
        <v>43.4</v>
      </c>
      <c r="H6" s="113">
        <v>44.949150719370039</v>
      </c>
      <c r="I6" s="113">
        <v>44.547427009314397</v>
      </c>
    </row>
    <row r="7" spans="1:9" ht="18" customHeight="1" x14ac:dyDescent="0.25">
      <c r="A7" s="2" t="s">
        <v>39</v>
      </c>
      <c r="B7" s="124">
        <v>231389</v>
      </c>
      <c r="C7" s="124">
        <v>655476</v>
      </c>
      <c r="D7" s="124">
        <v>751077</v>
      </c>
      <c r="E7" s="124">
        <v>849802</v>
      </c>
      <c r="F7" s="111">
        <v>4.0999999999999996</v>
      </c>
      <c r="G7" s="111">
        <v>5</v>
      </c>
      <c r="H7" s="111">
        <v>4.0065805430713493</v>
      </c>
      <c r="I7" s="111">
        <v>4.1596898125921715</v>
      </c>
    </row>
    <row r="8" spans="1:9" ht="15" customHeight="1" x14ac:dyDescent="0.25">
      <c r="A8" s="2" t="s">
        <v>38</v>
      </c>
      <c r="B8" s="124">
        <v>148266</v>
      </c>
      <c r="C8" s="124">
        <v>341291</v>
      </c>
      <c r="D8" s="124">
        <v>624958</v>
      </c>
      <c r="E8" s="124">
        <v>716345</v>
      </c>
      <c r="F8" s="111">
        <v>2.6</v>
      </c>
      <c r="G8" s="111">
        <v>2.6</v>
      </c>
      <c r="H8" s="111">
        <v>3.2762347820867337</v>
      </c>
      <c r="I8" s="111">
        <v>3.5064320851225803</v>
      </c>
    </row>
    <row r="9" spans="1:9" ht="15" customHeight="1" x14ac:dyDescent="0.25">
      <c r="A9" s="2" t="s">
        <v>37</v>
      </c>
      <c r="B9" s="124">
        <v>175221</v>
      </c>
      <c r="C9" s="124">
        <v>408540</v>
      </c>
      <c r="D9" s="124">
        <v>538121</v>
      </c>
      <c r="E9" s="124">
        <v>582752</v>
      </c>
      <c r="F9" s="111">
        <v>3.1</v>
      </c>
      <c r="G9" s="111">
        <v>3.1</v>
      </c>
      <c r="H9" s="111">
        <v>2.874258880867671</v>
      </c>
      <c r="I9" s="111">
        <v>2.8525086522127658</v>
      </c>
    </row>
    <row r="10" spans="1:9" s="61" customFormat="1" ht="15" customHeight="1" x14ac:dyDescent="0.25">
      <c r="A10" s="62" t="s">
        <v>36</v>
      </c>
      <c r="B10" s="171">
        <v>554876</v>
      </c>
      <c r="C10" s="171">
        <v>1405307</v>
      </c>
      <c r="D10" s="171">
        <v>1914156</v>
      </c>
      <c r="E10" s="171">
        <v>2148899</v>
      </c>
      <c r="F10" s="113">
        <v>9.9</v>
      </c>
      <c r="G10" s="113">
        <v>10.7</v>
      </c>
      <c r="H10" s="113">
        <v>10.157074206025754</v>
      </c>
      <c r="I10" s="113">
        <v>10.518630549927517</v>
      </c>
    </row>
    <row r="11" spans="1:9" ht="18" customHeight="1" x14ac:dyDescent="0.25">
      <c r="A11" s="2" t="s">
        <v>35</v>
      </c>
      <c r="B11" s="124">
        <v>253954</v>
      </c>
      <c r="C11" s="124">
        <v>751096</v>
      </c>
      <c r="D11" s="124">
        <v>976911</v>
      </c>
      <c r="E11" s="124">
        <v>1028117</v>
      </c>
      <c r="F11" s="111">
        <v>4.5</v>
      </c>
      <c r="G11" s="111">
        <v>5.7</v>
      </c>
      <c r="H11" s="111">
        <v>5.1957554030501143</v>
      </c>
      <c r="I11" s="111">
        <v>5.0325226476906684</v>
      </c>
    </row>
    <row r="12" spans="1:9" ht="15" customHeight="1" x14ac:dyDescent="0.25">
      <c r="A12" s="2" t="s">
        <v>34</v>
      </c>
      <c r="B12" s="124">
        <v>159119</v>
      </c>
      <c r="C12" s="124">
        <v>397416</v>
      </c>
      <c r="D12" s="124">
        <v>521676</v>
      </c>
      <c r="E12" s="124">
        <v>541848</v>
      </c>
      <c r="F12" s="111">
        <v>2.8</v>
      </c>
      <c r="G12" s="111">
        <v>3</v>
      </c>
      <c r="H12" s="111">
        <v>2.7577277516233392</v>
      </c>
      <c r="I12" s="111">
        <v>2.6522879512797597</v>
      </c>
    </row>
    <row r="13" spans="1:9" ht="15" customHeight="1" x14ac:dyDescent="0.25">
      <c r="A13" s="2" t="s">
        <v>33</v>
      </c>
      <c r="B13" s="124">
        <v>151927</v>
      </c>
      <c r="C13" s="124">
        <v>325427</v>
      </c>
      <c r="D13" s="124">
        <v>510182</v>
      </c>
      <c r="E13" s="124">
        <v>544381</v>
      </c>
      <c r="F13" s="111">
        <v>2.7</v>
      </c>
      <c r="G13" s="111">
        <v>2.5</v>
      </c>
      <c r="H13" s="111">
        <v>2.7042533699208775</v>
      </c>
      <c r="I13" s="111">
        <v>2.6646867151039166</v>
      </c>
    </row>
    <row r="14" spans="1:9" s="61" customFormat="1" ht="15" customHeight="1" x14ac:dyDescent="0.25">
      <c r="A14" s="62" t="s">
        <v>32</v>
      </c>
      <c r="B14" s="171">
        <v>565000</v>
      </c>
      <c r="C14" s="171">
        <v>1473939</v>
      </c>
      <c r="D14" s="171">
        <v>2008769</v>
      </c>
      <c r="E14" s="171">
        <v>2114346</v>
      </c>
      <c r="F14" s="113">
        <v>10.1</v>
      </c>
      <c r="G14" s="113">
        <v>11.2</v>
      </c>
      <c r="H14" s="113">
        <v>10.657736524594332</v>
      </c>
      <c r="I14" s="113">
        <v>10.349497314074345</v>
      </c>
    </row>
    <row r="15" spans="1:9" ht="18" customHeight="1" x14ac:dyDescent="0.25">
      <c r="A15" s="2" t="s">
        <v>31</v>
      </c>
      <c r="B15" s="124">
        <v>179849</v>
      </c>
      <c r="C15" s="124">
        <v>399126</v>
      </c>
      <c r="D15" s="124">
        <v>556916</v>
      </c>
      <c r="E15" s="124">
        <v>601948</v>
      </c>
      <c r="F15" s="111">
        <v>3.2</v>
      </c>
      <c r="G15" s="111">
        <v>3</v>
      </c>
      <c r="H15" s="111">
        <v>2.9687462229372179</v>
      </c>
      <c r="I15" s="111">
        <v>2.9464710171430899</v>
      </c>
    </row>
    <row r="16" spans="1:9" ht="15" customHeight="1" x14ac:dyDescent="0.25">
      <c r="A16" s="2" t="s">
        <v>30</v>
      </c>
      <c r="B16" s="124">
        <v>141367</v>
      </c>
      <c r="C16" s="124">
        <v>292931</v>
      </c>
      <c r="D16" s="124">
        <v>422236</v>
      </c>
      <c r="E16" s="124">
        <v>461256</v>
      </c>
      <c r="F16" s="111">
        <v>2.5</v>
      </c>
      <c r="G16" s="111">
        <v>2.2000000000000002</v>
      </c>
      <c r="H16" s="111">
        <v>2.2497048289094113</v>
      </c>
      <c r="I16" s="111">
        <v>2.2577987392322143</v>
      </c>
    </row>
    <row r="17" spans="1:9" ht="15" customHeight="1" x14ac:dyDescent="0.25">
      <c r="A17" s="2" t="s">
        <v>29</v>
      </c>
      <c r="B17" s="124">
        <v>126341</v>
      </c>
      <c r="C17" s="124">
        <v>264168</v>
      </c>
      <c r="D17" s="124">
        <v>324160</v>
      </c>
      <c r="E17" s="124">
        <v>350797</v>
      </c>
      <c r="F17" s="111">
        <v>2.2999999999999998</v>
      </c>
      <c r="G17" s="111">
        <v>2</v>
      </c>
      <c r="H17" s="111">
        <v>1.7530134340531967</v>
      </c>
      <c r="I17" s="111">
        <v>1.7171137596615396</v>
      </c>
    </row>
    <row r="18" spans="1:9" s="61" customFormat="1" ht="15" customHeight="1" x14ac:dyDescent="0.25">
      <c r="A18" s="62" t="s">
        <v>28</v>
      </c>
      <c r="B18" s="171">
        <v>447557</v>
      </c>
      <c r="C18" s="171">
        <v>956225</v>
      </c>
      <c r="D18" s="171">
        <v>1303312</v>
      </c>
      <c r="E18" s="171">
        <v>1414001</v>
      </c>
      <c r="F18" s="113">
        <v>8</v>
      </c>
      <c r="G18" s="113">
        <v>7.2</v>
      </c>
      <c r="H18" s="113">
        <v>6.9714644858998254</v>
      </c>
      <c r="I18" s="113">
        <v>6.921383516036844</v>
      </c>
    </row>
    <row r="19" spans="1:9" ht="18" customHeight="1" x14ac:dyDescent="0.25">
      <c r="A19" s="2" t="s">
        <v>27</v>
      </c>
      <c r="B19" s="124">
        <v>312168</v>
      </c>
      <c r="C19" s="124">
        <v>623722</v>
      </c>
      <c r="D19" s="124">
        <v>862692</v>
      </c>
      <c r="E19" s="124">
        <v>996260</v>
      </c>
      <c r="F19" s="111">
        <v>5.6</v>
      </c>
      <c r="G19" s="111">
        <v>4.7</v>
      </c>
      <c r="H19" s="111">
        <v>4.5933374853297178</v>
      </c>
      <c r="I19" s="111">
        <v>4.8765860432113319</v>
      </c>
    </row>
    <row r="20" spans="1:9" ht="15" customHeight="1" x14ac:dyDescent="0.25">
      <c r="A20" s="2" t="s">
        <v>26</v>
      </c>
      <c r="B20" s="124">
        <v>134532</v>
      </c>
      <c r="C20" s="124">
        <v>300216</v>
      </c>
      <c r="D20" s="124">
        <v>440973</v>
      </c>
      <c r="E20" s="124">
        <v>479174</v>
      </c>
      <c r="F20" s="111">
        <v>2.4</v>
      </c>
      <c r="G20" s="111">
        <v>2.2999999999999998</v>
      </c>
      <c r="H20" s="111">
        <v>2.3494233604933288</v>
      </c>
      <c r="I20" s="111">
        <v>2.3455054309816181</v>
      </c>
    </row>
    <row r="21" spans="1:9" ht="15" customHeight="1" x14ac:dyDescent="0.25">
      <c r="A21" s="2" t="s">
        <v>25</v>
      </c>
      <c r="B21" s="124">
        <v>72735</v>
      </c>
      <c r="C21" s="124">
        <v>154772</v>
      </c>
      <c r="D21" s="124">
        <v>219319</v>
      </c>
      <c r="E21" s="124">
        <v>237835</v>
      </c>
      <c r="F21" s="111">
        <v>1.3</v>
      </c>
      <c r="G21" s="111">
        <v>1.2</v>
      </c>
      <c r="H21" s="111">
        <v>1.167967628551865</v>
      </c>
      <c r="I21" s="111">
        <v>1.1641768630549927</v>
      </c>
    </row>
    <row r="22" spans="1:9" s="61" customFormat="1" ht="15" customHeight="1" x14ac:dyDescent="0.25">
      <c r="A22" s="62" t="s">
        <v>24</v>
      </c>
      <c r="B22" s="171">
        <v>519435</v>
      </c>
      <c r="C22" s="171">
        <v>1078710</v>
      </c>
      <c r="D22" s="171">
        <v>1522984</v>
      </c>
      <c r="E22" s="171">
        <v>1713269</v>
      </c>
      <c r="F22" s="113">
        <v>9.3000000000000007</v>
      </c>
      <c r="G22" s="113">
        <v>8.1999999999999993</v>
      </c>
      <c r="H22" s="113">
        <v>8.1107284743749126</v>
      </c>
      <c r="I22" s="113">
        <v>8.3862683372479427</v>
      </c>
    </row>
    <row r="23" spans="1:9" ht="18" customHeight="1" x14ac:dyDescent="0.25">
      <c r="A23" s="2" t="s">
        <v>23</v>
      </c>
      <c r="B23" s="124">
        <v>234446</v>
      </c>
      <c r="C23" s="124">
        <v>508298</v>
      </c>
      <c r="D23" s="124">
        <v>773381</v>
      </c>
      <c r="E23" s="124">
        <v>845559</v>
      </c>
      <c r="F23" s="111">
        <v>4.2</v>
      </c>
      <c r="G23" s="111">
        <v>3.9</v>
      </c>
      <c r="H23" s="111">
        <v>4.1045010230153327</v>
      </c>
      <c r="I23" s="111">
        <v>4.1389207818357958</v>
      </c>
    </row>
    <row r="24" spans="1:9" ht="15" customHeight="1" x14ac:dyDescent="0.25">
      <c r="A24" s="2" t="s">
        <v>22</v>
      </c>
      <c r="B24" s="124">
        <v>179066</v>
      </c>
      <c r="C24" s="124">
        <v>359949</v>
      </c>
      <c r="D24" s="124">
        <v>503855</v>
      </c>
      <c r="E24" s="124">
        <v>539146</v>
      </c>
      <c r="F24" s="111">
        <v>3.2</v>
      </c>
      <c r="G24" s="111">
        <v>2.7</v>
      </c>
      <c r="H24" s="111">
        <v>2.6984409371271316</v>
      </c>
      <c r="I24" s="111">
        <v>2.6390619505482671</v>
      </c>
    </row>
    <row r="25" spans="1:9" ht="15" customHeight="1" x14ac:dyDescent="0.25">
      <c r="A25" s="2" t="s">
        <v>21</v>
      </c>
      <c r="B25" s="124">
        <v>190871</v>
      </c>
      <c r="C25" s="124">
        <v>406745</v>
      </c>
      <c r="D25" s="124">
        <v>602877</v>
      </c>
      <c r="E25" s="124">
        <v>658995</v>
      </c>
      <c r="F25" s="111">
        <v>3.4</v>
      </c>
      <c r="G25" s="111">
        <v>3.1</v>
      </c>
      <c r="H25" s="111">
        <v>3.1986197916595933</v>
      </c>
      <c r="I25" s="111">
        <v>3.225709974851998</v>
      </c>
    </row>
    <row r="26" spans="1:9" s="61" customFormat="1" ht="15" customHeight="1" x14ac:dyDescent="0.25">
      <c r="A26" s="62" t="s">
        <v>20</v>
      </c>
      <c r="B26" s="171">
        <v>604383</v>
      </c>
      <c r="C26" s="171">
        <v>1274992</v>
      </c>
      <c r="D26" s="171">
        <v>1880113</v>
      </c>
      <c r="E26" s="171">
        <v>2043700</v>
      </c>
      <c r="F26" s="113">
        <v>10.8</v>
      </c>
      <c r="G26" s="113">
        <v>9.6999999999999993</v>
      </c>
      <c r="H26" s="113">
        <v>10.001561751802058</v>
      </c>
      <c r="I26" s="113">
        <v>10.003692707236061</v>
      </c>
    </row>
    <row r="27" spans="1:9" ht="18" customHeight="1" x14ac:dyDescent="0.25">
      <c r="A27" s="2" t="s">
        <v>19</v>
      </c>
      <c r="B27" s="124">
        <v>233833</v>
      </c>
      <c r="C27" s="124">
        <v>468979</v>
      </c>
      <c r="D27" s="124">
        <v>663844</v>
      </c>
      <c r="E27" s="124">
        <v>746613</v>
      </c>
      <c r="F27" s="111">
        <v>4.2</v>
      </c>
      <c r="G27" s="111">
        <v>3.6</v>
      </c>
      <c r="H27" s="111">
        <v>3.5589688961511099</v>
      </c>
      <c r="I27" s="111">
        <v>3.6545907047157788</v>
      </c>
    </row>
    <row r="28" spans="1:9" ht="15" customHeight="1" x14ac:dyDescent="0.25">
      <c r="A28" s="2" t="s">
        <v>18</v>
      </c>
      <c r="B28" s="124">
        <v>173355</v>
      </c>
      <c r="C28" s="124">
        <v>340777</v>
      </c>
      <c r="D28" s="124">
        <v>441773</v>
      </c>
      <c r="E28" s="124">
        <v>483027</v>
      </c>
      <c r="F28" s="111">
        <v>3.1</v>
      </c>
      <c r="G28" s="111">
        <v>2.6</v>
      </c>
      <c r="H28" s="111">
        <v>2.3645193892165248</v>
      </c>
      <c r="I28" s="111">
        <v>2.3643654534902936</v>
      </c>
    </row>
    <row r="29" spans="1:9" ht="15" customHeight="1" x14ac:dyDescent="0.25">
      <c r="A29" s="2" t="s">
        <v>17</v>
      </c>
      <c r="B29" s="124">
        <v>219399</v>
      </c>
      <c r="C29" s="124">
        <v>458343</v>
      </c>
      <c r="D29" s="124">
        <v>604885</v>
      </c>
      <c r="E29" s="124">
        <v>664804</v>
      </c>
      <c r="F29" s="111">
        <v>3.9</v>
      </c>
      <c r="G29" s="111">
        <v>3.5</v>
      </c>
      <c r="H29" s="111">
        <v>3.2287955525654422</v>
      </c>
      <c r="I29" s="111">
        <v>3.2541444079568245</v>
      </c>
    </row>
    <row r="30" spans="1:9" s="61" customFormat="1" ht="15" customHeight="1" x14ac:dyDescent="0.25">
      <c r="A30" s="62" t="s">
        <v>16</v>
      </c>
      <c r="B30" s="171">
        <v>626587</v>
      </c>
      <c r="C30" s="171">
        <v>1268099</v>
      </c>
      <c r="D30" s="171">
        <v>1710502</v>
      </c>
      <c r="E30" s="171">
        <v>1894444</v>
      </c>
      <c r="F30" s="113">
        <v>11.2</v>
      </c>
      <c r="G30" s="113">
        <v>9.6</v>
      </c>
      <c r="H30" s="113">
        <v>9.1522838379330764</v>
      </c>
      <c r="I30" s="113">
        <v>9.2731005661628974</v>
      </c>
    </row>
    <row r="31" spans="1:9" s="61" customFormat="1" ht="18" customHeight="1" x14ac:dyDescent="0.25">
      <c r="A31" s="62" t="s">
        <v>15</v>
      </c>
      <c r="B31" s="171">
        <v>5614042</v>
      </c>
      <c r="C31" s="171">
        <v>13172293</v>
      </c>
      <c r="D31" s="171">
        <v>18650746</v>
      </c>
      <c r="E31" s="171">
        <v>20429456</v>
      </c>
      <c r="F31" s="113">
        <v>100</v>
      </c>
      <c r="G31" s="113">
        <v>100</v>
      </c>
      <c r="H31" s="113">
        <v>100</v>
      </c>
      <c r="I31" s="113">
        <v>100</v>
      </c>
    </row>
  </sheetData>
  <mergeCells count="3">
    <mergeCell ref="A2:A3"/>
    <mergeCell ref="B2:E2"/>
    <mergeCell ref="F2:I2"/>
  </mergeCells>
  <pageMargins left="0.78740157480314965" right="0.78740157480314965" top="1.1811023622047245" bottom="0.86614173228346458"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A771B-2C04-4183-A870-E37FBD6EC713}">
  <dimension ref="A1:I32"/>
  <sheetViews>
    <sheetView zoomScaleNormal="100" workbookViewId="0"/>
  </sheetViews>
  <sheetFormatPr defaultRowHeight="13.5" x14ac:dyDescent="0.25"/>
  <cols>
    <col min="1" max="1" width="17.28515625" style="2" customWidth="1"/>
    <col min="2" max="9" width="8.7109375" style="2" customWidth="1"/>
    <col min="10" max="16384" width="9.140625" style="1"/>
  </cols>
  <sheetData>
    <row r="1" spans="1:9" s="61" customFormat="1" ht="15.75" customHeight="1" x14ac:dyDescent="0.25">
      <c r="A1" s="17" t="s">
        <v>277</v>
      </c>
      <c r="B1" s="62"/>
      <c r="C1" s="62"/>
      <c r="D1" s="62"/>
      <c r="E1" s="62"/>
      <c r="F1" s="62"/>
      <c r="G1" s="62"/>
      <c r="H1" s="62"/>
      <c r="I1" s="62"/>
    </row>
    <row r="2" spans="1:9" s="54" customFormat="1" ht="15.75" customHeight="1" x14ac:dyDescent="0.25">
      <c r="A2" s="242" t="s">
        <v>49</v>
      </c>
      <c r="B2" s="212" t="s">
        <v>276</v>
      </c>
      <c r="C2" s="212"/>
      <c r="D2" s="212"/>
      <c r="E2" s="212"/>
      <c r="F2" s="212"/>
      <c r="G2" s="212"/>
      <c r="H2" s="212"/>
      <c r="I2" s="220"/>
    </row>
    <row r="3" spans="1:9" s="54" customFormat="1" ht="15.75" customHeight="1" x14ac:dyDescent="0.25">
      <c r="A3" s="243"/>
      <c r="B3" s="212" t="s">
        <v>275</v>
      </c>
      <c r="C3" s="212"/>
      <c r="D3" s="212"/>
      <c r="E3" s="212"/>
      <c r="F3" s="212" t="s">
        <v>274</v>
      </c>
      <c r="G3" s="212"/>
      <c r="H3" s="212"/>
      <c r="I3" s="220"/>
    </row>
    <row r="4" spans="1:9" s="54" customFormat="1" ht="15.75" customHeight="1" x14ac:dyDescent="0.25">
      <c r="A4" s="244"/>
      <c r="B4" s="16">
        <v>1995</v>
      </c>
      <c r="C4" s="16">
        <v>2000</v>
      </c>
      <c r="D4" s="16">
        <v>2003</v>
      </c>
      <c r="E4" s="16">
        <v>2004</v>
      </c>
      <c r="F4" s="16">
        <v>1995</v>
      </c>
      <c r="G4" s="16">
        <v>2000</v>
      </c>
      <c r="H4" s="16">
        <v>2003</v>
      </c>
      <c r="I4" s="15">
        <v>2004</v>
      </c>
    </row>
    <row r="5" spans="1:9" ht="18" customHeight="1" x14ac:dyDescent="0.25">
      <c r="A5" s="2" t="s">
        <v>42</v>
      </c>
      <c r="B5" s="175">
        <v>998.1726048931863</v>
      </c>
      <c r="C5" s="175">
        <v>2615</v>
      </c>
      <c r="D5" s="175">
        <v>3776</v>
      </c>
      <c r="E5" s="175">
        <v>4150</v>
      </c>
      <c r="F5" s="175">
        <v>183.64824150091152</v>
      </c>
      <c r="G5" s="175">
        <v>203</v>
      </c>
      <c r="H5" s="175">
        <v>207.9</v>
      </c>
      <c r="I5" s="175">
        <f t="shared" ref="I5:I31" si="0">+E5/E$32*100</f>
        <v>205.34388916378029</v>
      </c>
    </row>
    <row r="6" spans="1:9" ht="15" customHeight="1" x14ac:dyDescent="0.25">
      <c r="A6" s="2" t="s">
        <v>41</v>
      </c>
      <c r="B6" s="175">
        <v>394.35853436963765</v>
      </c>
      <c r="C6" s="175">
        <v>1010</v>
      </c>
      <c r="D6" s="175">
        <v>1655</v>
      </c>
      <c r="E6" s="175">
        <v>1800</v>
      </c>
      <c r="F6" s="175">
        <v>72.555839544014219</v>
      </c>
      <c r="G6" s="175">
        <v>78.3</v>
      </c>
      <c r="H6" s="175">
        <v>89.2</v>
      </c>
      <c r="I6" s="175">
        <f t="shared" si="0"/>
        <v>89.06481939633845</v>
      </c>
    </row>
    <row r="7" spans="1:9" s="61" customFormat="1" ht="15" customHeight="1" x14ac:dyDescent="0.25">
      <c r="A7" s="62" t="s">
        <v>40</v>
      </c>
      <c r="B7" s="174">
        <v>791.87599137359484</v>
      </c>
      <c r="C7" s="174">
        <v>2014</v>
      </c>
      <c r="D7" s="174">
        <v>2940</v>
      </c>
      <c r="E7" s="174">
        <v>3210</v>
      </c>
      <c r="F7" s="174">
        <v>145.69287174347335</v>
      </c>
      <c r="G7" s="174">
        <v>156.1</v>
      </c>
      <c r="H7" s="174">
        <v>161</v>
      </c>
      <c r="I7" s="174">
        <f t="shared" si="0"/>
        <v>158.83226125680358</v>
      </c>
    </row>
    <row r="8" spans="1:9" ht="18" customHeight="1" x14ac:dyDescent="0.25">
      <c r="A8" s="2" t="s">
        <v>39</v>
      </c>
      <c r="B8" s="175">
        <v>541.7144649788595</v>
      </c>
      <c r="C8" s="175">
        <v>1535</v>
      </c>
      <c r="D8" s="175">
        <v>1753</v>
      </c>
      <c r="E8" s="175">
        <v>1982</v>
      </c>
      <c r="F8" s="175">
        <v>99.667039950090057</v>
      </c>
      <c r="G8" s="175">
        <v>119</v>
      </c>
      <c r="H8" s="175">
        <v>94.7</v>
      </c>
      <c r="I8" s="175">
        <f t="shared" si="0"/>
        <v>98.070262246412668</v>
      </c>
    </row>
    <row r="9" spans="1:9" ht="15" customHeight="1" x14ac:dyDescent="0.25">
      <c r="A9" s="2" t="s">
        <v>38</v>
      </c>
      <c r="B9" s="175">
        <v>470.61026724287058</v>
      </c>
      <c r="C9" s="175">
        <v>1077</v>
      </c>
      <c r="D9" s="175">
        <v>1980</v>
      </c>
      <c r="E9" s="175">
        <v>2269</v>
      </c>
      <c r="F9" s="175">
        <v>86.584972967351348</v>
      </c>
      <c r="G9" s="175">
        <v>83.5</v>
      </c>
      <c r="H9" s="175">
        <v>105.1</v>
      </c>
      <c r="I9" s="175">
        <f t="shared" si="0"/>
        <v>112.27115289460663</v>
      </c>
    </row>
    <row r="10" spans="1:9" ht="15" customHeight="1" x14ac:dyDescent="0.25">
      <c r="A10" s="2" t="s">
        <v>37</v>
      </c>
      <c r="B10" s="175">
        <v>459.64609918194373</v>
      </c>
      <c r="C10" s="175">
        <v>1086</v>
      </c>
      <c r="D10" s="175">
        <v>1458</v>
      </c>
      <c r="E10" s="175">
        <v>1586</v>
      </c>
      <c r="F10" s="175">
        <v>84.5677364953835</v>
      </c>
      <c r="G10" s="175">
        <v>84.2</v>
      </c>
      <c r="H10" s="175">
        <v>78.900000000000006</v>
      </c>
      <c r="I10" s="175">
        <f t="shared" si="0"/>
        <v>78.476001979218211</v>
      </c>
    </row>
    <row r="11" spans="1:9" s="61" customFormat="1" ht="15" customHeight="1" x14ac:dyDescent="0.25">
      <c r="A11" s="62" t="s">
        <v>36</v>
      </c>
      <c r="B11" s="174">
        <v>493.92514338157076</v>
      </c>
      <c r="C11" s="174">
        <v>1255</v>
      </c>
      <c r="D11" s="174">
        <v>1710</v>
      </c>
      <c r="E11" s="174">
        <v>1933</v>
      </c>
      <c r="F11" s="174">
        <v>90.874547718946573</v>
      </c>
      <c r="G11" s="174">
        <v>97.3</v>
      </c>
      <c r="H11" s="174">
        <v>92.4</v>
      </c>
      <c r="I11" s="174">
        <f t="shared" si="0"/>
        <v>95.645719940623451</v>
      </c>
    </row>
    <row r="12" spans="1:9" ht="18" customHeight="1" x14ac:dyDescent="0.25">
      <c r="A12" s="2" t="s">
        <v>35</v>
      </c>
      <c r="B12" s="175">
        <v>589.60345468053492</v>
      </c>
      <c r="C12" s="175">
        <v>1731</v>
      </c>
      <c r="D12" s="175">
        <v>2222</v>
      </c>
      <c r="E12" s="175">
        <v>2336</v>
      </c>
      <c r="F12" s="175">
        <v>108.47786956297958</v>
      </c>
      <c r="G12" s="175">
        <v>134.19999999999999</v>
      </c>
      <c r="H12" s="175">
        <v>119.7</v>
      </c>
      <c r="I12" s="175">
        <f t="shared" si="0"/>
        <v>115.58634339435923</v>
      </c>
    </row>
    <row r="13" spans="1:9" ht="15" customHeight="1" x14ac:dyDescent="0.25">
      <c r="A13" s="2" t="s">
        <v>34</v>
      </c>
      <c r="B13" s="175">
        <v>580.68283212387394</v>
      </c>
      <c r="C13" s="175">
        <v>1475</v>
      </c>
      <c r="D13" s="175">
        <v>1955</v>
      </c>
      <c r="E13" s="175">
        <v>2039</v>
      </c>
      <c r="F13" s="175">
        <v>106.83661369441218</v>
      </c>
      <c r="G13" s="175">
        <v>114.3</v>
      </c>
      <c r="H13" s="175">
        <v>104.7</v>
      </c>
      <c r="I13" s="175">
        <f t="shared" si="0"/>
        <v>100.89064819396339</v>
      </c>
    </row>
    <row r="14" spans="1:9" ht="15" customHeight="1" x14ac:dyDescent="0.25">
      <c r="A14" s="2" t="s">
        <v>33</v>
      </c>
      <c r="B14" s="175">
        <v>496.31748219993892</v>
      </c>
      <c r="C14" s="175">
        <v>1082</v>
      </c>
      <c r="D14" s="175">
        <v>1716</v>
      </c>
      <c r="E14" s="175">
        <v>1839</v>
      </c>
      <c r="F14" s="175">
        <v>91.314700869728242</v>
      </c>
      <c r="G14" s="175">
        <v>83.8</v>
      </c>
      <c r="H14" s="175">
        <v>92.1</v>
      </c>
      <c r="I14" s="175">
        <f t="shared" si="0"/>
        <v>90.994557149925782</v>
      </c>
    </row>
    <row r="15" spans="1:9" s="61" customFormat="1" ht="15" customHeight="1" x14ac:dyDescent="0.25">
      <c r="A15" s="62" t="s">
        <v>32</v>
      </c>
      <c r="B15" s="174">
        <v>558.93610222693985</v>
      </c>
      <c r="C15" s="174">
        <v>1468</v>
      </c>
      <c r="D15" s="174">
        <v>2001</v>
      </c>
      <c r="E15" s="174">
        <v>2111</v>
      </c>
      <c r="F15" s="174">
        <v>102.83555347257349</v>
      </c>
      <c r="G15" s="174">
        <v>113.8</v>
      </c>
      <c r="H15" s="174">
        <v>107.6</v>
      </c>
      <c r="I15" s="174">
        <f t="shared" si="0"/>
        <v>104.45324096981692</v>
      </c>
    </row>
    <row r="16" spans="1:9" ht="18" customHeight="1" x14ac:dyDescent="0.25">
      <c r="A16" s="2" t="s">
        <v>31</v>
      </c>
      <c r="B16" s="175">
        <v>433.11278213595506</v>
      </c>
      <c r="C16" s="175">
        <v>976</v>
      </c>
      <c r="D16" s="175">
        <v>1380</v>
      </c>
      <c r="E16" s="175">
        <v>1500</v>
      </c>
      <c r="F16" s="175">
        <v>79.686018651400587</v>
      </c>
      <c r="G16" s="175">
        <v>75.7</v>
      </c>
      <c r="H16" s="175">
        <v>74.5</v>
      </c>
      <c r="I16" s="175">
        <f t="shared" si="0"/>
        <v>74.22068283028203</v>
      </c>
    </row>
    <row r="17" spans="1:9" ht="15" customHeight="1" x14ac:dyDescent="0.25">
      <c r="A17" s="2" t="s">
        <v>30</v>
      </c>
      <c r="B17" s="175">
        <v>412.7491598564676</v>
      </c>
      <c r="C17" s="175">
        <v>866</v>
      </c>
      <c r="D17" s="175">
        <v>1261</v>
      </c>
      <c r="E17" s="175">
        <v>1385</v>
      </c>
      <c r="F17" s="175">
        <v>75.939428729092668</v>
      </c>
      <c r="G17" s="175">
        <v>67.099999999999994</v>
      </c>
      <c r="H17" s="175">
        <v>68</v>
      </c>
      <c r="I17" s="175">
        <f t="shared" si="0"/>
        <v>68.530430479960415</v>
      </c>
    </row>
    <row r="18" spans="1:9" ht="15" customHeight="1" x14ac:dyDescent="0.25">
      <c r="A18" s="2" t="s">
        <v>29</v>
      </c>
      <c r="B18" s="175">
        <v>497.24106988240106</v>
      </c>
      <c r="C18" s="175">
        <v>1049</v>
      </c>
      <c r="D18" s="175">
        <v>1306</v>
      </c>
      <c r="E18" s="175">
        <v>1424</v>
      </c>
      <c r="F18" s="175">
        <v>91.484626645014586</v>
      </c>
      <c r="G18" s="175">
        <v>81.3</v>
      </c>
      <c r="H18" s="175">
        <v>71.599999999999994</v>
      </c>
      <c r="I18" s="175">
        <f t="shared" si="0"/>
        <v>70.460168233547748</v>
      </c>
    </row>
    <row r="19" spans="1:9" s="61" customFormat="1" ht="15" customHeight="1" x14ac:dyDescent="0.25">
      <c r="A19" s="62" t="s">
        <v>28</v>
      </c>
      <c r="B19" s="174">
        <v>442.32321061045184</v>
      </c>
      <c r="C19" s="174">
        <v>957</v>
      </c>
      <c r="D19" s="174">
        <v>1321</v>
      </c>
      <c r="E19" s="174">
        <v>1442</v>
      </c>
      <c r="F19" s="174">
        <v>81.380594303466552</v>
      </c>
      <c r="G19" s="174">
        <v>74.2</v>
      </c>
      <c r="H19" s="174">
        <v>71.599999999999994</v>
      </c>
      <c r="I19" s="174">
        <f t="shared" si="0"/>
        <v>71.350816427511134</v>
      </c>
    </row>
    <row r="20" spans="1:9" ht="18" customHeight="1" x14ac:dyDescent="0.25">
      <c r="A20" s="2" t="s">
        <v>27</v>
      </c>
      <c r="B20" s="175">
        <v>409.91271063196979</v>
      </c>
      <c r="C20" s="175">
        <v>827</v>
      </c>
      <c r="D20" s="175">
        <v>1164</v>
      </c>
      <c r="E20" s="175">
        <v>1355</v>
      </c>
      <c r="F20" s="175">
        <v>75.417566167816119</v>
      </c>
      <c r="G20" s="175">
        <v>64.099999999999994</v>
      </c>
      <c r="H20" s="175">
        <v>62.8</v>
      </c>
      <c r="I20" s="175">
        <f t="shared" si="0"/>
        <v>67.046016823354776</v>
      </c>
    </row>
    <row r="21" spans="1:9" ht="15" customHeight="1" x14ac:dyDescent="0.25">
      <c r="A21" s="2" t="s">
        <v>26</v>
      </c>
      <c r="B21" s="175">
        <v>405.00887345504793</v>
      </c>
      <c r="C21" s="175">
        <v>916</v>
      </c>
      <c r="D21" s="175">
        <v>1359</v>
      </c>
      <c r="E21" s="175">
        <v>1482</v>
      </c>
      <c r="F21" s="175">
        <v>74.51533636333771</v>
      </c>
      <c r="G21" s="175">
        <v>71</v>
      </c>
      <c r="H21" s="175">
        <v>73.400000000000006</v>
      </c>
      <c r="I21" s="175">
        <f t="shared" si="0"/>
        <v>73.330034636318658</v>
      </c>
    </row>
    <row r="22" spans="1:9" ht="15" customHeight="1" x14ac:dyDescent="0.25">
      <c r="A22" s="2" t="s">
        <v>25</v>
      </c>
      <c r="B22" s="175">
        <v>321.53537729072127</v>
      </c>
      <c r="C22" s="175">
        <v>698</v>
      </c>
      <c r="D22" s="175">
        <v>1002</v>
      </c>
      <c r="E22" s="175">
        <v>1094</v>
      </c>
      <c r="F22" s="175">
        <v>59.157510765477198</v>
      </c>
      <c r="G22" s="175">
        <v>54.1</v>
      </c>
      <c r="H22" s="175">
        <v>54.1</v>
      </c>
      <c r="I22" s="175">
        <f t="shared" si="0"/>
        <v>54.131618010885695</v>
      </c>
    </row>
    <row r="23" spans="1:9" s="61" customFormat="1" ht="15" customHeight="1" x14ac:dyDescent="0.25">
      <c r="A23" s="62" t="s">
        <v>24</v>
      </c>
      <c r="B23" s="174">
        <v>393.53238184312119</v>
      </c>
      <c r="C23" s="174">
        <v>827</v>
      </c>
      <c r="D23" s="174">
        <v>1186</v>
      </c>
      <c r="E23" s="174">
        <v>1343</v>
      </c>
      <c r="F23" s="174">
        <v>72.403840322674625</v>
      </c>
      <c r="G23" s="174">
        <v>64.099999999999994</v>
      </c>
      <c r="H23" s="174">
        <v>64</v>
      </c>
      <c r="I23" s="174">
        <f t="shared" si="0"/>
        <v>66.452251360712523</v>
      </c>
    </row>
    <row r="24" spans="1:9" ht="18" customHeight="1" x14ac:dyDescent="0.25">
      <c r="A24" s="2" t="s">
        <v>23</v>
      </c>
      <c r="B24" s="175">
        <v>421.45739198902697</v>
      </c>
      <c r="C24" s="175">
        <v>919</v>
      </c>
      <c r="D24" s="175">
        <v>1403</v>
      </c>
      <c r="E24" s="175">
        <v>1538</v>
      </c>
      <c r="F24" s="175">
        <v>77.541608061491189</v>
      </c>
      <c r="G24" s="175">
        <v>71.2</v>
      </c>
      <c r="H24" s="175">
        <v>75.400000000000006</v>
      </c>
      <c r="I24" s="175">
        <f t="shared" si="0"/>
        <v>76.100940128649185</v>
      </c>
    </row>
    <row r="25" spans="1:9" ht="15" customHeight="1" x14ac:dyDescent="0.25">
      <c r="A25" s="2" t="s">
        <v>22</v>
      </c>
      <c r="B25" s="175">
        <v>418.69399255279973</v>
      </c>
      <c r="C25" s="175">
        <v>855</v>
      </c>
      <c r="D25" s="175">
        <v>1215</v>
      </c>
      <c r="E25" s="175">
        <v>1309</v>
      </c>
      <c r="F25" s="175">
        <v>77.033185525609184</v>
      </c>
      <c r="G25" s="175">
        <v>66.3</v>
      </c>
      <c r="H25" s="175">
        <v>65.900000000000006</v>
      </c>
      <c r="I25" s="175">
        <f t="shared" si="0"/>
        <v>64.769915883226119</v>
      </c>
    </row>
    <row r="26" spans="1:9" ht="15" customHeight="1" x14ac:dyDescent="0.25">
      <c r="A26" s="2" t="s">
        <v>21</v>
      </c>
      <c r="B26" s="175">
        <v>327.07865303317726</v>
      </c>
      <c r="C26" s="175">
        <v>690</v>
      </c>
      <c r="D26" s="175">
        <v>1031</v>
      </c>
      <c r="E26" s="175">
        <v>1131</v>
      </c>
      <c r="F26" s="175">
        <v>60.177387325168631</v>
      </c>
      <c r="G26" s="175">
        <v>53.5</v>
      </c>
      <c r="H26" s="175">
        <v>55.4</v>
      </c>
      <c r="I26" s="175">
        <f t="shared" si="0"/>
        <v>55.962394854032659</v>
      </c>
    </row>
    <row r="27" spans="1:9" s="61" customFormat="1" ht="15" customHeight="1" x14ac:dyDescent="0.25">
      <c r="A27" s="62" t="s">
        <v>20</v>
      </c>
      <c r="B27" s="174">
        <v>385.56760222390216</v>
      </c>
      <c r="C27" s="174">
        <v>815</v>
      </c>
      <c r="D27" s="174">
        <v>1213</v>
      </c>
      <c r="E27" s="174">
        <v>1323</v>
      </c>
      <c r="F27" s="174">
        <v>70.938444694862952</v>
      </c>
      <c r="G27" s="174">
        <v>63.2</v>
      </c>
      <c r="H27" s="174">
        <v>65.3</v>
      </c>
      <c r="I27" s="174">
        <f t="shared" si="0"/>
        <v>65.462642256308754</v>
      </c>
    </row>
    <row r="28" spans="1:9" ht="18" customHeight="1" x14ac:dyDescent="0.25">
      <c r="A28" s="2" t="s">
        <v>19</v>
      </c>
      <c r="B28" s="175">
        <v>425.4769791758593</v>
      </c>
      <c r="C28" s="175">
        <v>856</v>
      </c>
      <c r="D28" s="175">
        <v>1223</v>
      </c>
      <c r="E28" s="175">
        <v>1380</v>
      </c>
      <c r="F28" s="175">
        <v>78.281149614527862</v>
      </c>
      <c r="G28" s="175">
        <v>66.400000000000006</v>
      </c>
      <c r="H28" s="175">
        <v>66.400000000000006</v>
      </c>
      <c r="I28" s="175">
        <f t="shared" si="0"/>
        <v>68.283028203859473</v>
      </c>
    </row>
    <row r="29" spans="1:9" ht="15" customHeight="1" x14ac:dyDescent="0.25">
      <c r="A29" s="2" t="s">
        <v>18</v>
      </c>
      <c r="B29" s="175">
        <v>422.42710083496087</v>
      </c>
      <c r="C29" s="175">
        <v>846</v>
      </c>
      <c r="D29" s="175">
        <v>1120</v>
      </c>
      <c r="E29" s="175">
        <v>1235</v>
      </c>
      <c r="F29" s="175">
        <v>77.720019413847126</v>
      </c>
      <c r="G29" s="175">
        <v>65.599999999999994</v>
      </c>
      <c r="H29" s="175">
        <v>60.7</v>
      </c>
      <c r="I29" s="175">
        <f t="shared" si="0"/>
        <v>61.108362196932205</v>
      </c>
    </row>
    <row r="30" spans="1:9" ht="15" customHeight="1" x14ac:dyDescent="0.25">
      <c r="A30" s="2" t="s">
        <v>17</v>
      </c>
      <c r="B30" s="175">
        <v>503.46391175343462</v>
      </c>
      <c r="C30" s="175">
        <v>1063</v>
      </c>
      <c r="D30" s="175">
        <v>1419</v>
      </c>
      <c r="E30" s="175">
        <v>1563</v>
      </c>
      <c r="F30" s="175">
        <v>92.629532807687582</v>
      </c>
      <c r="G30" s="175">
        <v>82.4</v>
      </c>
      <c r="H30" s="175">
        <v>76.7</v>
      </c>
      <c r="I30" s="175">
        <f t="shared" si="0"/>
        <v>77.337951509153882</v>
      </c>
    </row>
    <row r="31" spans="1:9" s="61" customFormat="1" ht="15" customHeight="1" x14ac:dyDescent="0.25">
      <c r="A31" s="62" t="s">
        <v>16</v>
      </c>
      <c r="B31" s="174">
        <v>448.92945370757792</v>
      </c>
      <c r="C31" s="174">
        <v>918</v>
      </c>
      <c r="D31" s="174">
        <v>1254</v>
      </c>
      <c r="E31" s="174">
        <v>1395</v>
      </c>
      <c r="F31" s="174">
        <v>82.596040331305161</v>
      </c>
      <c r="G31" s="174">
        <v>71.099999999999994</v>
      </c>
      <c r="H31" s="174">
        <v>68</v>
      </c>
      <c r="I31" s="174">
        <f t="shared" si="0"/>
        <v>69.025235032162286</v>
      </c>
    </row>
    <row r="32" spans="1:9" s="61" customFormat="1" ht="18" customHeight="1" x14ac:dyDescent="0.25">
      <c r="A32" s="62" t="s">
        <v>15</v>
      </c>
      <c r="B32" s="174">
        <v>543.52418386179943</v>
      </c>
      <c r="C32" s="174">
        <v>1290</v>
      </c>
      <c r="D32" s="174">
        <v>1841</v>
      </c>
      <c r="E32" s="174">
        <v>2021</v>
      </c>
      <c r="F32" s="174"/>
      <c r="G32" s="174"/>
      <c r="H32" s="174"/>
      <c r="I32" s="174"/>
    </row>
  </sheetData>
  <mergeCells count="4">
    <mergeCell ref="A2:A4"/>
    <mergeCell ref="B3:E3"/>
    <mergeCell ref="F3:I3"/>
    <mergeCell ref="B2:I2"/>
  </mergeCells>
  <pageMargins left="0.78740157480314965" right="0.78740157480314965" top="1.1811023622047245" bottom="0.86614173228346458"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AB59F-E9DF-452B-9A22-FCCBCC8DDB9D}">
  <dimension ref="A1:K31"/>
  <sheetViews>
    <sheetView zoomScaleNormal="100" workbookViewId="0"/>
  </sheetViews>
  <sheetFormatPr defaultRowHeight="13.5" x14ac:dyDescent="0.25"/>
  <cols>
    <col min="1" max="1" width="21.42578125" style="169" customWidth="1"/>
    <col min="2" max="9" width="6.5703125" style="2" customWidth="1"/>
    <col min="10" max="11" width="6.5703125" style="33" customWidth="1"/>
    <col min="12" max="16384" width="9.140625" style="169"/>
  </cols>
  <sheetData>
    <row r="1" spans="1:11" s="176" customFormat="1" ht="15.75" customHeight="1" x14ac:dyDescent="0.2">
      <c r="A1" s="17" t="s">
        <v>279</v>
      </c>
      <c r="B1" s="17"/>
      <c r="C1" s="17"/>
      <c r="D1" s="17"/>
      <c r="E1" s="17"/>
      <c r="F1" s="17"/>
      <c r="G1" s="17"/>
      <c r="H1" s="17"/>
      <c r="I1" s="17"/>
      <c r="J1" s="183"/>
      <c r="K1" s="183"/>
    </row>
    <row r="2" spans="1:11" ht="15.75" customHeight="1" x14ac:dyDescent="0.2">
      <c r="A2" s="223" t="s">
        <v>49</v>
      </c>
      <c r="B2" s="245">
        <v>1996</v>
      </c>
      <c r="C2" s="245">
        <f t="shared" ref="C2:I2" si="0">1+B2</f>
        <v>1997</v>
      </c>
      <c r="D2" s="245">
        <f t="shared" si="0"/>
        <v>1998</v>
      </c>
      <c r="E2" s="245">
        <f t="shared" si="0"/>
        <v>1999</v>
      </c>
      <c r="F2" s="245">
        <f t="shared" si="0"/>
        <v>2000</v>
      </c>
      <c r="G2" s="245">
        <f t="shared" si="0"/>
        <v>2001</v>
      </c>
      <c r="H2" s="240">
        <f t="shared" si="0"/>
        <v>2002</v>
      </c>
      <c r="I2" s="240">
        <f t="shared" si="0"/>
        <v>2003</v>
      </c>
      <c r="J2" s="240">
        <v>2004</v>
      </c>
      <c r="K2" s="240">
        <v>2005</v>
      </c>
    </row>
    <row r="3" spans="1:11" ht="15.75" customHeight="1" x14ac:dyDescent="0.2">
      <c r="A3" s="225"/>
      <c r="B3" s="246"/>
      <c r="C3" s="246"/>
      <c r="D3" s="246"/>
      <c r="E3" s="246"/>
      <c r="F3" s="246"/>
      <c r="G3" s="246"/>
      <c r="H3" s="241"/>
      <c r="I3" s="241"/>
      <c r="J3" s="241"/>
      <c r="K3" s="241"/>
    </row>
    <row r="4" spans="1:11" ht="18" customHeight="1" x14ac:dyDescent="0.25">
      <c r="A4" s="53" t="s">
        <v>42</v>
      </c>
      <c r="B4" s="182" t="s">
        <v>278</v>
      </c>
      <c r="C4" s="182" t="s">
        <v>278</v>
      </c>
      <c r="D4" s="182" t="s">
        <v>278</v>
      </c>
      <c r="E4" s="182" t="s">
        <v>278</v>
      </c>
      <c r="F4" s="182" t="s">
        <v>278</v>
      </c>
      <c r="G4" s="182" t="s">
        <v>278</v>
      </c>
      <c r="H4" s="182" t="s">
        <v>278</v>
      </c>
      <c r="I4" s="182" t="s">
        <v>2</v>
      </c>
      <c r="J4" s="182" t="s">
        <v>2</v>
      </c>
      <c r="K4" s="182" t="s">
        <v>2</v>
      </c>
    </row>
    <row r="5" spans="1:11" ht="12" customHeight="1" x14ac:dyDescent="0.25">
      <c r="A5" s="53" t="s">
        <v>41</v>
      </c>
      <c r="B5" s="182">
        <v>21</v>
      </c>
      <c r="C5" s="182">
        <v>29</v>
      </c>
      <c r="D5" s="182">
        <v>28</v>
      </c>
      <c r="E5" s="182">
        <v>34</v>
      </c>
      <c r="F5" s="182">
        <v>29</v>
      </c>
      <c r="G5" s="182">
        <v>28</v>
      </c>
      <c r="H5" s="182">
        <v>28</v>
      </c>
      <c r="I5" s="182">
        <v>29</v>
      </c>
      <c r="J5" s="182">
        <v>23</v>
      </c>
      <c r="K5" s="181">
        <v>30</v>
      </c>
    </row>
    <row r="6" spans="1:11" s="176" customFormat="1" ht="12" customHeight="1" x14ac:dyDescent="0.25">
      <c r="A6" s="180" t="s">
        <v>40</v>
      </c>
      <c r="B6" s="179">
        <v>21</v>
      </c>
      <c r="C6" s="179">
        <v>29</v>
      </c>
      <c r="D6" s="179">
        <v>28</v>
      </c>
      <c r="E6" s="179">
        <v>34</v>
      </c>
      <c r="F6" s="179">
        <v>29</v>
      </c>
      <c r="G6" s="179">
        <v>28</v>
      </c>
      <c r="H6" s="179">
        <v>28</v>
      </c>
      <c r="I6" s="179">
        <v>29</v>
      </c>
      <c r="J6" s="179">
        <v>23</v>
      </c>
      <c r="K6" s="179">
        <f>SUM(K5)</f>
        <v>30</v>
      </c>
    </row>
    <row r="7" spans="1:11" ht="18" customHeight="1" x14ac:dyDescent="0.25">
      <c r="A7" s="53" t="s">
        <v>39</v>
      </c>
      <c r="B7" s="182">
        <v>2</v>
      </c>
      <c r="C7" s="182">
        <v>1</v>
      </c>
      <c r="D7" s="182">
        <v>4</v>
      </c>
      <c r="E7" s="182">
        <v>5</v>
      </c>
      <c r="F7" s="182">
        <v>6</v>
      </c>
      <c r="G7" s="182">
        <v>4</v>
      </c>
      <c r="H7" s="182">
        <v>8</v>
      </c>
      <c r="I7" s="182">
        <v>13</v>
      </c>
      <c r="J7" s="182">
        <v>9</v>
      </c>
      <c r="K7" s="181">
        <v>15</v>
      </c>
    </row>
    <row r="8" spans="1:11" ht="12" customHeight="1" x14ac:dyDescent="0.25">
      <c r="A8" s="53" t="s">
        <v>38</v>
      </c>
      <c r="B8" s="182">
        <v>5</v>
      </c>
      <c r="C8" s="182">
        <v>8</v>
      </c>
      <c r="D8" s="182">
        <v>11</v>
      </c>
      <c r="E8" s="182">
        <v>8</v>
      </c>
      <c r="F8" s="182">
        <v>8</v>
      </c>
      <c r="G8" s="182">
        <v>5</v>
      </c>
      <c r="H8" s="182">
        <v>4</v>
      </c>
      <c r="I8" s="182">
        <v>7</v>
      </c>
      <c r="J8" s="182">
        <v>7</v>
      </c>
      <c r="K8" s="181">
        <v>6</v>
      </c>
    </row>
    <row r="9" spans="1:11" ht="12" customHeight="1" x14ac:dyDescent="0.25">
      <c r="A9" s="53" t="s">
        <v>37</v>
      </c>
      <c r="B9" s="182">
        <v>24</v>
      </c>
      <c r="C9" s="182">
        <v>29</v>
      </c>
      <c r="D9" s="182">
        <v>30</v>
      </c>
      <c r="E9" s="182">
        <v>45</v>
      </c>
      <c r="F9" s="182">
        <v>35</v>
      </c>
      <c r="G9" s="182">
        <v>33</v>
      </c>
      <c r="H9" s="182">
        <v>34</v>
      </c>
      <c r="I9" s="182">
        <v>33</v>
      </c>
      <c r="J9" s="182">
        <v>36</v>
      </c>
      <c r="K9" s="181">
        <v>33</v>
      </c>
    </row>
    <row r="10" spans="1:11" s="176" customFormat="1" ht="12" customHeight="1" x14ac:dyDescent="0.25">
      <c r="A10" s="180" t="s">
        <v>36</v>
      </c>
      <c r="B10" s="179">
        <v>31</v>
      </c>
      <c r="C10" s="179">
        <v>38</v>
      </c>
      <c r="D10" s="179">
        <v>45</v>
      </c>
      <c r="E10" s="179">
        <v>58</v>
      </c>
      <c r="F10" s="179">
        <v>49</v>
      </c>
      <c r="G10" s="179">
        <v>42</v>
      </c>
      <c r="H10" s="179">
        <v>46</v>
      </c>
      <c r="I10" s="179">
        <v>53</v>
      </c>
      <c r="J10" s="179">
        <f>SUM(J7:J9)</f>
        <v>52</v>
      </c>
      <c r="K10" s="179">
        <f>SUM(K7:K9)</f>
        <v>54</v>
      </c>
    </row>
    <row r="11" spans="1:11" ht="18" customHeight="1" x14ac:dyDescent="0.25">
      <c r="A11" s="53" t="s">
        <v>35</v>
      </c>
      <c r="B11" s="182">
        <v>4</v>
      </c>
      <c r="C11" s="182">
        <v>7</v>
      </c>
      <c r="D11" s="182">
        <v>12</v>
      </c>
      <c r="E11" s="182">
        <v>29</v>
      </c>
      <c r="F11" s="182">
        <v>24</v>
      </c>
      <c r="G11" s="182">
        <v>32</v>
      </c>
      <c r="H11" s="182">
        <v>40</v>
      </c>
      <c r="I11" s="182">
        <v>52</v>
      </c>
      <c r="J11" s="182">
        <v>54</v>
      </c>
      <c r="K11" s="181">
        <v>55</v>
      </c>
    </row>
    <row r="12" spans="1:11" ht="12" customHeight="1" x14ac:dyDescent="0.25">
      <c r="A12" s="53" t="s">
        <v>34</v>
      </c>
      <c r="B12" s="182">
        <v>18</v>
      </c>
      <c r="C12" s="182">
        <v>28</v>
      </c>
      <c r="D12" s="182">
        <v>38</v>
      </c>
      <c r="E12" s="182">
        <v>57</v>
      </c>
      <c r="F12" s="182">
        <v>37</v>
      </c>
      <c r="G12" s="182">
        <v>33</v>
      </c>
      <c r="H12" s="182">
        <v>39</v>
      </c>
      <c r="I12" s="182">
        <v>48</v>
      </c>
      <c r="J12" s="182">
        <v>42</v>
      </c>
      <c r="K12" s="181">
        <v>39</v>
      </c>
    </row>
    <row r="13" spans="1:11" ht="12" customHeight="1" x14ac:dyDescent="0.25">
      <c r="A13" s="53" t="s">
        <v>33</v>
      </c>
      <c r="B13" s="182">
        <v>45</v>
      </c>
      <c r="C13" s="182">
        <v>59</v>
      </c>
      <c r="D13" s="182">
        <v>70</v>
      </c>
      <c r="E13" s="182">
        <v>101</v>
      </c>
      <c r="F13" s="182">
        <v>101</v>
      </c>
      <c r="G13" s="182">
        <v>115</v>
      </c>
      <c r="H13" s="182">
        <v>133</v>
      </c>
      <c r="I13" s="182">
        <v>121</v>
      </c>
      <c r="J13" s="182">
        <v>120</v>
      </c>
      <c r="K13" s="181">
        <v>111</v>
      </c>
    </row>
    <row r="14" spans="1:11" s="176" customFormat="1" ht="12" customHeight="1" x14ac:dyDescent="0.25">
      <c r="A14" s="180" t="s">
        <v>32</v>
      </c>
      <c r="B14" s="179">
        <v>67</v>
      </c>
      <c r="C14" s="179">
        <v>94</v>
      </c>
      <c r="D14" s="179">
        <v>120</v>
      </c>
      <c r="E14" s="179">
        <v>187</v>
      </c>
      <c r="F14" s="179">
        <v>162</v>
      </c>
      <c r="G14" s="179">
        <v>180</v>
      </c>
      <c r="H14" s="179">
        <v>212</v>
      </c>
      <c r="I14" s="179">
        <v>221</v>
      </c>
      <c r="J14" s="179">
        <f>SUM(J11:J13)</f>
        <v>216</v>
      </c>
      <c r="K14" s="179">
        <f>SUM(K11:K13)</f>
        <v>205</v>
      </c>
    </row>
    <row r="15" spans="1:11" ht="18" customHeight="1" x14ac:dyDescent="0.25">
      <c r="A15" s="53" t="s">
        <v>31</v>
      </c>
      <c r="B15" s="182">
        <v>55</v>
      </c>
      <c r="C15" s="182">
        <v>73</v>
      </c>
      <c r="D15" s="182">
        <v>54</v>
      </c>
      <c r="E15" s="182">
        <v>82</v>
      </c>
      <c r="F15" s="182">
        <v>75</v>
      </c>
      <c r="G15" s="182">
        <v>68</v>
      </c>
      <c r="H15" s="182">
        <v>80</v>
      </c>
      <c r="I15" s="182">
        <v>54</v>
      </c>
      <c r="J15" s="182">
        <v>61</v>
      </c>
      <c r="K15" s="181">
        <v>72</v>
      </c>
    </row>
    <row r="16" spans="1:11" ht="12" customHeight="1" x14ac:dyDescent="0.25">
      <c r="A16" s="53" t="s">
        <v>30</v>
      </c>
      <c r="B16" s="182">
        <v>89</v>
      </c>
      <c r="C16" s="182">
        <v>211</v>
      </c>
      <c r="D16" s="182">
        <v>99</v>
      </c>
      <c r="E16" s="182">
        <v>129</v>
      </c>
      <c r="F16" s="182">
        <v>124</v>
      </c>
      <c r="G16" s="182">
        <v>118</v>
      </c>
      <c r="H16" s="182">
        <v>137</v>
      </c>
      <c r="I16" s="182">
        <v>107</v>
      </c>
      <c r="J16" s="182">
        <v>104</v>
      </c>
      <c r="K16" s="182">
        <v>111</v>
      </c>
    </row>
    <row r="17" spans="1:11" ht="12" customHeight="1" x14ac:dyDescent="0.25">
      <c r="A17" s="53" t="s">
        <v>29</v>
      </c>
      <c r="B17" s="182">
        <v>15</v>
      </c>
      <c r="C17" s="182">
        <v>3</v>
      </c>
      <c r="D17" s="182">
        <v>8</v>
      </c>
      <c r="E17" s="182">
        <v>25</v>
      </c>
      <c r="F17" s="182">
        <v>32</v>
      </c>
      <c r="G17" s="182">
        <v>30</v>
      </c>
      <c r="H17" s="182">
        <v>26</v>
      </c>
      <c r="I17" s="182">
        <v>23</v>
      </c>
      <c r="J17" s="182">
        <v>24</v>
      </c>
      <c r="K17" s="181">
        <v>33</v>
      </c>
    </row>
    <row r="18" spans="1:11" s="176" customFormat="1" ht="12" customHeight="1" x14ac:dyDescent="0.25">
      <c r="A18" s="180" t="s">
        <v>28</v>
      </c>
      <c r="B18" s="179">
        <v>159</v>
      </c>
      <c r="C18" s="179">
        <v>287</v>
      </c>
      <c r="D18" s="179">
        <v>161</v>
      </c>
      <c r="E18" s="179">
        <v>236</v>
      </c>
      <c r="F18" s="179">
        <v>231</v>
      </c>
      <c r="G18" s="179">
        <v>216</v>
      </c>
      <c r="H18" s="179">
        <v>243</v>
      </c>
      <c r="I18" s="179">
        <v>184</v>
      </c>
      <c r="J18" s="178">
        <f>SUM(J15:J17)</f>
        <v>189</v>
      </c>
      <c r="K18" s="177">
        <f>SUM(K15:K17)</f>
        <v>216</v>
      </c>
    </row>
    <row r="19" spans="1:11" ht="18" customHeight="1" x14ac:dyDescent="0.25">
      <c r="A19" s="53" t="s">
        <v>27</v>
      </c>
      <c r="B19" s="182">
        <v>190</v>
      </c>
      <c r="C19" s="182">
        <v>197</v>
      </c>
      <c r="D19" s="182">
        <v>202</v>
      </c>
      <c r="E19" s="182">
        <v>246</v>
      </c>
      <c r="F19" s="182">
        <v>235</v>
      </c>
      <c r="G19" s="182">
        <v>238</v>
      </c>
      <c r="H19" s="182">
        <v>250</v>
      </c>
      <c r="I19" s="182">
        <v>205</v>
      </c>
      <c r="J19" s="182">
        <v>173</v>
      </c>
      <c r="K19" s="182">
        <v>178</v>
      </c>
    </row>
    <row r="20" spans="1:11" ht="12" customHeight="1" x14ac:dyDescent="0.25">
      <c r="A20" s="53" t="s">
        <v>26</v>
      </c>
      <c r="B20" s="182">
        <v>9</v>
      </c>
      <c r="C20" s="182">
        <v>9</v>
      </c>
      <c r="D20" s="182">
        <v>16</v>
      </c>
      <c r="E20" s="182">
        <v>23</v>
      </c>
      <c r="F20" s="182">
        <v>23</v>
      </c>
      <c r="G20" s="182">
        <v>27</v>
      </c>
      <c r="H20" s="182">
        <v>29</v>
      </c>
      <c r="I20" s="182">
        <v>29</v>
      </c>
      <c r="J20" s="182">
        <v>31</v>
      </c>
      <c r="K20" s="181">
        <v>33</v>
      </c>
    </row>
    <row r="21" spans="1:11" ht="12" customHeight="1" x14ac:dyDescent="0.25">
      <c r="A21" s="53" t="s">
        <v>25</v>
      </c>
      <c r="B21" s="182">
        <v>33</v>
      </c>
      <c r="C21" s="182">
        <v>45</v>
      </c>
      <c r="D21" s="182">
        <v>35</v>
      </c>
      <c r="E21" s="182">
        <v>60</v>
      </c>
      <c r="F21" s="182">
        <v>57</v>
      </c>
      <c r="G21" s="182">
        <v>68</v>
      </c>
      <c r="H21" s="182">
        <v>62</v>
      </c>
      <c r="I21" s="182">
        <v>54</v>
      </c>
      <c r="J21" s="182">
        <v>53</v>
      </c>
      <c r="K21" s="181">
        <v>53</v>
      </c>
    </row>
    <row r="22" spans="1:11" s="176" customFormat="1" ht="12" customHeight="1" x14ac:dyDescent="0.25">
      <c r="A22" s="180" t="s">
        <v>24</v>
      </c>
      <c r="B22" s="179">
        <v>232</v>
      </c>
      <c r="C22" s="179">
        <v>251</v>
      </c>
      <c r="D22" s="179">
        <v>253</v>
      </c>
      <c r="E22" s="179">
        <v>329</v>
      </c>
      <c r="F22" s="179">
        <v>315</v>
      </c>
      <c r="G22" s="179">
        <v>333</v>
      </c>
      <c r="H22" s="179">
        <v>341</v>
      </c>
      <c r="I22" s="179">
        <v>288</v>
      </c>
      <c r="J22" s="178">
        <f>SUM(J19:J21)</f>
        <v>257</v>
      </c>
      <c r="K22" s="177">
        <f>SUM(K19:K21)</f>
        <v>264</v>
      </c>
    </row>
    <row r="23" spans="1:11" ht="18" customHeight="1" x14ac:dyDescent="0.25">
      <c r="A23" s="53" t="s">
        <v>23</v>
      </c>
      <c r="B23" s="182">
        <v>23</v>
      </c>
      <c r="C23" s="182">
        <v>22</v>
      </c>
      <c r="D23" s="182">
        <v>33</v>
      </c>
      <c r="E23" s="182">
        <v>51</v>
      </c>
      <c r="F23" s="182">
        <v>56</v>
      </c>
      <c r="G23" s="182">
        <v>61</v>
      </c>
      <c r="H23" s="182">
        <v>62</v>
      </c>
      <c r="I23" s="182">
        <v>58</v>
      </c>
      <c r="J23" s="182">
        <v>57</v>
      </c>
      <c r="K23" s="181">
        <v>58</v>
      </c>
    </row>
    <row r="24" spans="1:11" ht="12" customHeight="1" x14ac:dyDescent="0.25">
      <c r="A24" s="53" t="s">
        <v>22</v>
      </c>
      <c r="B24" s="182">
        <v>16</v>
      </c>
      <c r="C24" s="182">
        <v>19</v>
      </c>
      <c r="D24" s="182">
        <v>21</v>
      </c>
      <c r="E24" s="182">
        <v>35</v>
      </c>
      <c r="F24" s="182">
        <v>31</v>
      </c>
      <c r="G24" s="182">
        <v>37</v>
      </c>
      <c r="H24" s="182">
        <v>37</v>
      </c>
      <c r="I24" s="182">
        <v>36</v>
      </c>
      <c r="J24" s="182">
        <v>35</v>
      </c>
      <c r="K24" s="181">
        <v>36</v>
      </c>
    </row>
    <row r="25" spans="1:11" ht="12" customHeight="1" x14ac:dyDescent="0.25">
      <c r="A25" s="53" t="s">
        <v>21</v>
      </c>
      <c r="B25" s="182">
        <v>119</v>
      </c>
      <c r="C25" s="182">
        <v>15</v>
      </c>
      <c r="D25" s="182">
        <v>137</v>
      </c>
      <c r="E25" s="182">
        <v>178</v>
      </c>
      <c r="F25" s="182">
        <v>177</v>
      </c>
      <c r="G25" s="182">
        <v>194</v>
      </c>
      <c r="H25" s="182">
        <v>196</v>
      </c>
      <c r="I25" s="182">
        <v>182</v>
      </c>
      <c r="J25" s="182">
        <v>179</v>
      </c>
      <c r="K25" s="181">
        <v>178</v>
      </c>
    </row>
    <row r="26" spans="1:11" s="176" customFormat="1" ht="12" customHeight="1" x14ac:dyDescent="0.25">
      <c r="A26" s="180" t="s">
        <v>20</v>
      </c>
      <c r="B26" s="179">
        <v>158</v>
      </c>
      <c r="C26" s="179">
        <v>56</v>
      </c>
      <c r="D26" s="179">
        <v>191</v>
      </c>
      <c r="E26" s="179">
        <v>264</v>
      </c>
      <c r="F26" s="179">
        <v>264</v>
      </c>
      <c r="G26" s="179">
        <v>292</v>
      </c>
      <c r="H26" s="179">
        <v>295</v>
      </c>
      <c r="I26" s="179">
        <v>276</v>
      </c>
      <c r="J26" s="178">
        <f>SUM(J23:J25)</f>
        <v>271</v>
      </c>
      <c r="K26" s="178">
        <f>SUM(K23:K25)</f>
        <v>272</v>
      </c>
    </row>
    <row r="27" spans="1:11" ht="18" customHeight="1" x14ac:dyDescent="0.25">
      <c r="A27" s="53" t="s">
        <v>19</v>
      </c>
      <c r="B27" s="182">
        <v>18</v>
      </c>
      <c r="C27" s="182">
        <v>20</v>
      </c>
      <c r="D27" s="182">
        <v>21</v>
      </c>
      <c r="E27" s="182">
        <v>33</v>
      </c>
      <c r="F27" s="182">
        <v>31</v>
      </c>
      <c r="G27" s="182">
        <v>31</v>
      </c>
      <c r="H27" s="182">
        <v>31</v>
      </c>
      <c r="I27" s="182">
        <v>19</v>
      </c>
      <c r="J27" s="182">
        <v>30</v>
      </c>
      <c r="K27" s="181">
        <v>36</v>
      </c>
    </row>
    <row r="28" spans="1:11" ht="12" customHeight="1" x14ac:dyDescent="0.25">
      <c r="A28" s="53" t="s">
        <v>18</v>
      </c>
      <c r="B28" s="182">
        <v>25</v>
      </c>
      <c r="C28" s="182">
        <v>28</v>
      </c>
      <c r="D28" s="182">
        <v>26</v>
      </c>
      <c r="E28" s="182">
        <v>39</v>
      </c>
      <c r="F28" s="182">
        <v>38</v>
      </c>
      <c r="G28" s="182">
        <v>39</v>
      </c>
      <c r="H28" s="182">
        <v>39</v>
      </c>
      <c r="I28" s="182">
        <v>36</v>
      </c>
      <c r="J28" s="182">
        <v>33</v>
      </c>
      <c r="K28" s="181">
        <v>37</v>
      </c>
    </row>
    <row r="29" spans="1:11" ht="12" customHeight="1" x14ac:dyDescent="0.25">
      <c r="A29" s="53" t="s">
        <v>110</v>
      </c>
      <c r="B29" s="182">
        <v>22</v>
      </c>
      <c r="C29" s="182">
        <v>28</v>
      </c>
      <c r="D29" s="182">
        <v>31</v>
      </c>
      <c r="E29" s="182">
        <v>42</v>
      </c>
      <c r="F29" s="182">
        <v>43</v>
      </c>
      <c r="G29" s="182">
        <v>43</v>
      </c>
      <c r="H29" s="182">
        <v>42</v>
      </c>
      <c r="I29" s="182">
        <v>39</v>
      </c>
      <c r="J29" s="182">
        <v>40</v>
      </c>
      <c r="K29" s="181">
        <v>36</v>
      </c>
    </row>
    <row r="30" spans="1:11" s="176" customFormat="1" ht="12" customHeight="1" x14ac:dyDescent="0.25">
      <c r="A30" s="180" t="s">
        <v>16</v>
      </c>
      <c r="B30" s="179">
        <v>65</v>
      </c>
      <c r="C30" s="179">
        <v>76</v>
      </c>
      <c r="D30" s="179">
        <v>78</v>
      </c>
      <c r="E30" s="179">
        <v>114</v>
      </c>
      <c r="F30" s="179">
        <v>112</v>
      </c>
      <c r="G30" s="179">
        <v>113</v>
      </c>
      <c r="H30" s="179">
        <v>112</v>
      </c>
      <c r="I30" s="179">
        <v>94</v>
      </c>
      <c r="J30" s="179">
        <f>SUM(J27:J29)</f>
        <v>103</v>
      </c>
      <c r="K30" s="179">
        <f>SUM(K27:K29)</f>
        <v>109</v>
      </c>
    </row>
    <row r="31" spans="1:11" s="176" customFormat="1" ht="18" customHeight="1" x14ac:dyDescent="0.25">
      <c r="A31" s="62" t="s">
        <v>15</v>
      </c>
      <c r="B31" s="179">
        <v>733</v>
      </c>
      <c r="C31" s="179">
        <v>831</v>
      </c>
      <c r="D31" s="179">
        <v>876</v>
      </c>
      <c r="E31" s="179">
        <v>1222</v>
      </c>
      <c r="F31" s="179">
        <v>1162</v>
      </c>
      <c r="G31" s="179">
        <v>1204</v>
      </c>
      <c r="H31" s="179">
        <v>1277</v>
      </c>
      <c r="I31" s="179">
        <v>1148</v>
      </c>
      <c r="J31" s="178">
        <f>J30+J26+J22+J18+J14+J10+J6</f>
        <v>1111</v>
      </c>
      <c r="K31" s="177">
        <v>1150</v>
      </c>
    </row>
  </sheetData>
  <mergeCells count="11">
    <mergeCell ref="F2:F3"/>
    <mergeCell ref="A2:A3"/>
    <mergeCell ref="C2:C3"/>
    <mergeCell ref="D2:D3"/>
    <mergeCell ref="E2:E3"/>
    <mergeCell ref="B2:B3"/>
    <mergeCell ref="G2:G3"/>
    <mergeCell ref="H2:H3"/>
    <mergeCell ref="K2:K3"/>
    <mergeCell ref="J2:J3"/>
    <mergeCell ref="I2:I3"/>
  </mergeCells>
  <pageMargins left="0.78740157480314965" right="0.78740157480314965" top="1.1811023622047245" bottom="0.86614173228346458"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AF295-4BAA-4E45-BEE4-2D5CDB017AB1}">
  <dimension ref="A1:I31"/>
  <sheetViews>
    <sheetView zoomScaleNormal="100" workbookViewId="0"/>
  </sheetViews>
  <sheetFormatPr defaultRowHeight="15" x14ac:dyDescent="0.25"/>
  <cols>
    <col min="1" max="1" width="16" style="2" customWidth="1"/>
    <col min="2" max="9" width="8.85546875" style="2" customWidth="1"/>
    <col min="10" max="16384" width="9.140625" style="184"/>
  </cols>
  <sheetData>
    <row r="1" spans="1:9" s="61" customFormat="1" ht="15.75" customHeight="1" x14ac:dyDescent="0.2">
      <c r="A1" s="17" t="s">
        <v>287</v>
      </c>
      <c r="C1" s="17"/>
      <c r="D1" s="17"/>
      <c r="E1" s="17"/>
      <c r="F1" s="17"/>
      <c r="G1" s="17"/>
      <c r="H1" s="17"/>
      <c r="I1" s="17"/>
    </row>
    <row r="2" spans="1:9" s="61" customFormat="1" ht="15.75" customHeight="1" x14ac:dyDescent="0.2">
      <c r="A2" s="17" t="s">
        <v>286</v>
      </c>
      <c r="C2" s="17"/>
      <c r="D2" s="17"/>
      <c r="E2" s="17"/>
      <c r="F2" s="17"/>
      <c r="G2" s="17"/>
      <c r="H2" s="17"/>
      <c r="I2" s="17"/>
    </row>
    <row r="3" spans="1:9" s="186" customFormat="1" ht="22.5" customHeight="1" x14ac:dyDescent="0.25">
      <c r="A3" s="187" t="s">
        <v>49</v>
      </c>
      <c r="B3" s="31" t="s">
        <v>59</v>
      </c>
      <c r="C3" s="16" t="s">
        <v>285</v>
      </c>
      <c r="D3" s="16" t="s">
        <v>284</v>
      </c>
      <c r="E3" s="16" t="s">
        <v>283</v>
      </c>
      <c r="F3" s="16" t="s">
        <v>282</v>
      </c>
      <c r="G3" s="16" t="s">
        <v>281</v>
      </c>
      <c r="H3" s="31" t="s">
        <v>280</v>
      </c>
      <c r="I3" s="15" t="s">
        <v>0</v>
      </c>
    </row>
    <row r="4" spans="1:9" ht="18" customHeight="1" x14ac:dyDescent="0.25">
      <c r="A4" s="2" t="s">
        <v>42</v>
      </c>
      <c r="B4" s="182" t="s">
        <v>2</v>
      </c>
      <c r="C4" s="182" t="s">
        <v>2</v>
      </c>
      <c r="D4" s="182" t="s">
        <v>2</v>
      </c>
      <c r="E4" s="182" t="s">
        <v>2</v>
      </c>
      <c r="F4" s="182" t="s">
        <v>2</v>
      </c>
      <c r="G4" s="182" t="s">
        <v>2</v>
      </c>
      <c r="H4" s="182" t="s">
        <v>2</v>
      </c>
      <c r="I4" s="182" t="s">
        <v>2</v>
      </c>
    </row>
    <row r="5" spans="1:9" x14ac:dyDescent="0.25">
      <c r="A5" s="2" t="s">
        <v>41</v>
      </c>
      <c r="B5" s="181">
        <v>12014</v>
      </c>
      <c r="C5" s="181">
        <v>157272</v>
      </c>
      <c r="D5" s="181">
        <v>207748</v>
      </c>
      <c r="E5" s="181">
        <v>124680</v>
      </c>
      <c r="F5" s="181">
        <v>75755</v>
      </c>
      <c r="G5" s="182" t="s">
        <v>2</v>
      </c>
      <c r="H5" s="182" t="s">
        <v>2</v>
      </c>
      <c r="I5" s="182">
        <f>SUM(B5:H5)</f>
        <v>577469</v>
      </c>
    </row>
    <row r="6" spans="1:9" s="61" customFormat="1" ht="13.5" x14ac:dyDescent="0.25">
      <c r="A6" s="180" t="s">
        <v>40</v>
      </c>
      <c r="B6" s="185">
        <f>SUM(B5)</f>
        <v>12014</v>
      </c>
      <c r="C6" s="185">
        <f>SUM(C5)</f>
        <v>157272</v>
      </c>
      <c r="D6" s="185">
        <f>SUM(D5)</f>
        <v>207748</v>
      </c>
      <c r="E6" s="185">
        <f>SUM(E5)</f>
        <v>124680</v>
      </c>
      <c r="F6" s="185">
        <f>SUM(F5)</f>
        <v>75755</v>
      </c>
      <c r="G6" s="182" t="s">
        <v>2</v>
      </c>
      <c r="H6" s="182" t="s">
        <v>2</v>
      </c>
      <c r="I6" s="179">
        <f>SUM(B6:H6)</f>
        <v>577469</v>
      </c>
    </row>
    <row r="7" spans="1:9" ht="18" customHeight="1" x14ac:dyDescent="0.25">
      <c r="A7" s="53" t="s">
        <v>39</v>
      </c>
      <c r="B7" s="182" t="s">
        <v>2</v>
      </c>
      <c r="C7" s="181">
        <v>56743</v>
      </c>
      <c r="D7" s="181">
        <v>50889</v>
      </c>
      <c r="E7" s="181">
        <v>40760</v>
      </c>
      <c r="F7" s="181">
        <v>39573</v>
      </c>
      <c r="G7" s="182" t="s">
        <v>2</v>
      </c>
      <c r="H7" s="182" t="s">
        <v>2</v>
      </c>
      <c r="I7" s="182">
        <f>SUM(C7:H7)</f>
        <v>187965</v>
      </c>
    </row>
    <row r="8" spans="1:9" x14ac:dyDescent="0.25">
      <c r="A8" s="53" t="s">
        <v>38</v>
      </c>
      <c r="B8" s="181">
        <v>2773</v>
      </c>
      <c r="C8" s="181">
        <v>21274</v>
      </c>
      <c r="D8" s="181">
        <v>29284</v>
      </c>
      <c r="E8" s="182" t="s">
        <v>2</v>
      </c>
      <c r="F8" s="182" t="s">
        <v>2</v>
      </c>
      <c r="G8" s="182" t="s">
        <v>2</v>
      </c>
      <c r="H8" s="182" t="s">
        <v>2</v>
      </c>
      <c r="I8" s="182">
        <f>SUM(B8:H8)</f>
        <v>53331</v>
      </c>
    </row>
    <row r="9" spans="1:9" x14ac:dyDescent="0.25">
      <c r="A9" s="53" t="s">
        <v>37</v>
      </c>
      <c r="B9" s="181">
        <v>64297</v>
      </c>
      <c r="C9" s="181">
        <v>54067</v>
      </c>
      <c r="D9" s="181">
        <v>64252</v>
      </c>
      <c r="E9" s="181">
        <v>9796</v>
      </c>
      <c r="F9" s="181">
        <v>76635</v>
      </c>
      <c r="G9" s="182" t="s">
        <v>2</v>
      </c>
      <c r="H9" s="182" t="s">
        <v>2</v>
      </c>
      <c r="I9" s="182">
        <f>SUM(B9:H9)</f>
        <v>269047</v>
      </c>
    </row>
    <row r="10" spans="1:9" s="61" customFormat="1" ht="13.5" x14ac:dyDescent="0.25">
      <c r="A10" s="180" t="s">
        <v>36</v>
      </c>
      <c r="B10" s="185">
        <f>SUM(B8:B9)</f>
        <v>67070</v>
      </c>
      <c r="C10" s="185">
        <f>SUM(C7:C9)</f>
        <v>132084</v>
      </c>
      <c r="D10" s="185">
        <f>SUM(D7:D9)</f>
        <v>144425</v>
      </c>
      <c r="E10" s="185">
        <f>SUM(E7:E9)</f>
        <v>50556</v>
      </c>
      <c r="F10" s="185">
        <f>SUM(F7:F9)</f>
        <v>116208</v>
      </c>
      <c r="G10" s="182" t="s">
        <v>2</v>
      </c>
      <c r="H10" s="182" t="s">
        <v>2</v>
      </c>
      <c r="I10" s="179">
        <f>SUM(I7:I9)</f>
        <v>510343</v>
      </c>
    </row>
    <row r="11" spans="1:9" ht="18" customHeight="1" x14ac:dyDescent="0.25">
      <c r="A11" s="53" t="s">
        <v>35</v>
      </c>
      <c r="B11" s="181">
        <v>38233</v>
      </c>
      <c r="C11" s="181">
        <v>220542</v>
      </c>
      <c r="D11" s="181">
        <v>151887</v>
      </c>
      <c r="E11" s="181">
        <v>143363</v>
      </c>
      <c r="F11" s="182" t="s">
        <v>2</v>
      </c>
      <c r="G11" s="181">
        <v>76005</v>
      </c>
      <c r="H11" s="182" t="s">
        <v>2</v>
      </c>
      <c r="I11" s="182">
        <f>SUM(B11:H11)</f>
        <v>630030</v>
      </c>
    </row>
    <row r="12" spans="1:9" x14ac:dyDescent="0.25">
      <c r="A12" s="53" t="s">
        <v>34</v>
      </c>
      <c r="B12" s="181">
        <v>56483</v>
      </c>
      <c r="C12" s="181">
        <v>77704</v>
      </c>
      <c r="D12" s="181">
        <v>32290</v>
      </c>
      <c r="E12" s="181">
        <v>151597</v>
      </c>
      <c r="F12" s="182" t="s">
        <v>2</v>
      </c>
      <c r="G12" s="181">
        <v>193794</v>
      </c>
      <c r="H12" s="182" t="s">
        <v>2</v>
      </c>
      <c r="I12" s="182">
        <f>SUM(B12:H12)</f>
        <v>511868</v>
      </c>
    </row>
    <row r="13" spans="1:9" x14ac:dyDescent="0.25">
      <c r="A13" s="53" t="s">
        <v>33</v>
      </c>
      <c r="B13" s="181">
        <v>209396</v>
      </c>
      <c r="C13" s="181">
        <v>437200</v>
      </c>
      <c r="D13" s="181">
        <v>248712</v>
      </c>
      <c r="E13" s="181">
        <v>114739</v>
      </c>
      <c r="F13" s="181">
        <v>140532</v>
      </c>
      <c r="G13" s="182" t="s">
        <v>2</v>
      </c>
      <c r="H13" s="182" t="s">
        <v>2</v>
      </c>
      <c r="I13" s="182">
        <f>SUM(B13:H13)</f>
        <v>1150579</v>
      </c>
    </row>
    <row r="14" spans="1:9" s="61" customFormat="1" ht="13.5" x14ac:dyDescent="0.25">
      <c r="A14" s="180" t="s">
        <v>32</v>
      </c>
      <c r="B14" s="179">
        <f>SUM(B11:B13)</f>
        <v>304112</v>
      </c>
      <c r="C14" s="179">
        <f>SUM(C11:C13)</f>
        <v>735446</v>
      </c>
      <c r="D14" s="179">
        <f>SUM(D11:D13)</f>
        <v>432889</v>
      </c>
      <c r="E14" s="179">
        <f>SUM(E11:E13)</f>
        <v>409699</v>
      </c>
      <c r="F14" s="179">
        <f>SUM(F13)</f>
        <v>140532</v>
      </c>
      <c r="G14" s="179">
        <f>SUM(G11:G13)</f>
        <v>269799</v>
      </c>
      <c r="H14" s="182" t="s">
        <v>2</v>
      </c>
      <c r="I14" s="179">
        <f>SUM(I11:I13)</f>
        <v>2292477</v>
      </c>
    </row>
    <row r="15" spans="1:9" ht="18" customHeight="1" x14ac:dyDescent="0.25">
      <c r="A15" s="53" t="s">
        <v>31</v>
      </c>
      <c r="B15" s="181">
        <v>218470</v>
      </c>
      <c r="C15" s="181">
        <v>127134</v>
      </c>
      <c r="D15" s="181">
        <v>13259</v>
      </c>
      <c r="E15" s="181">
        <v>101456</v>
      </c>
      <c r="F15" s="181">
        <v>36655</v>
      </c>
      <c r="G15" s="182" t="s">
        <v>2</v>
      </c>
      <c r="H15" s="182" t="s">
        <v>2</v>
      </c>
      <c r="I15" s="182">
        <f>SUM(B15:H15)</f>
        <v>496974</v>
      </c>
    </row>
    <row r="16" spans="1:9" x14ac:dyDescent="0.25">
      <c r="A16" s="53" t="s">
        <v>30</v>
      </c>
      <c r="B16" s="181">
        <v>187442</v>
      </c>
      <c r="C16" s="181">
        <v>318578</v>
      </c>
      <c r="D16" s="181">
        <v>288912</v>
      </c>
      <c r="E16" s="181">
        <v>46983</v>
      </c>
      <c r="F16" s="181">
        <v>136736</v>
      </c>
      <c r="G16" s="181">
        <v>51772</v>
      </c>
      <c r="H16" s="182">
        <v>157067</v>
      </c>
      <c r="I16" s="182">
        <f>SUM(B16:H16)</f>
        <v>1187490</v>
      </c>
    </row>
    <row r="17" spans="1:9" x14ac:dyDescent="0.25">
      <c r="A17" s="53" t="s">
        <v>29</v>
      </c>
      <c r="B17" s="181">
        <v>12923</v>
      </c>
      <c r="C17" s="181">
        <v>78832</v>
      </c>
      <c r="D17" s="181">
        <v>112338</v>
      </c>
      <c r="E17" s="181">
        <v>66810</v>
      </c>
      <c r="F17" s="181">
        <v>25641</v>
      </c>
      <c r="G17" s="182" t="s">
        <v>2</v>
      </c>
      <c r="H17" s="181">
        <v>50846</v>
      </c>
      <c r="I17" s="182">
        <f>SUM(B17:H17)</f>
        <v>347390</v>
      </c>
    </row>
    <row r="18" spans="1:9" s="61" customFormat="1" ht="13.5" x14ac:dyDescent="0.25">
      <c r="A18" s="180" t="s">
        <v>28</v>
      </c>
      <c r="B18" s="179">
        <f t="shared" ref="B18:G18" si="0">SUM(B15:B17)</f>
        <v>418835</v>
      </c>
      <c r="C18" s="179">
        <f t="shared" si="0"/>
        <v>524544</v>
      </c>
      <c r="D18" s="179">
        <f t="shared" si="0"/>
        <v>414509</v>
      </c>
      <c r="E18" s="179">
        <f t="shared" si="0"/>
        <v>215249</v>
      </c>
      <c r="F18" s="179">
        <f t="shared" si="0"/>
        <v>199032</v>
      </c>
      <c r="G18" s="179">
        <f t="shared" si="0"/>
        <v>51772</v>
      </c>
      <c r="H18" s="185">
        <f>SUM(H16:H17)</f>
        <v>207913</v>
      </c>
      <c r="I18" s="179">
        <f>SUM(I15:I17)</f>
        <v>2031854</v>
      </c>
    </row>
    <row r="19" spans="1:9" ht="18" customHeight="1" x14ac:dyDescent="0.25">
      <c r="A19" s="53" t="s">
        <v>27</v>
      </c>
      <c r="B19" s="181">
        <v>234563</v>
      </c>
      <c r="C19" s="181">
        <v>516491</v>
      </c>
      <c r="D19" s="181">
        <v>628250</v>
      </c>
      <c r="E19" s="181">
        <v>300664</v>
      </c>
      <c r="F19" s="181">
        <v>235502</v>
      </c>
      <c r="G19" s="181">
        <v>325067</v>
      </c>
      <c r="H19" s="181">
        <v>830832</v>
      </c>
      <c r="I19" s="181">
        <f>SUM(B19:H19)</f>
        <v>3071369</v>
      </c>
    </row>
    <row r="20" spans="1:9" x14ac:dyDescent="0.25">
      <c r="A20" s="53" t="s">
        <v>26</v>
      </c>
      <c r="B20" s="181">
        <v>9206</v>
      </c>
      <c r="C20" s="181">
        <v>90982</v>
      </c>
      <c r="D20" s="181">
        <v>138835</v>
      </c>
      <c r="E20" s="181">
        <v>60171</v>
      </c>
      <c r="F20" s="181">
        <v>58037</v>
      </c>
      <c r="G20" s="181">
        <v>45322</v>
      </c>
      <c r="H20" s="182" t="s">
        <v>2</v>
      </c>
      <c r="I20" s="182">
        <f>SUM(B20:H20)</f>
        <v>402553</v>
      </c>
    </row>
    <row r="21" spans="1:9" x14ac:dyDescent="0.25">
      <c r="A21" s="53" t="s">
        <v>25</v>
      </c>
      <c r="B21" s="181">
        <v>74301</v>
      </c>
      <c r="C21" s="181">
        <v>227049</v>
      </c>
      <c r="D21" s="181">
        <v>134760</v>
      </c>
      <c r="E21" s="181">
        <v>12083</v>
      </c>
      <c r="F21" s="181">
        <v>80711</v>
      </c>
      <c r="G21" s="181">
        <v>281857</v>
      </c>
      <c r="H21" s="182" t="s">
        <v>2</v>
      </c>
      <c r="I21" s="182">
        <f>SUM(B21:H21)</f>
        <v>810761</v>
      </c>
    </row>
    <row r="22" spans="1:9" s="61" customFormat="1" ht="13.5" x14ac:dyDescent="0.25">
      <c r="A22" s="180" t="s">
        <v>24</v>
      </c>
      <c r="B22" s="179">
        <f t="shared" ref="B22:I22" si="1">SUM(B19:B21)</f>
        <v>318070</v>
      </c>
      <c r="C22" s="179">
        <f t="shared" si="1"/>
        <v>834522</v>
      </c>
      <c r="D22" s="179">
        <f t="shared" si="1"/>
        <v>901845</v>
      </c>
      <c r="E22" s="179">
        <f t="shared" si="1"/>
        <v>372918</v>
      </c>
      <c r="F22" s="179">
        <f t="shared" si="1"/>
        <v>374250</v>
      </c>
      <c r="G22" s="179">
        <f t="shared" si="1"/>
        <v>652246</v>
      </c>
      <c r="H22" s="179">
        <f t="shared" si="1"/>
        <v>830832</v>
      </c>
      <c r="I22" s="179">
        <f t="shared" si="1"/>
        <v>4284683</v>
      </c>
    </row>
    <row r="23" spans="1:9" ht="18" customHeight="1" x14ac:dyDescent="0.25">
      <c r="A23" s="53" t="s">
        <v>23</v>
      </c>
      <c r="B23" s="181">
        <v>22736</v>
      </c>
      <c r="C23" s="181">
        <v>273618</v>
      </c>
      <c r="D23" s="181">
        <v>528122</v>
      </c>
      <c r="E23" s="181">
        <v>341640</v>
      </c>
      <c r="F23" s="181">
        <v>316509</v>
      </c>
      <c r="G23" s="181">
        <v>81478</v>
      </c>
      <c r="H23" s="182" t="s">
        <v>2</v>
      </c>
      <c r="I23" s="182">
        <f>SUM(B23:H23)</f>
        <v>1564103</v>
      </c>
    </row>
    <row r="24" spans="1:9" x14ac:dyDescent="0.25">
      <c r="A24" s="53" t="s">
        <v>22</v>
      </c>
      <c r="B24" s="181">
        <v>4308</v>
      </c>
      <c r="C24" s="181">
        <v>131476</v>
      </c>
      <c r="D24" s="181">
        <v>310290</v>
      </c>
      <c r="E24" s="181">
        <v>120901</v>
      </c>
      <c r="F24" s="181">
        <v>230387</v>
      </c>
      <c r="G24" s="181">
        <v>50239</v>
      </c>
      <c r="H24" s="182" t="s">
        <v>2</v>
      </c>
      <c r="I24" s="182">
        <f>SUM(B24:H24)</f>
        <v>847601</v>
      </c>
    </row>
    <row r="25" spans="1:9" x14ac:dyDescent="0.25">
      <c r="A25" s="53" t="s">
        <v>21</v>
      </c>
      <c r="B25" s="181">
        <v>145634</v>
      </c>
      <c r="C25" s="181">
        <v>906525</v>
      </c>
      <c r="D25" s="181">
        <v>807162</v>
      </c>
      <c r="E25" s="181">
        <v>808965</v>
      </c>
      <c r="F25" s="181">
        <v>497561</v>
      </c>
      <c r="G25" s="181">
        <v>391262</v>
      </c>
      <c r="H25" s="182" t="s">
        <v>2</v>
      </c>
      <c r="I25" s="182">
        <f>SUM(B25:H25)</f>
        <v>3557109</v>
      </c>
    </row>
    <row r="26" spans="1:9" s="61" customFormat="1" ht="13.5" x14ac:dyDescent="0.25">
      <c r="A26" s="180" t="s">
        <v>20</v>
      </c>
      <c r="B26" s="179">
        <f t="shared" ref="B26:G26" si="2">SUM(B23:B25)</f>
        <v>172678</v>
      </c>
      <c r="C26" s="179">
        <f t="shared" si="2"/>
        <v>1311619</v>
      </c>
      <c r="D26" s="179">
        <f t="shared" si="2"/>
        <v>1645574</v>
      </c>
      <c r="E26" s="179">
        <f t="shared" si="2"/>
        <v>1271506</v>
      </c>
      <c r="F26" s="179">
        <f t="shared" si="2"/>
        <v>1044457</v>
      </c>
      <c r="G26" s="179">
        <f t="shared" si="2"/>
        <v>522979</v>
      </c>
      <c r="H26" s="182" t="s">
        <v>2</v>
      </c>
      <c r="I26" s="179">
        <f>SUM(I23:I25)</f>
        <v>5968813</v>
      </c>
    </row>
    <row r="27" spans="1:9" ht="18" customHeight="1" x14ac:dyDescent="0.25">
      <c r="A27" s="53" t="s">
        <v>19</v>
      </c>
      <c r="B27" s="181">
        <v>15578</v>
      </c>
      <c r="C27" s="181">
        <v>123406</v>
      </c>
      <c r="D27" s="181">
        <v>186714</v>
      </c>
      <c r="E27" s="181">
        <v>36828</v>
      </c>
      <c r="F27" s="181">
        <v>12106</v>
      </c>
      <c r="G27" s="181">
        <v>77076</v>
      </c>
      <c r="H27" s="182" t="s">
        <v>2</v>
      </c>
      <c r="I27" s="182">
        <f>SUM(B27:H27)</f>
        <v>451708</v>
      </c>
    </row>
    <row r="28" spans="1:9" x14ac:dyDescent="0.25">
      <c r="A28" s="53" t="s">
        <v>18</v>
      </c>
      <c r="B28" s="181">
        <v>40044</v>
      </c>
      <c r="C28" s="181">
        <v>74699</v>
      </c>
      <c r="D28" s="181">
        <v>220029</v>
      </c>
      <c r="E28" s="181">
        <v>196490</v>
      </c>
      <c r="F28" s="181">
        <v>79522</v>
      </c>
      <c r="G28" s="182" t="s">
        <v>2</v>
      </c>
      <c r="H28" s="182" t="s">
        <v>2</v>
      </c>
      <c r="I28" s="182">
        <f>SUM(B28:H28)</f>
        <v>610784</v>
      </c>
    </row>
    <row r="29" spans="1:9" x14ac:dyDescent="0.25">
      <c r="A29" s="53" t="s">
        <v>110</v>
      </c>
      <c r="B29" s="181">
        <v>2358</v>
      </c>
      <c r="C29" s="181">
        <v>177643</v>
      </c>
      <c r="D29" s="181">
        <v>246794</v>
      </c>
      <c r="E29" s="181">
        <v>343072</v>
      </c>
      <c r="F29" s="181">
        <v>52136</v>
      </c>
      <c r="G29" s="182" t="s">
        <v>2</v>
      </c>
      <c r="H29" s="182" t="s">
        <v>2</v>
      </c>
      <c r="I29" s="182">
        <f>SUM(B29:H29)</f>
        <v>822003</v>
      </c>
    </row>
    <row r="30" spans="1:9" s="61" customFormat="1" ht="13.5" x14ac:dyDescent="0.25">
      <c r="A30" s="180" t="s">
        <v>16</v>
      </c>
      <c r="B30" s="179">
        <f t="shared" ref="B30:G30" si="3">SUM(B27:B29)</f>
        <v>57980</v>
      </c>
      <c r="C30" s="179">
        <f t="shared" si="3"/>
        <v>375748</v>
      </c>
      <c r="D30" s="179">
        <f t="shared" si="3"/>
        <v>653537</v>
      </c>
      <c r="E30" s="179">
        <f t="shared" si="3"/>
        <v>576390</v>
      </c>
      <c r="F30" s="179">
        <f t="shared" si="3"/>
        <v>143764</v>
      </c>
      <c r="G30" s="179">
        <f t="shared" si="3"/>
        <v>77076</v>
      </c>
      <c r="H30" s="182" t="s">
        <v>2</v>
      </c>
      <c r="I30" s="179">
        <f>SUM(I27:I29)</f>
        <v>1884495</v>
      </c>
    </row>
    <row r="31" spans="1:9" s="61" customFormat="1" ht="18" customHeight="1" x14ac:dyDescent="0.25">
      <c r="A31" s="62" t="s">
        <v>15</v>
      </c>
      <c r="B31" s="185">
        <v>1350759</v>
      </c>
      <c r="C31" s="185">
        <v>4071235</v>
      </c>
      <c r="D31" s="185">
        <v>4400527</v>
      </c>
      <c r="E31" s="185">
        <v>3020998</v>
      </c>
      <c r="F31" s="185">
        <v>2093998</v>
      </c>
      <c r="G31" s="185">
        <v>1573872</v>
      </c>
      <c r="H31" s="185">
        <v>1038745</v>
      </c>
      <c r="I31" s="179">
        <f>SUM(B31:H31)</f>
        <v>17550134</v>
      </c>
    </row>
  </sheetData>
  <pageMargins left="0.78740157480314965" right="0.78740157480314965" top="1.1811023622047245" bottom="0.86614173228346458"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47DE9-445D-4A25-9494-C5197261ECC0}">
  <dimension ref="A1:F44"/>
  <sheetViews>
    <sheetView zoomScaleNormal="100" workbookViewId="0"/>
  </sheetViews>
  <sheetFormatPr defaultRowHeight="12.75" x14ac:dyDescent="0.25"/>
  <cols>
    <col min="1" max="1" width="16.7109375" style="2" customWidth="1"/>
    <col min="2" max="6" width="14" style="2" customWidth="1"/>
    <col min="7" max="16384" width="9.140625" style="2"/>
  </cols>
  <sheetData>
    <row r="1" spans="1:6" s="17" customFormat="1" ht="15.75" customHeight="1" x14ac:dyDescent="0.2">
      <c r="A1" s="17" t="s">
        <v>290</v>
      </c>
    </row>
    <row r="2" spans="1:6" ht="15.75" customHeight="1" x14ac:dyDescent="0.25">
      <c r="A2" s="217" t="s">
        <v>130</v>
      </c>
      <c r="B2" s="213" t="s">
        <v>289</v>
      </c>
      <c r="C2" s="213" t="s">
        <v>288</v>
      </c>
      <c r="D2" s="213" t="s">
        <v>141</v>
      </c>
      <c r="E2" s="213" t="s">
        <v>10</v>
      </c>
      <c r="F2" s="216"/>
    </row>
    <row r="3" spans="1:6" ht="15.75" customHeight="1" x14ac:dyDescent="0.25">
      <c r="A3" s="217"/>
      <c r="B3" s="213"/>
      <c r="C3" s="213"/>
      <c r="D3" s="213"/>
      <c r="E3" s="16" t="s">
        <v>81</v>
      </c>
      <c r="F3" s="15" t="s">
        <v>80</v>
      </c>
    </row>
    <row r="4" spans="1:6" ht="18" customHeight="1" x14ac:dyDescent="0.25">
      <c r="A4" s="53">
        <v>1993</v>
      </c>
      <c r="B4" s="111">
        <v>524479</v>
      </c>
      <c r="C4" s="111">
        <v>107571</v>
      </c>
      <c r="D4" s="111">
        <v>632050</v>
      </c>
      <c r="E4" s="111">
        <v>376076</v>
      </c>
      <c r="F4" s="111">
        <v>255974</v>
      </c>
    </row>
    <row r="5" spans="1:6" x14ac:dyDescent="0.25">
      <c r="A5" s="53">
        <v>1994</v>
      </c>
      <c r="B5" s="111">
        <v>428612</v>
      </c>
      <c r="C5" s="111">
        <v>90980</v>
      </c>
      <c r="D5" s="111">
        <v>519592</v>
      </c>
      <c r="E5" s="111">
        <v>302560</v>
      </c>
      <c r="F5" s="111">
        <v>217032</v>
      </c>
    </row>
    <row r="6" spans="1:6" x14ac:dyDescent="0.25">
      <c r="A6" s="53">
        <v>1995</v>
      </c>
      <c r="B6" s="111">
        <v>402398</v>
      </c>
      <c r="C6" s="111">
        <v>93495</v>
      </c>
      <c r="D6" s="111">
        <v>495893</v>
      </c>
      <c r="E6" s="111">
        <v>285303</v>
      </c>
      <c r="F6" s="111">
        <v>210590</v>
      </c>
    </row>
    <row r="7" spans="1:6" x14ac:dyDescent="0.25">
      <c r="A7" s="53">
        <v>1996</v>
      </c>
      <c r="B7" s="111">
        <v>394353</v>
      </c>
      <c r="C7" s="111">
        <v>83106</v>
      </c>
      <c r="D7" s="111">
        <v>477459</v>
      </c>
      <c r="E7" s="111">
        <v>275383</v>
      </c>
      <c r="F7" s="111">
        <v>202076</v>
      </c>
    </row>
    <row r="8" spans="1:6" x14ac:dyDescent="0.25">
      <c r="A8" s="53">
        <v>1997</v>
      </c>
      <c r="B8" s="111">
        <v>381644</v>
      </c>
      <c r="C8" s="111">
        <v>82318</v>
      </c>
      <c r="D8" s="111">
        <v>463982</v>
      </c>
      <c r="E8" s="111">
        <v>261405</v>
      </c>
      <c r="F8" s="111">
        <v>202577</v>
      </c>
    </row>
    <row r="9" spans="1:6" x14ac:dyDescent="0.25">
      <c r="A9" s="53">
        <v>1998</v>
      </c>
      <c r="B9" s="111">
        <v>335535</v>
      </c>
      <c r="C9" s="111">
        <v>68559</v>
      </c>
      <c r="D9" s="111">
        <v>404094</v>
      </c>
      <c r="E9" s="111">
        <v>222777</v>
      </c>
      <c r="F9" s="111">
        <v>181317</v>
      </c>
    </row>
    <row r="10" spans="1:6" x14ac:dyDescent="0.25">
      <c r="A10" s="53">
        <v>1999</v>
      </c>
      <c r="B10" s="111">
        <v>334587</v>
      </c>
      <c r="C10" s="111">
        <v>69922</v>
      </c>
      <c r="D10" s="111">
        <v>404509</v>
      </c>
      <c r="E10" s="111">
        <v>220151</v>
      </c>
      <c r="F10" s="111">
        <v>184358</v>
      </c>
    </row>
    <row r="11" spans="1:6" x14ac:dyDescent="0.25">
      <c r="A11" s="53">
        <v>2000</v>
      </c>
      <c r="B11" s="111">
        <v>309638</v>
      </c>
      <c r="C11" s="111">
        <v>62771</v>
      </c>
      <c r="D11" s="111">
        <v>372409</v>
      </c>
      <c r="E11" s="111">
        <v>202227</v>
      </c>
      <c r="F11" s="111">
        <v>170182</v>
      </c>
    </row>
    <row r="12" spans="1:6" x14ac:dyDescent="0.25">
      <c r="A12" s="53">
        <v>2001</v>
      </c>
      <c r="B12" s="111">
        <v>287295</v>
      </c>
      <c r="C12" s="111">
        <v>55478</v>
      </c>
      <c r="D12" s="111">
        <v>342773</v>
      </c>
      <c r="E12" s="111">
        <v>188706</v>
      </c>
      <c r="F12" s="111">
        <v>154067</v>
      </c>
    </row>
    <row r="13" spans="1:6" x14ac:dyDescent="0.25">
      <c r="A13" s="53">
        <v>2002</v>
      </c>
      <c r="B13" s="111">
        <v>289249</v>
      </c>
      <c r="C13" s="111">
        <v>55652</v>
      </c>
      <c r="D13" s="111">
        <v>344901</v>
      </c>
      <c r="E13" s="111">
        <v>186816</v>
      </c>
      <c r="F13" s="111">
        <v>158085</v>
      </c>
    </row>
    <row r="14" spans="1:6" x14ac:dyDescent="0.25">
      <c r="A14" s="53">
        <v>2003</v>
      </c>
      <c r="B14" s="111">
        <v>300134</v>
      </c>
      <c r="C14" s="111">
        <v>59805</v>
      </c>
      <c r="D14" s="111">
        <v>359939</v>
      </c>
      <c r="E14" s="111">
        <v>189425</v>
      </c>
      <c r="F14" s="111">
        <v>170514</v>
      </c>
    </row>
    <row r="15" spans="1:6" x14ac:dyDescent="0.25">
      <c r="A15" s="53">
        <v>2004</v>
      </c>
      <c r="B15" s="111">
        <v>330779</v>
      </c>
      <c r="C15" s="111">
        <v>69818</v>
      </c>
      <c r="D15" s="111">
        <v>400597</v>
      </c>
      <c r="E15" s="111">
        <v>209600</v>
      </c>
      <c r="F15" s="111">
        <v>190997</v>
      </c>
    </row>
    <row r="16" spans="1:6" x14ac:dyDescent="0.25">
      <c r="A16" s="53">
        <v>2005</v>
      </c>
      <c r="B16" s="111">
        <v>340001</v>
      </c>
      <c r="C16" s="111">
        <v>70648</v>
      </c>
      <c r="D16" s="111">
        <v>410649</v>
      </c>
      <c r="E16" s="111">
        <v>213650</v>
      </c>
      <c r="F16" s="111">
        <v>196999</v>
      </c>
    </row>
    <row r="17" spans="1:6" x14ac:dyDescent="0.25">
      <c r="A17" s="2" t="s">
        <v>63</v>
      </c>
      <c r="B17" s="111"/>
      <c r="C17" s="111"/>
      <c r="D17" s="111"/>
      <c r="E17" s="111"/>
      <c r="F17" s="111"/>
    </row>
    <row r="18" spans="1:6" ht="15" customHeight="1" x14ac:dyDescent="0.25">
      <c r="A18" s="2" t="s">
        <v>42</v>
      </c>
      <c r="B18" s="111">
        <v>12659</v>
      </c>
      <c r="C18" s="111">
        <v>8464</v>
      </c>
      <c r="D18" s="111">
        <v>21123</v>
      </c>
      <c r="E18" s="111">
        <v>9548</v>
      </c>
      <c r="F18" s="111">
        <v>11575</v>
      </c>
    </row>
    <row r="19" spans="1:6" x14ac:dyDescent="0.25">
      <c r="A19" s="2" t="s">
        <v>41</v>
      </c>
      <c r="B19" s="111">
        <v>14970</v>
      </c>
      <c r="C19" s="111">
        <v>4977</v>
      </c>
      <c r="D19" s="111">
        <v>19947</v>
      </c>
      <c r="E19" s="111">
        <v>8987</v>
      </c>
      <c r="F19" s="111">
        <v>10960</v>
      </c>
    </row>
    <row r="20" spans="1:6" s="62" customFormat="1" x14ac:dyDescent="0.25">
      <c r="A20" s="62" t="s">
        <v>40</v>
      </c>
      <c r="B20" s="113">
        <v>27629</v>
      </c>
      <c r="C20" s="113">
        <v>13441</v>
      </c>
      <c r="D20" s="113">
        <v>41070</v>
      </c>
      <c r="E20" s="113">
        <v>18535</v>
      </c>
      <c r="F20" s="113">
        <v>22535</v>
      </c>
    </row>
    <row r="21" spans="1:6" ht="15" customHeight="1" x14ac:dyDescent="0.25">
      <c r="A21" s="2" t="s">
        <v>39</v>
      </c>
      <c r="B21" s="111">
        <v>11330</v>
      </c>
      <c r="C21" s="111">
        <v>2914</v>
      </c>
      <c r="D21" s="111">
        <v>14244</v>
      </c>
      <c r="E21" s="111">
        <v>6819</v>
      </c>
      <c r="F21" s="111">
        <v>7425</v>
      </c>
    </row>
    <row r="22" spans="1:6" x14ac:dyDescent="0.25">
      <c r="A22" s="2" t="s">
        <v>38</v>
      </c>
      <c r="B22" s="111">
        <v>7463</v>
      </c>
      <c r="C22" s="111">
        <v>1946</v>
      </c>
      <c r="D22" s="111">
        <v>9409</v>
      </c>
      <c r="E22" s="111">
        <v>4587</v>
      </c>
      <c r="F22" s="111">
        <v>4822</v>
      </c>
    </row>
    <row r="23" spans="1:6" x14ac:dyDescent="0.25">
      <c r="A23" s="2" t="s">
        <v>37</v>
      </c>
      <c r="B23" s="111">
        <v>10645</v>
      </c>
      <c r="C23" s="111">
        <v>2181</v>
      </c>
      <c r="D23" s="111">
        <v>12826</v>
      </c>
      <c r="E23" s="111">
        <v>6769</v>
      </c>
      <c r="F23" s="111">
        <v>6057</v>
      </c>
    </row>
    <row r="24" spans="1:6" s="62" customFormat="1" x14ac:dyDescent="0.25">
      <c r="A24" s="62" t="s">
        <v>36</v>
      </c>
      <c r="B24" s="113">
        <v>29438</v>
      </c>
      <c r="C24" s="113">
        <v>7041</v>
      </c>
      <c r="D24" s="113">
        <v>36479</v>
      </c>
      <c r="E24" s="113">
        <v>18175</v>
      </c>
      <c r="F24" s="113">
        <v>18304</v>
      </c>
    </row>
    <row r="25" spans="1:6" ht="15" customHeight="1" x14ac:dyDescent="0.25">
      <c r="A25" s="2" t="s">
        <v>35</v>
      </c>
      <c r="B25" s="111">
        <v>7588</v>
      </c>
      <c r="C25" s="111">
        <v>2334</v>
      </c>
      <c r="D25" s="111">
        <v>9922</v>
      </c>
      <c r="E25" s="111">
        <v>4717</v>
      </c>
      <c r="F25" s="111">
        <v>5205</v>
      </c>
    </row>
    <row r="26" spans="1:6" x14ac:dyDescent="0.25">
      <c r="A26" s="2" t="s">
        <v>34</v>
      </c>
      <c r="B26" s="111">
        <v>7054</v>
      </c>
      <c r="C26" s="111">
        <v>1483</v>
      </c>
      <c r="D26" s="111">
        <v>8537</v>
      </c>
      <c r="E26" s="111">
        <v>4477</v>
      </c>
      <c r="F26" s="111">
        <v>4060</v>
      </c>
    </row>
    <row r="27" spans="1:6" x14ac:dyDescent="0.25">
      <c r="A27" s="2" t="s">
        <v>33</v>
      </c>
      <c r="B27" s="111">
        <v>11204</v>
      </c>
      <c r="C27" s="111">
        <v>2334</v>
      </c>
      <c r="D27" s="111">
        <v>13538</v>
      </c>
      <c r="E27" s="111">
        <v>7102</v>
      </c>
      <c r="F27" s="111">
        <v>6436</v>
      </c>
    </row>
    <row r="28" spans="1:6" s="62" customFormat="1" x14ac:dyDescent="0.25">
      <c r="A28" s="62" t="s">
        <v>32</v>
      </c>
      <c r="B28" s="113">
        <v>25846</v>
      </c>
      <c r="C28" s="113">
        <v>6151</v>
      </c>
      <c r="D28" s="113">
        <v>31997</v>
      </c>
      <c r="E28" s="113">
        <v>16296</v>
      </c>
      <c r="F28" s="113">
        <v>15701</v>
      </c>
    </row>
    <row r="29" spans="1:6" ht="15" customHeight="1" x14ac:dyDescent="0.25">
      <c r="A29" s="2" t="s">
        <v>31</v>
      </c>
      <c r="B29" s="111">
        <v>18935</v>
      </c>
      <c r="C29" s="111">
        <v>3174</v>
      </c>
      <c r="D29" s="111">
        <v>22109</v>
      </c>
      <c r="E29" s="111">
        <v>11441</v>
      </c>
      <c r="F29" s="111">
        <v>10668</v>
      </c>
    </row>
    <row r="30" spans="1:6" x14ac:dyDescent="0.25">
      <c r="A30" s="2" t="s">
        <v>30</v>
      </c>
      <c r="B30" s="111">
        <v>18218</v>
      </c>
      <c r="C30" s="111">
        <v>2786</v>
      </c>
      <c r="D30" s="111">
        <v>21004</v>
      </c>
      <c r="E30" s="111">
        <v>10900</v>
      </c>
      <c r="F30" s="111">
        <v>10104</v>
      </c>
    </row>
    <row r="31" spans="1:6" x14ac:dyDescent="0.25">
      <c r="A31" s="2" t="s">
        <v>29</v>
      </c>
      <c r="B31" s="111">
        <v>11108</v>
      </c>
      <c r="C31" s="111">
        <v>1839</v>
      </c>
      <c r="D31" s="111">
        <v>12947</v>
      </c>
      <c r="E31" s="111">
        <v>6846</v>
      </c>
      <c r="F31" s="111">
        <v>6101</v>
      </c>
    </row>
    <row r="32" spans="1:6" s="62" customFormat="1" x14ac:dyDescent="0.25">
      <c r="A32" s="62" t="s">
        <v>28</v>
      </c>
      <c r="B32" s="113">
        <v>48261</v>
      </c>
      <c r="C32" s="113">
        <v>7799</v>
      </c>
      <c r="D32" s="113">
        <v>56060</v>
      </c>
      <c r="E32" s="113">
        <v>29187</v>
      </c>
      <c r="F32" s="113">
        <v>26873</v>
      </c>
    </row>
    <row r="33" spans="1:6" ht="15" customHeight="1" x14ac:dyDescent="0.25">
      <c r="A33" s="2" t="s">
        <v>27</v>
      </c>
      <c r="B33" s="111">
        <v>49310</v>
      </c>
      <c r="C33" s="111">
        <v>7390</v>
      </c>
      <c r="D33" s="111">
        <v>56700</v>
      </c>
      <c r="E33" s="111">
        <v>31750</v>
      </c>
      <c r="F33" s="111">
        <v>24950</v>
      </c>
    </row>
    <row r="34" spans="1:6" x14ac:dyDescent="0.25">
      <c r="A34" s="2" t="s">
        <v>26</v>
      </c>
      <c r="B34" s="111">
        <v>13148</v>
      </c>
      <c r="C34" s="111">
        <v>2360</v>
      </c>
      <c r="D34" s="111">
        <v>15508</v>
      </c>
      <c r="E34" s="111">
        <v>8065</v>
      </c>
      <c r="F34" s="111">
        <v>7443</v>
      </c>
    </row>
    <row r="35" spans="1:6" x14ac:dyDescent="0.25">
      <c r="A35" s="2" t="s">
        <v>25</v>
      </c>
      <c r="B35" s="111">
        <v>13264</v>
      </c>
      <c r="C35" s="111">
        <v>1943</v>
      </c>
      <c r="D35" s="111">
        <v>15207</v>
      </c>
      <c r="E35" s="111">
        <v>8291</v>
      </c>
      <c r="F35" s="111">
        <v>6916</v>
      </c>
    </row>
    <row r="36" spans="1:6" s="62" customFormat="1" x14ac:dyDescent="0.25">
      <c r="A36" s="62" t="s">
        <v>24</v>
      </c>
      <c r="B36" s="113">
        <v>75722</v>
      </c>
      <c r="C36" s="113">
        <v>11693</v>
      </c>
      <c r="D36" s="113">
        <v>87415</v>
      </c>
      <c r="E36" s="113">
        <v>48106</v>
      </c>
      <c r="F36" s="113">
        <v>39309</v>
      </c>
    </row>
    <row r="37" spans="1:6" ht="15" customHeight="1" x14ac:dyDescent="0.25">
      <c r="A37" s="2" t="s">
        <v>23</v>
      </c>
      <c r="B37" s="111">
        <v>27198</v>
      </c>
      <c r="C37" s="111">
        <v>4693</v>
      </c>
      <c r="D37" s="111">
        <v>31891</v>
      </c>
      <c r="E37" s="111">
        <v>16683</v>
      </c>
      <c r="F37" s="111">
        <v>15208</v>
      </c>
    </row>
    <row r="38" spans="1:6" x14ac:dyDescent="0.25">
      <c r="A38" s="2" t="s">
        <v>22</v>
      </c>
      <c r="B38" s="111">
        <v>17524</v>
      </c>
      <c r="C38" s="111">
        <v>2871</v>
      </c>
      <c r="D38" s="111">
        <v>20395</v>
      </c>
      <c r="E38" s="111">
        <v>10815</v>
      </c>
      <c r="F38" s="111">
        <v>9580</v>
      </c>
    </row>
    <row r="39" spans="1:6" x14ac:dyDescent="0.25">
      <c r="A39" s="2" t="s">
        <v>21</v>
      </c>
      <c r="B39" s="111">
        <v>37116</v>
      </c>
      <c r="C39" s="111">
        <v>5702</v>
      </c>
      <c r="D39" s="111">
        <v>42818</v>
      </c>
      <c r="E39" s="111">
        <v>24049</v>
      </c>
      <c r="F39" s="111">
        <v>18769</v>
      </c>
    </row>
    <row r="40" spans="1:6" s="62" customFormat="1" x14ac:dyDescent="0.25">
      <c r="A40" s="62" t="s">
        <v>20</v>
      </c>
      <c r="B40" s="113">
        <v>81838</v>
      </c>
      <c r="C40" s="113">
        <v>13266</v>
      </c>
      <c r="D40" s="113">
        <v>95104</v>
      </c>
      <c r="E40" s="113">
        <v>51547</v>
      </c>
      <c r="F40" s="113">
        <v>43557</v>
      </c>
    </row>
    <row r="41" spans="1:6" ht="15" customHeight="1" x14ac:dyDescent="0.25">
      <c r="A41" s="2" t="s">
        <v>19</v>
      </c>
      <c r="B41" s="111">
        <v>19781</v>
      </c>
      <c r="C41" s="111">
        <v>3797</v>
      </c>
      <c r="D41" s="111">
        <v>23578</v>
      </c>
      <c r="E41" s="111">
        <v>11791</v>
      </c>
      <c r="F41" s="111">
        <v>11787</v>
      </c>
    </row>
    <row r="42" spans="1:6" x14ac:dyDescent="0.25">
      <c r="A42" s="2" t="s">
        <v>18</v>
      </c>
      <c r="B42" s="111">
        <v>17924</v>
      </c>
      <c r="C42" s="111">
        <v>3433</v>
      </c>
      <c r="D42" s="111">
        <v>21357</v>
      </c>
      <c r="E42" s="111">
        <v>11550</v>
      </c>
      <c r="F42" s="111">
        <v>9807</v>
      </c>
    </row>
    <row r="43" spans="1:6" x14ac:dyDescent="0.25">
      <c r="A43" s="2" t="s">
        <v>17</v>
      </c>
      <c r="B43" s="111">
        <v>13562</v>
      </c>
      <c r="C43" s="111">
        <v>4027</v>
      </c>
      <c r="D43" s="111">
        <v>17589</v>
      </c>
      <c r="E43" s="111">
        <v>8463</v>
      </c>
      <c r="F43" s="111">
        <v>9126</v>
      </c>
    </row>
    <row r="44" spans="1:6" s="62" customFormat="1" x14ac:dyDescent="0.25">
      <c r="A44" s="62" t="s">
        <v>16</v>
      </c>
      <c r="B44" s="113">
        <v>51267</v>
      </c>
      <c r="C44" s="113">
        <v>11257</v>
      </c>
      <c r="D44" s="113">
        <v>62524</v>
      </c>
      <c r="E44" s="113">
        <v>31804</v>
      </c>
      <c r="F44" s="113">
        <v>30720</v>
      </c>
    </row>
  </sheetData>
  <mergeCells count="5">
    <mergeCell ref="B2:B3"/>
    <mergeCell ref="C2:C3"/>
    <mergeCell ref="A2:A3"/>
    <mergeCell ref="E2:F2"/>
    <mergeCell ref="D2:D3"/>
  </mergeCells>
  <pageMargins left="0.78740157480314965" right="0.78740157480314965" top="1.1811023622047245" bottom="0.86614173228346458" header="0.51181102362204722"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986FD-1F2E-495B-B20F-D5B80607469F}">
  <dimension ref="A1:G30"/>
  <sheetViews>
    <sheetView zoomScaleNormal="100" workbookViewId="0"/>
  </sheetViews>
  <sheetFormatPr defaultRowHeight="13.5" x14ac:dyDescent="0.25"/>
  <cols>
    <col min="1" max="1" width="16.7109375" style="2" customWidth="1"/>
    <col min="2" max="7" width="11.7109375" style="2" customWidth="1"/>
    <col min="8" max="16384" width="9.140625" style="1"/>
  </cols>
  <sheetData>
    <row r="1" spans="1:7" s="17" customFormat="1" ht="15.75" customHeight="1" x14ac:dyDescent="0.2">
      <c r="A1" s="17" t="s">
        <v>50</v>
      </c>
    </row>
    <row r="2" spans="1:7" s="28" customFormat="1" ht="33" customHeight="1" x14ac:dyDescent="0.25">
      <c r="A2" s="32" t="s">
        <v>49</v>
      </c>
      <c r="B2" s="31" t="s">
        <v>48</v>
      </c>
      <c r="C2" s="31" t="s">
        <v>47</v>
      </c>
      <c r="D2" s="31" t="s">
        <v>46</v>
      </c>
      <c r="E2" s="31" t="s">
        <v>45</v>
      </c>
      <c r="F2" s="31" t="s">
        <v>44</v>
      </c>
      <c r="G2" s="30" t="s">
        <v>43</v>
      </c>
    </row>
    <row r="3" spans="1:7" s="6" customFormat="1" ht="18" customHeight="1" x14ac:dyDescent="0.25">
      <c r="A3" s="6" t="s">
        <v>42</v>
      </c>
      <c r="B3" s="14">
        <v>525.1</v>
      </c>
      <c r="C3" s="24">
        <v>1</v>
      </c>
      <c r="D3" s="14">
        <v>1698106</v>
      </c>
      <c r="E3" s="25">
        <v>3233.8716434964767</v>
      </c>
      <c r="F3" s="23">
        <v>0.19043991620643685</v>
      </c>
      <c r="G3" s="23">
        <v>100</v>
      </c>
    </row>
    <row r="4" spans="1:7" s="6" customFormat="1" ht="15.75" customHeight="1" x14ac:dyDescent="0.25">
      <c r="A4" s="6" t="s">
        <v>41</v>
      </c>
      <c r="B4" s="14">
        <v>6393.25</v>
      </c>
      <c r="C4" s="24">
        <v>186</v>
      </c>
      <c r="D4" s="14">
        <v>1157564</v>
      </c>
      <c r="E4" s="25">
        <v>181.060337074258</v>
      </c>
      <c r="F4" s="23">
        <v>2.909318421772964</v>
      </c>
      <c r="G4" s="23">
        <v>59.07250052696871</v>
      </c>
    </row>
    <row r="5" spans="1:7" s="9" customFormat="1" ht="15.75" customHeight="1" x14ac:dyDescent="0.25">
      <c r="A5" s="9" t="s">
        <v>40</v>
      </c>
      <c r="B5" s="22">
        <v>6918.35</v>
      </c>
      <c r="C5" s="21">
        <v>187</v>
      </c>
      <c r="D5" s="22">
        <v>2855670</v>
      </c>
      <c r="E5" s="26">
        <v>412.76749513973704</v>
      </c>
      <c r="F5" s="20">
        <v>2.7029566298322578</v>
      </c>
      <c r="G5" s="20">
        <v>83.409777740425184</v>
      </c>
    </row>
    <row r="6" spans="1:7" s="6" customFormat="1" ht="18" customHeight="1" x14ac:dyDescent="0.25">
      <c r="A6" s="6" t="s">
        <v>39</v>
      </c>
      <c r="B6" s="14">
        <v>4358.49</v>
      </c>
      <c r="C6" s="24">
        <v>108</v>
      </c>
      <c r="D6" s="14">
        <v>428332</v>
      </c>
      <c r="E6" s="25">
        <v>98.275320122335955</v>
      </c>
      <c r="F6" s="23">
        <v>2.4779223997301822</v>
      </c>
      <c r="G6" s="23">
        <v>55.173790424250349</v>
      </c>
    </row>
    <row r="7" spans="1:7" s="6" customFormat="1" ht="15.75" customHeight="1" x14ac:dyDescent="0.25">
      <c r="A7" s="6" t="s">
        <v>38</v>
      </c>
      <c r="B7" s="14">
        <v>2265.08</v>
      </c>
      <c r="C7" s="24">
        <v>76</v>
      </c>
      <c r="D7" s="14">
        <v>314783</v>
      </c>
      <c r="E7" s="25">
        <v>138.97213343458068</v>
      </c>
      <c r="F7" s="23">
        <v>3.3552898793861585</v>
      </c>
      <c r="G7" s="23">
        <v>63.156206021290863</v>
      </c>
    </row>
    <row r="8" spans="1:7" s="6" customFormat="1" ht="15.75" customHeight="1" x14ac:dyDescent="0.25">
      <c r="A8" s="6" t="s">
        <v>37</v>
      </c>
      <c r="B8" s="14">
        <v>4492.76</v>
      </c>
      <c r="C8" s="24">
        <v>217</v>
      </c>
      <c r="D8" s="14">
        <v>365009</v>
      </c>
      <c r="E8" s="25">
        <v>81.243823395863558</v>
      </c>
      <c r="F8" s="23">
        <v>4.8299931445258588</v>
      </c>
      <c r="G8" s="23">
        <v>60.231391554728788</v>
      </c>
    </row>
    <row r="9" spans="1:7" s="9" customFormat="1" ht="15.75" customHeight="1" x14ac:dyDescent="0.25">
      <c r="A9" s="9" t="s">
        <v>36</v>
      </c>
      <c r="B9" s="22">
        <v>11116.33</v>
      </c>
      <c r="C9" s="21">
        <v>401</v>
      </c>
      <c r="D9" s="22">
        <v>1108124</v>
      </c>
      <c r="E9" s="26">
        <v>99.684338266316317</v>
      </c>
      <c r="F9" s="20">
        <v>3.6073056485368822</v>
      </c>
      <c r="G9" s="20">
        <v>59.107284022365725</v>
      </c>
    </row>
    <row r="10" spans="1:7" s="6" customFormat="1" ht="18" customHeight="1" x14ac:dyDescent="0.25">
      <c r="A10" s="6" t="s">
        <v>35</v>
      </c>
      <c r="B10" s="14">
        <v>4208.4799999999996</v>
      </c>
      <c r="C10" s="24">
        <v>182</v>
      </c>
      <c r="D10" s="14">
        <v>441606</v>
      </c>
      <c r="E10" s="25">
        <v>104.93242215716839</v>
      </c>
      <c r="F10" s="23">
        <v>4.324601756453637</v>
      </c>
      <c r="G10" s="23">
        <v>57.73947817737983</v>
      </c>
    </row>
    <row r="11" spans="1:7" s="6" customFormat="1" ht="15.75" customHeight="1" x14ac:dyDescent="0.25">
      <c r="A11" s="6" t="s">
        <v>34</v>
      </c>
      <c r="B11" s="14">
        <v>3336.13</v>
      </c>
      <c r="C11" s="24">
        <v>216</v>
      </c>
      <c r="D11" s="14">
        <v>264361</v>
      </c>
      <c r="E11" s="25">
        <v>79.241816116278443</v>
      </c>
      <c r="F11" s="23">
        <v>6.4745678375842663</v>
      </c>
      <c r="G11" s="23">
        <v>57.411645439380244</v>
      </c>
    </row>
    <row r="12" spans="1:7" s="6" customFormat="1" ht="15.75" customHeight="1" x14ac:dyDescent="0.25">
      <c r="A12" s="6" t="s">
        <v>33</v>
      </c>
      <c r="B12" s="14">
        <v>3784.13</v>
      </c>
      <c r="C12" s="24">
        <v>257</v>
      </c>
      <c r="D12" s="14">
        <v>294175</v>
      </c>
      <c r="E12" s="25">
        <v>77.739136868976487</v>
      </c>
      <c r="F12" s="23">
        <v>6.7915214329317433</v>
      </c>
      <c r="G12" s="23">
        <v>55.71615534970681</v>
      </c>
    </row>
    <row r="13" spans="1:7" s="9" customFormat="1" ht="15.75" customHeight="1" x14ac:dyDescent="0.25">
      <c r="A13" s="9" t="s">
        <v>32</v>
      </c>
      <c r="B13" s="22">
        <v>11328.74</v>
      </c>
      <c r="C13" s="21">
        <v>655</v>
      </c>
      <c r="D13" s="22">
        <v>1000142</v>
      </c>
      <c r="E13" s="26">
        <v>88.283604354941502</v>
      </c>
      <c r="F13" s="20">
        <v>5.7817550760278724</v>
      </c>
      <c r="G13" s="20">
        <v>57.05769780691142</v>
      </c>
    </row>
    <row r="14" spans="1:7" s="6" customFormat="1" ht="18" customHeight="1" x14ac:dyDescent="0.25">
      <c r="A14" s="6" t="s">
        <v>31</v>
      </c>
      <c r="B14" s="14">
        <v>4429.47</v>
      </c>
      <c r="C14" s="24">
        <v>301</v>
      </c>
      <c r="D14" s="14">
        <v>398355</v>
      </c>
      <c r="E14" s="25">
        <v>89.932881360523936</v>
      </c>
      <c r="F14" s="23">
        <v>6.795395385903956</v>
      </c>
      <c r="G14" s="23">
        <v>62.95515306698799</v>
      </c>
    </row>
    <row r="15" spans="1:7" s="6" customFormat="1" ht="15.75" customHeight="1" x14ac:dyDescent="0.25">
      <c r="A15" s="6" t="s">
        <v>30</v>
      </c>
      <c r="B15" s="14">
        <v>6035.87</v>
      </c>
      <c r="C15" s="24">
        <v>245</v>
      </c>
      <c r="D15" s="14">
        <v>329399</v>
      </c>
      <c r="E15" s="25">
        <v>54.573574314887502</v>
      </c>
      <c r="F15" s="23">
        <v>4.0590668785112998</v>
      </c>
      <c r="G15" s="23">
        <v>50.263965585809309</v>
      </c>
    </row>
    <row r="16" spans="1:7" s="6" customFormat="1" ht="15.75" customHeight="1" x14ac:dyDescent="0.25">
      <c r="A16" s="6" t="s">
        <v>29</v>
      </c>
      <c r="B16" s="14">
        <v>3703.18</v>
      </c>
      <c r="C16" s="24">
        <v>108</v>
      </c>
      <c r="D16" s="14">
        <v>242946</v>
      </c>
      <c r="E16" s="25">
        <v>65.60469650408568</v>
      </c>
      <c r="F16" s="23">
        <v>2.9164123807106326</v>
      </c>
      <c r="G16" s="23">
        <v>54.000065858256562</v>
      </c>
    </row>
    <row r="17" spans="1:7" s="9" customFormat="1" ht="15.75" customHeight="1" x14ac:dyDescent="0.25">
      <c r="A17" s="9" t="s">
        <v>28</v>
      </c>
      <c r="B17" s="22">
        <v>14168.52</v>
      </c>
      <c r="C17" s="21">
        <v>654</v>
      </c>
      <c r="D17" s="22">
        <v>970700</v>
      </c>
      <c r="E17" s="26">
        <v>68.511037144317115</v>
      </c>
      <c r="F17" s="20">
        <v>4.6158667242591322</v>
      </c>
      <c r="G17" s="20">
        <v>56.40723189450911</v>
      </c>
    </row>
    <row r="18" spans="1:7" s="6" customFormat="1" ht="18" customHeight="1" x14ac:dyDescent="0.25">
      <c r="A18" s="6" t="s">
        <v>27</v>
      </c>
      <c r="B18" s="14">
        <v>7247.28</v>
      </c>
      <c r="C18" s="24">
        <v>357</v>
      </c>
      <c r="D18" s="14">
        <v>725779</v>
      </c>
      <c r="E18" s="25">
        <v>100.14501992471659</v>
      </c>
      <c r="F18" s="23">
        <v>4.9259860251018317</v>
      </c>
      <c r="G18" s="23">
        <v>56.311632053283432</v>
      </c>
    </row>
    <row r="19" spans="1:7" s="6" customFormat="1" ht="15.75" customHeight="1" x14ac:dyDescent="0.25">
      <c r="A19" s="6" t="s">
        <v>26</v>
      </c>
      <c r="B19" s="14">
        <v>3637.23</v>
      </c>
      <c r="C19" s="24">
        <v>119</v>
      </c>
      <c r="D19" s="14">
        <v>320886</v>
      </c>
      <c r="E19" s="25">
        <v>88.222630958174221</v>
      </c>
      <c r="F19" s="23">
        <v>3.2717205125878759</v>
      </c>
      <c r="G19" s="23">
        <v>45.453525551130305</v>
      </c>
    </row>
    <row r="20" spans="1:7" s="6" customFormat="1" ht="15.75" customHeight="1" x14ac:dyDescent="0.25">
      <c r="A20" s="6" t="s">
        <v>25</v>
      </c>
      <c r="B20" s="14">
        <v>2545.56</v>
      </c>
      <c r="C20" s="24">
        <v>129</v>
      </c>
      <c r="D20" s="14">
        <v>214824</v>
      </c>
      <c r="E20" s="25">
        <v>84.391646631782393</v>
      </c>
      <c r="F20" s="23">
        <v>5.0676471974732475</v>
      </c>
      <c r="G20" s="23">
        <v>43.538431460172049</v>
      </c>
    </row>
    <row r="21" spans="1:7" s="9" customFormat="1" ht="15.75" customHeight="1" x14ac:dyDescent="0.25">
      <c r="A21" s="9" t="s">
        <v>24</v>
      </c>
      <c r="B21" s="22">
        <v>13430.07</v>
      </c>
      <c r="C21" s="21">
        <v>605</v>
      </c>
      <c r="D21" s="22">
        <v>1261489</v>
      </c>
      <c r="E21" s="26">
        <v>93.9301880034877</v>
      </c>
      <c r="F21" s="20">
        <v>4.5048164305919478</v>
      </c>
      <c r="G21" s="20">
        <v>51.374447181069357</v>
      </c>
    </row>
    <row r="22" spans="1:7" s="6" customFormat="1" ht="18" customHeight="1" x14ac:dyDescent="0.25">
      <c r="A22" s="6" t="s">
        <v>23</v>
      </c>
      <c r="B22" s="14">
        <v>6210.56</v>
      </c>
      <c r="C22" s="24">
        <v>82</v>
      </c>
      <c r="D22" s="14">
        <v>547357</v>
      </c>
      <c r="E22" s="25">
        <v>88.133276226298435</v>
      </c>
      <c r="F22" s="23">
        <v>1.3203318219291014</v>
      </c>
      <c r="G22" s="23">
        <v>79.760193073259316</v>
      </c>
    </row>
    <row r="23" spans="1:7" s="6" customFormat="1" ht="15.75" customHeight="1" x14ac:dyDescent="0.25">
      <c r="A23" s="6" t="s">
        <v>22</v>
      </c>
      <c r="B23" s="14">
        <v>5581.69</v>
      </c>
      <c r="C23" s="24">
        <v>78</v>
      </c>
      <c r="D23" s="14">
        <v>407232</v>
      </c>
      <c r="E23" s="25">
        <v>72.958548396632565</v>
      </c>
      <c r="F23" s="23">
        <v>1.3974262275404044</v>
      </c>
      <c r="G23" s="23">
        <v>67.971082822567979</v>
      </c>
    </row>
    <row r="24" spans="1:7" s="6" customFormat="1" ht="15.75" customHeight="1" x14ac:dyDescent="0.25">
      <c r="A24" s="6" t="s">
        <v>21</v>
      </c>
      <c r="B24" s="14">
        <v>5936.5</v>
      </c>
      <c r="C24" s="24">
        <v>229</v>
      </c>
      <c r="D24" s="14">
        <v>578573</v>
      </c>
      <c r="E24" s="23">
        <v>97.460288048513434</v>
      </c>
      <c r="F24" s="23">
        <v>3.8574917880906257</v>
      </c>
      <c r="G24" s="23">
        <v>51.32576183126416</v>
      </c>
    </row>
    <row r="25" spans="1:7" s="9" customFormat="1" ht="15.75" customHeight="1" x14ac:dyDescent="0.25">
      <c r="A25" s="9" t="s">
        <v>20</v>
      </c>
      <c r="B25" s="22">
        <v>17728.75</v>
      </c>
      <c r="C25" s="21">
        <v>389</v>
      </c>
      <c r="D25" s="22">
        <v>1533162</v>
      </c>
      <c r="E25" s="20">
        <v>86.478854967214275</v>
      </c>
      <c r="F25" s="20">
        <v>2.1941761263484452</v>
      </c>
      <c r="G25" s="20">
        <v>65.898450392065541</v>
      </c>
    </row>
    <row r="26" spans="1:7" s="6" customFormat="1" ht="18" customHeight="1" x14ac:dyDescent="0.25">
      <c r="A26" s="6" t="s">
        <v>19</v>
      </c>
      <c r="B26" s="14">
        <v>8445.15</v>
      </c>
      <c r="C26" s="24">
        <v>119</v>
      </c>
      <c r="D26" s="14">
        <v>537862</v>
      </c>
      <c r="E26" s="23">
        <v>63.688862838433899</v>
      </c>
      <c r="F26" s="23">
        <v>1.4090927929048034</v>
      </c>
      <c r="G26" s="23">
        <v>65.360073773570164</v>
      </c>
    </row>
    <row r="27" spans="1:7" s="6" customFormat="1" ht="15.75" customHeight="1" x14ac:dyDescent="0.25">
      <c r="A27" s="6" t="s">
        <v>18</v>
      </c>
      <c r="B27" s="14">
        <v>5629.69</v>
      </c>
      <c r="C27" s="24">
        <v>75</v>
      </c>
      <c r="D27" s="14">
        <v>385847</v>
      </c>
      <c r="E27" s="23">
        <v>68.537876863557329</v>
      </c>
      <c r="F27" s="23">
        <v>1.332222555771277</v>
      </c>
      <c r="G27" s="23">
        <v>70.920338890803862</v>
      </c>
    </row>
    <row r="28" spans="1:7" s="6" customFormat="1" ht="15.75" customHeight="1" x14ac:dyDescent="0.25">
      <c r="A28" s="6" t="s">
        <v>17</v>
      </c>
      <c r="B28" s="14">
        <v>4262.82</v>
      </c>
      <c r="C28" s="24">
        <v>60</v>
      </c>
      <c r="D28" s="14">
        <v>423585</v>
      </c>
      <c r="E28" s="23">
        <v>99.367320224640039</v>
      </c>
      <c r="F28" s="23">
        <v>1.4075189663180712</v>
      </c>
      <c r="G28" s="23">
        <v>73.846571526376053</v>
      </c>
    </row>
    <row r="29" spans="1:7" s="9" customFormat="1" ht="15.75" customHeight="1" x14ac:dyDescent="0.25">
      <c r="A29" s="9" t="s">
        <v>16</v>
      </c>
      <c r="B29" s="22">
        <v>18337.66</v>
      </c>
      <c r="C29" s="21">
        <v>254</v>
      </c>
      <c r="D29" s="22">
        <v>1347294</v>
      </c>
      <c r="E29" s="20">
        <v>73.471424380209911</v>
      </c>
      <c r="F29" s="20">
        <v>1.385127655327888</v>
      </c>
      <c r="G29" s="20">
        <v>69.620587637145263</v>
      </c>
    </row>
    <row r="30" spans="1:7" s="9" customFormat="1" ht="18" customHeight="1" x14ac:dyDescent="0.25">
      <c r="A30" s="9" t="s">
        <v>15</v>
      </c>
      <c r="B30" s="22">
        <v>93028.42</v>
      </c>
      <c r="C30" s="22">
        <v>3145</v>
      </c>
      <c r="D30" s="21">
        <v>10076581</v>
      </c>
      <c r="E30" s="20">
        <v>108.31723251883672</v>
      </c>
      <c r="F30" s="20">
        <v>3.380687321143367</v>
      </c>
      <c r="G30" s="20">
        <v>67.001892804712242</v>
      </c>
    </row>
  </sheetData>
  <pageMargins left="0.78740157480314965" right="0.78740157480314965" top="1.1811023622047245" bottom="0.86614173228346458"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6DC46-53CF-4271-AF1F-2BE563475181}">
  <dimension ref="A1:H44"/>
  <sheetViews>
    <sheetView zoomScaleNormal="100" workbookViewId="0"/>
  </sheetViews>
  <sheetFormatPr defaultRowHeight="12.75" x14ac:dyDescent="0.25"/>
  <cols>
    <col min="1" max="1" width="16.7109375" style="2" customWidth="1"/>
    <col min="2" max="8" width="10" style="2" customWidth="1"/>
    <col min="9" max="16384" width="9.140625" style="2"/>
  </cols>
  <sheetData>
    <row r="1" spans="1:8" s="17" customFormat="1" ht="15.75" customHeight="1" x14ac:dyDescent="0.2">
      <c r="A1" s="17" t="s">
        <v>298</v>
      </c>
    </row>
    <row r="2" spans="1:8" ht="15.75" customHeight="1" x14ac:dyDescent="0.25">
      <c r="A2" s="242" t="s">
        <v>130</v>
      </c>
      <c r="B2" s="94" t="s">
        <v>297</v>
      </c>
      <c r="C2" s="94" t="s">
        <v>296</v>
      </c>
      <c r="D2" s="94" t="s">
        <v>295</v>
      </c>
      <c r="E2" s="94" t="s">
        <v>294</v>
      </c>
      <c r="F2" s="94" t="s">
        <v>293</v>
      </c>
      <c r="G2" s="94" t="s">
        <v>292</v>
      </c>
      <c r="H2" s="240" t="s">
        <v>0</v>
      </c>
    </row>
    <row r="3" spans="1:8" ht="15.75" customHeight="1" x14ac:dyDescent="0.25">
      <c r="A3" s="244"/>
      <c r="B3" s="220" t="s">
        <v>291</v>
      </c>
      <c r="C3" s="227"/>
      <c r="D3" s="227"/>
      <c r="E3" s="227"/>
      <c r="F3" s="227"/>
      <c r="G3" s="211"/>
      <c r="H3" s="241"/>
    </row>
    <row r="4" spans="1:8" ht="18" customHeight="1" x14ac:dyDescent="0.25">
      <c r="A4" s="53">
        <v>1993</v>
      </c>
      <c r="B4" s="175">
        <v>81280</v>
      </c>
      <c r="C4" s="175">
        <v>86050</v>
      </c>
      <c r="D4" s="175">
        <v>164632</v>
      </c>
      <c r="E4" s="175">
        <v>180587</v>
      </c>
      <c r="F4" s="175">
        <v>107467</v>
      </c>
      <c r="G4" s="175">
        <v>12034</v>
      </c>
      <c r="H4" s="175">
        <v>632050</v>
      </c>
    </row>
    <row r="5" spans="1:8" ht="12" customHeight="1" x14ac:dyDescent="0.25">
      <c r="A5" s="53">
        <v>1994</v>
      </c>
      <c r="B5" s="175">
        <v>73066</v>
      </c>
      <c r="C5" s="175">
        <v>70777</v>
      </c>
      <c r="D5" s="175">
        <v>138073</v>
      </c>
      <c r="E5" s="175">
        <v>145271</v>
      </c>
      <c r="F5" s="175">
        <v>82756</v>
      </c>
      <c r="G5" s="175">
        <v>9649</v>
      </c>
      <c r="H5" s="175">
        <v>519592</v>
      </c>
    </row>
    <row r="6" spans="1:8" ht="12" customHeight="1" x14ac:dyDescent="0.25">
      <c r="A6" s="53">
        <v>1995</v>
      </c>
      <c r="B6" s="175">
        <v>66207</v>
      </c>
      <c r="C6" s="175">
        <v>65845</v>
      </c>
      <c r="D6" s="175">
        <v>131736</v>
      </c>
      <c r="E6" s="175">
        <v>140523</v>
      </c>
      <c r="F6" s="175">
        <v>82799</v>
      </c>
      <c r="G6" s="175">
        <v>8783</v>
      </c>
      <c r="H6" s="175">
        <v>495893</v>
      </c>
    </row>
    <row r="7" spans="1:8" ht="12" customHeight="1" x14ac:dyDescent="0.25">
      <c r="A7" s="53">
        <v>1996</v>
      </c>
      <c r="B7" s="175">
        <v>46210</v>
      </c>
      <c r="C7" s="175">
        <v>67169</v>
      </c>
      <c r="D7" s="175">
        <v>134258</v>
      </c>
      <c r="E7" s="175">
        <v>139149</v>
      </c>
      <c r="F7" s="175">
        <v>81018</v>
      </c>
      <c r="G7" s="175">
        <v>9655</v>
      </c>
      <c r="H7" s="175">
        <v>477459</v>
      </c>
    </row>
    <row r="8" spans="1:8" ht="12" customHeight="1" x14ac:dyDescent="0.25">
      <c r="A8" s="53">
        <v>1997</v>
      </c>
      <c r="B8" s="175">
        <v>35219</v>
      </c>
      <c r="C8" s="175">
        <v>69274</v>
      </c>
      <c r="D8" s="175">
        <v>134575</v>
      </c>
      <c r="E8" s="175">
        <v>133823</v>
      </c>
      <c r="F8" s="175">
        <v>81462</v>
      </c>
      <c r="G8" s="175">
        <v>9609</v>
      </c>
      <c r="H8" s="175">
        <v>463962</v>
      </c>
    </row>
    <row r="9" spans="1:8" ht="12" customHeight="1" x14ac:dyDescent="0.25">
      <c r="A9" s="53">
        <v>1998</v>
      </c>
      <c r="B9" s="175">
        <v>22694</v>
      </c>
      <c r="C9" s="175">
        <v>59409</v>
      </c>
      <c r="D9" s="175">
        <v>120145</v>
      </c>
      <c r="E9" s="175">
        <v>116630</v>
      </c>
      <c r="F9" s="175">
        <v>77159</v>
      </c>
      <c r="G9" s="175">
        <v>8057</v>
      </c>
      <c r="H9" s="175">
        <v>404094</v>
      </c>
    </row>
    <row r="10" spans="1:8" ht="12" customHeight="1" x14ac:dyDescent="0.25">
      <c r="A10" s="53">
        <v>1999</v>
      </c>
      <c r="B10" s="175">
        <v>19931</v>
      </c>
      <c r="C10" s="175">
        <v>60029</v>
      </c>
      <c r="D10" s="175">
        <v>116955</v>
      </c>
      <c r="E10" s="175">
        <v>111199</v>
      </c>
      <c r="F10" s="175">
        <v>82324</v>
      </c>
      <c r="G10" s="175">
        <v>14071</v>
      </c>
      <c r="H10" s="175">
        <v>404509</v>
      </c>
    </row>
    <row r="11" spans="1:8" ht="12" customHeight="1" x14ac:dyDescent="0.25">
      <c r="A11" s="53">
        <v>2000</v>
      </c>
      <c r="B11" s="175">
        <v>19283</v>
      </c>
      <c r="C11" s="175">
        <v>54737</v>
      </c>
      <c r="D11" s="175">
        <v>106684</v>
      </c>
      <c r="E11" s="175">
        <v>97131</v>
      </c>
      <c r="F11" s="175">
        <v>77477</v>
      </c>
      <c r="G11" s="175">
        <v>17097</v>
      </c>
      <c r="H11" s="175">
        <v>372409</v>
      </c>
    </row>
    <row r="12" spans="1:8" ht="12" customHeight="1" x14ac:dyDescent="0.25">
      <c r="A12" s="53">
        <v>2001</v>
      </c>
      <c r="B12" s="175">
        <v>17315</v>
      </c>
      <c r="C12" s="175">
        <v>51269</v>
      </c>
      <c r="D12" s="175">
        <v>96607</v>
      </c>
      <c r="E12" s="175">
        <v>86926</v>
      </c>
      <c r="F12" s="175">
        <v>73653</v>
      </c>
      <c r="G12" s="175">
        <v>17003</v>
      </c>
      <c r="H12" s="175">
        <v>342773</v>
      </c>
    </row>
    <row r="13" spans="1:8" ht="12" customHeight="1" x14ac:dyDescent="0.25">
      <c r="A13" s="53">
        <v>2002</v>
      </c>
      <c r="B13" s="175">
        <v>17059</v>
      </c>
      <c r="C13" s="175">
        <v>51350</v>
      </c>
      <c r="D13" s="175">
        <v>97541</v>
      </c>
      <c r="E13" s="175">
        <v>86004</v>
      </c>
      <c r="F13" s="175">
        <v>75509</v>
      </c>
      <c r="G13" s="175">
        <v>17438</v>
      </c>
      <c r="H13" s="175">
        <v>344901</v>
      </c>
    </row>
    <row r="14" spans="1:8" ht="12" customHeight="1" x14ac:dyDescent="0.25">
      <c r="A14" s="53">
        <v>2003</v>
      </c>
      <c r="B14" s="57">
        <v>16127</v>
      </c>
      <c r="C14" s="175">
        <v>51040</v>
      </c>
      <c r="D14" s="175">
        <v>101689</v>
      </c>
      <c r="E14" s="175">
        <v>89676</v>
      </c>
      <c r="F14" s="57">
        <v>81772</v>
      </c>
      <c r="G14" s="57">
        <v>19635</v>
      </c>
      <c r="H14" s="175">
        <v>359939</v>
      </c>
    </row>
    <row r="15" spans="1:8" ht="12" customHeight="1" x14ac:dyDescent="0.25">
      <c r="A15" s="53">
        <v>2004</v>
      </c>
      <c r="B15" s="57">
        <v>18214</v>
      </c>
      <c r="C15" s="57">
        <v>55880</v>
      </c>
      <c r="D15" s="57">
        <v>111798</v>
      </c>
      <c r="E15" s="57">
        <v>98309</v>
      </c>
      <c r="F15" s="57">
        <v>93200</v>
      </c>
      <c r="G15" s="57">
        <v>23196</v>
      </c>
      <c r="H15" s="175">
        <v>400597</v>
      </c>
    </row>
    <row r="16" spans="1:8" ht="12" customHeight="1" x14ac:dyDescent="0.25">
      <c r="A16" s="53">
        <v>2005</v>
      </c>
      <c r="B16" s="57">
        <f t="shared" ref="B16:H16" si="0">+B20+B24+B28+B32+B36+B40+B44</f>
        <v>23262</v>
      </c>
      <c r="C16" s="57">
        <f t="shared" si="0"/>
        <v>55756</v>
      </c>
      <c r="D16" s="57">
        <f t="shared" si="0"/>
        <v>112790</v>
      </c>
      <c r="E16" s="57">
        <f t="shared" si="0"/>
        <v>100747</v>
      </c>
      <c r="F16" s="57">
        <f t="shared" si="0"/>
        <v>96244</v>
      </c>
      <c r="G16" s="57">
        <f t="shared" si="0"/>
        <v>21850</v>
      </c>
      <c r="H16" s="57">
        <f t="shared" si="0"/>
        <v>410649</v>
      </c>
    </row>
    <row r="17" spans="1:8" ht="12" customHeight="1" x14ac:dyDescent="0.25">
      <c r="A17" s="2" t="s">
        <v>63</v>
      </c>
      <c r="B17" s="175"/>
      <c r="C17" s="175"/>
      <c r="D17" s="175"/>
      <c r="E17" s="175"/>
      <c r="F17" s="175"/>
      <c r="G17" s="175"/>
      <c r="H17" s="175"/>
    </row>
    <row r="18" spans="1:8" ht="18" customHeight="1" x14ac:dyDescent="0.25">
      <c r="A18" s="2" t="s">
        <v>42</v>
      </c>
      <c r="B18" s="57">
        <v>438</v>
      </c>
      <c r="C18" s="57">
        <v>1965</v>
      </c>
      <c r="D18" s="57">
        <v>5671</v>
      </c>
      <c r="E18" s="57">
        <v>4665</v>
      </c>
      <c r="F18" s="57">
        <v>6313</v>
      </c>
      <c r="G18" s="57">
        <v>2071</v>
      </c>
      <c r="H18" s="57">
        <v>21123</v>
      </c>
    </row>
    <row r="19" spans="1:8" x14ac:dyDescent="0.25">
      <c r="A19" s="2" t="s">
        <v>41</v>
      </c>
      <c r="B19" s="175">
        <v>759</v>
      </c>
      <c r="C19" s="57">
        <v>2264</v>
      </c>
      <c r="D19" s="57">
        <v>5463</v>
      </c>
      <c r="E19" s="57">
        <v>4739</v>
      </c>
      <c r="F19" s="57">
        <v>5189</v>
      </c>
      <c r="G19" s="57">
        <v>1533</v>
      </c>
      <c r="H19" s="57">
        <v>19947</v>
      </c>
    </row>
    <row r="20" spans="1:8" s="62" customFormat="1" ht="12" customHeight="1" x14ac:dyDescent="0.25">
      <c r="A20" s="62" t="s">
        <v>40</v>
      </c>
      <c r="B20" s="174">
        <v>1197</v>
      </c>
      <c r="C20" s="64">
        <v>4229</v>
      </c>
      <c r="D20" s="64">
        <v>11134</v>
      </c>
      <c r="E20" s="64">
        <v>9404</v>
      </c>
      <c r="F20" s="64">
        <v>11502</v>
      </c>
      <c r="G20" s="64">
        <v>3604</v>
      </c>
      <c r="H20" s="64">
        <v>41070</v>
      </c>
    </row>
    <row r="21" spans="1:8" ht="18" customHeight="1" x14ac:dyDescent="0.25">
      <c r="A21" s="2" t="s">
        <v>39</v>
      </c>
      <c r="B21" s="175">
        <v>637</v>
      </c>
      <c r="C21" s="57">
        <v>1671</v>
      </c>
      <c r="D21" s="57">
        <v>3512</v>
      </c>
      <c r="E21" s="57">
        <v>3262</v>
      </c>
      <c r="F21" s="57">
        <v>4017</v>
      </c>
      <c r="G21" s="57">
        <v>1145</v>
      </c>
      <c r="H21" s="57">
        <v>14244</v>
      </c>
    </row>
    <row r="22" spans="1:8" x14ac:dyDescent="0.25">
      <c r="A22" s="2" t="s">
        <v>38</v>
      </c>
      <c r="B22" s="175">
        <v>590</v>
      </c>
      <c r="C22" s="57">
        <v>1338</v>
      </c>
      <c r="D22" s="57">
        <v>2410</v>
      </c>
      <c r="E22" s="57">
        <v>2154</v>
      </c>
      <c r="F22" s="57">
        <v>2406</v>
      </c>
      <c r="G22" s="57">
        <v>511</v>
      </c>
      <c r="H22" s="57">
        <v>9409</v>
      </c>
    </row>
    <row r="23" spans="1:8" x14ac:dyDescent="0.25">
      <c r="A23" s="2" t="s">
        <v>37</v>
      </c>
      <c r="B23" s="175">
        <v>556</v>
      </c>
      <c r="C23" s="57">
        <v>1763</v>
      </c>
      <c r="D23" s="57">
        <v>3333</v>
      </c>
      <c r="E23" s="57">
        <v>3020</v>
      </c>
      <c r="F23" s="57">
        <v>3328</v>
      </c>
      <c r="G23" s="57">
        <v>826</v>
      </c>
      <c r="H23" s="57">
        <v>12826</v>
      </c>
    </row>
    <row r="24" spans="1:8" s="62" customFormat="1" ht="12" customHeight="1" x14ac:dyDescent="0.25">
      <c r="A24" s="62" t="s">
        <v>36</v>
      </c>
      <c r="B24" s="174">
        <v>1783</v>
      </c>
      <c r="C24" s="64">
        <v>4772</v>
      </c>
      <c r="D24" s="64">
        <v>9255</v>
      </c>
      <c r="E24" s="64">
        <v>8436</v>
      </c>
      <c r="F24" s="64">
        <v>9751</v>
      </c>
      <c r="G24" s="64">
        <v>2482</v>
      </c>
      <c r="H24" s="64">
        <v>36479</v>
      </c>
    </row>
    <row r="25" spans="1:8" ht="18" customHeight="1" x14ac:dyDescent="0.25">
      <c r="A25" s="2" t="s">
        <v>35</v>
      </c>
      <c r="B25" s="175">
        <v>413</v>
      </c>
      <c r="C25" s="57">
        <v>1274</v>
      </c>
      <c r="D25" s="57">
        <v>2760</v>
      </c>
      <c r="E25" s="57">
        <v>2103</v>
      </c>
      <c r="F25" s="57">
        <v>2507</v>
      </c>
      <c r="G25" s="57">
        <v>865</v>
      </c>
      <c r="H25" s="57">
        <v>9922</v>
      </c>
    </row>
    <row r="26" spans="1:8" x14ac:dyDescent="0.25">
      <c r="A26" s="2" t="s">
        <v>34</v>
      </c>
      <c r="B26" s="175">
        <v>423</v>
      </c>
      <c r="C26" s="57">
        <v>1142</v>
      </c>
      <c r="D26" s="57">
        <v>2226</v>
      </c>
      <c r="E26" s="57">
        <v>1770</v>
      </c>
      <c r="F26" s="57">
        <v>2295</v>
      </c>
      <c r="G26" s="57">
        <v>681</v>
      </c>
      <c r="H26" s="57">
        <v>8537</v>
      </c>
    </row>
    <row r="27" spans="1:8" x14ac:dyDescent="0.25">
      <c r="A27" s="2" t="s">
        <v>33</v>
      </c>
      <c r="B27" s="175">
        <v>621</v>
      </c>
      <c r="C27" s="57">
        <v>1653</v>
      </c>
      <c r="D27" s="57">
        <v>3343</v>
      </c>
      <c r="E27" s="57">
        <v>2952</v>
      </c>
      <c r="F27" s="57">
        <v>3711</v>
      </c>
      <c r="G27" s="57">
        <v>1258</v>
      </c>
      <c r="H27" s="57">
        <v>13538</v>
      </c>
    </row>
    <row r="28" spans="1:8" s="62" customFormat="1" ht="12" customHeight="1" x14ac:dyDescent="0.25">
      <c r="A28" s="62" t="s">
        <v>32</v>
      </c>
      <c r="B28" s="174">
        <v>1457</v>
      </c>
      <c r="C28" s="64">
        <v>4069</v>
      </c>
      <c r="D28" s="64">
        <v>8329</v>
      </c>
      <c r="E28" s="64">
        <v>6825</v>
      </c>
      <c r="F28" s="64">
        <v>8513</v>
      </c>
      <c r="G28" s="64">
        <v>2804</v>
      </c>
      <c r="H28" s="64">
        <v>31997</v>
      </c>
    </row>
    <row r="29" spans="1:8" ht="18" customHeight="1" x14ac:dyDescent="0.25">
      <c r="A29" s="2" t="s">
        <v>31</v>
      </c>
      <c r="B29" s="175">
        <v>1207</v>
      </c>
      <c r="C29" s="57">
        <v>2984</v>
      </c>
      <c r="D29" s="57">
        <v>6237</v>
      </c>
      <c r="E29" s="57">
        <v>5801</v>
      </c>
      <c r="F29" s="57">
        <v>4983</v>
      </c>
      <c r="G29" s="57">
        <v>897</v>
      </c>
      <c r="H29" s="57">
        <v>22109</v>
      </c>
    </row>
    <row r="30" spans="1:8" x14ac:dyDescent="0.25">
      <c r="A30" s="2" t="s">
        <v>30</v>
      </c>
      <c r="B30" s="175">
        <v>985</v>
      </c>
      <c r="C30" s="57">
        <v>2650</v>
      </c>
      <c r="D30" s="57">
        <v>5708</v>
      </c>
      <c r="E30" s="57">
        <v>5364</v>
      </c>
      <c r="F30" s="57">
        <v>5227</v>
      </c>
      <c r="G30" s="57">
        <v>1070</v>
      </c>
      <c r="H30" s="57">
        <v>21004</v>
      </c>
    </row>
    <row r="31" spans="1:8" x14ac:dyDescent="0.25">
      <c r="A31" s="2" t="s">
        <v>29</v>
      </c>
      <c r="B31" s="175">
        <v>790</v>
      </c>
      <c r="C31" s="57">
        <v>1960</v>
      </c>
      <c r="D31" s="57">
        <v>3567</v>
      </c>
      <c r="E31" s="57">
        <v>3199</v>
      </c>
      <c r="F31" s="57">
        <v>2897</v>
      </c>
      <c r="G31" s="57">
        <v>534</v>
      </c>
      <c r="H31" s="57">
        <v>12947</v>
      </c>
    </row>
    <row r="32" spans="1:8" s="62" customFormat="1" ht="12" customHeight="1" x14ac:dyDescent="0.25">
      <c r="A32" s="62" t="s">
        <v>28</v>
      </c>
      <c r="B32" s="174">
        <v>2982</v>
      </c>
      <c r="C32" s="64">
        <v>7594</v>
      </c>
      <c r="D32" s="64">
        <v>15512</v>
      </c>
      <c r="E32" s="64">
        <v>14364</v>
      </c>
      <c r="F32" s="64">
        <v>13107</v>
      </c>
      <c r="G32" s="64">
        <v>2501</v>
      </c>
      <c r="H32" s="64">
        <v>56060</v>
      </c>
    </row>
    <row r="33" spans="1:8" ht="18" customHeight="1" x14ac:dyDescent="0.25">
      <c r="A33" s="2" t="s">
        <v>27</v>
      </c>
      <c r="B33" s="175">
        <v>3713</v>
      </c>
      <c r="C33" s="57">
        <v>7919</v>
      </c>
      <c r="D33" s="57">
        <v>15223</v>
      </c>
      <c r="E33" s="57">
        <v>14902</v>
      </c>
      <c r="F33" s="57">
        <v>12666</v>
      </c>
      <c r="G33" s="57">
        <v>2277</v>
      </c>
      <c r="H33" s="57">
        <v>56700</v>
      </c>
    </row>
    <row r="34" spans="1:8" x14ac:dyDescent="0.25">
      <c r="A34" s="2" t="s">
        <v>26</v>
      </c>
      <c r="B34" s="175">
        <v>899</v>
      </c>
      <c r="C34" s="57">
        <v>2241</v>
      </c>
      <c r="D34" s="57">
        <v>4413</v>
      </c>
      <c r="E34" s="57">
        <v>3773</v>
      </c>
      <c r="F34" s="57">
        <v>3473</v>
      </c>
      <c r="G34" s="57">
        <v>709</v>
      </c>
      <c r="H34" s="57">
        <v>15508</v>
      </c>
    </row>
    <row r="35" spans="1:8" x14ac:dyDescent="0.25">
      <c r="A35" s="2" t="s">
        <v>25</v>
      </c>
      <c r="B35" s="175">
        <v>906</v>
      </c>
      <c r="C35" s="57">
        <v>2023</v>
      </c>
      <c r="D35" s="57">
        <v>3971</v>
      </c>
      <c r="E35" s="57">
        <v>3648</v>
      </c>
      <c r="F35" s="57">
        <v>3815</v>
      </c>
      <c r="G35" s="57">
        <v>844</v>
      </c>
      <c r="H35" s="57">
        <v>15207</v>
      </c>
    </row>
    <row r="36" spans="1:8" s="62" customFormat="1" ht="12" customHeight="1" x14ac:dyDescent="0.25">
      <c r="A36" s="62" t="s">
        <v>24</v>
      </c>
      <c r="B36" s="174">
        <v>5518</v>
      </c>
      <c r="C36" s="64">
        <v>12183</v>
      </c>
      <c r="D36" s="64">
        <v>23607</v>
      </c>
      <c r="E36" s="64">
        <v>22323</v>
      </c>
      <c r="F36" s="64">
        <v>19954</v>
      </c>
      <c r="G36" s="64">
        <v>3830</v>
      </c>
      <c r="H36" s="64">
        <v>87415</v>
      </c>
    </row>
    <row r="37" spans="1:8" ht="18" customHeight="1" x14ac:dyDescent="0.25">
      <c r="A37" s="2" t="s">
        <v>23</v>
      </c>
      <c r="B37" s="175">
        <v>1848</v>
      </c>
      <c r="C37" s="57">
        <v>4248</v>
      </c>
      <c r="D37" s="57">
        <v>8753</v>
      </c>
      <c r="E37" s="57">
        <v>8089</v>
      </c>
      <c r="F37" s="57">
        <v>7431</v>
      </c>
      <c r="G37" s="57">
        <v>1522</v>
      </c>
      <c r="H37" s="57">
        <v>31891</v>
      </c>
    </row>
    <row r="38" spans="1:8" x14ac:dyDescent="0.25">
      <c r="A38" s="2" t="s">
        <v>22</v>
      </c>
      <c r="B38" s="175">
        <v>1210</v>
      </c>
      <c r="C38" s="57">
        <v>2954</v>
      </c>
      <c r="D38" s="57">
        <v>5685</v>
      </c>
      <c r="E38" s="57">
        <v>4959</v>
      </c>
      <c r="F38" s="57">
        <v>4588</v>
      </c>
      <c r="G38" s="57">
        <v>999</v>
      </c>
      <c r="H38" s="57">
        <v>20395</v>
      </c>
    </row>
    <row r="39" spans="1:8" x14ac:dyDescent="0.25">
      <c r="A39" s="2" t="s">
        <v>21</v>
      </c>
      <c r="B39" s="175">
        <v>3661</v>
      </c>
      <c r="C39" s="57">
        <v>6797</v>
      </c>
      <c r="D39" s="57">
        <v>13253</v>
      </c>
      <c r="E39" s="57">
        <v>11237</v>
      </c>
      <c r="F39" s="57">
        <v>7055</v>
      </c>
      <c r="G39" s="57">
        <v>815</v>
      </c>
      <c r="H39" s="57">
        <v>42818</v>
      </c>
    </row>
    <row r="40" spans="1:8" s="62" customFormat="1" ht="12" customHeight="1" x14ac:dyDescent="0.25">
      <c r="A40" s="62" t="s">
        <v>20</v>
      </c>
      <c r="B40" s="174">
        <v>6719</v>
      </c>
      <c r="C40" s="64">
        <v>13999</v>
      </c>
      <c r="D40" s="64">
        <v>27691</v>
      </c>
      <c r="E40" s="64">
        <v>24285</v>
      </c>
      <c r="F40" s="64">
        <v>19074</v>
      </c>
      <c r="G40" s="64">
        <v>3336</v>
      </c>
      <c r="H40" s="64">
        <v>95104</v>
      </c>
    </row>
    <row r="41" spans="1:8" ht="18" customHeight="1" x14ac:dyDescent="0.25">
      <c r="A41" s="2" t="s">
        <v>19</v>
      </c>
      <c r="B41" s="175">
        <v>1346</v>
      </c>
      <c r="C41" s="57">
        <v>3134</v>
      </c>
      <c r="D41" s="57">
        <v>6390</v>
      </c>
      <c r="E41" s="57">
        <v>5740</v>
      </c>
      <c r="F41" s="57">
        <v>5512</v>
      </c>
      <c r="G41" s="57">
        <v>1456</v>
      </c>
      <c r="H41" s="57">
        <v>23578</v>
      </c>
    </row>
    <row r="42" spans="1:8" x14ac:dyDescent="0.25">
      <c r="A42" s="2" t="s">
        <v>18</v>
      </c>
      <c r="B42" s="175">
        <v>1319</v>
      </c>
      <c r="C42" s="57">
        <v>3095</v>
      </c>
      <c r="D42" s="57">
        <v>6066</v>
      </c>
      <c r="E42" s="57">
        <v>5128</v>
      </c>
      <c r="F42" s="57">
        <v>4761</v>
      </c>
      <c r="G42" s="57">
        <v>988</v>
      </c>
      <c r="H42" s="57">
        <v>21357</v>
      </c>
    </row>
    <row r="43" spans="1:8" x14ac:dyDescent="0.25">
      <c r="A43" s="2" t="s">
        <v>17</v>
      </c>
      <c r="B43" s="175">
        <v>941</v>
      </c>
      <c r="C43" s="57">
        <v>2681</v>
      </c>
      <c r="D43" s="57">
        <v>4806</v>
      </c>
      <c r="E43" s="57">
        <v>4242</v>
      </c>
      <c r="F43" s="57">
        <v>4070</v>
      </c>
      <c r="G43" s="57">
        <v>849</v>
      </c>
      <c r="H43" s="57">
        <v>17589</v>
      </c>
    </row>
    <row r="44" spans="1:8" s="62" customFormat="1" ht="12" customHeight="1" x14ac:dyDescent="0.25">
      <c r="A44" s="62" t="s">
        <v>16</v>
      </c>
      <c r="B44" s="174">
        <v>3606</v>
      </c>
      <c r="C44" s="64">
        <v>8910</v>
      </c>
      <c r="D44" s="64">
        <v>17262</v>
      </c>
      <c r="E44" s="64">
        <v>15110</v>
      </c>
      <c r="F44" s="64">
        <v>14343</v>
      </c>
      <c r="G44" s="64">
        <v>3293</v>
      </c>
      <c r="H44" s="64">
        <v>62524</v>
      </c>
    </row>
  </sheetData>
  <mergeCells count="3">
    <mergeCell ref="B3:G3"/>
    <mergeCell ref="A2:A3"/>
    <mergeCell ref="H2:H3"/>
  </mergeCells>
  <pageMargins left="0.78740157480314965" right="0.78740157480314965" top="1.1811023622047245" bottom="0.86614173228346458"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045F7-B53B-4B09-96A4-BBD10D8A8E51}">
  <dimension ref="A1:F43"/>
  <sheetViews>
    <sheetView zoomScaleNormal="100" workbookViewId="0"/>
  </sheetViews>
  <sheetFormatPr defaultRowHeight="12.75" x14ac:dyDescent="0.25"/>
  <cols>
    <col min="1" max="1" width="16" style="2" customWidth="1"/>
    <col min="2" max="6" width="14.140625" style="2" customWidth="1"/>
    <col min="7" max="16384" width="9.140625" style="2"/>
  </cols>
  <sheetData>
    <row r="1" spans="1:6" s="17" customFormat="1" ht="15.75" customHeight="1" x14ac:dyDescent="0.2">
      <c r="A1" s="17" t="s">
        <v>302</v>
      </c>
    </row>
    <row r="2" spans="1:6" ht="36" customHeight="1" x14ac:dyDescent="0.25">
      <c r="A2" s="39" t="s">
        <v>130</v>
      </c>
      <c r="B2" s="31" t="s">
        <v>163</v>
      </c>
      <c r="C2" s="31" t="s">
        <v>301</v>
      </c>
      <c r="D2" s="31" t="s">
        <v>161</v>
      </c>
      <c r="E2" s="31" t="s">
        <v>300</v>
      </c>
      <c r="F2" s="30" t="s">
        <v>0</v>
      </c>
    </row>
    <row r="3" spans="1:6" ht="18" customHeight="1" x14ac:dyDescent="0.25">
      <c r="A3" s="53">
        <v>1993</v>
      </c>
      <c r="B3" s="111">
        <v>268636</v>
      </c>
      <c r="C3" s="111">
        <v>228969</v>
      </c>
      <c r="D3" s="111">
        <v>120057</v>
      </c>
      <c r="E3" s="111">
        <v>14388</v>
      </c>
      <c r="F3" s="111">
        <v>632050</v>
      </c>
    </row>
    <row r="4" spans="1:6" x14ac:dyDescent="0.25">
      <c r="A4" s="53">
        <v>1994</v>
      </c>
      <c r="B4" s="111">
        <v>220133</v>
      </c>
      <c r="C4" s="111">
        <v>184949</v>
      </c>
      <c r="D4" s="111">
        <v>103102</v>
      </c>
      <c r="E4" s="111">
        <v>11408</v>
      </c>
      <c r="F4" s="111">
        <v>519592</v>
      </c>
    </row>
    <row r="5" spans="1:6" x14ac:dyDescent="0.25">
      <c r="A5" s="53">
        <v>1995</v>
      </c>
      <c r="B5" s="111">
        <v>202880</v>
      </c>
      <c r="C5" s="111">
        <v>174462</v>
      </c>
      <c r="D5" s="111">
        <v>106498</v>
      </c>
      <c r="E5" s="111">
        <v>12053</v>
      </c>
      <c r="F5" s="111">
        <v>495893</v>
      </c>
    </row>
    <row r="6" spans="1:6" x14ac:dyDescent="0.25">
      <c r="A6" s="53">
        <v>1996</v>
      </c>
      <c r="B6" s="111">
        <v>199576</v>
      </c>
      <c r="C6" s="111">
        <v>169845</v>
      </c>
      <c r="D6" s="111">
        <v>95343</v>
      </c>
      <c r="E6" s="111">
        <v>12695</v>
      </c>
      <c r="F6" s="111">
        <v>477459</v>
      </c>
    </row>
    <row r="7" spans="1:6" x14ac:dyDescent="0.25">
      <c r="A7" s="53">
        <v>1997</v>
      </c>
      <c r="B7" s="111">
        <v>188575</v>
      </c>
      <c r="C7" s="111">
        <v>166374</v>
      </c>
      <c r="D7" s="111">
        <v>96562</v>
      </c>
      <c r="E7" s="111">
        <v>12451</v>
      </c>
      <c r="F7" s="111">
        <v>463962</v>
      </c>
    </row>
    <row r="8" spans="1:6" x14ac:dyDescent="0.25">
      <c r="A8" s="53">
        <v>1998</v>
      </c>
      <c r="B8" s="111">
        <v>165950</v>
      </c>
      <c r="C8" s="111">
        <v>145932</v>
      </c>
      <c r="D8" s="111">
        <v>82396</v>
      </c>
      <c r="E8" s="111">
        <v>9816</v>
      </c>
      <c r="F8" s="111">
        <v>404094</v>
      </c>
    </row>
    <row r="9" spans="1:6" x14ac:dyDescent="0.25">
      <c r="A9" s="53">
        <v>1999</v>
      </c>
      <c r="B9" s="111">
        <v>164758</v>
      </c>
      <c r="C9" s="111">
        <v>144951</v>
      </c>
      <c r="D9" s="111">
        <v>84030</v>
      </c>
      <c r="E9" s="111">
        <v>10770</v>
      </c>
      <c r="F9" s="111">
        <v>404509</v>
      </c>
    </row>
    <row r="10" spans="1:6" x14ac:dyDescent="0.25">
      <c r="A10" s="53">
        <v>2000</v>
      </c>
      <c r="B10" s="111">
        <v>156817</v>
      </c>
      <c r="C10" s="111">
        <v>129265</v>
      </c>
      <c r="D10" s="111">
        <v>76053</v>
      </c>
      <c r="E10" s="111">
        <v>10274</v>
      </c>
      <c r="F10" s="111">
        <v>372409</v>
      </c>
    </row>
    <row r="11" spans="1:6" x14ac:dyDescent="0.25">
      <c r="A11" s="53">
        <v>2001</v>
      </c>
      <c r="B11" s="111">
        <v>147688</v>
      </c>
      <c r="C11" s="111">
        <v>116474</v>
      </c>
      <c r="D11" s="111">
        <v>68448</v>
      </c>
      <c r="E11" s="111">
        <v>10163</v>
      </c>
      <c r="F11" s="111">
        <v>342773</v>
      </c>
    </row>
    <row r="12" spans="1:6" x14ac:dyDescent="0.25">
      <c r="A12" s="53">
        <v>2002</v>
      </c>
      <c r="B12" s="111">
        <v>149523</v>
      </c>
      <c r="C12" s="111">
        <v>115393</v>
      </c>
      <c r="D12" s="111">
        <v>68862</v>
      </c>
      <c r="E12" s="111">
        <v>11123</v>
      </c>
      <c r="F12" s="111">
        <v>344901</v>
      </c>
    </row>
    <row r="13" spans="1:6" x14ac:dyDescent="0.25">
      <c r="A13" s="53">
        <v>2003</v>
      </c>
      <c r="B13" s="111">
        <v>156590</v>
      </c>
      <c r="C13" s="111">
        <v>118069</v>
      </c>
      <c r="D13" s="111">
        <v>71923</v>
      </c>
      <c r="E13" s="111">
        <v>13357</v>
      </c>
      <c r="F13" s="111">
        <v>359939</v>
      </c>
    </row>
    <row r="14" spans="1:6" x14ac:dyDescent="0.25">
      <c r="A14" s="53">
        <v>2004</v>
      </c>
      <c r="B14" s="111">
        <v>171241</v>
      </c>
      <c r="C14" s="111">
        <v>129880</v>
      </c>
      <c r="D14" s="111">
        <v>83001</v>
      </c>
      <c r="E14" s="111">
        <v>16475</v>
      </c>
      <c r="F14" s="111">
        <f>SUM(B14:E14)</f>
        <v>400597</v>
      </c>
    </row>
    <row r="15" spans="1:6" x14ac:dyDescent="0.25">
      <c r="A15" s="53">
        <v>2005</v>
      </c>
      <c r="B15" s="111">
        <v>175853</v>
      </c>
      <c r="C15" s="111">
        <v>133033</v>
      </c>
      <c r="D15" s="111">
        <v>84568</v>
      </c>
      <c r="E15" s="111">
        <v>17195</v>
      </c>
      <c r="F15" s="111">
        <f>SUM(B15:E15)</f>
        <v>410649</v>
      </c>
    </row>
    <row r="16" spans="1:6" x14ac:dyDescent="0.25">
      <c r="A16" s="2" t="s">
        <v>299</v>
      </c>
      <c r="B16" s="111"/>
      <c r="C16" s="111"/>
      <c r="D16" s="111"/>
      <c r="E16" s="111"/>
      <c r="F16" s="111"/>
    </row>
    <row r="17" spans="1:6" x14ac:dyDescent="0.25">
      <c r="A17" s="2" t="s">
        <v>42</v>
      </c>
      <c r="B17" s="111">
        <v>5536</v>
      </c>
      <c r="C17" s="111">
        <v>4799</v>
      </c>
      <c r="D17" s="111">
        <v>7535</v>
      </c>
      <c r="E17" s="111">
        <v>3253</v>
      </c>
      <c r="F17" s="111">
        <f t="shared" ref="F17:F43" si="0">+B17+C17+D17+E17</f>
        <v>21123</v>
      </c>
    </row>
    <row r="18" spans="1:6" x14ac:dyDescent="0.25">
      <c r="A18" s="2" t="s">
        <v>41</v>
      </c>
      <c r="B18" s="111">
        <v>6979</v>
      </c>
      <c r="C18" s="111">
        <v>6428</v>
      </c>
      <c r="D18" s="111">
        <v>5465</v>
      </c>
      <c r="E18" s="111">
        <v>1075</v>
      </c>
      <c r="F18" s="111">
        <f t="shared" si="0"/>
        <v>19947</v>
      </c>
    </row>
    <row r="19" spans="1:6" s="62" customFormat="1" x14ac:dyDescent="0.25">
      <c r="A19" s="62" t="s">
        <v>40</v>
      </c>
      <c r="B19" s="113">
        <v>12515</v>
      </c>
      <c r="C19" s="113">
        <v>11227</v>
      </c>
      <c r="D19" s="113">
        <v>13000</v>
      </c>
      <c r="E19" s="113">
        <v>4328</v>
      </c>
      <c r="F19" s="113">
        <f t="shared" si="0"/>
        <v>41070</v>
      </c>
    </row>
    <row r="20" spans="1:6" x14ac:dyDescent="0.25">
      <c r="A20" s="2" t="s">
        <v>39</v>
      </c>
      <c r="B20" s="111">
        <v>5833</v>
      </c>
      <c r="C20" s="111">
        <v>4492</v>
      </c>
      <c r="D20" s="111">
        <v>3301</v>
      </c>
      <c r="E20" s="111">
        <v>618</v>
      </c>
      <c r="F20" s="111">
        <f t="shared" si="0"/>
        <v>14244</v>
      </c>
    </row>
    <row r="21" spans="1:6" x14ac:dyDescent="0.25">
      <c r="A21" s="2" t="s">
        <v>38</v>
      </c>
      <c r="B21" s="111">
        <v>3339</v>
      </c>
      <c r="C21" s="111">
        <v>3338</v>
      </c>
      <c r="D21" s="111">
        <v>2329</v>
      </c>
      <c r="E21" s="111">
        <v>403</v>
      </c>
      <c r="F21" s="111">
        <f t="shared" si="0"/>
        <v>9409</v>
      </c>
    </row>
    <row r="22" spans="1:6" x14ac:dyDescent="0.25">
      <c r="A22" s="2" t="s">
        <v>37</v>
      </c>
      <c r="B22" s="111">
        <v>4516</v>
      </c>
      <c r="C22" s="111">
        <v>5063</v>
      </c>
      <c r="D22" s="111">
        <v>2692</v>
      </c>
      <c r="E22" s="111">
        <v>555</v>
      </c>
      <c r="F22" s="111">
        <f t="shared" si="0"/>
        <v>12826</v>
      </c>
    </row>
    <row r="23" spans="1:6" s="62" customFormat="1" x14ac:dyDescent="0.25">
      <c r="A23" s="62" t="s">
        <v>36</v>
      </c>
      <c r="B23" s="113">
        <v>13688</v>
      </c>
      <c r="C23" s="113">
        <v>12893</v>
      </c>
      <c r="D23" s="113">
        <v>8322</v>
      </c>
      <c r="E23" s="113">
        <v>1576</v>
      </c>
      <c r="F23" s="113">
        <f t="shared" si="0"/>
        <v>36479</v>
      </c>
    </row>
    <row r="24" spans="1:6" x14ac:dyDescent="0.25">
      <c r="A24" s="2" t="s">
        <v>35</v>
      </c>
      <c r="B24" s="111">
        <v>2933</v>
      </c>
      <c r="C24" s="111">
        <v>3631</v>
      </c>
      <c r="D24" s="111">
        <v>2677</v>
      </c>
      <c r="E24" s="111">
        <v>681</v>
      </c>
      <c r="F24" s="111">
        <f t="shared" si="0"/>
        <v>9922</v>
      </c>
    </row>
    <row r="25" spans="1:6" x14ac:dyDescent="0.25">
      <c r="A25" s="2" t="s">
        <v>34</v>
      </c>
      <c r="B25" s="111">
        <v>3042</v>
      </c>
      <c r="C25" s="111">
        <v>2886</v>
      </c>
      <c r="D25" s="111">
        <v>2184</v>
      </c>
      <c r="E25" s="111">
        <v>425</v>
      </c>
      <c r="F25" s="111">
        <f t="shared" si="0"/>
        <v>8537</v>
      </c>
    </row>
    <row r="26" spans="1:6" x14ac:dyDescent="0.25">
      <c r="A26" s="2" t="s">
        <v>33</v>
      </c>
      <c r="B26" s="111">
        <v>5212</v>
      </c>
      <c r="C26" s="111">
        <v>4726</v>
      </c>
      <c r="D26" s="111">
        <v>3026</v>
      </c>
      <c r="E26" s="111">
        <v>574</v>
      </c>
      <c r="F26" s="111">
        <f t="shared" si="0"/>
        <v>13538</v>
      </c>
    </row>
    <row r="27" spans="1:6" s="62" customFormat="1" x14ac:dyDescent="0.25">
      <c r="A27" s="62" t="s">
        <v>32</v>
      </c>
      <c r="B27" s="113">
        <v>11187</v>
      </c>
      <c r="C27" s="113">
        <v>11243</v>
      </c>
      <c r="D27" s="113">
        <v>7887</v>
      </c>
      <c r="E27" s="113">
        <v>1680</v>
      </c>
      <c r="F27" s="113">
        <f t="shared" si="0"/>
        <v>31997</v>
      </c>
    </row>
    <row r="28" spans="1:6" x14ac:dyDescent="0.25">
      <c r="A28" s="2" t="s">
        <v>31</v>
      </c>
      <c r="B28" s="111">
        <v>10561</v>
      </c>
      <c r="C28" s="111">
        <v>7052</v>
      </c>
      <c r="D28" s="111">
        <v>3772</v>
      </c>
      <c r="E28" s="111">
        <v>724</v>
      </c>
      <c r="F28" s="111">
        <f t="shared" si="0"/>
        <v>22109</v>
      </c>
    </row>
    <row r="29" spans="1:6" x14ac:dyDescent="0.25">
      <c r="A29" s="2" t="s">
        <v>30</v>
      </c>
      <c r="B29" s="111">
        <v>9662</v>
      </c>
      <c r="C29" s="111">
        <v>7076</v>
      </c>
      <c r="D29" s="111">
        <v>3725</v>
      </c>
      <c r="E29" s="111">
        <v>541</v>
      </c>
      <c r="F29" s="111">
        <f t="shared" si="0"/>
        <v>21004</v>
      </c>
    </row>
    <row r="30" spans="1:6" x14ac:dyDescent="0.25">
      <c r="A30" s="2" t="s">
        <v>29</v>
      </c>
      <c r="B30" s="111">
        <v>5774</v>
      </c>
      <c r="C30" s="111">
        <v>4482</v>
      </c>
      <c r="D30" s="111">
        <v>2310</v>
      </c>
      <c r="E30" s="111">
        <v>381</v>
      </c>
      <c r="F30" s="111">
        <f t="shared" si="0"/>
        <v>12947</v>
      </c>
    </row>
    <row r="31" spans="1:6" s="62" customFormat="1" x14ac:dyDescent="0.25">
      <c r="A31" s="62" t="s">
        <v>28</v>
      </c>
      <c r="B31" s="113">
        <v>25997</v>
      </c>
      <c r="C31" s="113">
        <v>18610</v>
      </c>
      <c r="D31" s="113">
        <v>9807</v>
      </c>
      <c r="E31" s="113">
        <v>1646</v>
      </c>
      <c r="F31" s="113">
        <f t="shared" si="0"/>
        <v>56060</v>
      </c>
    </row>
    <row r="32" spans="1:6" x14ac:dyDescent="0.25">
      <c r="A32" s="2" t="s">
        <v>27</v>
      </c>
      <c r="B32" s="111">
        <v>28127</v>
      </c>
      <c r="C32" s="111">
        <v>17657</v>
      </c>
      <c r="D32" s="111">
        <v>9496</v>
      </c>
      <c r="E32" s="111">
        <v>1420</v>
      </c>
      <c r="F32" s="111">
        <f t="shared" si="0"/>
        <v>56700</v>
      </c>
    </row>
    <row r="33" spans="1:6" x14ac:dyDescent="0.25">
      <c r="A33" s="2" t="s">
        <v>26</v>
      </c>
      <c r="B33" s="111">
        <v>7281</v>
      </c>
      <c r="C33" s="111">
        <v>4638</v>
      </c>
      <c r="D33" s="111">
        <v>2977</v>
      </c>
      <c r="E33" s="111">
        <v>612</v>
      </c>
      <c r="F33" s="111">
        <f t="shared" si="0"/>
        <v>15508</v>
      </c>
    </row>
    <row r="34" spans="1:6" x14ac:dyDescent="0.25">
      <c r="A34" s="2" t="s">
        <v>25</v>
      </c>
      <c r="B34" s="111">
        <v>7445</v>
      </c>
      <c r="C34" s="111">
        <v>4528</v>
      </c>
      <c r="D34" s="111">
        <v>2967</v>
      </c>
      <c r="E34" s="111">
        <v>267</v>
      </c>
      <c r="F34" s="111">
        <f t="shared" si="0"/>
        <v>15207</v>
      </c>
    </row>
    <row r="35" spans="1:6" s="62" customFormat="1" x14ac:dyDescent="0.25">
      <c r="A35" s="62" t="s">
        <v>24</v>
      </c>
      <c r="B35" s="113">
        <v>42853</v>
      </c>
      <c r="C35" s="113">
        <v>26823</v>
      </c>
      <c r="D35" s="113">
        <v>15440</v>
      </c>
      <c r="E35" s="113">
        <v>2299</v>
      </c>
      <c r="F35" s="113">
        <f t="shared" si="0"/>
        <v>87415</v>
      </c>
    </row>
    <row r="36" spans="1:6" x14ac:dyDescent="0.25">
      <c r="A36" s="2" t="s">
        <v>23</v>
      </c>
      <c r="B36" s="111">
        <v>15000</v>
      </c>
      <c r="C36" s="111">
        <v>10115</v>
      </c>
      <c r="D36" s="111">
        <v>5583</v>
      </c>
      <c r="E36" s="111">
        <v>1193</v>
      </c>
      <c r="F36" s="111">
        <f t="shared" si="0"/>
        <v>31891</v>
      </c>
    </row>
    <row r="37" spans="1:6" x14ac:dyDescent="0.25">
      <c r="A37" s="2" t="s">
        <v>22</v>
      </c>
      <c r="B37" s="111">
        <v>9243</v>
      </c>
      <c r="C37" s="111">
        <v>6734</v>
      </c>
      <c r="D37" s="111">
        <v>3729</v>
      </c>
      <c r="E37" s="111">
        <v>689</v>
      </c>
      <c r="F37" s="111">
        <f t="shared" si="0"/>
        <v>20395</v>
      </c>
    </row>
    <row r="38" spans="1:6" x14ac:dyDescent="0.25">
      <c r="A38" s="2" t="s">
        <v>21</v>
      </c>
      <c r="B38" s="111">
        <v>21618</v>
      </c>
      <c r="C38" s="111">
        <v>12985</v>
      </c>
      <c r="D38" s="111">
        <v>7061</v>
      </c>
      <c r="E38" s="111">
        <v>1154</v>
      </c>
      <c r="F38" s="111">
        <f t="shared" si="0"/>
        <v>42818</v>
      </c>
    </row>
    <row r="39" spans="1:6" s="62" customFormat="1" x14ac:dyDescent="0.25">
      <c r="A39" s="62" t="s">
        <v>20</v>
      </c>
      <c r="B39" s="113">
        <v>45861</v>
      </c>
      <c r="C39" s="113">
        <v>29834</v>
      </c>
      <c r="D39" s="113">
        <v>16373</v>
      </c>
      <c r="E39" s="113">
        <v>3036</v>
      </c>
      <c r="F39" s="113">
        <f t="shared" si="0"/>
        <v>95104</v>
      </c>
    </row>
    <row r="40" spans="1:6" x14ac:dyDescent="0.25">
      <c r="A40" s="2" t="s">
        <v>19</v>
      </c>
      <c r="B40" s="111">
        <v>9907</v>
      </c>
      <c r="C40" s="111">
        <v>8409</v>
      </c>
      <c r="D40" s="111">
        <v>4403</v>
      </c>
      <c r="E40" s="111">
        <v>859</v>
      </c>
      <c r="F40" s="111">
        <f t="shared" si="0"/>
        <v>23578</v>
      </c>
    </row>
    <row r="41" spans="1:6" x14ac:dyDescent="0.25">
      <c r="A41" s="2" t="s">
        <v>18</v>
      </c>
      <c r="B41" s="111">
        <v>8196</v>
      </c>
      <c r="C41" s="111">
        <v>8049</v>
      </c>
      <c r="D41" s="111">
        <v>4442</v>
      </c>
      <c r="E41" s="111">
        <v>670</v>
      </c>
      <c r="F41" s="111">
        <f t="shared" si="0"/>
        <v>21357</v>
      </c>
    </row>
    <row r="42" spans="1:6" x14ac:dyDescent="0.25">
      <c r="A42" s="2" t="s">
        <v>17</v>
      </c>
      <c r="B42" s="111">
        <v>5649</v>
      </c>
      <c r="C42" s="111">
        <v>5945</v>
      </c>
      <c r="D42" s="111">
        <v>4894</v>
      </c>
      <c r="E42" s="111">
        <v>1101</v>
      </c>
      <c r="F42" s="111">
        <f t="shared" si="0"/>
        <v>17589</v>
      </c>
    </row>
    <row r="43" spans="1:6" s="62" customFormat="1" x14ac:dyDescent="0.25">
      <c r="A43" s="62" t="s">
        <v>16</v>
      </c>
      <c r="B43" s="113">
        <v>23752</v>
      </c>
      <c r="C43" s="113">
        <v>22403</v>
      </c>
      <c r="D43" s="113">
        <v>13739</v>
      </c>
      <c r="E43" s="113">
        <v>2630</v>
      </c>
      <c r="F43" s="113">
        <f t="shared" si="0"/>
        <v>62524</v>
      </c>
    </row>
  </sheetData>
  <pageMargins left="0.78740157480314965" right="0.78740157480314965" top="1.1811023622047245" bottom="0.86614173228346458" header="0.51181102362204722" footer="0.51181102362204722"/>
  <pageSetup paperSize="9" scale="98"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26695-28EE-46DB-A189-5577C82B5E03}">
  <dimension ref="A1:G44"/>
  <sheetViews>
    <sheetView zoomScaleNormal="100" workbookViewId="0"/>
  </sheetViews>
  <sheetFormatPr defaultRowHeight="12.75" x14ac:dyDescent="0.25"/>
  <cols>
    <col min="1" max="1" width="16.7109375" style="2" customWidth="1"/>
    <col min="2" max="7" width="11.7109375" style="2" customWidth="1"/>
    <col min="8" max="16384" width="9.140625" style="2"/>
  </cols>
  <sheetData>
    <row r="1" spans="1:7" s="17" customFormat="1" ht="15.75" customHeight="1" x14ac:dyDescent="0.2">
      <c r="A1" s="17" t="s">
        <v>307</v>
      </c>
    </row>
    <row r="2" spans="1:7" ht="15.75" customHeight="1" x14ac:dyDescent="0.25">
      <c r="A2" s="217" t="s">
        <v>130</v>
      </c>
      <c r="B2" s="212" t="s">
        <v>306</v>
      </c>
      <c r="C2" s="212"/>
      <c r="D2" s="212" t="s">
        <v>10</v>
      </c>
      <c r="E2" s="212"/>
      <c r="F2" s="213" t="s">
        <v>305</v>
      </c>
      <c r="G2" s="216" t="s">
        <v>304</v>
      </c>
    </row>
    <row r="3" spans="1:7" ht="22.5" customHeight="1" x14ac:dyDescent="0.25">
      <c r="A3" s="235"/>
      <c r="B3" s="16" t="s">
        <v>79</v>
      </c>
      <c r="C3" s="31" t="s">
        <v>303</v>
      </c>
      <c r="D3" s="16" t="s">
        <v>81</v>
      </c>
      <c r="E3" s="16" t="s">
        <v>80</v>
      </c>
      <c r="F3" s="213"/>
      <c r="G3" s="249"/>
    </row>
    <row r="4" spans="1:7" ht="18" customHeight="1" x14ac:dyDescent="0.25">
      <c r="A4" s="53">
        <v>1993</v>
      </c>
      <c r="B4" s="175">
        <v>326618</v>
      </c>
      <c r="C4" s="110">
        <v>68.5</v>
      </c>
      <c r="D4" s="175">
        <v>190981</v>
      </c>
      <c r="E4" s="175">
        <v>135637</v>
      </c>
      <c r="F4" s="189">
        <v>245</v>
      </c>
      <c r="G4" s="175">
        <v>9949</v>
      </c>
    </row>
    <row r="5" spans="1:7" x14ac:dyDescent="0.25">
      <c r="A5" s="53">
        <v>1994</v>
      </c>
      <c r="B5" s="175">
        <v>191593</v>
      </c>
      <c r="C5" s="110">
        <v>58.7</v>
      </c>
      <c r="D5" s="175">
        <v>105121</v>
      </c>
      <c r="E5" s="175">
        <v>86472</v>
      </c>
      <c r="F5" s="189">
        <v>180</v>
      </c>
      <c r="G5" s="175">
        <v>11237</v>
      </c>
    </row>
    <row r="6" spans="1:7" x14ac:dyDescent="0.25">
      <c r="A6" s="53">
        <v>1995</v>
      </c>
      <c r="B6" s="175">
        <v>198903</v>
      </c>
      <c r="C6" s="110">
        <v>103.8</v>
      </c>
      <c r="D6" s="175">
        <v>104819</v>
      </c>
      <c r="E6" s="175">
        <v>94084</v>
      </c>
      <c r="F6" s="189">
        <v>205</v>
      </c>
      <c r="G6" s="175">
        <v>11730</v>
      </c>
    </row>
    <row r="7" spans="1:7" x14ac:dyDescent="0.25">
      <c r="A7" s="53">
        <v>1996</v>
      </c>
      <c r="B7" s="175">
        <v>139408</v>
      </c>
      <c r="C7" s="110">
        <v>70.099999999999994</v>
      </c>
      <c r="D7" s="175">
        <v>72826</v>
      </c>
      <c r="E7" s="175">
        <v>66582</v>
      </c>
      <c r="F7" s="189">
        <v>248</v>
      </c>
      <c r="G7" s="175">
        <v>13461</v>
      </c>
    </row>
    <row r="8" spans="1:7" x14ac:dyDescent="0.25">
      <c r="A8" s="53">
        <v>1997</v>
      </c>
      <c r="B8" s="175">
        <v>136707</v>
      </c>
      <c r="C8" s="110">
        <v>98.1</v>
      </c>
      <c r="D8" s="175">
        <v>72552</v>
      </c>
      <c r="E8" s="175">
        <v>64155</v>
      </c>
      <c r="F8" s="189">
        <v>273</v>
      </c>
      <c r="G8" s="175">
        <v>16141</v>
      </c>
    </row>
    <row r="9" spans="1:7" x14ac:dyDescent="0.25">
      <c r="A9" s="53">
        <v>1998</v>
      </c>
      <c r="B9" s="175">
        <v>141601</v>
      </c>
      <c r="C9" s="110">
        <v>103.6</v>
      </c>
      <c r="D9" s="175">
        <v>75247</v>
      </c>
      <c r="E9" s="175">
        <v>66354</v>
      </c>
      <c r="F9" s="189">
        <v>306</v>
      </c>
      <c r="G9" s="175">
        <v>18895</v>
      </c>
    </row>
    <row r="10" spans="1:7" x14ac:dyDescent="0.25">
      <c r="A10" s="53">
        <v>1999</v>
      </c>
      <c r="B10" s="175">
        <v>150389</v>
      </c>
      <c r="C10" s="110">
        <v>106.2</v>
      </c>
      <c r="D10" s="175">
        <v>80830</v>
      </c>
      <c r="E10" s="175">
        <v>69559</v>
      </c>
      <c r="F10" s="189">
        <v>310</v>
      </c>
      <c r="G10" s="175">
        <v>22406</v>
      </c>
    </row>
    <row r="11" spans="1:7" x14ac:dyDescent="0.25">
      <c r="A11" s="53">
        <v>2000</v>
      </c>
      <c r="B11" s="175">
        <v>122458</v>
      </c>
      <c r="C11" s="110">
        <v>81.400000000000006</v>
      </c>
      <c r="D11" s="175">
        <v>68356</v>
      </c>
      <c r="E11" s="175">
        <v>54102</v>
      </c>
      <c r="F11" s="189">
        <v>340</v>
      </c>
      <c r="G11" s="175">
        <v>23273</v>
      </c>
    </row>
    <row r="12" spans="1:7" x14ac:dyDescent="0.25">
      <c r="A12" s="53">
        <v>2001</v>
      </c>
      <c r="B12" s="175">
        <v>125903</v>
      </c>
      <c r="C12" s="110">
        <v>102.8</v>
      </c>
      <c r="D12" s="175">
        <v>69605</v>
      </c>
      <c r="E12" s="175">
        <v>56298</v>
      </c>
      <c r="F12" s="189">
        <v>349</v>
      </c>
      <c r="G12" s="175">
        <v>27454</v>
      </c>
    </row>
    <row r="13" spans="1:7" x14ac:dyDescent="0.25">
      <c r="A13" s="53">
        <v>2002</v>
      </c>
      <c r="B13" s="175">
        <v>116013</v>
      </c>
      <c r="C13" s="110">
        <v>92.144746352350609</v>
      </c>
      <c r="D13" s="175">
        <v>63535</v>
      </c>
      <c r="E13" s="175">
        <v>52478</v>
      </c>
      <c r="F13" s="189">
        <v>150</v>
      </c>
      <c r="G13" s="175">
        <v>31860</v>
      </c>
    </row>
    <row r="14" spans="1:7" x14ac:dyDescent="0.25">
      <c r="A14" s="53">
        <v>2003</v>
      </c>
      <c r="B14" s="175">
        <v>112317</v>
      </c>
      <c r="C14" s="110">
        <v>96.814150138346562</v>
      </c>
      <c r="D14" s="175">
        <v>58287</v>
      </c>
      <c r="E14" s="175">
        <v>54030</v>
      </c>
      <c r="F14" s="189">
        <v>98</v>
      </c>
      <c r="G14" s="175">
        <v>35454</v>
      </c>
    </row>
    <row r="15" spans="1:7" x14ac:dyDescent="0.25">
      <c r="A15" s="53">
        <v>2004</v>
      </c>
      <c r="B15" s="175">
        <v>119534</v>
      </c>
      <c r="C15" s="110">
        <v>106.42556336084475</v>
      </c>
      <c r="D15" s="175">
        <v>62685</v>
      </c>
      <c r="E15" s="175">
        <v>56849</v>
      </c>
      <c r="F15" s="189">
        <v>97</v>
      </c>
      <c r="G15" s="175">
        <v>37771</v>
      </c>
    </row>
    <row r="16" spans="1:7" x14ac:dyDescent="0.25">
      <c r="A16" s="53">
        <v>2005</v>
      </c>
      <c r="B16" s="175">
        <v>98032</v>
      </c>
      <c r="C16" s="110">
        <v>82.011812538691913</v>
      </c>
      <c r="D16" s="175">
        <v>48956</v>
      </c>
      <c r="E16" s="175">
        <v>49076</v>
      </c>
      <c r="F16" s="189">
        <v>109</v>
      </c>
      <c r="G16" s="175">
        <v>41675</v>
      </c>
    </row>
    <row r="17" spans="1:7" x14ac:dyDescent="0.25">
      <c r="A17" s="2" t="s">
        <v>63</v>
      </c>
      <c r="B17" s="175"/>
      <c r="C17" s="110"/>
      <c r="D17" s="175"/>
      <c r="E17" s="175"/>
      <c r="F17" s="175"/>
      <c r="G17" s="175"/>
    </row>
    <row r="18" spans="1:7" x14ac:dyDescent="0.25">
      <c r="A18" s="2" t="s">
        <v>42</v>
      </c>
      <c r="B18" s="175">
        <v>9720</v>
      </c>
      <c r="C18" s="110">
        <v>90.502793296089393</v>
      </c>
      <c r="D18" s="175">
        <v>4246</v>
      </c>
      <c r="E18" s="175">
        <v>5474</v>
      </c>
      <c r="F18" s="189">
        <v>119.82355993772704</v>
      </c>
      <c r="G18" s="175">
        <v>42868</v>
      </c>
    </row>
    <row r="19" spans="1:7" x14ac:dyDescent="0.25">
      <c r="A19" s="2" t="s">
        <v>41</v>
      </c>
      <c r="B19" s="175">
        <v>9109</v>
      </c>
      <c r="C19" s="110">
        <v>97.069479965899404</v>
      </c>
      <c r="D19" s="175">
        <v>4084</v>
      </c>
      <c r="E19" s="175">
        <v>5025</v>
      </c>
      <c r="F19" s="189">
        <v>119.12022367194781</v>
      </c>
      <c r="G19" s="175">
        <v>42044</v>
      </c>
    </row>
    <row r="20" spans="1:7" s="62" customFormat="1" x14ac:dyDescent="0.25">
      <c r="A20" s="62" t="s">
        <v>40</v>
      </c>
      <c r="B20" s="174">
        <v>18829</v>
      </c>
      <c r="C20" s="190">
        <v>93.564897634665073</v>
      </c>
      <c r="D20" s="174">
        <v>8330</v>
      </c>
      <c r="E20" s="174">
        <v>10499</v>
      </c>
      <c r="F20" s="188">
        <v>119.48501704647407</v>
      </c>
      <c r="G20" s="174"/>
    </row>
    <row r="21" spans="1:7" x14ac:dyDescent="0.25">
      <c r="A21" s="2" t="s">
        <v>39</v>
      </c>
      <c r="B21" s="175">
        <v>4105</v>
      </c>
      <c r="C21" s="110">
        <v>83.964000818163214</v>
      </c>
      <c r="D21" s="175">
        <v>1965</v>
      </c>
      <c r="E21" s="175">
        <v>2140</v>
      </c>
      <c r="F21" s="189">
        <v>111.48072240259741</v>
      </c>
      <c r="G21" s="175">
        <v>42431</v>
      </c>
    </row>
    <row r="22" spans="1:7" x14ac:dyDescent="0.25">
      <c r="A22" s="2" t="s">
        <v>38</v>
      </c>
      <c r="B22" s="175">
        <v>3613</v>
      </c>
      <c r="C22" s="110">
        <v>85.19217165762791</v>
      </c>
      <c r="D22" s="175">
        <v>1729</v>
      </c>
      <c r="E22" s="175">
        <v>1884</v>
      </c>
      <c r="F22" s="189">
        <v>108.09128822984245</v>
      </c>
      <c r="G22" s="175">
        <v>43335</v>
      </c>
    </row>
    <row r="23" spans="1:7" x14ac:dyDescent="0.25">
      <c r="A23" s="2" t="s">
        <v>37</v>
      </c>
      <c r="B23" s="175">
        <v>4301</v>
      </c>
      <c r="C23" s="110">
        <v>78.917431192660544</v>
      </c>
      <c r="D23" s="175">
        <v>2153</v>
      </c>
      <c r="E23" s="175">
        <v>2148</v>
      </c>
      <c r="F23" s="189">
        <v>99.217858538491598</v>
      </c>
      <c r="G23" s="175">
        <v>41835</v>
      </c>
    </row>
    <row r="24" spans="1:7" s="62" customFormat="1" x14ac:dyDescent="0.25">
      <c r="A24" s="62" t="s">
        <v>36</v>
      </c>
      <c r="B24" s="174">
        <v>12019</v>
      </c>
      <c r="C24" s="190">
        <v>82.434842249657066</v>
      </c>
      <c r="D24" s="174">
        <v>5847</v>
      </c>
      <c r="E24" s="174">
        <v>6172</v>
      </c>
      <c r="F24" s="188">
        <v>106.09218771758808</v>
      </c>
      <c r="G24" s="174"/>
    </row>
    <row r="25" spans="1:7" x14ac:dyDescent="0.25">
      <c r="A25" s="2" t="s">
        <v>35</v>
      </c>
      <c r="B25" s="175">
        <v>4707</v>
      </c>
      <c r="C25" s="110">
        <v>85.722090693862683</v>
      </c>
      <c r="D25" s="175">
        <v>2143</v>
      </c>
      <c r="E25" s="175">
        <v>2564</v>
      </c>
      <c r="F25" s="189">
        <v>109.11593159315932</v>
      </c>
      <c r="G25" s="175">
        <v>42999</v>
      </c>
    </row>
    <row r="26" spans="1:7" x14ac:dyDescent="0.25">
      <c r="A26" s="2" t="s">
        <v>34</v>
      </c>
      <c r="B26" s="175">
        <v>3123</v>
      </c>
      <c r="C26" s="110">
        <v>77.802690582959642</v>
      </c>
      <c r="D26" s="175">
        <v>1570</v>
      </c>
      <c r="E26" s="175">
        <v>1553</v>
      </c>
      <c r="F26" s="189">
        <v>114.92207792207792</v>
      </c>
      <c r="G26" s="175">
        <v>42420</v>
      </c>
    </row>
    <row r="27" spans="1:7" x14ac:dyDescent="0.25">
      <c r="A27" s="2" t="s">
        <v>33</v>
      </c>
      <c r="B27" s="175">
        <v>4480</v>
      </c>
      <c r="C27" s="110">
        <v>102.82304337847144</v>
      </c>
      <c r="D27" s="175">
        <v>2279</v>
      </c>
      <c r="E27" s="175">
        <v>2201</v>
      </c>
      <c r="F27" s="189">
        <v>108.51867493285133</v>
      </c>
      <c r="G27" s="175">
        <v>41967</v>
      </c>
    </row>
    <row r="28" spans="1:7" s="62" customFormat="1" x14ac:dyDescent="0.25">
      <c r="A28" s="62" t="s">
        <v>32</v>
      </c>
      <c r="B28" s="174">
        <v>12310</v>
      </c>
      <c r="C28" s="112">
        <v>88.803924397633821</v>
      </c>
      <c r="D28" s="174">
        <v>5992</v>
      </c>
      <c r="E28" s="174">
        <v>6318</v>
      </c>
      <c r="F28" s="188">
        <v>108.73007951741157</v>
      </c>
      <c r="G28" s="174"/>
    </row>
    <row r="29" spans="1:7" x14ac:dyDescent="0.25">
      <c r="A29" s="2" t="s">
        <v>31</v>
      </c>
      <c r="B29" s="175">
        <v>4084</v>
      </c>
      <c r="C29" s="110">
        <v>83.177189409368637</v>
      </c>
      <c r="D29" s="175">
        <v>2049</v>
      </c>
      <c r="E29" s="175">
        <v>2035</v>
      </c>
      <c r="F29" s="189">
        <v>112.3111549851925</v>
      </c>
      <c r="G29" s="175">
        <v>41232</v>
      </c>
    </row>
    <row r="30" spans="1:7" x14ac:dyDescent="0.25">
      <c r="A30" s="2" t="s">
        <v>30</v>
      </c>
      <c r="B30" s="175">
        <v>3967</v>
      </c>
      <c r="C30" s="110">
        <v>73.030191458026508</v>
      </c>
      <c r="D30" s="175">
        <v>2035</v>
      </c>
      <c r="E30" s="175">
        <v>1932</v>
      </c>
      <c r="F30" s="189">
        <v>100.74817961165049</v>
      </c>
      <c r="G30" s="175">
        <v>40634</v>
      </c>
    </row>
    <row r="31" spans="1:7" x14ac:dyDescent="0.25">
      <c r="A31" s="2" t="s">
        <v>29</v>
      </c>
      <c r="B31" s="175">
        <v>2982</v>
      </c>
      <c r="C31" s="110">
        <v>78.95154884829229</v>
      </c>
      <c r="D31" s="175">
        <v>1603</v>
      </c>
      <c r="E31" s="175">
        <v>1379</v>
      </c>
      <c r="F31" s="189">
        <v>107.34889502762431</v>
      </c>
      <c r="G31" s="175">
        <v>41040</v>
      </c>
    </row>
    <row r="32" spans="1:7" s="62" customFormat="1" x14ac:dyDescent="0.25">
      <c r="A32" s="62" t="s">
        <v>28</v>
      </c>
      <c r="B32" s="174">
        <v>11033</v>
      </c>
      <c r="C32" s="112">
        <v>78.142927969402933</v>
      </c>
      <c r="D32" s="174">
        <v>5687</v>
      </c>
      <c r="E32" s="174">
        <v>5346</v>
      </c>
      <c r="F32" s="188">
        <v>106.7985912392692</v>
      </c>
      <c r="G32" s="174"/>
    </row>
    <row r="33" spans="1:7" x14ac:dyDescent="0.25">
      <c r="A33" s="2" t="s">
        <v>27</v>
      </c>
      <c r="B33" s="175">
        <v>7233</v>
      </c>
      <c r="C33" s="110">
        <v>69.328093549314673</v>
      </c>
      <c r="D33" s="175">
        <v>3858</v>
      </c>
      <c r="E33" s="175">
        <v>3375</v>
      </c>
      <c r="F33" s="189">
        <v>103.93352947586357</v>
      </c>
      <c r="G33" s="175">
        <v>41097</v>
      </c>
    </row>
    <row r="34" spans="1:7" x14ac:dyDescent="0.25">
      <c r="A34" s="2" t="s">
        <v>26</v>
      </c>
      <c r="B34" s="175">
        <v>3737</v>
      </c>
      <c r="C34" s="110">
        <v>91.750552418364833</v>
      </c>
      <c r="D34" s="175">
        <v>1833</v>
      </c>
      <c r="E34" s="175">
        <v>1904</v>
      </c>
      <c r="F34" s="189">
        <v>109.35644007155635</v>
      </c>
      <c r="G34" s="175">
        <v>41920</v>
      </c>
    </row>
    <row r="35" spans="1:7" x14ac:dyDescent="0.25">
      <c r="A35" s="2" t="s">
        <v>25</v>
      </c>
      <c r="B35" s="175">
        <v>2881</v>
      </c>
      <c r="C35" s="110">
        <v>86.646616541353382</v>
      </c>
      <c r="D35" s="175">
        <v>1560</v>
      </c>
      <c r="E35" s="175">
        <v>1321</v>
      </c>
      <c r="F35" s="189">
        <v>108.14314342971657</v>
      </c>
      <c r="G35" s="175">
        <v>41317</v>
      </c>
    </row>
    <row r="36" spans="1:7" s="62" customFormat="1" x14ac:dyDescent="0.25">
      <c r="A36" s="62" t="s">
        <v>24</v>
      </c>
      <c r="B36" s="174">
        <v>13851</v>
      </c>
      <c r="C36" s="112">
        <v>77.67932252818126</v>
      </c>
      <c r="D36" s="174">
        <v>7251</v>
      </c>
      <c r="E36" s="174">
        <v>6600</v>
      </c>
      <c r="F36" s="188">
        <v>106.20604363551512</v>
      </c>
      <c r="G36" s="174"/>
    </row>
    <row r="37" spans="1:7" x14ac:dyDescent="0.25">
      <c r="A37" s="2" t="s">
        <v>23</v>
      </c>
      <c r="B37" s="175">
        <v>5893</v>
      </c>
      <c r="C37" s="110">
        <v>74.510051839676322</v>
      </c>
      <c r="D37" s="175">
        <v>3177</v>
      </c>
      <c r="E37" s="175">
        <v>2716</v>
      </c>
      <c r="F37" s="189">
        <v>102.8622788393489</v>
      </c>
      <c r="G37" s="175">
        <v>40939</v>
      </c>
    </row>
    <row r="38" spans="1:7" x14ac:dyDescent="0.25">
      <c r="A38" s="2" t="s">
        <v>22</v>
      </c>
      <c r="B38" s="175">
        <v>4045</v>
      </c>
      <c r="C38" s="110">
        <v>73.305545487495465</v>
      </c>
      <c r="D38" s="175">
        <v>2093</v>
      </c>
      <c r="E38" s="175">
        <v>1952</v>
      </c>
      <c r="F38" s="189">
        <v>101.88453071843107</v>
      </c>
      <c r="G38" s="175">
        <v>41172</v>
      </c>
    </row>
    <row r="39" spans="1:7" x14ac:dyDescent="0.25">
      <c r="A39" s="2" t="s">
        <v>21</v>
      </c>
      <c r="B39" s="175">
        <v>5697</v>
      </c>
      <c r="C39" s="110">
        <v>73.718944099378874</v>
      </c>
      <c r="D39" s="175">
        <v>3110</v>
      </c>
      <c r="E39" s="175">
        <v>2587</v>
      </c>
      <c r="F39" s="189">
        <v>96.783854166666671</v>
      </c>
      <c r="G39" s="175">
        <v>40405</v>
      </c>
    </row>
    <row r="40" spans="1:7" s="62" customFormat="1" x14ac:dyDescent="0.25">
      <c r="A40" s="62" t="s">
        <v>20</v>
      </c>
      <c r="B40" s="174">
        <v>15635</v>
      </c>
      <c r="C40" s="112">
        <v>73.906877806665094</v>
      </c>
      <c r="D40" s="174">
        <v>8380</v>
      </c>
      <c r="E40" s="174">
        <v>7255</v>
      </c>
      <c r="F40" s="188">
        <v>100.31893790680856</v>
      </c>
      <c r="G40" s="174"/>
    </row>
    <row r="41" spans="1:7" x14ac:dyDescent="0.25">
      <c r="A41" s="2" t="s">
        <v>19</v>
      </c>
      <c r="B41" s="175">
        <v>5685</v>
      </c>
      <c r="C41" s="110">
        <v>82.319721980886186</v>
      </c>
      <c r="D41" s="175">
        <v>2940</v>
      </c>
      <c r="E41" s="175">
        <v>2745</v>
      </c>
      <c r="F41" s="189">
        <v>109.08099271808589</v>
      </c>
      <c r="G41" s="175">
        <v>40906</v>
      </c>
    </row>
    <row r="42" spans="1:7" x14ac:dyDescent="0.25">
      <c r="A42" s="2" t="s">
        <v>18</v>
      </c>
      <c r="B42" s="175">
        <v>4537</v>
      </c>
      <c r="C42" s="110">
        <v>73.521309350186357</v>
      </c>
      <c r="D42" s="175">
        <v>2468</v>
      </c>
      <c r="E42" s="175">
        <v>2069</v>
      </c>
      <c r="F42" s="189">
        <v>96.94252026529108</v>
      </c>
      <c r="G42" s="175">
        <v>41051</v>
      </c>
    </row>
    <row r="43" spans="1:7" x14ac:dyDescent="0.25">
      <c r="A43" s="2" t="s">
        <v>17</v>
      </c>
      <c r="B43" s="175">
        <v>4133</v>
      </c>
      <c r="C43" s="110">
        <v>86.356038445465941</v>
      </c>
      <c r="D43" s="175">
        <v>2061</v>
      </c>
      <c r="E43" s="175">
        <v>2072</v>
      </c>
      <c r="F43" s="189">
        <v>112.61836734693877</v>
      </c>
      <c r="G43" s="175">
        <v>41053</v>
      </c>
    </row>
    <row r="44" spans="1:7" s="62" customFormat="1" x14ac:dyDescent="0.25">
      <c r="A44" s="62" t="s">
        <v>16</v>
      </c>
      <c r="B44" s="174">
        <v>14355</v>
      </c>
      <c r="C44" s="112">
        <v>80.361641381626825</v>
      </c>
      <c r="D44" s="174">
        <v>7469</v>
      </c>
      <c r="E44" s="174">
        <v>6886</v>
      </c>
      <c r="F44" s="188">
        <v>106.23439057278537</v>
      </c>
      <c r="G44" s="174"/>
    </row>
  </sheetData>
  <mergeCells count="5">
    <mergeCell ref="B2:C2"/>
    <mergeCell ref="A2:A3"/>
    <mergeCell ref="F2:F3"/>
    <mergeCell ref="G2:G3"/>
    <mergeCell ref="D2:E2"/>
  </mergeCells>
  <pageMargins left="0.78740157480314965" right="0.78740157480314965" top="1.1811023622047245" bottom="0.86614173228346458"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39205-1AF6-4C3D-A926-5283E67739B4}">
  <dimension ref="A1:G45"/>
  <sheetViews>
    <sheetView zoomScaleNormal="100" workbookViewId="0"/>
  </sheetViews>
  <sheetFormatPr defaultRowHeight="12.75" x14ac:dyDescent="0.25"/>
  <cols>
    <col min="1" max="1" width="16.5703125" style="2" customWidth="1"/>
    <col min="2" max="7" width="11.7109375" style="2" customWidth="1"/>
    <col min="8" max="16384" width="9.140625" style="2"/>
  </cols>
  <sheetData>
    <row r="1" spans="1:7" s="17" customFormat="1" ht="15.75" customHeight="1" x14ac:dyDescent="0.2">
      <c r="A1" s="17" t="s">
        <v>316</v>
      </c>
    </row>
    <row r="2" spans="1:7" ht="15.75" customHeight="1" x14ac:dyDescent="0.25">
      <c r="A2" s="211" t="s">
        <v>130</v>
      </c>
      <c r="B2" s="213" t="s">
        <v>315</v>
      </c>
      <c r="C2" s="213" t="s">
        <v>314</v>
      </c>
      <c r="D2" s="212" t="s">
        <v>313</v>
      </c>
      <c r="E2" s="214"/>
      <c r="F2" s="214"/>
      <c r="G2" s="215"/>
    </row>
    <row r="3" spans="1:7" ht="15.75" customHeight="1" x14ac:dyDescent="0.25">
      <c r="A3" s="211"/>
      <c r="B3" s="213"/>
      <c r="C3" s="213"/>
      <c r="D3" s="212" t="s">
        <v>79</v>
      </c>
      <c r="E3" s="212" t="s">
        <v>312</v>
      </c>
      <c r="F3" s="214"/>
      <c r="G3" s="215"/>
    </row>
    <row r="4" spans="1:7" ht="22.5" customHeight="1" x14ac:dyDescent="0.25">
      <c r="A4" s="211"/>
      <c r="B4" s="213"/>
      <c r="C4" s="213"/>
      <c r="D4" s="212"/>
      <c r="E4" s="31" t="s">
        <v>311</v>
      </c>
      <c r="F4" s="31" t="s">
        <v>310</v>
      </c>
      <c r="G4" s="30" t="s">
        <v>309</v>
      </c>
    </row>
    <row r="5" spans="1:7" ht="18" customHeight="1" x14ac:dyDescent="0.25">
      <c r="A5" s="53">
        <v>1993</v>
      </c>
      <c r="B5" s="192">
        <v>40711</v>
      </c>
      <c r="C5" s="192" t="s">
        <v>308</v>
      </c>
      <c r="D5" s="192">
        <v>44570</v>
      </c>
      <c r="E5" s="192">
        <v>7990</v>
      </c>
      <c r="F5" s="192">
        <v>513</v>
      </c>
      <c r="G5" s="192">
        <v>26272</v>
      </c>
    </row>
    <row r="6" spans="1:7" x14ac:dyDescent="0.25">
      <c r="A6" s="53">
        <v>1994</v>
      </c>
      <c r="B6" s="192">
        <v>31609</v>
      </c>
      <c r="C6" s="192" t="s">
        <v>308</v>
      </c>
      <c r="D6" s="192">
        <v>27840</v>
      </c>
      <c r="E6" s="192">
        <v>6150</v>
      </c>
      <c r="F6" s="192">
        <v>321</v>
      </c>
      <c r="G6" s="192">
        <v>13680</v>
      </c>
    </row>
    <row r="7" spans="1:7" x14ac:dyDescent="0.25">
      <c r="A7" s="53">
        <v>1995</v>
      </c>
      <c r="B7" s="192">
        <v>40084</v>
      </c>
      <c r="C7" s="192">
        <v>25523</v>
      </c>
      <c r="D7" s="192">
        <v>28864</v>
      </c>
      <c r="E7" s="192">
        <v>5064</v>
      </c>
      <c r="F7" s="192">
        <v>268</v>
      </c>
      <c r="G7" s="192">
        <v>17260</v>
      </c>
    </row>
    <row r="8" spans="1:7" x14ac:dyDescent="0.25">
      <c r="A8" s="53">
        <v>1996</v>
      </c>
      <c r="B8" s="192">
        <v>26761</v>
      </c>
      <c r="C8" s="192">
        <v>21325</v>
      </c>
      <c r="D8" s="192">
        <v>29128</v>
      </c>
      <c r="E8" s="192">
        <v>3996</v>
      </c>
      <c r="F8" s="192">
        <v>134</v>
      </c>
      <c r="G8" s="192">
        <v>15624</v>
      </c>
    </row>
    <row r="9" spans="1:7" x14ac:dyDescent="0.25">
      <c r="A9" s="53">
        <v>1997</v>
      </c>
      <c r="B9" s="192">
        <v>24076</v>
      </c>
      <c r="C9" s="192">
        <v>14554</v>
      </c>
      <c r="D9" s="192">
        <v>23837</v>
      </c>
      <c r="E9" s="192">
        <v>3303</v>
      </c>
      <c r="F9" s="192">
        <v>138</v>
      </c>
      <c r="G9" s="192">
        <v>14426</v>
      </c>
    </row>
    <row r="10" spans="1:7" x14ac:dyDescent="0.25">
      <c r="A10" s="53">
        <v>1998</v>
      </c>
      <c r="B10" s="192">
        <v>34751</v>
      </c>
      <c r="C10" s="192">
        <v>13594</v>
      </c>
      <c r="D10" s="192">
        <v>22262</v>
      </c>
      <c r="E10" s="192">
        <v>3399</v>
      </c>
      <c r="F10" s="192">
        <v>115</v>
      </c>
      <c r="G10" s="192">
        <v>17759</v>
      </c>
    </row>
    <row r="11" spans="1:7" x14ac:dyDescent="0.25">
      <c r="A11" s="53">
        <v>1999</v>
      </c>
      <c r="B11" s="192">
        <v>29415</v>
      </c>
      <c r="C11" s="192">
        <v>13265</v>
      </c>
      <c r="D11" s="192">
        <v>20484</v>
      </c>
      <c r="E11" s="192">
        <v>3439</v>
      </c>
      <c r="F11" s="192">
        <v>183</v>
      </c>
      <c r="G11" s="192">
        <v>16013</v>
      </c>
    </row>
    <row r="12" spans="1:7" x14ac:dyDescent="0.25">
      <c r="A12" s="53">
        <v>2000</v>
      </c>
      <c r="B12" s="192">
        <v>26533</v>
      </c>
      <c r="C12" s="192">
        <v>12998</v>
      </c>
      <c r="D12" s="192">
        <v>22895</v>
      </c>
      <c r="E12" s="192">
        <v>3940</v>
      </c>
      <c r="F12" s="192">
        <v>267</v>
      </c>
      <c r="G12" s="192">
        <v>17744</v>
      </c>
    </row>
    <row r="13" spans="1:7" x14ac:dyDescent="0.25">
      <c r="A13" s="53">
        <v>2001</v>
      </c>
      <c r="B13" s="192">
        <v>28275</v>
      </c>
      <c r="C13" s="192">
        <v>9446</v>
      </c>
      <c r="D13" s="192">
        <v>18716</v>
      </c>
      <c r="E13" s="192">
        <v>3339</v>
      </c>
      <c r="F13" s="192">
        <v>137</v>
      </c>
      <c r="G13" s="192">
        <v>14224</v>
      </c>
    </row>
    <row r="14" spans="1:7" x14ac:dyDescent="0.25">
      <c r="A14" s="53">
        <v>2002</v>
      </c>
      <c r="B14" s="192">
        <v>24673</v>
      </c>
      <c r="C14" s="192">
        <v>7883</v>
      </c>
      <c r="D14" s="192">
        <v>17890</v>
      </c>
      <c r="E14" s="192">
        <v>2767</v>
      </c>
      <c r="F14" s="192">
        <v>113</v>
      </c>
      <c r="G14" s="192">
        <v>14019</v>
      </c>
    </row>
    <row r="15" spans="1:7" x14ac:dyDescent="0.25">
      <c r="A15" s="53">
        <v>2003</v>
      </c>
      <c r="B15" s="192">
        <v>27827</v>
      </c>
      <c r="C15" s="192">
        <v>6036</v>
      </c>
      <c r="D15" s="192">
        <v>18406</v>
      </c>
      <c r="E15" s="192">
        <v>3176</v>
      </c>
      <c r="F15" s="192">
        <v>178</v>
      </c>
      <c r="G15" s="192">
        <v>15052</v>
      </c>
    </row>
    <row r="16" spans="1:7" x14ac:dyDescent="0.25">
      <c r="A16" s="53">
        <v>2004</v>
      </c>
      <c r="B16" s="192">
        <v>28600</v>
      </c>
      <c r="C16" s="192">
        <v>6545</v>
      </c>
      <c r="D16" s="192">
        <v>20782</v>
      </c>
      <c r="E16" s="192">
        <v>3688</v>
      </c>
      <c r="F16" s="192">
        <v>96</v>
      </c>
      <c r="G16" s="192">
        <v>15824</v>
      </c>
    </row>
    <row r="17" spans="1:7" x14ac:dyDescent="0.25">
      <c r="A17" s="53">
        <v>2005</v>
      </c>
      <c r="B17" s="192">
        <f t="shared" ref="B17:G17" si="0">+B21+B25+B29+B33+B37+B41+B45</f>
        <v>16956</v>
      </c>
      <c r="C17" s="192">
        <f t="shared" si="0"/>
        <v>6132</v>
      </c>
      <c r="D17" s="192">
        <f t="shared" si="0"/>
        <v>20310</v>
      </c>
      <c r="E17" s="192">
        <f t="shared" si="0"/>
        <v>4275</v>
      </c>
      <c r="F17" s="192">
        <f t="shared" si="0"/>
        <v>109</v>
      </c>
      <c r="G17" s="192">
        <f t="shared" si="0"/>
        <v>13965</v>
      </c>
    </row>
    <row r="18" spans="1:7" ht="11.1" customHeight="1" x14ac:dyDescent="0.25">
      <c r="A18" s="2" t="s">
        <v>63</v>
      </c>
      <c r="B18" s="192"/>
      <c r="C18" s="192"/>
      <c r="D18" s="192"/>
      <c r="E18" s="192"/>
      <c r="F18" s="192"/>
      <c r="G18" s="192"/>
    </row>
    <row r="19" spans="1:7" x14ac:dyDescent="0.25">
      <c r="A19" s="2" t="s">
        <v>42</v>
      </c>
      <c r="B19" s="192">
        <v>1241</v>
      </c>
      <c r="C19" s="192">
        <v>652</v>
      </c>
      <c r="D19" s="192">
        <v>1842</v>
      </c>
      <c r="E19" s="192">
        <v>610</v>
      </c>
      <c r="F19" s="192">
        <v>32</v>
      </c>
      <c r="G19" s="192">
        <v>1055</v>
      </c>
    </row>
    <row r="20" spans="1:7" x14ac:dyDescent="0.25">
      <c r="A20" s="2" t="s">
        <v>41</v>
      </c>
      <c r="B20" s="192">
        <v>1311</v>
      </c>
      <c r="C20" s="192">
        <v>677</v>
      </c>
      <c r="D20" s="192">
        <v>1621</v>
      </c>
      <c r="E20" s="192">
        <v>399</v>
      </c>
      <c r="F20" s="192">
        <v>15</v>
      </c>
      <c r="G20" s="192">
        <v>1048</v>
      </c>
    </row>
    <row r="21" spans="1:7" s="62" customFormat="1" x14ac:dyDescent="0.25">
      <c r="A21" s="62" t="s">
        <v>40</v>
      </c>
      <c r="B21" s="191">
        <v>2552</v>
      </c>
      <c r="C21" s="191">
        <v>1329</v>
      </c>
      <c r="D21" s="191">
        <v>3463</v>
      </c>
      <c r="E21" s="191">
        <v>1009</v>
      </c>
      <c r="F21" s="191">
        <v>47</v>
      </c>
      <c r="G21" s="191">
        <v>2103</v>
      </c>
    </row>
    <row r="22" spans="1:7" x14ac:dyDescent="0.25">
      <c r="A22" s="2" t="s">
        <v>39</v>
      </c>
      <c r="B22" s="192">
        <v>500</v>
      </c>
      <c r="C22" s="192">
        <v>277</v>
      </c>
      <c r="D22" s="192">
        <v>823</v>
      </c>
      <c r="E22" s="192">
        <v>185</v>
      </c>
      <c r="F22" s="192">
        <v>7</v>
      </c>
      <c r="G22" s="192">
        <v>561</v>
      </c>
    </row>
    <row r="23" spans="1:7" x14ac:dyDescent="0.25">
      <c r="A23" s="2" t="s">
        <v>38</v>
      </c>
      <c r="B23" s="192">
        <v>584</v>
      </c>
      <c r="C23" s="192">
        <v>259</v>
      </c>
      <c r="D23" s="192">
        <v>703</v>
      </c>
      <c r="E23" s="192">
        <v>213</v>
      </c>
      <c r="F23" s="192">
        <v>7</v>
      </c>
      <c r="G23" s="192">
        <v>399</v>
      </c>
    </row>
    <row r="24" spans="1:7" x14ac:dyDescent="0.25">
      <c r="A24" s="2" t="s">
        <v>37</v>
      </c>
      <c r="B24" s="192">
        <v>770</v>
      </c>
      <c r="C24" s="192">
        <v>453</v>
      </c>
      <c r="D24" s="192">
        <v>817</v>
      </c>
      <c r="E24" s="192">
        <v>248</v>
      </c>
      <c r="F24" s="192">
        <v>2</v>
      </c>
      <c r="G24" s="192">
        <v>496</v>
      </c>
    </row>
    <row r="25" spans="1:7" s="62" customFormat="1" x14ac:dyDescent="0.25">
      <c r="A25" s="62" t="s">
        <v>36</v>
      </c>
      <c r="B25" s="191">
        <v>1854</v>
      </c>
      <c r="C25" s="191">
        <v>989</v>
      </c>
      <c r="D25" s="191">
        <v>2343</v>
      </c>
      <c r="E25" s="191">
        <v>646</v>
      </c>
      <c r="F25" s="191">
        <v>16</v>
      </c>
      <c r="G25" s="191">
        <v>1456</v>
      </c>
    </row>
    <row r="26" spans="1:7" x14ac:dyDescent="0.25">
      <c r="A26" s="2" t="s">
        <v>35</v>
      </c>
      <c r="B26" s="192">
        <v>819</v>
      </c>
      <c r="C26" s="192">
        <v>399</v>
      </c>
      <c r="D26" s="192">
        <v>848</v>
      </c>
      <c r="E26" s="192">
        <v>240</v>
      </c>
      <c r="F26" s="192">
        <v>10</v>
      </c>
      <c r="G26" s="192">
        <v>471</v>
      </c>
    </row>
    <row r="27" spans="1:7" x14ac:dyDescent="0.25">
      <c r="A27" s="2" t="s">
        <v>34</v>
      </c>
      <c r="B27" s="192">
        <v>508</v>
      </c>
      <c r="C27" s="192">
        <v>234</v>
      </c>
      <c r="D27" s="192">
        <v>573</v>
      </c>
      <c r="E27" s="192">
        <v>182</v>
      </c>
      <c r="F27" s="192">
        <v>2</v>
      </c>
      <c r="G27" s="192">
        <v>312</v>
      </c>
    </row>
    <row r="28" spans="1:7" x14ac:dyDescent="0.25">
      <c r="A28" s="2" t="s">
        <v>33</v>
      </c>
      <c r="B28" s="192">
        <v>861</v>
      </c>
      <c r="C28" s="192">
        <v>228</v>
      </c>
      <c r="D28" s="192">
        <v>823</v>
      </c>
      <c r="E28" s="192">
        <v>185</v>
      </c>
      <c r="F28" s="192">
        <v>0</v>
      </c>
      <c r="G28" s="192">
        <v>533</v>
      </c>
    </row>
    <row r="29" spans="1:7" s="62" customFormat="1" x14ac:dyDescent="0.25">
      <c r="A29" s="62" t="s">
        <v>32</v>
      </c>
      <c r="B29" s="191">
        <v>2188</v>
      </c>
      <c r="C29" s="191">
        <v>861</v>
      </c>
      <c r="D29" s="191">
        <v>2244</v>
      </c>
      <c r="E29" s="191">
        <v>607</v>
      </c>
      <c r="F29" s="191">
        <v>12</v>
      </c>
      <c r="G29" s="191">
        <v>1316</v>
      </c>
    </row>
    <row r="30" spans="1:7" x14ac:dyDescent="0.25">
      <c r="A30" s="2" t="s">
        <v>31</v>
      </c>
      <c r="B30" s="192">
        <v>729</v>
      </c>
      <c r="C30" s="192">
        <v>316</v>
      </c>
      <c r="D30" s="192">
        <v>980</v>
      </c>
      <c r="E30" s="192">
        <v>179</v>
      </c>
      <c r="F30" s="192">
        <v>5</v>
      </c>
      <c r="G30" s="192">
        <v>730</v>
      </c>
    </row>
    <row r="31" spans="1:7" x14ac:dyDescent="0.25">
      <c r="A31" s="2" t="s">
        <v>30</v>
      </c>
      <c r="B31" s="192">
        <v>769</v>
      </c>
      <c r="C31" s="192">
        <v>58</v>
      </c>
      <c r="D31" s="192">
        <v>977</v>
      </c>
      <c r="E31" s="192">
        <v>149</v>
      </c>
      <c r="F31" s="192">
        <v>2</v>
      </c>
      <c r="G31" s="192">
        <v>749</v>
      </c>
    </row>
    <row r="32" spans="1:7" x14ac:dyDescent="0.25">
      <c r="A32" s="2" t="s">
        <v>29</v>
      </c>
      <c r="B32" s="192">
        <v>515</v>
      </c>
      <c r="C32" s="192">
        <v>212</v>
      </c>
      <c r="D32" s="192">
        <v>638</v>
      </c>
      <c r="E32" s="192">
        <v>124</v>
      </c>
      <c r="F32" s="192">
        <v>5</v>
      </c>
      <c r="G32" s="192">
        <v>434</v>
      </c>
    </row>
    <row r="33" spans="1:7" s="62" customFormat="1" x14ac:dyDescent="0.25">
      <c r="A33" s="62" t="s">
        <v>28</v>
      </c>
      <c r="B33" s="191">
        <v>2013</v>
      </c>
      <c r="C33" s="191">
        <v>586</v>
      </c>
      <c r="D33" s="191">
        <v>2595</v>
      </c>
      <c r="E33" s="191">
        <v>452</v>
      </c>
      <c r="F33" s="191">
        <v>12</v>
      </c>
      <c r="G33" s="191">
        <v>1913</v>
      </c>
    </row>
    <row r="34" spans="1:7" x14ac:dyDescent="0.25">
      <c r="A34" s="2" t="s">
        <v>27</v>
      </c>
      <c r="B34" s="192">
        <v>1336</v>
      </c>
      <c r="C34" s="192">
        <v>370</v>
      </c>
      <c r="D34" s="192">
        <v>1944</v>
      </c>
      <c r="E34" s="192">
        <v>246</v>
      </c>
      <c r="F34" s="192">
        <v>3</v>
      </c>
      <c r="G34" s="192">
        <v>1526</v>
      </c>
    </row>
    <row r="35" spans="1:7" x14ac:dyDescent="0.25">
      <c r="A35" s="2" t="s">
        <v>26</v>
      </c>
      <c r="B35" s="192">
        <v>483</v>
      </c>
      <c r="C35" s="192">
        <v>246</v>
      </c>
      <c r="D35" s="192">
        <v>733</v>
      </c>
      <c r="E35" s="192">
        <v>119</v>
      </c>
      <c r="F35" s="192">
        <v>1</v>
      </c>
      <c r="G35" s="192">
        <v>551</v>
      </c>
    </row>
    <row r="36" spans="1:7" x14ac:dyDescent="0.25">
      <c r="A36" s="2" t="s">
        <v>25</v>
      </c>
      <c r="B36" s="192">
        <v>526</v>
      </c>
      <c r="C36" s="192">
        <v>131</v>
      </c>
      <c r="D36" s="192">
        <v>612</v>
      </c>
      <c r="E36" s="192">
        <v>126</v>
      </c>
      <c r="F36" s="192">
        <v>0</v>
      </c>
      <c r="G36" s="192">
        <v>420</v>
      </c>
    </row>
    <row r="37" spans="1:7" s="62" customFormat="1" x14ac:dyDescent="0.25">
      <c r="A37" s="62" t="s">
        <v>24</v>
      </c>
      <c r="B37" s="191">
        <v>2345</v>
      </c>
      <c r="C37" s="191">
        <v>747</v>
      </c>
      <c r="D37" s="191">
        <v>3289</v>
      </c>
      <c r="E37" s="191">
        <v>491</v>
      </c>
      <c r="F37" s="191">
        <v>4</v>
      </c>
      <c r="G37" s="191">
        <v>2497</v>
      </c>
    </row>
    <row r="38" spans="1:7" x14ac:dyDescent="0.25">
      <c r="A38" s="2" t="s">
        <v>23</v>
      </c>
      <c r="B38" s="192">
        <v>1233</v>
      </c>
      <c r="C38" s="192">
        <v>371</v>
      </c>
      <c r="D38" s="192">
        <v>1172</v>
      </c>
      <c r="E38" s="192">
        <v>203</v>
      </c>
      <c r="F38" s="192">
        <v>7</v>
      </c>
      <c r="G38" s="192">
        <v>881</v>
      </c>
    </row>
    <row r="39" spans="1:7" x14ac:dyDescent="0.25">
      <c r="A39" s="2" t="s">
        <v>22</v>
      </c>
      <c r="B39" s="192">
        <v>903</v>
      </c>
      <c r="C39" s="192">
        <v>306</v>
      </c>
      <c r="D39" s="192">
        <v>952</v>
      </c>
      <c r="E39" s="192">
        <v>187</v>
      </c>
      <c r="F39" s="192">
        <v>4</v>
      </c>
      <c r="G39" s="192">
        <v>615</v>
      </c>
    </row>
    <row r="40" spans="1:7" x14ac:dyDescent="0.25">
      <c r="A40" s="2" t="s">
        <v>21</v>
      </c>
      <c r="B40" s="192">
        <v>1253</v>
      </c>
      <c r="C40" s="192">
        <v>315</v>
      </c>
      <c r="D40" s="192">
        <v>1599</v>
      </c>
      <c r="E40" s="192">
        <v>155</v>
      </c>
      <c r="F40" s="192">
        <v>2</v>
      </c>
      <c r="G40" s="192">
        <v>1351</v>
      </c>
    </row>
    <row r="41" spans="1:7" s="62" customFormat="1" x14ac:dyDescent="0.25">
      <c r="A41" s="62" t="s">
        <v>20</v>
      </c>
      <c r="B41" s="191">
        <v>3389</v>
      </c>
      <c r="C41" s="191">
        <v>992</v>
      </c>
      <c r="D41" s="191">
        <v>3723</v>
      </c>
      <c r="E41" s="191">
        <v>545</v>
      </c>
      <c r="F41" s="191">
        <v>13</v>
      </c>
      <c r="G41" s="191">
        <v>2847</v>
      </c>
    </row>
    <row r="42" spans="1:7" x14ac:dyDescent="0.25">
      <c r="A42" s="2" t="s">
        <v>19</v>
      </c>
      <c r="B42" s="192">
        <v>906</v>
      </c>
      <c r="C42" s="192">
        <v>170</v>
      </c>
      <c r="D42" s="192">
        <v>1044</v>
      </c>
      <c r="E42" s="192">
        <v>190</v>
      </c>
      <c r="F42" s="192">
        <v>1</v>
      </c>
      <c r="G42" s="192">
        <v>734</v>
      </c>
    </row>
    <row r="43" spans="1:7" x14ac:dyDescent="0.25">
      <c r="A43" s="2" t="s">
        <v>18</v>
      </c>
      <c r="B43" s="192">
        <v>1019</v>
      </c>
      <c r="C43" s="192">
        <v>262</v>
      </c>
      <c r="D43" s="192">
        <v>891</v>
      </c>
      <c r="E43" s="192">
        <v>150</v>
      </c>
      <c r="F43" s="192">
        <v>3</v>
      </c>
      <c r="G43" s="192">
        <v>648</v>
      </c>
    </row>
    <row r="44" spans="1:7" x14ac:dyDescent="0.25">
      <c r="A44" s="2" t="s">
        <v>17</v>
      </c>
      <c r="B44" s="192">
        <v>690</v>
      </c>
      <c r="C44" s="192">
        <v>196</v>
      </c>
      <c r="D44" s="192">
        <v>718</v>
      </c>
      <c r="E44" s="192">
        <v>185</v>
      </c>
      <c r="F44" s="192">
        <v>1</v>
      </c>
      <c r="G44" s="192">
        <v>451</v>
      </c>
    </row>
    <row r="45" spans="1:7" s="62" customFormat="1" x14ac:dyDescent="0.25">
      <c r="A45" s="62" t="s">
        <v>16</v>
      </c>
      <c r="B45" s="191">
        <v>2615</v>
      </c>
      <c r="C45" s="191">
        <v>628</v>
      </c>
      <c r="D45" s="191">
        <v>2653</v>
      </c>
      <c r="E45" s="191">
        <v>525</v>
      </c>
      <c r="F45" s="191">
        <v>5</v>
      </c>
      <c r="G45" s="191">
        <v>1833</v>
      </c>
    </row>
  </sheetData>
  <mergeCells count="6">
    <mergeCell ref="B2:B4"/>
    <mergeCell ref="A2:A4"/>
    <mergeCell ref="D2:G2"/>
    <mergeCell ref="E3:G3"/>
    <mergeCell ref="D3:D4"/>
    <mergeCell ref="C2:C4"/>
  </mergeCells>
  <pageMargins left="0.78740157480314965" right="0.78740157480314965" top="1.1811023622047245" bottom="0.86614173228346458" header="0.51181102362204722" footer="0.51181102362204722"/>
  <pageSetup paperSize="9" scale="98"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07F41-0890-4A53-B118-4A273D14AD96}">
  <dimension ref="A1:H37"/>
  <sheetViews>
    <sheetView zoomScaleNormal="100" workbookViewId="0"/>
  </sheetViews>
  <sheetFormatPr defaultRowHeight="12.75" x14ac:dyDescent="0.25"/>
  <cols>
    <col min="1" max="1" width="23" style="2" customWidth="1"/>
    <col min="2" max="16384" width="9.140625" style="2"/>
  </cols>
  <sheetData>
    <row r="1" spans="1:8" s="17" customFormat="1" ht="15.75" customHeight="1" x14ac:dyDescent="0.2">
      <c r="A1" s="17" t="s">
        <v>334</v>
      </c>
    </row>
    <row r="2" spans="1:8" s="55" customFormat="1" ht="22.5" customHeight="1" x14ac:dyDescent="0.25">
      <c r="A2" s="217" t="s">
        <v>333</v>
      </c>
      <c r="B2" s="212" t="s">
        <v>332</v>
      </c>
      <c r="C2" s="212"/>
      <c r="D2" s="212"/>
      <c r="E2" s="213" t="s">
        <v>331</v>
      </c>
      <c r="F2" s="213"/>
      <c r="G2" s="213" t="s">
        <v>330</v>
      </c>
      <c r="H2" s="216"/>
    </row>
    <row r="3" spans="1:8" s="55" customFormat="1" ht="22.5" customHeight="1" x14ac:dyDescent="0.25">
      <c r="A3" s="217"/>
      <c r="B3" s="212" t="s">
        <v>9</v>
      </c>
      <c r="C3" s="213" t="s">
        <v>329</v>
      </c>
      <c r="D3" s="213"/>
      <c r="E3" s="213" t="s">
        <v>328</v>
      </c>
      <c r="F3" s="213" t="s">
        <v>326</v>
      </c>
      <c r="G3" s="213" t="s">
        <v>327</v>
      </c>
      <c r="H3" s="216" t="s">
        <v>326</v>
      </c>
    </row>
    <row r="4" spans="1:8" s="55" customFormat="1" ht="15.75" customHeight="1" x14ac:dyDescent="0.25">
      <c r="A4" s="217"/>
      <c r="B4" s="212"/>
      <c r="C4" s="16" t="s">
        <v>9</v>
      </c>
      <c r="D4" s="16" t="s">
        <v>325</v>
      </c>
      <c r="E4" s="213"/>
      <c r="F4" s="234"/>
      <c r="G4" s="234"/>
      <c r="H4" s="249"/>
    </row>
    <row r="5" spans="1:8" ht="20.100000000000001" customHeight="1" x14ac:dyDescent="0.25">
      <c r="B5" s="222" t="s">
        <v>142</v>
      </c>
      <c r="C5" s="222"/>
      <c r="D5" s="222"/>
      <c r="E5" s="222"/>
      <c r="F5" s="222"/>
      <c r="G5" s="222"/>
      <c r="H5" s="222"/>
    </row>
    <row r="6" spans="1:8" ht="12.95" customHeight="1" x14ac:dyDescent="0.25">
      <c r="A6" s="2" t="s">
        <v>323</v>
      </c>
      <c r="B6" s="12">
        <v>1251</v>
      </c>
      <c r="C6" s="12">
        <v>136</v>
      </c>
      <c r="D6" s="194">
        <v>10.871302957633892</v>
      </c>
      <c r="E6" s="12">
        <v>78</v>
      </c>
      <c r="F6" s="12">
        <v>231</v>
      </c>
      <c r="G6" s="12">
        <v>38530</v>
      </c>
      <c r="H6" s="12">
        <v>40231</v>
      </c>
    </row>
    <row r="7" spans="1:8" ht="12.95" customHeight="1" x14ac:dyDescent="0.25">
      <c r="A7" s="2" t="s">
        <v>322</v>
      </c>
      <c r="B7" s="12">
        <v>15118</v>
      </c>
      <c r="C7" s="12">
        <v>2372</v>
      </c>
      <c r="D7" s="194">
        <v>15.689906072231777</v>
      </c>
      <c r="E7" s="12">
        <v>93</v>
      </c>
      <c r="F7" s="12">
        <v>229</v>
      </c>
      <c r="G7" s="12">
        <v>41221</v>
      </c>
      <c r="H7" s="12">
        <v>41544</v>
      </c>
    </row>
    <row r="8" spans="1:8" ht="12.95" customHeight="1" x14ac:dyDescent="0.25">
      <c r="A8" s="2" t="s">
        <v>321</v>
      </c>
      <c r="B8" s="12">
        <v>27559</v>
      </c>
      <c r="C8" s="12">
        <v>5188</v>
      </c>
      <c r="D8" s="194">
        <v>18.825066221561016</v>
      </c>
      <c r="E8" s="12">
        <v>101</v>
      </c>
      <c r="F8" s="12">
        <v>230</v>
      </c>
      <c r="G8" s="12">
        <v>41723</v>
      </c>
      <c r="H8" s="12">
        <v>41269</v>
      </c>
    </row>
    <row r="9" spans="1:8" ht="12.95" customHeight="1" x14ac:dyDescent="0.25">
      <c r="A9" s="2" t="s">
        <v>320</v>
      </c>
      <c r="B9" s="12">
        <v>459</v>
      </c>
      <c r="C9" s="12">
        <v>64</v>
      </c>
      <c r="D9" s="194">
        <v>13.943355119825709</v>
      </c>
      <c r="E9" s="12">
        <v>93</v>
      </c>
      <c r="F9" s="12">
        <v>236</v>
      </c>
      <c r="G9" s="12">
        <v>40998</v>
      </c>
      <c r="H9" s="12">
        <v>40473</v>
      </c>
    </row>
    <row r="10" spans="1:8" ht="12.95" customHeight="1" x14ac:dyDescent="0.25">
      <c r="A10" s="2" t="s">
        <v>319</v>
      </c>
      <c r="B10" s="12">
        <v>6133</v>
      </c>
      <c r="C10" s="12">
        <v>1170</v>
      </c>
      <c r="D10" s="194">
        <v>19.077123756725907</v>
      </c>
      <c r="E10" s="12">
        <v>107</v>
      </c>
      <c r="F10" s="12">
        <v>230</v>
      </c>
      <c r="G10" s="12">
        <v>43418</v>
      </c>
      <c r="H10" s="12">
        <v>41716</v>
      </c>
    </row>
    <row r="11" spans="1:8" ht="12.95" customHeight="1" x14ac:dyDescent="0.25">
      <c r="A11" s="2" t="s">
        <v>318</v>
      </c>
      <c r="B11" s="12">
        <v>2847</v>
      </c>
      <c r="C11" s="12">
        <v>611</v>
      </c>
      <c r="D11" s="194">
        <v>21.461187214611872</v>
      </c>
      <c r="E11" s="12">
        <v>109</v>
      </c>
      <c r="F11" s="12">
        <v>228</v>
      </c>
      <c r="G11" s="12">
        <v>44131</v>
      </c>
      <c r="H11" s="12">
        <v>42390</v>
      </c>
    </row>
    <row r="12" spans="1:8" ht="12.95" customHeight="1" x14ac:dyDescent="0.25">
      <c r="A12" s="2" t="s">
        <v>317</v>
      </c>
      <c r="B12" s="12">
        <v>3257</v>
      </c>
      <c r="C12" s="12">
        <v>652</v>
      </c>
      <c r="D12" s="194">
        <v>20.018421860607923</v>
      </c>
      <c r="E12" s="12">
        <v>108</v>
      </c>
      <c r="F12" s="12">
        <v>228</v>
      </c>
      <c r="G12" s="12">
        <v>43221</v>
      </c>
      <c r="H12" s="12">
        <v>41950</v>
      </c>
    </row>
    <row r="13" spans="1:8" ht="12.95" customHeight="1" x14ac:dyDescent="0.25">
      <c r="A13" s="2" t="s">
        <v>160</v>
      </c>
      <c r="B13" s="12">
        <v>1754</v>
      </c>
      <c r="C13" s="12">
        <v>334</v>
      </c>
      <c r="D13" s="194">
        <v>19.04218928164196</v>
      </c>
      <c r="E13" s="12">
        <v>109</v>
      </c>
      <c r="F13" s="12">
        <v>232</v>
      </c>
      <c r="G13" s="12">
        <v>46458</v>
      </c>
      <c r="H13" s="12">
        <v>42891</v>
      </c>
    </row>
    <row r="14" spans="1:8" ht="12.95" customHeight="1" x14ac:dyDescent="0.25">
      <c r="A14" s="2" t="s">
        <v>159</v>
      </c>
      <c r="B14" s="12">
        <v>917</v>
      </c>
      <c r="C14" s="12">
        <v>192</v>
      </c>
      <c r="D14" s="194">
        <v>20.93784078516903</v>
      </c>
      <c r="E14" s="12">
        <v>112</v>
      </c>
      <c r="F14" s="12">
        <v>228</v>
      </c>
      <c r="G14" s="12">
        <v>47155</v>
      </c>
      <c r="H14" s="12">
        <v>42718</v>
      </c>
    </row>
    <row r="15" spans="1:8" s="62" customFormat="1" ht="12.95" customHeight="1" x14ac:dyDescent="0.25">
      <c r="A15" s="62" t="s">
        <v>0</v>
      </c>
      <c r="B15" s="8">
        <f>SUM(B6:B14)</f>
        <v>59295</v>
      </c>
      <c r="C15" s="8">
        <f>SUM(C6:C14)</f>
        <v>10719</v>
      </c>
      <c r="D15" s="193">
        <v>18.077409562357701</v>
      </c>
      <c r="E15" s="8">
        <v>100</v>
      </c>
      <c r="F15" s="8">
        <v>229</v>
      </c>
      <c r="G15" s="8">
        <v>42154</v>
      </c>
      <c r="H15" s="8">
        <v>41546</v>
      </c>
    </row>
    <row r="16" spans="1:8" ht="20.100000000000001" customHeight="1" x14ac:dyDescent="0.25">
      <c r="B16" s="222" t="s">
        <v>92</v>
      </c>
      <c r="C16" s="222"/>
      <c r="D16" s="222"/>
      <c r="E16" s="222"/>
      <c r="F16" s="222"/>
      <c r="G16" s="222"/>
      <c r="H16" s="222"/>
    </row>
    <row r="17" spans="1:8" ht="12.95" customHeight="1" x14ac:dyDescent="0.25">
      <c r="A17" s="2" t="s">
        <v>323</v>
      </c>
      <c r="B17" s="12">
        <v>871</v>
      </c>
      <c r="C17" s="12">
        <v>158</v>
      </c>
      <c r="D17" s="194">
        <v>18.140068886337541</v>
      </c>
      <c r="E17" s="12">
        <v>101</v>
      </c>
      <c r="F17" s="12">
        <v>236</v>
      </c>
      <c r="G17" s="12">
        <v>39252</v>
      </c>
      <c r="H17" s="12">
        <v>39352</v>
      </c>
    </row>
    <row r="18" spans="1:8" ht="12.95" customHeight="1" x14ac:dyDescent="0.25">
      <c r="A18" s="2" t="s">
        <v>322</v>
      </c>
      <c r="B18" s="12">
        <v>15992</v>
      </c>
      <c r="C18" s="12">
        <v>3816</v>
      </c>
      <c r="D18" s="194">
        <v>23.861930965482742</v>
      </c>
      <c r="E18" s="12">
        <v>117</v>
      </c>
      <c r="F18" s="12">
        <v>231</v>
      </c>
      <c r="G18" s="12">
        <v>40364</v>
      </c>
      <c r="H18" s="12">
        <v>40076</v>
      </c>
    </row>
    <row r="19" spans="1:8" ht="12.95" customHeight="1" x14ac:dyDescent="0.25">
      <c r="A19" s="2" t="s">
        <v>321</v>
      </c>
      <c r="B19" s="12">
        <v>16179</v>
      </c>
      <c r="C19" s="12">
        <v>3911</v>
      </c>
      <c r="D19" s="194">
        <v>24.173311082267137</v>
      </c>
      <c r="E19" s="12">
        <v>119</v>
      </c>
      <c r="F19" s="12">
        <v>231</v>
      </c>
      <c r="G19" s="12">
        <v>39653</v>
      </c>
      <c r="H19" s="12">
        <v>39148</v>
      </c>
    </row>
    <row r="20" spans="1:8" ht="12.95" customHeight="1" x14ac:dyDescent="0.25">
      <c r="A20" s="2" t="s">
        <v>320</v>
      </c>
      <c r="B20" s="12">
        <v>1891</v>
      </c>
      <c r="C20" s="12">
        <v>468</v>
      </c>
      <c r="D20" s="194">
        <v>24.748810153358011</v>
      </c>
      <c r="E20" s="12">
        <v>122</v>
      </c>
      <c r="F20" s="12">
        <v>231</v>
      </c>
      <c r="G20" s="12">
        <v>40840</v>
      </c>
      <c r="H20" s="12">
        <v>39988</v>
      </c>
    </row>
    <row r="21" spans="1:8" ht="12.95" customHeight="1" x14ac:dyDescent="0.25">
      <c r="A21" s="2" t="s">
        <v>319</v>
      </c>
      <c r="B21" s="12">
        <v>10346</v>
      </c>
      <c r="C21" s="12">
        <v>2380</v>
      </c>
      <c r="D21" s="194">
        <v>23.00405953991881</v>
      </c>
      <c r="E21" s="12">
        <v>116</v>
      </c>
      <c r="F21" s="12">
        <v>230</v>
      </c>
      <c r="G21" s="12">
        <v>42366</v>
      </c>
      <c r="H21" s="12">
        <v>40959</v>
      </c>
    </row>
    <row r="22" spans="1:8" ht="12.95" customHeight="1" x14ac:dyDescent="0.25">
      <c r="A22" s="2" t="s">
        <v>318</v>
      </c>
      <c r="B22" s="12">
        <v>1624</v>
      </c>
      <c r="C22" s="12">
        <v>372</v>
      </c>
      <c r="D22" s="194">
        <v>22.906403940886698</v>
      </c>
      <c r="E22" s="12">
        <v>117</v>
      </c>
      <c r="F22" s="12">
        <v>232</v>
      </c>
      <c r="G22" s="12">
        <v>42211</v>
      </c>
      <c r="H22" s="12">
        <v>41515</v>
      </c>
    </row>
    <row r="23" spans="1:8" ht="12.95" customHeight="1" x14ac:dyDescent="0.25">
      <c r="A23" s="2" t="s">
        <v>317</v>
      </c>
      <c r="B23" s="12">
        <v>8047</v>
      </c>
      <c r="C23" s="12">
        <v>1806</v>
      </c>
      <c r="D23" s="194">
        <v>22.443146514228903</v>
      </c>
      <c r="E23" s="12">
        <v>115</v>
      </c>
      <c r="F23" s="12">
        <v>231</v>
      </c>
      <c r="G23" s="12">
        <v>42101</v>
      </c>
      <c r="H23" s="12">
        <v>40810</v>
      </c>
    </row>
    <row r="24" spans="1:8" ht="12.95" customHeight="1" x14ac:dyDescent="0.25">
      <c r="A24" s="2" t="s">
        <v>160</v>
      </c>
      <c r="B24" s="12">
        <v>3210</v>
      </c>
      <c r="C24" s="12">
        <v>554</v>
      </c>
      <c r="D24" s="194">
        <v>17.258566978193144</v>
      </c>
      <c r="E24" s="12">
        <v>110</v>
      </c>
      <c r="F24" s="12">
        <v>229</v>
      </c>
      <c r="G24" s="12">
        <v>45981</v>
      </c>
      <c r="H24" s="12">
        <v>42695</v>
      </c>
    </row>
    <row r="25" spans="1:8" ht="12.95" customHeight="1" x14ac:dyDescent="0.25">
      <c r="A25" s="2" t="s">
        <v>159</v>
      </c>
      <c r="B25" s="12">
        <v>939</v>
      </c>
      <c r="C25" s="12">
        <v>189</v>
      </c>
      <c r="D25" s="194">
        <v>20.12779552715655</v>
      </c>
      <c r="E25" s="12">
        <v>113</v>
      </c>
      <c r="F25" s="12">
        <v>225</v>
      </c>
      <c r="G25" s="12">
        <v>46231</v>
      </c>
      <c r="H25" s="12">
        <v>42728</v>
      </c>
    </row>
    <row r="26" spans="1:8" s="62" customFormat="1" ht="12.95" customHeight="1" x14ac:dyDescent="0.25">
      <c r="A26" s="62" t="s">
        <v>0</v>
      </c>
      <c r="B26" s="8">
        <f>SUM(B17:B25)</f>
        <v>59099</v>
      </c>
      <c r="C26" s="8">
        <f>SUM(C17:C25)</f>
        <v>13654</v>
      </c>
      <c r="D26" s="193">
        <v>23.103605813973164</v>
      </c>
      <c r="E26" s="8">
        <v>117</v>
      </c>
      <c r="F26" s="8">
        <v>230</v>
      </c>
      <c r="G26" s="8">
        <v>41216</v>
      </c>
      <c r="H26" s="8">
        <v>40238</v>
      </c>
    </row>
    <row r="27" spans="1:8" ht="20.100000000000001" customHeight="1" x14ac:dyDescent="0.25">
      <c r="B27" s="222" t="s">
        <v>324</v>
      </c>
      <c r="C27" s="222"/>
      <c r="D27" s="222"/>
      <c r="E27" s="222"/>
      <c r="F27" s="222"/>
      <c r="G27" s="222"/>
      <c r="H27" s="222"/>
    </row>
    <row r="28" spans="1:8" ht="12.95" customHeight="1" x14ac:dyDescent="0.25">
      <c r="A28" s="2" t="s">
        <v>323</v>
      </c>
      <c r="B28" s="12">
        <v>2122</v>
      </c>
      <c r="C28" s="12">
        <v>294</v>
      </c>
      <c r="D28" s="194">
        <v>13.854853911404335</v>
      </c>
      <c r="E28" s="12">
        <v>87</v>
      </c>
      <c r="F28" s="12">
        <v>233</v>
      </c>
      <c r="G28" s="12">
        <v>38838</v>
      </c>
      <c r="H28" s="12">
        <v>39770</v>
      </c>
    </row>
    <row r="29" spans="1:8" ht="12.95" customHeight="1" x14ac:dyDescent="0.25">
      <c r="A29" s="2" t="s">
        <v>322</v>
      </c>
      <c r="B29" s="12">
        <v>31110</v>
      </c>
      <c r="C29" s="12">
        <v>6188</v>
      </c>
      <c r="D29" s="194">
        <v>19.89071038251366</v>
      </c>
      <c r="E29" s="12">
        <v>106</v>
      </c>
      <c r="F29" s="12">
        <v>230</v>
      </c>
      <c r="G29" s="12">
        <v>40765</v>
      </c>
      <c r="H29" s="12">
        <v>40630</v>
      </c>
    </row>
    <row r="30" spans="1:8" ht="12.95" customHeight="1" x14ac:dyDescent="0.25">
      <c r="A30" s="2" t="s">
        <v>321</v>
      </c>
      <c r="B30" s="12">
        <v>43738</v>
      </c>
      <c r="C30" s="12">
        <v>9099</v>
      </c>
      <c r="D30" s="194">
        <v>20.80342036672916</v>
      </c>
      <c r="E30" s="12">
        <v>108</v>
      </c>
      <c r="F30" s="12">
        <v>230</v>
      </c>
      <c r="G30" s="12">
        <v>40937</v>
      </c>
      <c r="H30" s="12">
        <v>40352</v>
      </c>
    </row>
    <row r="31" spans="1:8" ht="12.95" customHeight="1" x14ac:dyDescent="0.25">
      <c r="A31" s="2" t="s">
        <v>320</v>
      </c>
      <c r="B31" s="12">
        <v>2350</v>
      </c>
      <c r="C31" s="12">
        <v>532</v>
      </c>
      <c r="D31" s="194">
        <v>22.638297872340427</v>
      </c>
      <c r="E31" s="12">
        <v>116</v>
      </c>
      <c r="F31" s="12">
        <v>232</v>
      </c>
      <c r="G31" s="12">
        <v>40869</v>
      </c>
      <c r="H31" s="12">
        <v>40045</v>
      </c>
    </row>
    <row r="32" spans="1:8" ht="12.95" customHeight="1" x14ac:dyDescent="0.25">
      <c r="A32" s="2" t="s">
        <v>319</v>
      </c>
      <c r="B32" s="12">
        <v>16479</v>
      </c>
      <c r="C32" s="12">
        <v>3550</v>
      </c>
      <c r="D32" s="194">
        <v>21.54256933066327</v>
      </c>
      <c r="E32" s="12">
        <v>113</v>
      </c>
      <c r="F32" s="12">
        <v>230</v>
      </c>
      <c r="G32" s="12">
        <v>42751</v>
      </c>
      <c r="H32" s="12">
        <v>41208</v>
      </c>
    </row>
    <row r="33" spans="1:8" ht="12.95" customHeight="1" x14ac:dyDescent="0.25">
      <c r="A33" s="2" t="s">
        <v>318</v>
      </c>
      <c r="B33" s="12">
        <v>4471</v>
      </c>
      <c r="C33" s="12">
        <v>983</v>
      </c>
      <c r="D33" s="194">
        <v>21.986132856184298</v>
      </c>
      <c r="E33" s="12">
        <v>112</v>
      </c>
      <c r="F33" s="12">
        <v>230</v>
      </c>
      <c r="G33" s="12">
        <v>43430</v>
      </c>
      <c r="H33" s="12">
        <v>42061</v>
      </c>
    </row>
    <row r="34" spans="1:8" ht="12.95" customHeight="1" x14ac:dyDescent="0.25">
      <c r="A34" s="2" t="s">
        <v>317</v>
      </c>
      <c r="B34" s="12">
        <v>11304</v>
      </c>
      <c r="C34" s="12">
        <v>2458</v>
      </c>
      <c r="D34" s="194">
        <v>21.744515215852793</v>
      </c>
      <c r="E34" s="12">
        <v>113</v>
      </c>
      <c r="F34" s="12">
        <v>230</v>
      </c>
      <c r="G34" s="12">
        <v>42420</v>
      </c>
      <c r="H34" s="12">
        <v>41113</v>
      </c>
    </row>
    <row r="35" spans="1:8" ht="12.95" customHeight="1" x14ac:dyDescent="0.25">
      <c r="A35" s="2" t="s">
        <v>160</v>
      </c>
      <c r="B35" s="12">
        <v>4964</v>
      </c>
      <c r="C35" s="12">
        <v>888</v>
      </c>
      <c r="D35" s="194">
        <v>17.888799355358582</v>
      </c>
      <c r="E35" s="12">
        <v>109</v>
      </c>
      <c r="F35" s="12">
        <v>230</v>
      </c>
      <c r="G35" s="12">
        <v>46148</v>
      </c>
      <c r="H35" s="12">
        <v>42767</v>
      </c>
    </row>
    <row r="36" spans="1:8" ht="12.95" customHeight="1" x14ac:dyDescent="0.25">
      <c r="A36" s="2" t="s">
        <v>159</v>
      </c>
      <c r="B36" s="12">
        <v>1856</v>
      </c>
      <c r="C36" s="12">
        <v>381</v>
      </c>
      <c r="D36" s="194">
        <v>20.52801724137931</v>
      </c>
      <c r="E36" s="12">
        <v>112</v>
      </c>
      <c r="F36" s="12">
        <v>227</v>
      </c>
      <c r="G36" s="12">
        <v>46684</v>
      </c>
      <c r="H36" s="12">
        <v>42723</v>
      </c>
    </row>
    <row r="37" spans="1:8" s="62" customFormat="1" ht="12.95" customHeight="1" x14ac:dyDescent="0.25">
      <c r="A37" s="62" t="s">
        <v>0</v>
      </c>
      <c r="B37" s="8">
        <f>SUM(B28:B36)</f>
        <v>118394</v>
      </c>
      <c r="C37" s="8">
        <f>SUM(C28:C36)</f>
        <v>24373</v>
      </c>
      <c r="D37" s="193">
        <v>20.586347281112218</v>
      </c>
      <c r="E37" s="8">
        <v>109</v>
      </c>
      <c r="F37" s="8">
        <v>230</v>
      </c>
      <c r="G37" s="8">
        <v>41675</v>
      </c>
      <c r="H37" s="8">
        <v>40809</v>
      </c>
    </row>
  </sheetData>
  <mergeCells count="13">
    <mergeCell ref="A2:A4"/>
    <mergeCell ref="B3:B4"/>
    <mergeCell ref="E3:E4"/>
    <mergeCell ref="G3:G4"/>
    <mergeCell ref="B27:H27"/>
    <mergeCell ref="B5:H5"/>
    <mergeCell ref="B16:H16"/>
    <mergeCell ref="E2:F2"/>
    <mergeCell ref="G2:H2"/>
    <mergeCell ref="H3:H4"/>
    <mergeCell ref="F3:F4"/>
    <mergeCell ref="B2:D2"/>
    <mergeCell ref="C3:D3"/>
  </mergeCells>
  <pageMargins left="0.78740157480314965" right="0.78740157480314965" top="1.1811023622047245" bottom="0.86614173228346458"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AD458-FE15-4E3F-8110-43B3AAA426ED}">
  <dimension ref="A1:I42"/>
  <sheetViews>
    <sheetView zoomScaleNormal="100" workbookViewId="0"/>
  </sheetViews>
  <sheetFormatPr defaultRowHeight="12.75" x14ac:dyDescent="0.25"/>
  <cols>
    <col min="1" max="1" width="16" style="2" customWidth="1"/>
    <col min="2" max="9" width="8.85546875" style="2" customWidth="1"/>
    <col min="10" max="16384" width="9.140625" style="2"/>
  </cols>
  <sheetData>
    <row r="1" spans="1:9" s="17" customFormat="1" ht="12.75" customHeight="1" x14ac:dyDescent="0.2">
      <c r="A1" s="17" t="s">
        <v>344</v>
      </c>
    </row>
    <row r="2" spans="1:9" s="55" customFormat="1" ht="15.75" customHeight="1" x14ac:dyDescent="0.25">
      <c r="A2" s="242" t="s">
        <v>343</v>
      </c>
      <c r="B2" s="94" t="s">
        <v>342</v>
      </c>
      <c r="C2" s="94" t="s">
        <v>341</v>
      </c>
      <c r="D2" s="94" t="s">
        <v>340</v>
      </c>
      <c r="E2" s="94" t="s">
        <v>339</v>
      </c>
      <c r="F2" s="94" t="s">
        <v>338</v>
      </c>
      <c r="G2" s="94" t="s">
        <v>337</v>
      </c>
      <c r="H2" s="94" t="s">
        <v>336</v>
      </c>
      <c r="I2" s="240" t="s">
        <v>0</v>
      </c>
    </row>
    <row r="3" spans="1:9" s="55" customFormat="1" ht="15.75" customHeight="1" x14ac:dyDescent="0.25">
      <c r="A3" s="244"/>
      <c r="B3" s="220" t="s">
        <v>335</v>
      </c>
      <c r="C3" s="227"/>
      <c r="D3" s="227"/>
      <c r="E3" s="227"/>
      <c r="F3" s="227"/>
      <c r="G3" s="227"/>
      <c r="H3" s="211"/>
      <c r="I3" s="241"/>
    </row>
    <row r="4" spans="1:9" ht="12.75" customHeight="1" x14ac:dyDescent="0.25">
      <c r="A4" s="53">
        <v>1995</v>
      </c>
      <c r="B4" s="12">
        <v>19752</v>
      </c>
      <c r="C4" s="12">
        <v>49730</v>
      </c>
      <c r="D4" s="12">
        <v>45634</v>
      </c>
      <c r="E4" s="12">
        <v>22665</v>
      </c>
      <c r="F4" s="196">
        <v>20919</v>
      </c>
      <c r="G4" s="196">
        <v>9137</v>
      </c>
      <c r="H4" s="196">
        <v>31066</v>
      </c>
      <c r="I4" s="196">
        <v>198903</v>
      </c>
    </row>
    <row r="5" spans="1:9" x14ac:dyDescent="0.25">
      <c r="A5" s="53">
        <v>1996</v>
      </c>
      <c r="B5" s="12">
        <v>9793</v>
      </c>
      <c r="C5" s="12">
        <v>21812</v>
      </c>
      <c r="D5" s="12">
        <v>32153</v>
      </c>
      <c r="E5" s="12">
        <v>19216</v>
      </c>
      <c r="F5" s="196">
        <v>17766</v>
      </c>
      <c r="G5" s="196">
        <v>7890</v>
      </c>
      <c r="H5" s="196">
        <v>30778</v>
      </c>
      <c r="I5" s="196">
        <v>139408</v>
      </c>
    </row>
    <row r="6" spans="1:9" x14ac:dyDescent="0.25">
      <c r="A6" s="53">
        <v>1997</v>
      </c>
      <c r="B6" s="12">
        <v>8652</v>
      </c>
      <c r="C6" s="12">
        <v>18884</v>
      </c>
      <c r="D6" s="12">
        <v>28170</v>
      </c>
      <c r="E6" s="12">
        <v>18270</v>
      </c>
      <c r="F6" s="196">
        <v>17226</v>
      </c>
      <c r="G6" s="196">
        <v>7839</v>
      </c>
      <c r="H6" s="196">
        <v>37666</v>
      </c>
      <c r="I6" s="196">
        <v>136707</v>
      </c>
    </row>
    <row r="7" spans="1:9" x14ac:dyDescent="0.25">
      <c r="A7" s="53">
        <v>1998</v>
      </c>
      <c r="B7" s="12">
        <v>5955</v>
      </c>
      <c r="C7" s="12">
        <v>19588</v>
      </c>
      <c r="D7" s="12">
        <v>24871</v>
      </c>
      <c r="E7" s="12">
        <v>16927</v>
      </c>
      <c r="F7" s="196">
        <v>17301</v>
      </c>
      <c r="G7" s="196">
        <v>8171</v>
      </c>
      <c r="H7" s="196">
        <v>48788</v>
      </c>
      <c r="I7" s="196">
        <v>141601</v>
      </c>
    </row>
    <row r="8" spans="1:9" x14ac:dyDescent="0.25">
      <c r="A8" s="53">
        <v>1999</v>
      </c>
      <c r="B8" s="12">
        <v>7028</v>
      </c>
      <c r="C8" s="12">
        <v>20451</v>
      </c>
      <c r="D8" s="12">
        <v>34760</v>
      </c>
      <c r="E8" s="12">
        <v>15211</v>
      </c>
      <c r="F8" s="196">
        <v>13195</v>
      </c>
      <c r="G8" s="196">
        <v>6205</v>
      </c>
      <c r="H8" s="196">
        <v>53539</v>
      </c>
      <c r="I8" s="196">
        <v>150389</v>
      </c>
    </row>
    <row r="9" spans="1:9" x14ac:dyDescent="0.25">
      <c r="A9" s="53">
        <v>2000</v>
      </c>
      <c r="B9" s="12">
        <v>6907</v>
      </c>
      <c r="C9" s="12">
        <v>16280</v>
      </c>
      <c r="D9" s="12">
        <v>21467</v>
      </c>
      <c r="E9" s="12">
        <v>13314</v>
      </c>
      <c r="F9" s="196">
        <v>9829</v>
      </c>
      <c r="G9" s="196">
        <v>4373</v>
      </c>
      <c r="H9" s="196">
        <v>50288</v>
      </c>
      <c r="I9" s="196">
        <v>122458</v>
      </c>
    </row>
    <row r="10" spans="1:9" x14ac:dyDescent="0.25">
      <c r="A10" s="53">
        <v>2001</v>
      </c>
      <c r="B10" s="12">
        <v>6408</v>
      </c>
      <c r="C10" s="12">
        <v>17210</v>
      </c>
      <c r="D10" s="12">
        <v>22363</v>
      </c>
      <c r="E10" s="12">
        <v>13759</v>
      </c>
      <c r="F10" s="196">
        <v>10246</v>
      </c>
      <c r="G10" s="196">
        <v>3530</v>
      </c>
      <c r="H10" s="196">
        <v>52387</v>
      </c>
      <c r="I10" s="196">
        <v>125903</v>
      </c>
    </row>
    <row r="11" spans="1:9" x14ac:dyDescent="0.25">
      <c r="A11" s="53">
        <v>2002</v>
      </c>
      <c r="B11" s="12">
        <v>23013</v>
      </c>
      <c r="C11" s="12">
        <v>39128</v>
      </c>
      <c r="D11" s="12">
        <v>29879</v>
      </c>
      <c r="E11" s="12">
        <v>11794</v>
      </c>
      <c r="F11" s="196">
        <v>5184</v>
      </c>
      <c r="G11" s="196">
        <v>130</v>
      </c>
      <c r="H11" s="196">
        <v>6885</v>
      </c>
      <c r="I11" s="196">
        <v>116013</v>
      </c>
    </row>
    <row r="12" spans="1:9" x14ac:dyDescent="0.25">
      <c r="A12" s="53">
        <v>2003</v>
      </c>
      <c r="B12" s="12">
        <v>25728</v>
      </c>
      <c r="C12" s="12">
        <v>40281</v>
      </c>
      <c r="D12" s="12">
        <v>29528</v>
      </c>
      <c r="E12" s="12">
        <v>11791</v>
      </c>
      <c r="F12" s="199">
        <v>4989</v>
      </c>
      <c r="G12" s="197"/>
      <c r="H12" s="197"/>
      <c r="I12" s="196">
        <f>SUM(B12:H12)</f>
        <v>112317</v>
      </c>
    </row>
    <row r="13" spans="1:9" x14ac:dyDescent="0.25">
      <c r="A13" s="53">
        <v>2004</v>
      </c>
      <c r="B13" s="12">
        <v>26146</v>
      </c>
      <c r="C13" s="12">
        <f>27038+17763</f>
        <v>44801</v>
      </c>
      <c r="D13" s="12">
        <f>13263+8873+8689</f>
        <v>30825</v>
      </c>
      <c r="E13" s="12">
        <f>7027+5563</f>
        <v>12590</v>
      </c>
      <c r="F13" s="199">
        <v>5172</v>
      </c>
      <c r="G13" s="197"/>
      <c r="H13" s="197"/>
      <c r="I13" s="196">
        <f>SUM(B13:H13)</f>
        <v>119534</v>
      </c>
    </row>
    <row r="14" spans="1:9" x14ac:dyDescent="0.25">
      <c r="A14" s="53">
        <v>2005</v>
      </c>
      <c r="B14" s="12">
        <v>16977</v>
      </c>
      <c r="C14" s="12">
        <v>33036</v>
      </c>
      <c r="D14" s="12">
        <v>29696</v>
      </c>
      <c r="E14" s="12">
        <v>12962</v>
      </c>
      <c r="F14" s="199">
        <f>+F18+F22+F26+F30+F34+F38+F42</f>
        <v>5361</v>
      </c>
      <c r="G14" s="197"/>
      <c r="H14" s="197"/>
      <c r="I14" s="199">
        <f>+I18+I22+I26+I30+I34+I38+I42</f>
        <v>98032</v>
      </c>
    </row>
    <row r="15" spans="1:9" x14ac:dyDescent="0.25">
      <c r="A15" s="2" t="s">
        <v>63</v>
      </c>
      <c r="B15" s="8"/>
      <c r="C15" s="8"/>
      <c r="D15" s="8"/>
      <c r="E15" s="8"/>
      <c r="F15" s="8"/>
      <c r="G15" s="8"/>
      <c r="H15" s="8"/>
      <c r="I15" s="8"/>
    </row>
    <row r="16" spans="1:9" ht="18" customHeight="1" x14ac:dyDescent="0.25">
      <c r="A16" s="2" t="s">
        <v>42</v>
      </c>
      <c r="B16" s="12">
        <v>1000</v>
      </c>
      <c r="C16" s="12">
        <v>3344</v>
      </c>
      <c r="D16" s="12">
        <v>3283</v>
      </c>
      <c r="E16" s="12">
        <v>1511</v>
      </c>
      <c r="F16" s="199">
        <v>582</v>
      </c>
      <c r="G16" s="198"/>
      <c r="H16" s="197"/>
      <c r="I16" s="196">
        <v>9720</v>
      </c>
    </row>
    <row r="17" spans="1:9" ht="14.1" customHeight="1" x14ac:dyDescent="0.25">
      <c r="A17" s="2" t="s">
        <v>41</v>
      </c>
      <c r="B17" s="12">
        <v>917</v>
      </c>
      <c r="C17" s="12">
        <v>3153</v>
      </c>
      <c r="D17" s="12">
        <v>3132</v>
      </c>
      <c r="E17" s="12">
        <v>1340</v>
      </c>
      <c r="F17" s="199">
        <v>567</v>
      </c>
      <c r="G17" s="198"/>
      <c r="H17" s="200"/>
      <c r="I17" s="196">
        <v>9109</v>
      </c>
    </row>
    <row r="18" spans="1:9" s="62" customFormat="1" ht="12.95" customHeight="1" x14ac:dyDescent="0.25">
      <c r="A18" s="62" t="s">
        <v>40</v>
      </c>
      <c r="B18" s="8">
        <v>1917</v>
      </c>
      <c r="C18" s="8">
        <v>6497</v>
      </c>
      <c r="D18" s="8">
        <v>6415</v>
      </c>
      <c r="E18" s="8">
        <v>2851</v>
      </c>
      <c r="F18" s="195">
        <v>1149</v>
      </c>
      <c r="H18" s="195"/>
      <c r="I18" s="195">
        <v>18829</v>
      </c>
    </row>
    <row r="19" spans="1:9" ht="18" customHeight="1" x14ac:dyDescent="0.25">
      <c r="A19" s="2" t="s">
        <v>39</v>
      </c>
      <c r="B19" s="12">
        <v>615</v>
      </c>
      <c r="C19" s="12">
        <v>1414</v>
      </c>
      <c r="D19" s="12">
        <v>1312</v>
      </c>
      <c r="E19" s="12">
        <v>542</v>
      </c>
      <c r="F19" s="199">
        <v>222</v>
      </c>
      <c r="G19" s="198"/>
      <c r="H19" s="197"/>
      <c r="I19" s="196">
        <v>4105</v>
      </c>
    </row>
    <row r="20" spans="1:9" ht="14.1" customHeight="1" x14ac:dyDescent="0.25">
      <c r="A20" s="2" t="s">
        <v>38</v>
      </c>
      <c r="B20" s="12">
        <v>597</v>
      </c>
      <c r="C20" s="12">
        <v>1216</v>
      </c>
      <c r="D20" s="12">
        <v>1152</v>
      </c>
      <c r="E20" s="12">
        <v>462</v>
      </c>
      <c r="F20" s="199">
        <v>186</v>
      </c>
      <c r="G20" s="198"/>
      <c r="H20" s="197"/>
      <c r="I20" s="196">
        <v>3613</v>
      </c>
    </row>
    <row r="21" spans="1:9" ht="14.1" customHeight="1" x14ac:dyDescent="0.25">
      <c r="A21" s="2" t="s">
        <v>37</v>
      </c>
      <c r="B21" s="12">
        <v>817</v>
      </c>
      <c r="C21" s="12">
        <v>1629</v>
      </c>
      <c r="D21" s="12">
        <v>1208</v>
      </c>
      <c r="E21" s="12">
        <v>468</v>
      </c>
      <c r="F21" s="199">
        <v>179</v>
      </c>
      <c r="G21" s="198"/>
      <c r="H21" s="197"/>
      <c r="I21" s="196">
        <v>4301</v>
      </c>
    </row>
    <row r="22" spans="1:9" s="62" customFormat="1" ht="12.95" customHeight="1" x14ac:dyDescent="0.25">
      <c r="A22" s="62" t="s">
        <v>36</v>
      </c>
      <c r="B22" s="8">
        <v>2029</v>
      </c>
      <c r="C22" s="8">
        <v>4259</v>
      </c>
      <c r="D22" s="8">
        <v>3672</v>
      </c>
      <c r="E22" s="8">
        <v>1472</v>
      </c>
      <c r="F22" s="195">
        <v>587</v>
      </c>
      <c r="H22" s="195"/>
      <c r="I22" s="195">
        <v>12019</v>
      </c>
    </row>
    <row r="23" spans="1:9" ht="18" customHeight="1" x14ac:dyDescent="0.25">
      <c r="A23" s="2" t="s">
        <v>35</v>
      </c>
      <c r="B23" s="12">
        <v>820</v>
      </c>
      <c r="C23" s="12">
        <v>1575</v>
      </c>
      <c r="D23" s="12">
        <v>1436</v>
      </c>
      <c r="E23" s="12">
        <v>641</v>
      </c>
      <c r="F23" s="199">
        <v>235</v>
      </c>
      <c r="G23" s="198"/>
      <c r="H23" s="197"/>
      <c r="I23" s="196">
        <v>4707</v>
      </c>
    </row>
    <row r="24" spans="1:9" ht="14.1" customHeight="1" x14ac:dyDescent="0.25">
      <c r="A24" s="2" t="s">
        <v>34</v>
      </c>
      <c r="B24" s="12">
        <v>507</v>
      </c>
      <c r="C24" s="12">
        <v>972</v>
      </c>
      <c r="D24" s="12">
        <v>1020</v>
      </c>
      <c r="E24" s="12">
        <v>443</v>
      </c>
      <c r="F24" s="199">
        <v>181</v>
      </c>
      <c r="G24" s="198"/>
      <c r="H24" s="197"/>
      <c r="I24" s="196">
        <v>3123</v>
      </c>
    </row>
    <row r="25" spans="1:9" ht="14.1" customHeight="1" x14ac:dyDescent="0.25">
      <c r="A25" s="2" t="s">
        <v>33</v>
      </c>
      <c r="B25" s="12">
        <v>796</v>
      </c>
      <c r="C25" s="12">
        <v>1452</v>
      </c>
      <c r="D25" s="12">
        <v>1246</v>
      </c>
      <c r="E25" s="12">
        <v>644</v>
      </c>
      <c r="F25" s="199">
        <v>342</v>
      </c>
      <c r="G25" s="198"/>
      <c r="H25" s="197"/>
      <c r="I25" s="196">
        <v>4480</v>
      </c>
    </row>
    <row r="26" spans="1:9" s="62" customFormat="1" ht="12.95" customHeight="1" x14ac:dyDescent="0.25">
      <c r="A26" s="62" t="s">
        <v>32</v>
      </c>
      <c r="B26" s="8">
        <v>2123</v>
      </c>
      <c r="C26" s="8">
        <v>3999</v>
      </c>
      <c r="D26" s="8">
        <v>3702</v>
      </c>
      <c r="E26" s="8">
        <v>1728</v>
      </c>
      <c r="F26" s="195">
        <v>758</v>
      </c>
      <c r="H26" s="195"/>
      <c r="I26" s="195">
        <v>12310</v>
      </c>
    </row>
    <row r="27" spans="1:9" ht="18" customHeight="1" x14ac:dyDescent="0.25">
      <c r="A27" s="2" t="s">
        <v>31</v>
      </c>
      <c r="B27" s="12">
        <v>756</v>
      </c>
      <c r="C27" s="12">
        <v>1341</v>
      </c>
      <c r="D27" s="12">
        <v>1183</v>
      </c>
      <c r="E27" s="12">
        <v>546</v>
      </c>
      <c r="F27" s="199">
        <v>258</v>
      </c>
      <c r="G27" s="198"/>
      <c r="H27" s="197"/>
      <c r="I27" s="196">
        <v>4084</v>
      </c>
    </row>
    <row r="28" spans="1:9" ht="14.1" customHeight="1" x14ac:dyDescent="0.25">
      <c r="A28" s="2" t="s">
        <v>30</v>
      </c>
      <c r="B28" s="12">
        <v>733</v>
      </c>
      <c r="C28" s="12">
        <v>1468</v>
      </c>
      <c r="D28" s="12">
        <v>1088</v>
      </c>
      <c r="E28" s="12">
        <v>456</v>
      </c>
      <c r="F28" s="199">
        <v>222</v>
      </c>
      <c r="G28" s="198"/>
      <c r="H28" s="197"/>
      <c r="I28" s="196">
        <v>3967</v>
      </c>
    </row>
    <row r="29" spans="1:9" ht="14.1" customHeight="1" x14ac:dyDescent="0.25">
      <c r="A29" s="2" t="s">
        <v>29</v>
      </c>
      <c r="B29" s="12">
        <v>586</v>
      </c>
      <c r="C29" s="12">
        <v>908</v>
      </c>
      <c r="D29" s="12">
        <v>939</v>
      </c>
      <c r="E29" s="12">
        <v>384</v>
      </c>
      <c r="F29" s="199">
        <v>165</v>
      </c>
      <c r="G29" s="198"/>
      <c r="H29" s="197"/>
      <c r="I29" s="196">
        <v>2982</v>
      </c>
    </row>
    <row r="30" spans="1:9" s="62" customFormat="1" ht="12.95" customHeight="1" x14ac:dyDescent="0.25">
      <c r="A30" s="62" t="s">
        <v>28</v>
      </c>
      <c r="B30" s="8">
        <v>2075</v>
      </c>
      <c r="C30" s="8">
        <v>3717</v>
      </c>
      <c r="D30" s="8">
        <v>3210</v>
      </c>
      <c r="E30" s="8">
        <v>1386</v>
      </c>
      <c r="F30" s="195">
        <v>645</v>
      </c>
      <c r="H30" s="195"/>
      <c r="I30" s="195">
        <v>11033</v>
      </c>
    </row>
    <row r="31" spans="1:9" ht="18" customHeight="1" x14ac:dyDescent="0.25">
      <c r="A31" s="2" t="s">
        <v>27</v>
      </c>
      <c r="B31" s="12">
        <v>1473</v>
      </c>
      <c r="C31" s="12">
        <v>2308</v>
      </c>
      <c r="D31" s="12">
        <v>2136</v>
      </c>
      <c r="E31" s="12">
        <v>959</v>
      </c>
      <c r="F31" s="199">
        <v>357</v>
      </c>
      <c r="G31" s="198"/>
      <c r="H31" s="197"/>
      <c r="I31" s="196">
        <v>7233</v>
      </c>
    </row>
    <row r="32" spans="1:9" ht="14.1" customHeight="1" x14ac:dyDescent="0.25">
      <c r="A32" s="2" t="s">
        <v>26</v>
      </c>
      <c r="B32" s="12">
        <v>622</v>
      </c>
      <c r="C32" s="12">
        <v>1246</v>
      </c>
      <c r="D32" s="12">
        <v>1150</v>
      </c>
      <c r="E32" s="12">
        <v>518</v>
      </c>
      <c r="F32" s="199">
        <v>201</v>
      </c>
      <c r="G32" s="198"/>
      <c r="H32" s="197"/>
      <c r="I32" s="196">
        <v>3737</v>
      </c>
    </row>
    <row r="33" spans="1:9" ht="14.1" customHeight="1" x14ac:dyDescent="0.25">
      <c r="A33" s="2" t="s">
        <v>25</v>
      </c>
      <c r="B33" s="12">
        <v>549</v>
      </c>
      <c r="C33" s="12">
        <v>885</v>
      </c>
      <c r="D33" s="12">
        <v>915</v>
      </c>
      <c r="E33" s="12">
        <v>354</v>
      </c>
      <c r="F33" s="199">
        <v>178</v>
      </c>
      <c r="G33" s="198"/>
      <c r="H33" s="197"/>
      <c r="I33" s="196">
        <v>2881</v>
      </c>
    </row>
    <row r="34" spans="1:9" s="62" customFormat="1" ht="12.95" customHeight="1" x14ac:dyDescent="0.25">
      <c r="A34" s="62" t="s">
        <v>24</v>
      </c>
      <c r="B34" s="8">
        <v>2644</v>
      </c>
      <c r="C34" s="8">
        <v>4439</v>
      </c>
      <c r="D34" s="8">
        <v>4201</v>
      </c>
      <c r="E34" s="8">
        <v>1831</v>
      </c>
      <c r="F34" s="195">
        <v>736</v>
      </c>
      <c r="H34" s="195"/>
      <c r="I34" s="195">
        <v>13851</v>
      </c>
    </row>
    <row r="35" spans="1:9" ht="18" customHeight="1" x14ac:dyDescent="0.25">
      <c r="A35" s="2" t="s">
        <v>23</v>
      </c>
      <c r="B35" s="12">
        <v>1268</v>
      </c>
      <c r="C35" s="12">
        <v>1968</v>
      </c>
      <c r="D35" s="12">
        <v>1655</v>
      </c>
      <c r="E35" s="12">
        <v>719</v>
      </c>
      <c r="F35" s="199">
        <v>283</v>
      </c>
      <c r="G35" s="198"/>
      <c r="H35" s="197"/>
      <c r="I35" s="196">
        <v>5893</v>
      </c>
    </row>
    <row r="36" spans="1:9" ht="14.1" customHeight="1" x14ac:dyDescent="0.25">
      <c r="A36" s="2" t="s">
        <v>22</v>
      </c>
      <c r="B36" s="12">
        <v>837</v>
      </c>
      <c r="C36" s="12">
        <v>1368</v>
      </c>
      <c r="D36" s="12">
        <v>1140</v>
      </c>
      <c r="E36" s="12">
        <v>507</v>
      </c>
      <c r="F36" s="199">
        <v>193</v>
      </c>
      <c r="G36" s="198"/>
      <c r="H36" s="197"/>
      <c r="I36" s="196">
        <v>4045</v>
      </c>
    </row>
    <row r="37" spans="1:9" ht="14.1" customHeight="1" x14ac:dyDescent="0.25">
      <c r="A37" s="2" t="s">
        <v>21</v>
      </c>
      <c r="B37" s="12">
        <v>1233</v>
      </c>
      <c r="C37" s="12">
        <v>2075</v>
      </c>
      <c r="D37" s="12">
        <v>1517</v>
      </c>
      <c r="E37" s="12">
        <v>639</v>
      </c>
      <c r="F37" s="199">
        <v>233</v>
      </c>
      <c r="G37" s="198"/>
      <c r="H37" s="197"/>
      <c r="I37" s="196">
        <v>5697</v>
      </c>
    </row>
    <row r="38" spans="1:9" s="62" customFormat="1" ht="12.95" customHeight="1" x14ac:dyDescent="0.25">
      <c r="A38" s="62" t="s">
        <v>20</v>
      </c>
      <c r="B38" s="8">
        <v>3338</v>
      </c>
      <c r="C38" s="8">
        <v>5411</v>
      </c>
      <c r="D38" s="8">
        <v>4312</v>
      </c>
      <c r="E38" s="8">
        <v>1865</v>
      </c>
      <c r="F38" s="195">
        <v>709</v>
      </c>
      <c r="H38" s="195"/>
      <c r="I38" s="195">
        <v>15635</v>
      </c>
    </row>
    <row r="39" spans="1:9" ht="18" customHeight="1" x14ac:dyDescent="0.25">
      <c r="A39" s="2" t="s">
        <v>19</v>
      </c>
      <c r="B39" s="12">
        <v>1026</v>
      </c>
      <c r="C39" s="12">
        <v>1912</v>
      </c>
      <c r="D39" s="12">
        <v>1637</v>
      </c>
      <c r="E39" s="12">
        <v>757</v>
      </c>
      <c r="F39" s="199">
        <v>353</v>
      </c>
      <c r="G39" s="198"/>
      <c r="H39" s="197"/>
      <c r="I39" s="196">
        <v>5685</v>
      </c>
    </row>
    <row r="40" spans="1:9" ht="14.1" customHeight="1" x14ac:dyDescent="0.25">
      <c r="A40" s="2" t="s">
        <v>18</v>
      </c>
      <c r="B40" s="12">
        <v>1128</v>
      </c>
      <c r="C40" s="12">
        <v>1468</v>
      </c>
      <c r="D40" s="12">
        <v>1236</v>
      </c>
      <c r="E40" s="12">
        <v>505</v>
      </c>
      <c r="F40" s="199">
        <v>200</v>
      </c>
      <c r="G40" s="198"/>
      <c r="H40" s="197"/>
      <c r="I40" s="196">
        <v>4537</v>
      </c>
    </row>
    <row r="41" spans="1:9" ht="14.1" customHeight="1" x14ac:dyDescent="0.25">
      <c r="A41" s="2" t="s">
        <v>17</v>
      </c>
      <c r="B41" s="12">
        <v>697</v>
      </c>
      <c r="C41" s="12">
        <v>1334</v>
      </c>
      <c r="D41" s="12">
        <v>1311</v>
      </c>
      <c r="E41" s="12">
        <v>567</v>
      </c>
      <c r="F41" s="199">
        <v>224</v>
      </c>
      <c r="G41" s="198"/>
      <c r="H41" s="197"/>
      <c r="I41" s="196">
        <v>4133</v>
      </c>
    </row>
    <row r="42" spans="1:9" s="62" customFormat="1" ht="12.95" customHeight="1" x14ac:dyDescent="0.25">
      <c r="A42" s="62" t="s">
        <v>16</v>
      </c>
      <c r="B42" s="8">
        <v>2851</v>
      </c>
      <c r="C42" s="8">
        <v>4714</v>
      </c>
      <c r="D42" s="8">
        <v>4184</v>
      </c>
      <c r="E42" s="8">
        <v>1829</v>
      </c>
      <c r="F42" s="195">
        <v>777</v>
      </c>
      <c r="H42" s="195"/>
      <c r="I42" s="195">
        <v>14355</v>
      </c>
    </row>
  </sheetData>
  <mergeCells count="3">
    <mergeCell ref="B3:H3"/>
    <mergeCell ref="A2:A3"/>
    <mergeCell ref="I2:I3"/>
  </mergeCells>
  <pageMargins left="0.78740157480314965" right="0.78740157480314965" top="1.1811023622047245" bottom="0.86614173228346458" header="0.51181102362204722" footer="0.51181102362204722"/>
  <pageSetup paperSize="9" scale="99" orientation="portrait" r:id="rId1"/>
  <headerFooter alignWithMargins="0"/>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3DAA7-C715-4A44-B53F-8680C4EC3C60}">
  <dimension ref="A1:L32"/>
  <sheetViews>
    <sheetView zoomScaleNormal="100" workbookViewId="0"/>
  </sheetViews>
  <sheetFormatPr defaultRowHeight="12.75" x14ac:dyDescent="0.25"/>
  <cols>
    <col min="1" max="1" width="14.85546875" style="2" customWidth="1"/>
    <col min="2" max="12" width="6.5703125" style="2" customWidth="1"/>
    <col min="13" max="16384" width="9.140625" style="2"/>
  </cols>
  <sheetData>
    <row r="1" spans="1:12" s="17" customFormat="1" ht="15.75" customHeight="1" x14ac:dyDescent="0.2">
      <c r="A1" s="205" t="s">
        <v>356</v>
      </c>
      <c r="E1" s="205"/>
      <c r="F1" s="205"/>
      <c r="G1" s="205"/>
    </row>
    <row r="2" spans="1:12" s="55" customFormat="1" ht="15.75" customHeight="1" x14ac:dyDescent="0.25">
      <c r="A2" s="217" t="s">
        <v>49</v>
      </c>
      <c r="B2" s="213" t="s">
        <v>0</v>
      </c>
      <c r="C2" s="212" t="s">
        <v>63</v>
      </c>
      <c r="D2" s="212"/>
      <c r="E2" s="212"/>
      <c r="F2" s="212"/>
      <c r="G2" s="212"/>
      <c r="H2" s="212" t="s">
        <v>63</v>
      </c>
      <c r="I2" s="212"/>
      <c r="J2" s="212"/>
      <c r="K2" s="212"/>
      <c r="L2" s="220"/>
    </row>
    <row r="3" spans="1:12" s="204" customFormat="1" ht="23.25" customHeight="1" x14ac:dyDescent="0.25">
      <c r="A3" s="217"/>
      <c r="B3" s="213"/>
      <c r="C3" s="213" t="s">
        <v>355</v>
      </c>
      <c r="D3" s="213" t="s">
        <v>354</v>
      </c>
      <c r="E3" s="213" t="s">
        <v>353</v>
      </c>
      <c r="F3" s="213" t="s">
        <v>352</v>
      </c>
      <c r="G3" s="213" t="s">
        <v>351</v>
      </c>
      <c r="H3" s="213" t="s">
        <v>350</v>
      </c>
      <c r="I3" s="213" t="s">
        <v>349</v>
      </c>
      <c r="J3" s="213"/>
      <c r="K3" s="213" t="s">
        <v>348</v>
      </c>
      <c r="L3" s="216" t="s">
        <v>347</v>
      </c>
    </row>
    <row r="4" spans="1:12" s="204" customFormat="1" ht="44.25" customHeight="1" x14ac:dyDescent="0.25">
      <c r="A4" s="217"/>
      <c r="B4" s="213"/>
      <c r="C4" s="213"/>
      <c r="D4" s="213"/>
      <c r="E4" s="213"/>
      <c r="F4" s="213"/>
      <c r="G4" s="213"/>
      <c r="H4" s="213"/>
      <c r="I4" s="31" t="s">
        <v>346</v>
      </c>
      <c r="J4" s="31" t="s">
        <v>345</v>
      </c>
      <c r="K4" s="213"/>
      <c r="L4" s="216"/>
    </row>
    <row r="5" spans="1:12" ht="20.100000000000001" customHeight="1" x14ac:dyDescent="0.25">
      <c r="A5" s="2" t="s">
        <v>42</v>
      </c>
      <c r="B5" s="19">
        <v>3536</v>
      </c>
      <c r="C5" s="19">
        <v>680</v>
      </c>
      <c r="D5" s="19">
        <v>94</v>
      </c>
      <c r="E5" s="19">
        <v>109</v>
      </c>
      <c r="F5" s="19">
        <v>773</v>
      </c>
      <c r="G5" s="19">
        <v>1340</v>
      </c>
      <c r="H5" s="19">
        <v>52</v>
      </c>
      <c r="I5" s="203">
        <v>196</v>
      </c>
      <c r="J5" s="203">
        <v>0</v>
      </c>
      <c r="K5" s="19">
        <v>6</v>
      </c>
      <c r="L5" s="19">
        <v>173</v>
      </c>
    </row>
    <row r="6" spans="1:12" ht="15" customHeight="1" x14ac:dyDescent="0.25">
      <c r="A6" s="2" t="s">
        <v>41</v>
      </c>
      <c r="B6" s="19">
        <v>5083</v>
      </c>
      <c r="C6" s="19">
        <v>1088</v>
      </c>
      <c r="D6" s="19">
        <v>157</v>
      </c>
      <c r="E6" s="19">
        <v>74</v>
      </c>
      <c r="F6" s="19">
        <v>695</v>
      </c>
      <c r="G6" s="19">
        <v>1473</v>
      </c>
      <c r="H6" s="19">
        <v>23</v>
      </c>
      <c r="I6" s="203">
        <v>175</v>
      </c>
      <c r="J6" s="203">
        <v>2</v>
      </c>
      <c r="K6" s="19">
        <v>192</v>
      </c>
      <c r="L6" s="19">
        <v>119</v>
      </c>
    </row>
    <row r="7" spans="1:12" s="62" customFormat="1" ht="15" customHeight="1" x14ac:dyDescent="0.25">
      <c r="A7" s="62" t="s">
        <v>40</v>
      </c>
      <c r="B7" s="201">
        <v>8619</v>
      </c>
      <c r="C7" s="201">
        <v>1768</v>
      </c>
      <c r="D7" s="201">
        <v>251</v>
      </c>
      <c r="E7" s="201">
        <v>183</v>
      </c>
      <c r="F7" s="201">
        <v>1468</v>
      </c>
      <c r="G7" s="201">
        <v>2813</v>
      </c>
      <c r="H7" s="201">
        <v>75</v>
      </c>
      <c r="I7" s="202">
        <v>371</v>
      </c>
      <c r="J7" s="202">
        <v>2</v>
      </c>
      <c r="K7" s="201">
        <v>198</v>
      </c>
      <c r="L7" s="201">
        <v>292</v>
      </c>
    </row>
    <row r="8" spans="1:12" ht="20.100000000000001" customHeight="1" x14ac:dyDescent="0.25">
      <c r="A8" s="2" t="s">
        <v>39</v>
      </c>
      <c r="B8" s="19">
        <v>3401</v>
      </c>
      <c r="C8" s="19">
        <v>933</v>
      </c>
      <c r="D8" s="19">
        <v>125</v>
      </c>
      <c r="E8" s="19">
        <v>53</v>
      </c>
      <c r="F8" s="19">
        <v>892</v>
      </c>
      <c r="G8" s="19">
        <v>637</v>
      </c>
      <c r="H8" s="19">
        <v>72</v>
      </c>
      <c r="I8" s="203">
        <v>215</v>
      </c>
      <c r="J8" s="203">
        <v>3</v>
      </c>
      <c r="K8" s="19">
        <v>77</v>
      </c>
      <c r="L8" s="19">
        <v>98</v>
      </c>
    </row>
    <row r="9" spans="1:12" ht="15" customHeight="1" x14ac:dyDescent="0.25">
      <c r="A9" s="2" t="s">
        <v>38</v>
      </c>
      <c r="B9" s="19">
        <v>2198</v>
      </c>
      <c r="C9" s="19">
        <v>532</v>
      </c>
      <c r="D9" s="19">
        <v>8</v>
      </c>
      <c r="E9" s="19">
        <v>37</v>
      </c>
      <c r="F9" s="19">
        <v>732</v>
      </c>
      <c r="G9" s="19">
        <v>357</v>
      </c>
      <c r="H9" s="19">
        <v>9</v>
      </c>
      <c r="I9" s="203">
        <v>341</v>
      </c>
      <c r="J9" s="203">
        <v>1</v>
      </c>
      <c r="K9" s="19">
        <v>0</v>
      </c>
      <c r="L9" s="19">
        <v>91</v>
      </c>
    </row>
    <row r="10" spans="1:12" ht="15" customHeight="1" x14ac:dyDescent="0.25">
      <c r="A10" s="2" t="s">
        <v>37</v>
      </c>
      <c r="B10" s="19">
        <v>3503</v>
      </c>
      <c r="C10" s="19">
        <v>819</v>
      </c>
      <c r="D10" s="19">
        <v>58</v>
      </c>
      <c r="E10" s="19">
        <v>64</v>
      </c>
      <c r="F10" s="19">
        <v>1078</v>
      </c>
      <c r="G10" s="19">
        <v>775</v>
      </c>
      <c r="H10" s="19">
        <v>38</v>
      </c>
      <c r="I10" s="203">
        <v>89</v>
      </c>
      <c r="J10" s="203">
        <v>12</v>
      </c>
      <c r="K10" s="19">
        <v>154</v>
      </c>
      <c r="L10" s="19">
        <v>288</v>
      </c>
    </row>
    <row r="11" spans="1:12" s="62" customFormat="1" ht="15" customHeight="1" x14ac:dyDescent="0.25">
      <c r="A11" s="62" t="s">
        <v>36</v>
      </c>
      <c r="B11" s="201">
        <v>9102</v>
      </c>
      <c r="C11" s="201">
        <v>2284</v>
      </c>
      <c r="D11" s="201">
        <v>191</v>
      </c>
      <c r="E11" s="201">
        <v>154</v>
      </c>
      <c r="F11" s="201">
        <v>2702</v>
      </c>
      <c r="G11" s="201">
        <v>1769</v>
      </c>
      <c r="H11" s="201">
        <v>119</v>
      </c>
      <c r="I11" s="202">
        <v>645</v>
      </c>
      <c r="J11" s="202">
        <v>16</v>
      </c>
      <c r="K11" s="201">
        <v>231</v>
      </c>
      <c r="L11" s="201">
        <v>477</v>
      </c>
    </row>
    <row r="12" spans="1:12" ht="20.100000000000001" customHeight="1" x14ac:dyDescent="0.25">
      <c r="A12" s="2" t="s">
        <v>35</v>
      </c>
      <c r="B12" s="19">
        <v>1909</v>
      </c>
      <c r="C12" s="19">
        <v>706</v>
      </c>
      <c r="D12" s="19">
        <v>1</v>
      </c>
      <c r="E12" s="19">
        <v>53</v>
      </c>
      <c r="F12" s="19">
        <v>543</v>
      </c>
      <c r="G12" s="19">
        <v>277</v>
      </c>
      <c r="H12" s="19">
        <v>34</v>
      </c>
      <c r="I12" s="203">
        <v>174</v>
      </c>
      <c r="J12" s="203">
        <v>20</v>
      </c>
      <c r="K12" s="19">
        <v>13</v>
      </c>
      <c r="L12" s="19">
        <v>72</v>
      </c>
    </row>
    <row r="13" spans="1:12" ht="15" customHeight="1" x14ac:dyDescent="0.25">
      <c r="A13" s="2" t="s">
        <v>34</v>
      </c>
      <c r="B13" s="19">
        <v>2248</v>
      </c>
      <c r="C13" s="19">
        <v>832</v>
      </c>
      <c r="D13" s="19">
        <v>122</v>
      </c>
      <c r="E13" s="19">
        <v>85</v>
      </c>
      <c r="F13" s="19">
        <v>349</v>
      </c>
      <c r="G13" s="19">
        <v>39</v>
      </c>
      <c r="H13" s="19">
        <v>69</v>
      </c>
      <c r="I13" s="203">
        <v>228</v>
      </c>
      <c r="J13" s="203">
        <v>14</v>
      </c>
      <c r="K13" s="19">
        <v>285</v>
      </c>
      <c r="L13" s="19">
        <v>108</v>
      </c>
    </row>
    <row r="14" spans="1:12" ht="15" customHeight="1" x14ac:dyDescent="0.25">
      <c r="A14" s="2" t="s">
        <v>33</v>
      </c>
      <c r="B14" s="19">
        <v>2863</v>
      </c>
      <c r="C14" s="19">
        <v>941</v>
      </c>
      <c r="D14" s="19">
        <v>91</v>
      </c>
      <c r="E14" s="19">
        <v>42</v>
      </c>
      <c r="F14" s="19">
        <v>539</v>
      </c>
      <c r="G14" s="19">
        <v>371</v>
      </c>
      <c r="H14" s="19">
        <v>39</v>
      </c>
      <c r="I14" s="203">
        <v>109</v>
      </c>
      <c r="J14" s="203">
        <v>5</v>
      </c>
      <c r="K14" s="19">
        <v>217</v>
      </c>
      <c r="L14" s="19">
        <v>179</v>
      </c>
    </row>
    <row r="15" spans="1:12" s="62" customFormat="1" ht="15" customHeight="1" x14ac:dyDescent="0.25">
      <c r="A15" s="62" t="s">
        <v>32</v>
      </c>
      <c r="B15" s="201">
        <v>7020</v>
      </c>
      <c r="C15" s="201">
        <v>2479</v>
      </c>
      <c r="D15" s="201">
        <v>214</v>
      </c>
      <c r="E15" s="201">
        <v>180</v>
      </c>
      <c r="F15" s="201">
        <v>1431</v>
      </c>
      <c r="G15" s="201">
        <v>687</v>
      </c>
      <c r="H15" s="201">
        <v>142</v>
      </c>
      <c r="I15" s="202">
        <v>511</v>
      </c>
      <c r="J15" s="202">
        <v>39</v>
      </c>
      <c r="K15" s="201">
        <v>515</v>
      </c>
      <c r="L15" s="201">
        <v>359</v>
      </c>
    </row>
    <row r="16" spans="1:12" ht="20.100000000000001" customHeight="1" x14ac:dyDescent="0.25">
      <c r="A16" s="2" t="s">
        <v>31</v>
      </c>
      <c r="B16" s="19">
        <v>3926</v>
      </c>
      <c r="C16" s="19">
        <v>854</v>
      </c>
      <c r="D16" s="19">
        <v>202</v>
      </c>
      <c r="E16" s="19">
        <v>41</v>
      </c>
      <c r="F16" s="19">
        <v>1340</v>
      </c>
      <c r="G16" s="19">
        <v>524</v>
      </c>
      <c r="H16" s="19">
        <v>169</v>
      </c>
      <c r="I16" s="203">
        <v>272</v>
      </c>
      <c r="J16" s="203">
        <v>5</v>
      </c>
      <c r="K16" s="19">
        <v>228</v>
      </c>
      <c r="L16" s="19">
        <v>34</v>
      </c>
    </row>
    <row r="17" spans="1:12" ht="15" customHeight="1" x14ac:dyDescent="0.25">
      <c r="A17" s="2" t="s">
        <v>30</v>
      </c>
      <c r="B17" s="19">
        <v>4706</v>
      </c>
      <c r="C17" s="19">
        <v>933</v>
      </c>
      <c r="D17" s="19">
        <v>11</v>
      </c>
      <c r="E17" s="19">
        <v>49</v>
      </c>
      <c r="F17" s="19">
        <v>1012</v>
      </c>
      <c r="G17" s="19">
        <v>759</v>
      </c>
      <c r="H17" s="19">
        <v>61</v>
      </c>
      <c r="I17" s="203">
        <v>286</v>
      </c>
      <c r="J17" s="203">
        <v>15</v>
      </c>
      <c r="K17" s="19">
        <v>567</v>
      </c>
      <c r="L17" s="19">
        <v>175</v>
      </c>
    </row>
    <row r="18" spans="1:12" ht="15" customHeight="1" x14ac:dyDescent="0.25">
      <c r="A18" s="2" t="s">
        <v>29</v>
      </c>
      <c r="B18" s="19">
        <v>3411</v>
      </c>
      <c r="C18" s="19">
        <v>595</v>
      </c>
      <c r="D18" s="19">
        <v>95</v>
      </c>
      <c r="E18" s="19">
        <v>49</v>
      </c>
      <c r="F18" s="19">
        <v>1041</v>
      </c>
      <c r="G18" s="19">
        <v>330</v>
      </c>
      <c r="H18" s="19">
        <v>64</v>
      </c>
      <c r="I18" s="203">
        <v>452</v>
      </c>
      <c r="J18" s="203">
        <v>2</v>
      </c>
      <c r="K18" s="19">
        <v>271</v>
      </c>
      <c r="L18" s="19">
        <v>141</v>
      </c>
    </row>
    <row r="19" spans="1:12" s="62" customFormat="1" ht="15" customHeight="1" x14ac:dyDescent="0.25">
      <c r="A19" s="62" t="s">
        <v>28</v>
      </c>
      <c r="B19" s="201">
        <v>12043</v>
      </c>
      <c r="C19" s="201">
        <v>2382</v>
      </c>
      <c r="D19" s="201">
        <v>308</v>
      </c>
      <c r="E19" s="201">
        <v>139</v>
      </c>
      <c r="F19" s="201">
        <v>3393</v>
      </c>
      <c r="G19" s="201">
        <v>1613</v>
      </c>
      <c r="H19" s="201">
        <v>294</v>
      </c>
      <c r="I19" s="202">
        <v>1010</v>
      </c>
      <c r="J19" s="202">
        <v>22</v>
      </c>
      <c r="K19" s="201">
        <v>1066</v>
      </c>
      <c r="L19" s="201">
        <v>350</v>
      </c>
    </row>
    <row r="20" spans="1:12" ht="20.100000000000001" customHeight="1" x14ac:dyDescent="0.25">
      <c r="A20" s="2" t="s">
        <v>27</v>
      </c>
      <c r="B20" s="19">
        <v>12785</v>
      </c>
      <c r="C20" s="19">
        <v>1819</v>
      </c>
      <c r="D20" s="19">
        <v>167</v>
      </c>
      <c r="E20" s="19">
        <v>140</v>
      </c>
      <c r="F20" s="19">
        <v>2888</v>
      </c>
      <c r="G20" s="19">
        <v>3506</v>
      </c>
      <c r="H20" s="19">
        <v>465</v>
      </c>
      <c r="I20" s="203">
        <v>1478</v>
      </c>
      <c r="J20" s="203">
        <v>20</v>
      </c>
      <c r="K20" s="19">
        <v>772</v>
      </c>
      <c r="L20" s="19">
        <v>229</v>
      </c>
    </row>
    <row r="21" spans="1:12" ht="15" customHeight="1" x14ac:dyDescent="0.25">
      <c r="A21" s="2" t="s">
        <v>26</v>
      </c>
      <c r="B21" s="19">
        <v>3808</v>
      </c>
      <c r="C21" s="19">
        <v>752</v>
      </c>
      <c r="D21" s="19">
        <v>77</v>
      </c>
      <c r="E21" s="19">
        <v>47</v>
      </c>
      <c r="F21" s="19">
        <v>1032</v>
      </c>
      <c r="G21" s="19">
        <v>606</v>
      </c>
      <c r="H21" s="19">
        <v>177</v>
      </c>
      <c r="I21" s="203">
        <v>435</v>
      </c>
      <c r="J21" s="203">
        <v>1</v>
      </c>
      <c r="K21" s="19">
        <v>515</v>
      </c>
      <c r="L21" s="19">
        <v>143</v>
      </c>
    </row>
    <row r="22" spans="1:12" ht="15" customHeight="1" x14ac:dyDescent="0.25">
      <c r="A22" s="2" t="s">
        <v>25</v>
      </c>
      <c r="B22" s="19">
        <v>2371</v>
      </c>
      <c r="C22" s="19">
        <v>282</v>
      </c>
      <c r="D22" s="19">
        <v>2</v>
      </c>
      <c r="E22" s="19">
        <v>17</v>
      </c>
      <c r="F22" s="19">
        <v>656</v>
      </c>
      <c r="G22" s="19">
        <v>385</v>
      </c>
      <c r="H22" s="19">
        <v>78</v>
      </c>
      <c r="I22" s="203">
        <v>381</v>
      </c>
      <c r="J22" s="203">
        <v>0</v>
      </c>
      <c r="K22" s="19">
        <v>301</v>
      </c>
      <c r="L22" s="19">
        <v>107</v>
      </c>
    </row>
    <row r="23" spans="1:12" s="62" customFormat="1" ht="15" customHeight="1" x14ac:dyDescent="0.25">
      <c r="A23" s="62" t="s">
        <v>24</v>
      </c>
      <c r="B23" s="201">
        <v>18964</v>
      </c>
      <c r="C23" s="201">
        <v>2853</v>
      </c>
      <c r="D23" s="201">
        <v>246</v>
      </c>
      <c r="E23" s="201">
        <v>204</v>
      </c>
      <c r="F23" s="201">
        <v>4576</v>
      </c>
      <c r="G23" s="201">
        <v>4497</v>
      </c>
      <c r="H23" s="201">
        <v>720</v>
      </c>
      <c r="I23" s="202">
        <v>2294</v>
      </c>
      <c r="J23" s="202">
        <v>21</v>
      </c>
      <c r="K23" s="201">
        <v>1588</v>
      </c>
      <c r="L23" s="201">
        <v>479</v>
      </c>
    </row>
    <row r="24" spans="1:12" ht="20.100000000000001" customHeight="1" x14ac:dyDescent="0.25">
      <c r="A24" s="2" t="s">
        <v>23</v>
      </c>
      <c r="B24" s="19">
        <v>5943</v>
      </c>
      <c r="C24" s="19">
        <v>1621</v>
      </c>
      <c r="D24" s="19">
        <v>105</v>
      </c>
      <c r="E24" s="19">
        <v>80</v>
      </c>
      <c r="F24" s="19">
        <v>995</v>
      </c>
      <c r="G24" s="19">
        <v>763</v>
      </c>
      <c r="H24" s="19">
        <v>129</v>
      </c>
      <c r="I24" s="203">
        <v>880</v>
      </c>
      <c r="J24" s="203">
        <v>16</v>
      </c>
      <c r="K24" s="19">
        <v>191</v>
      </c>
      <c r="L24" s="19">
        <v>133</v>
      </c>
    </row>
    <row r="25" spans="1:12" ht="15" customHeight="1" x14ac:dyDescent="0.25">
      <c r="A25" s="2" t="s">
        <v>22</v>
      </c>
      <c r="B25" s="19">
        <v>4292</v>
      </c>
      <c r="C25" s="19">
        <v>1165</v>
      </c>
      <c r="D25" s="19">
        <v>268</v>
      </c>
      <c r="E25" s="19">
        <v>56</v>
      </c>
      <c r="F25" s="19">
        <v>815</v>
      </c>
      <c r="G25" s="19">
        <v>518</v>
      </c>
      <c r="H25" s="19">
        <v>85</v>
      </c>
      <c r="I25" s="203">
        <v>555</v>
      </c>
      <c r="J25" s="203">
        <v>7</v>
      </c>
      <c r="K25" s="19">
        <v>169</v>
      </c>
      <c r="L25" s="19">
        <v>179</v>
      </c>
    </row>
    <row r="26" spans="1:12" ht="15" customHeight="1" x14ac:dyDescent="0.25">
      <c r="A26" s="2" t="s">
        <v>21</v>
      </c>
      <c r="B26" s="19">
        <v>7553</v>
      </c>
      <c r="C26" s="19">
        <v>1179</v>
      </c>
      <c r="D26" s="19">
        <v>12</v>
      </c>
      <c r="E26" s="19">
        <v>48</v>
      </c>
      <c r="F26" s="19">
        <v>1634</v>
      </c>
      <c r="G26" s="19">
        <v>2626</v>
      </c>
      <c r="H26" s="19">
        <v>149</v>
      </c>
      <c r="I26" s="203">
        <v>1330</v>
      </c>
      <c r="J26" s="203">
        <v>21</v>
      </c>
      <c r="K26" s="19">
        <v>308</v>
      </c>
      <c r="L26" s="19">
        <v>70</v>
      </c>
    </row>
    <row r="27" spans="1:12" s="62" customFormat="1" ht="15" customHeight="1" x14ac:dyDescent="0.25">
      <c r="A27" s="62" t="s">
        <v>20</v>
      </c>
      <c r="B27" s="201">
        <v>17788</v>
      </c>
      <c r="C27" s="201">
        <v>3965</v>
      </c>
      <c r="D27" s="201">
        <v>385</v>
      </c>
      <c r="E27" s="201">
        <v>184</v>
      </c>
      <c r="F27" s="201">
        <v>3444</v>
      </c>
      <c r="G27" s="201">
        <v>3907</v>
      </c>
      <c r="H27" s="201">
        <v>363</v>
      </c>
      <c r="I27" s="202">
        <v>2765</v>
      </c>
      <c r="J27" s="202">
        <v>44</v>
      </c>
      <c r="K27" s="201">
        <v>668</v>
      </c>
      <c r="L27" s="201">
        <v>382</v>
      </c>
    </row>
    <row r="28" spans="1:12" ht="20.100000000000001" customHeight="1" x14ac:dyDescent="0.25">
      <c r="A28" s="2" t="s">
        <v>19</v>
      </c>
      <c r="B28" s="19">
        <v>5497</v>
      </c>
      <c r="C28" s="19">
        <v>1241</v>
      </c>
      <c r="D28" s="19">
        <v>220</v>
      </c>
      <c r="E28" s="19">
        <v>42</v>
      </c>
      <c r="F28" s="19">
        <v>1465</v>
      </c>
      <c r="G28" s="19">
        <v>798</v>
      </c>
      <c r="H28" s="19">
        <v>135</v>
      </c>
      <c r="I28" s="203">
        <v>652</v>
      </c>
      <c r="J28" s="203">
        <v>25</v>
      </c>
      <c r="K28" s="19">
        <v>6</v>
      </c>
      <c r="L28" s="19">
        <v>290</v>
      </c>
    </row>
    <row r="29" spans="1:12" ht="15" customHeight="1" x14ac:dyDescent="0.25">
      <c r="A29" s="2" t="s">
        <v>18</v>
      </c>
      <c r="B29" s="19">
        <v>4768</v>
      </c>
      <c r="C29" s="19">
        <v>1306</v>
      </c>
      <c r="D29" s="19">
        <v>38</v>
      </c>
      <c r="E29" s="19">
        <v>27</v>
      </c>
      <c r="F29" s="19">
        <v>1293</v>
      </c>
      <c r="G29" s="19">
        <v>933</v>
      </c>
      <c r="H29" s="19">
        <v>59</v>
      </c>
      <c r="I29" s="203">
        <v>616</v>
      </c>
      <c r="J29" s="203">
        <v>24</v>
      </c>
      <c r="K29" s="19">
        <v>119</v>
      </c>
      <c r="L29" s="19">
        <v>79</v>
      </c>
    </row>
    <row r="30" spans="1:12" ht="15" customHeight="1" x14ac:dyDescent="0.25">
      <c r="A30" s="2" t="s">
        <v>110</v>
      </c>
      <c r="B30" s="19">
        <v>4376</v>
      </c>
      <c r="C30" s="19">
        <v>812</v>
      </c>
      <c r="D30" s="19">
        <v>82</v>
      </c>
      <c r="E30" s="19">
        <v>49</v>
      </c>
      <c r="F30" s="19">
        <v>1508</v>
      </c>
      <c r="G30" s="19">
        <v>479</v>
      </c>
      <c r="H30" s="19">
        <v>118</v>
      </c>
      <c r="I30" s="203">
        <v>578</v>
      </c>
      <c r="J30" s="203">
        <v>3</v>
      </c>
      <c r="K30" s="19">
        <v>0</v>
      </c>
      <c r="L30" s="19">
        <v>201</v>
      </c>
    </row>
    <row r="31" spans="1:12" s="62" customFormat="1" ht="15" customHeight="1" x14ac:dyDescent="0.25">
      <c r="A31" s="62" t="s">
        <v>16</v>
      </c>
      <c r="B31" s="201">
        <v>14641</v>
      </c>
      <c r="C31" s="201">
        <v>3359</v>
      </c>
      <c r="D31" s="201">
        <v>340</v>
      </c>
      <c r="E31" s="201">
        <v>118</v>
      </c>
      <c r="F31" s="201">
        <v>4266</v>
      </c>
      <c r="G31" s="201">
        <v>2210</v>
      </c>
      <c r="H31" s="201">
        <v>312</v>
      </c>
      <c r="I31" s="202">
        <v>1846</v>
      </c>
      <c r="J31" s="202">
        <v>52</v>
      </c>
      <c r="K31" s="201">
        <v>125</v>
      </c>
      <c r="L31" s="201">
        <v>570</v>
      </c>
    </row>
    <row r="32" spans="1:12" s="62" customFormat="1" ht="20.100000000000001" customHeight="1" x14ac:dyDescent="0.25">
      <c r="A32" s="62" t="s">
        <v>15</v>
      </c>
      <c r="B32" s="201">
        <f t="shared" ref="B32:L32" si="0">+B31+B27+B23+B19+B15+B11+B7</f>
        <v>88177</v>
      </c>
      <c r="C32" s="201">
        <f t="shared" si="0"/>
        <v>19090</v>
      </c>
      <c r="D32" s="201">
        <f t="shared" si="0"/>
        <v>1935</v>
      </c>
      <c r="E32" s="201">
        <f t="shared" si="0"/>
        <v>1162</v>
      </c>
      <c r="F32" s="201">
        <f t="shared" si="0"/>
        <v>21280</v>
      </c>
      <c r="G32" s="201">
        <f t="shared" si="0"/>
        <v>17496</v>
      </c>
      <c r="H32" s="201">
        <f t="shared" si="0"/>
        <v>2025</v>
      </c>
      <c r="I32" s="201">
        <f t="shared" si="0"/>
        <v>9442</v>
      </c>
      <c r="J32" s="201">
        <f t="shared" si="0"/>
        <v>196</v>
      </c>
      <c r="K32" s="201">
        <f t="shared" si="0"/>
        <v>4391</v>
      </c>
      <c r="L32" s="201">
        <f t="shared" si="0"/>
        <v>2909</v>
      </c>
    </row>
  </sheetData>
  <mergeCells count="13">
    <mergeCell ref="H2:L2"/>
    <mergeCell ref="H3:H4"/>
    <mergeCell ref="C3:C4"/>
    <mergeCell ref="L3:L4"/>
    <mergeCell ref="I3:J3"/>
    <mergeCell ref="K3:K4"/>
    <mergeCell ref="B2:B4"/>
    <mergeCell ref="A2:A4"/>
    <mergeCell ref="G3:G4"/>
    <mergeCell ref="F3:F4"/>
    <mergeCell ref="E3:E4"/>
    <mergeCell ref="D3:D4"/>
    <mergeCell ref="C2:G2"/>
  </mergeCells>
  <pageMargins left="0.78740157480314965" right="0.78740157480314965" top="1.1811023622047245" bottom="0.86614173228346458" header="0.51181102362204722" footer="0.51181102362204722"/>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35DA-8314-40EA-94E9-E1212C8BBA52}">
  <dimension ref="A1:K30"/>
  <sheetViews>
    <sheetView zoomScaleNormal="100" workbookViewId="0"/>
  </sheetViews>
  <sheetFormatPr defaultRowHeight="13.5" x14ac:dyDescent="0.25"/>
  <cols>
    <col min="1" max="1" width="16.42578125" style="2" customWidth="1"/>
    <col min="2" max="10" width="7" style="2" customWidth="1"/>
    <col min="11" max="11" width="7.42578125" style="2" customWidth="1"/>
    <col min="12" max="16384" width="9.140625" style="1"/>
  </cols>
  <sheetData>
    <row r="1" spans="1:11" s="17" customFormat="1" ht="15.75" customHeight="1" x14ac:dyDescent="0.2">
      <c r="A1" s="17" t="s">
        <v>60</v>
      </c>
    </row>
    <row r="2" spans="1:11" ht="22.5" customHeight="1" x14ac:dyDescent="0.2">
      <c r="A2" s="39" t="s">
        <v>49</v>
      </c>
      <c r="B2" s="31" t="s">
        <v>59</v>
      </c>
      <c r="C2" s="31" t="s">
        <v>58</v>
      </c>
      <c r="D2" s="31" t="s">
        <v>57</v>
      </c>
      <c r="E2" s="31" t="s">
        <v>56</v>
      </c>
      <c r="F2" s="31" t="s">
        <v>55</v>
      </c>
      <c r="G2" s="31" t="s">
        <v>54</v>
      </c>
      <c r="H2" s="31" t="s">
        <v>53</v>
      </c>
      <c r="I2" s="31" t="s">
        <v>52</v>
      </c>
      <c r="J2" s="38" t="s">
        <v>51</v>
      </c>
      <c r="K2" s="30" t="s">
        <v>0</v>
      </c>
    </row>
    <row r="3" spans="1:11" ht="18" customHeight="1" x14ac:dyDescent="0.25">
      <c r="A3" s="6" t="s">
        <v>42</v>
      </c>
      <c r="B3" s="36" t="s">
        <v>2</v>
      </c>
      <c r="C3" s="36" t="s">
        <v>2</v>
      </c>
      <c r="D3" s="36" t="s">
        <v>2</v>
      </c>
      <c r="E3" s="36" t="s">
        <v>2</v>
      </c>
      <c r="F3" s="36" t="s">
        <v>2</v>
      </c>
      <c r="G3" s="36" t="s">
        <v>2</v>
      </c>
      <c r="H3" s="36" t="s">
        <v>2</v>
      </c>
      <c r="I3" s="36" t="s">
        <v>2</v>
      </c>
      <c r="J3" s="36">
        <v>1</v>
      </c>
      <c r="K3" s="36">
        <v>1</v>
      </c>
    </row>
    <row r="4" spans="1:11" ht="15.75" customHeight="1" x14ac:dyDescent="0.25">
      <c r="A4" s="6" t="s">
        <v>41</v>
      </c>
      <c r="B4" s="36">
        <v>7</v>
      </c>
      <c r="C4" s="36">
        <v>12</v>
      </c>
      <c r="D4" s="36">
        <v>41</v>
      </c>
      <c r="E4" s="36">
        <v>60</v>
      </c>
      <c r="F4" s="36">
        <v>32</v>
      </c>
      <c r="G4" s="37">
        <v>23</v>
      </c>
      <c r="H4" s="37">
        <v>10</v>
      </c>
      <c r="I4" s="36">
        <v>1</v>
      </c>
      <c r="J4" s="36" t="s">
        <v>2</v>
      </c>
      <c r="K4" s="36">
        <v>186</v>
      </c>
    </row>
    <row r="5" spans="1:11" ht="15.75" customHeight="1" x14ac:dyDescent="0.25">
      <c r="A5" s="9" t="s">
        <v>40</v>
      </c>
      <c r="B5" s="34">
        <v>7</v>
      </c>
      <c r="C5" s="34">
        <v>12</v>
      </c>
      <c r="D5" s="34">
        <v>41</v>
      </c>
      <c r="E5" s="34">
        <v>60</v>
      </c>
      <c r="F5" s="34">
        <v>32</v>
      </c>
      <c r="G5" s="35">
        <f>SUM(G3:G4)</f>
        <v>23</v>
      </c>
      <c r="H5" s="35">
        <f>SUM(H3:H4)</f>
        <v>10</v>
      </c>
      <c r="I5" s="34">
        <v>1</v>
      </c>
      <c r="J5" s="34">
        <v>1</v>
      </c>
      <c r="K5" s="34">
        <v>187</v>
      </c>
    </row>
    <row r="6" spans="1:11" ht="18" customHeight="1" x14ac:dyDescent="0.25">
      <c r="A6" s="6" t="s">
        <v>39</v>
      </c>
      <c r="B6" s="36">
        <v>6</v>
      </c>
      <c r="C6" s="36">
        <v>17</v>
      </c>
      <c r="D6" s="36">
        <v>34</v>
      </c>
      <c r="E6" s="36">
        <v>39</v>
      </c>
      <c r="F6" s="36">
        <v>7</v>
      </c>
      <c r="G6" s="37">
        <v>3</v>
      </c>
      <c r="H6" s="36" t="s">
        <v>2</v>
      </c>
      <c r="I6" s="36">
        <v>1</v>
      </c>
      <c r="J6" s="36">
        <v>1</v>
      </c>
      <c r="K6" s="36">
        <v>108</v>
      </c>
    </row>
    <row r="7" spans="1:11" ht="15.75" customHeight="1" x14ac:dyDescent="0.25">
      <c r="A7" s="6" t="s">
        <v>38</v>
      </c>
      <c r="B7" s="36">
        <v>6</v>
      </c>
      <c r="C7" s="36">
        <v>15</v>
      </c>
      <c r="D7" s="36">
        <v>23</v>
      </c>
      <c r="E7" s="36">
        <v>21</v>
      </c>
      <c r="F7" s="36">
        <v>5</v>
      </c>
      <c r="G7" s="37">
        <v>3</v>
      </c>
      <c r="H7" s="37">
        <v>2</v>
      </c>
      <c r="I7" s="36">
        <v>1</v>
      </c>
      <c r="J7" s="36" t="s">
        <v>2</v>
      </c>
      <c r="K7" s="36">
        <v>76</v>
      </c>
    </row>
    <row r="8" spans="1:11" ht="15.75" customHeight="1" x14ac:dyDescent="0.25">
      <c r="A8" s="6" t="s">
        <v>37</v>
      </c>
      <c r="B8" s="36">
        <v>101</v>
      </c>
      <c r="C8" s="36">
        <v>55</v>
      </c>
      <c r="D8" s="36">
        <v>36</v>
      </c>
      <c r="E8" s="36">
        <v>15</v>
      </c>
      <c r="F8" s="36">
        <v>4</v>
      </c>
      <c r="G8" s="37">
        <v>2</v>
      </c>
      <c r="H8" s="37">
        <v>3</v>
      </c>
      <c r="I8" s="36">
        <v>1</v>
      </c>
      <c r="J8" s="36" t="s">
        <v>2</v>
      </c>
      <c r="K8" s="36">
        <v>217</v>
      </c>
    </row>
    <row r="9" spans="1:11" ht="15.75" customHeight="1" x14ac:dyDescent="0.25">
      <c r="A9" s="9" t="s">
        <v>36</v>
      </c>
      <c r="B9" s="34">
        <v>113</v>
      </c>
      <c r="C9" s="34">
        <v>87</v>
      </c>
      <c r="D9" s="34">
        <v>93</v>
      </c>
      <c r="E9" s="34">
        <v>75</v>
      </c>
      <c r="F9" s="34">
        <v>16</v>
      </c>
      <c r="G9" s="35">
        <f>SUM(G6:G8)</f>
        <v>8</v>
      </c>
      <c r="H9" s="35">
        <f>SUM(H6:H8)</f>
        <v>5</v>
      </c>
      <c r="I9" s="34">
        <v>3</v>
      </c>
      <c r="J9" s="34">
        <v>1</v>
      </c>
      <c r="K9" s="34">
        <v>401</v>
      </c>
    </row>
    <row r="10" spans="1:11" ht="18" customHeight="1" x14ac:dyDescent="0.25">
      <c r="A10" s="6" t="s">
        <v>35</v>
      </c>
      <c r="B10" s="36">
        <v>53</v>
      </c>
      <c r="C10" s="36">
        <v>46</v>
      </c>
      <c r="D10" s="36">
        <v>52</v>
      </c>
      <c r="E10" s="36">
        <v>24</v>
      </c>
      <c r="F10" s="36">
        <v>2</v>
      </c>
      <c r="G10" s="37">
        <v>2</v>
      </c>
      <c r="H10" s="37">
        <v>1</v>
      </c>
      <c r="I10" s="36">
        <v>1</v>
      </c>
      <c r="J10" s="36">
        <v>1</v>
      </c>
      <c r="K10" s="36">
        <v>182</v>
      </c>
    </row>
    <row r="11" spans="1:11" ht="15.75" customHeight="1" x14ac:dyDescent="0.25">
      <c r="A11" s="6" t="s">
        <v>34</v>
      </c>
      <c r="B11" s="36">
        <v>131</v>
      </c>
      <c r="C11" s="36">
        <v>52</v>
      </c>
      <c r="D11" s="36">
        <v>18</v>
      </c>
      <c r="E11" s="36">
        <v>9</v>
      </c>
      <c r="F11" s="36">
        <v>1</v>
      </c>
      <c r="G11" s="37">
        <v>4</v>
      </c>
      <c r="H11" s="36" t="s">
        <v>2</v>
      </c>
      <c r="I11" s="36">
        <v>1</v>
      </c>
      <c r="J11" s="36" t="s">
        <v>2</v>
      </c>
      <c r="K11" s="36">
        <v>216</v>
      </c>
    </row>
    <row r="12" spans="1:11" ht="15.75" customHeight="1" x14ac:dyDescent="0.25">
      <c r="A12" s="6" t="s">
        <v>33</v>
      </c>
      <c r="B12" s="36">
        <v>154</v>
      </c>
      <c r="C12" s="36">
        <v>55</v>
      </c>
      <c r="D12" s="36">
        <v>35</v>
      </c>
      <c r="E12" s="36">
        <v>8</v>
      </c>
      <c r="F12" s="36">
        <v>2</v>
      </c>
      <c r="G12" s="36" t="s">
        <v>2</v>
      </c>
      <c r="H12" s="37">
        <v>1</v>
      </c>
      <c r="I12" s="36">
        <v>2</v>
      </c>
      <c r="J12" s="36" t="s">
        <v>2</v>
      </c>
      <c r="K12" s="36">
        <v>257</v>
      </c>
    </row>
    <row r="13" spans="1:11" ht="15.75" customHeight="1" x14ac:dyDescent="0.25">
      <c r="A13" s="9" t="s">
        <v>32</v>
      </c>
      <c r="B13" s="34">
        <v>338</v>
      </c>
      <c r="C13" s="34">
        <v>153</v>
      </c>
      <c r="D13" s="34">
        <v>105</v>
      </c>
      <c r="E13" s="34">
        <v>41</v>
      </c>
      <c r="F13" s="34">
        <v>5</v>
      </c>
      <c r="G13" s="35">
        <f>SUM(G10:G12)</f>
        <v>6</v>
      </c>
      <c r="H13" s="35">
        <f>SUM(H10:H12)</f>
        <v>2</v>
      </c>
      <c r="I13" s="34">
        <v>4</v>
      </c>
      <c r="J13" s="34">
        <v>1</v>
      </c>
      <c r="K13" s="34">
        <v>655</v>
      </c>
    </row>
    <row r="14" spans="1:11" ht="18" customHeight="1" x14ac:dyDescent="0.25">
      <c r="A14" s="6" t="s">
        <v>31</v>
      </c>
      <c r="B14" s="36">
        <v>205</v>
      </c>
      <c r="C14" s="36">
        <v>47</v>
      </c>
      <c r="D14" s="36">
        <v>28</v>
      </c>
      <c r="E14" s="36">
        <v>14</v>
      </c>
      <c r="F14" s="36">
        <v>2</v>
      </c>
      <c r="G14" s="37">
        <v>3</v>
      </c>
      <c r="H14" s="37">
        <v>1</v>
      </c>
      <c r="I14" s="36" t="s">
        <v>2</v>
      </c>
      <c r="J14" s="36">
        <v>1</v>
      </c>
      <c r="K14" s="36">
        <v>301</v>
      </c>
    </row>
    <row r="15" spans="1:11" ht="15.75" customHeight="1" x14ac:dyDescent="0.25">
      <c r="A15" s="6" t="s">
        <v>30</v>
      </c>
      <c r="B15" s="36">
        <v>111</v>
      </c>
      <c r="C15" s="36">
        <v>67</v>
      </c>
      <c r="D15" s="36">
        <v>43</v>
      </c>
      <c r="E15" s="36">
        <v>16</v>
      </c>
      <c r="F15" s="36">
        <v>3</v>
      </c>
      <c r="G15" s="37">
        <v>3</v>
      </c>
      <c r="H15" s="37">
        <v>1</v>
      </c>
      <c r="I15" s="36">
        <v>1</v>
      </c>
      <c r="J15" s="36" t="s">
        <v>2</v>
      </c>
      <c r="K15" s="36">
        <v>245</v>
      </c>
    </row>
    <row r="16" spans="1:11" ht="15.75" customHeight="1" x14ac:dyDescent="0.25">
      <c r="A16" s="6" t="s">
        <v>29</v>
      </c>
      <c r="B16" s="36">
        <v>30</v>
      </c>
      <c r="C16" s="36">
        <v>28</v>
      </c>
      <c r="D16" s="36">
        <v>25</v>
      </c>
      <c r="E16" s="36">
        <v>17</v>
      </c>
      <c r="F16" s="36">
        <v>3</v>
      </c>
      <c r="G16" s="37">
        <v>2</v>
      </c>
      <c r="H16" s="37">
        <v>3</v>
      </c>
      <c r="I16" s="36" t="s">
        <v>2</v>
      </c>
      <c r="J16" s="36" t="s">
        <v>2</v>
      </c>
      <c r="K16" s="36">
        <v>108</v>
      </c>
    </row>
    <row r="17" spans="1:11" ht="15.75" customHeight="1" x14ac:dyDescent="0.25">
      <c r="A17" s="9" t="s">
        <v>28</v>
      </c>
      <c r="B17" s="34">
        <v>346</v>
      </c>
      <c r="C17" s="34">
        <v>142</v>
      </c>
      <c r="D17" s="34">
        <v>96</v>
      </c>
      <c r="E17" s="34">
        <v>47</v>
      </c>
      <c r="F17" s="34">
        <v>8</v>
      </c>
      <c r="G17" s="35">
        <f>SUM(G14:G16)</f>
        <v>8</v>
      </c>
      <c r="H17" s="35">
        <f>SUM(H14:H16)</f>
        <v>5</v>
      </c>
      <c r="I17" s="34">
        <v>1</v>
      </c>
      <c r="J17" s="34">
        <v>1</v>
      </c>
      <c r="K17" s="34">
        <v>654</v>
      </c>
    </row>
    <row r="18" spans="1:11" ht="18" customHeight="1" x14ac:dyDescent="0.25">
      <c r="A18" s="6" t="s">
        <v>27</v>
      </c>
      <c r="B18" s="36">
        <v>137</v>
      </c>
      <c r="C18" s="36">
        <v>81</v>
      </c>
      <c r="D18" s="36">
        <v>79</v>
      </c>
      <c r="E18" s="36">
        <v>41</v>
      </c>
      <c r="F18" s="36">
        <v>10</v>
      </c>
      <c r="G18" s="37">
        <v>6</v>
      </c>
      <c r="H18" s="37">
        <v>2</v>
      </c>
      <c r="I18" s="36" t="s">
        <v>2</v>
      </c>
      <c r="J18" s="36">
        <v>1</v>
      </c>
      <c r="K18" s="36">
        <v>357</v>
      </c>
    </row>
    <row r="19" spans="1:11" ht="15.75" customHeight="1" x14ac:dyDescent="0.25">
      <c r="A19" s="6" t="s">
        <v>26</v>
      </c>
      <c r="B19" s="36">
        <v>13</v>
      </c>
      <c r="C19" s="36">
        <v>25</v>
      </c>
      <c r="D19" s="36">
        <v>37</v>
      </c>
      <c r="E19" s="36">
        <v>38</v>
      </c>
      <c r="F19" s="36">
        <v>2</v>
      </c>
      <c r="G19" s="37">
        <v>1</v>
      </c>
      <c r="H19" s="37">
        <v>2</v>
      </c>
      <c r="I19" s="36">
        <v>1</v>
      </c>
      <c r="J19" s="36" t="s">
        <v>2</v>
      </c>
      <c r="K19" s="36">
        <v>119</v>
      </c>
    </row>
    <row r="20" spans="1:11" ht="15.75" customHeight="1" x14ac:dyDescent="0.25">
      <c r="A20" s="6" t="s">
        <v>25</v>
      </c>
      <c r="B20" s="36">
        <v>30</v>
      </c>
      <c r="C20" s="36">
        <v>46</v>
      </c>
      <c r="D20" s="36">
        <v>37</v>
      </c>
      <c r="E20" s="36">
        <v>11</v>
      </c>
      <c r="F20" s="36">
        <v>1</v>
      </c>
      <c r="G20" s="37">
        <v>3</v>
      </c>
      <c r="H20" s="37">
        <v>1</v>
      </c>
      <c r="I20" s="36" t="s">
        <v>2</v>
      </c>
      <c r="J20" s="36" t="s">
        <v>2</v>
      </c>
      <c r="K20" s="36">
        <v>129</v>
      </c>
    </row>
    <row r="21" spans="1:11" ht="15.75" customHeight="1" x14ac:dyDescent="0.25">
      <c r="A21" s="9" t="s">
        <v>24</v>
      </c>
      <c r="B21" s="34">
        <v>180</v>
      </c>
      <c r="C21" s="34">
        <v>152</v>
      </c>
      <c r="D21" s="34">
        <v>153</v>
      </c>
      <c r="E21" s="34">
        <v>90</v>
      </c>
      <c r="F21" s="34">
        <v>13</v>
      </c>
      <c r="G21" s="35">
        <f>SUM(G18:G20)</f>
        <v>10</v>
      </c>
      <c r="H21" s="35">
        <f>SUM(H18:H20)</f>
        <v>5</v>
      </c>
      <c r="I21" s="34">
        <v>1</v>
      </c>
      <c r="J21" s="34">
        <v>1</v>
      </c>
      <c r="K21" s="34">
        <v>605</v>
      </c>
    </row>
    <row r="22" spans="1:11" ht="18" customHeight="1" x14ac:dyDescent="0.25">
      <c r="A22" s="6" t="s">
        <v>23</v>
      </c>
      <c r="B22" s="36">
        <v>5</v>
      </c>
      <c r="C22" s="36">
        <v>14</v>
      </c>
      <c r="D22" s="36">
        <v>20</v>
      </c>
      <c r="E22" s="36">
        <v>22</v>
      </c>
      <c r="F22" s="36">
        <v>12</v>
      </c>
      <c r="G22" s="37">
        <v>6</v>
      </c>
      <c r="H22" s="37">
        <v>2</v>
      </c>
      <c r="I22" s="36" t="s">
        <v>2</v>
      </c>
      <c r="J22" s="36">
        <v>1</v>
      </c>
      <c r="K22" s="36">
        <v>82</v>
      </c>
    </row>
    <row r="23" spans="1:11" ht="15.75" customHeight="1" x14ac:dyDescent="0.25">
      <c r="A23" s="6" t="s">
        <v>22</v>
      </c>
      <c r="B23" s="36">
        <v>5</v>
      </c>
      <c r="C23" s="36">
        <v>10</v>
      </c>
      <c r="D23" s="36">
        <v>22</v>
      </c>
      <c r="E23" s="36">
        <v>19</v>
      </c>
      <c r="F23" s="36">
        <v>14</v>
      </c>
      <c r="G23" s="37">
        <v>6</v>
      </c>
      <c r="H23" s="36" t="s">
        <v>2</v>
      </c>
      <c r="I23" s="36">
        <v>1</v>
      </c>
      <c r="J23" s="36" t="s">
        <v>2</v>
      </c>
      <c r="K23" s="36">
        <v>78</v>
      </c>
    </row>
    <row r="24" spans="1:11" ht="15.75" customHeight="1" x14ac:dyDescent="0.25">
      <c r="A24" s="6" t="s">
        <v>21</v>
      </c>
      <c r="B24" s="36">
        <v>35</v>
      </c>
      <c r="C24" s="36">
        <v>64</v>
      </c>
      <c r="D24" s="36">
        <v>55</v>
      </c>
      <c r="E24" s="36">
        <v>57</v>
      </c>
      <c r="F24" s="36">
        <v>11</v>
      </c>
      <c r="G24" s="37">
        <v>4</v>
      </c>
      <c r="H24" s="37">
        <v>3</v>
      </c>
      <c r="I24" s="36" t="s">
        <v>2</v>
      </c>
      <c r="J24" s="36">
        <v>1</v>
      </c>
      <c r="K24" s="36">
        <v>229</v>
      </c>
    </row>
    <row r="25" spans="1:11" ht="15.75" customHeight="1" x14ac:dyDescent="0.25">
      <c r="A25" s="9" t="s">
        <v>20</v>
      </c>
      <c r="B25" s="34">
        <v>45</v>
      </c>
      <c r="C25" s="34">
        <v>88</v>
      </c>
      <c r="D25" s="34">
        <v>97</v>
      </c>
      <c r="E25" s="34">
        <v>98</v>
      </c>
      <c r="F25" s="34">
        <v>37</v>
      </c>
      <c r="G25" s="35">
        <f>SUM(G22:G24)</f>
        <v>16</v>
      </c>
      <c r="H25" s="35">
        <f>SUM(H22:H24)</f>
        <v>5</v>
      </c>
      <c r="I25" s="34">
        <v>1</v>
      </c>
      <c r="J25" s="34">
        <v>2</v>
      </c>
      <c r="K25" s="34">
        <v>389</v>
      </c>
    </row>
    <row r="26" spans="1:11" ht="18" customHeight="1" x14ac:dyDescent="0.25">
      <c r="A26" s="6" t="s">
        <v>19</v>
      </c>
      <c r="B26" s="36">
        <v>8</v>
      </c>
      <c r="C26" s="36">
        <v>18</v>
      </c>
      <c r="D26" s="36">
        <v>35</v>
      </c>
      <c r="E26" s="36">
        <v>38</v>
      </c>
      <c r="F26" s="36">
        <v>11</v>
      </c>
      <c r="G26" s="37">
        <v>5</v>
      </c>
      <c r="H26" s="37">
        <v>3</v>
      </c>
      <c r="I26" s="36" t="s">
        <v>2</v>
      </c>
      <c r="J26" s="36">
        <v>1</v>
      </c>
      <c r="K26" s="36">
        <v>119</v>
      </c>
    </row>
    <row r="27" spans="1:11" ht="15.75" customHeight="1" x14ac:dyDescent="0.25">
      <c r="A27" s="6" t="s">
        <v>18</v>
      </c>
      <c r="B27" s="36">
        <v>5</v>
      </c>
      <c r="C27" s="36">
        <v>12</v>
      </c>
      <c r="D27" s="36">
        <v>19</v>
      </c>
      <c r="E27" s="36">
        <v>18</v>
      </c>
      <c r="F27" s="36">
        <v>13</v>
      </c>
      <c r="G27" s="37">
        <v>4</v>
      </c>
      <c r="H27" s="37">
        <v>3</v>
      </c>
      <c r="I27" s="36">
        <v>1</v>
      </c>
      <c r="J27" s="36" t="s">
        <v>2</v>
      </c>
      <c r="K27" s="36">
        <v>75</v>
      </c>
    </row>
    <row r="28" spans="1:11" ht="15.75" customHeight="1" x14ac:dyDescent="0.25">
      <c r="A28" s="6" t="s">
        <v>17</v>
      </c>
      <c r="B28" s="36">
        <v>4</v>
      </c>
      <c r="C28" s="36">
        <v>10</v>
      </c>
      <c r="D28" s="36">
        <v>12</v>
      </c>
      <c r="E28" s="36">
        <v>24</v>
      </c>
      <c r="F28" s="36">
        <v>5</v>
      </c>
      <c r="G28" s="37">
        <v>1</v>
      </c>
      <c r="H28" s="37">
        <v>3</v>
      </c>
      <c r="I28" s="36" t="s">
        <v>2</v>
      </c>
      <c r="J28" s="36">
        <v>1</v>
      </c>
      <c r="K28" s="36">
        <v>60</v>
      </c>
    </row>
    <row r="29" spans="1:11" ht="15.75" customHeight="1" x14ac:dyDescent="0.25">
      <c r="A29" s="9" t="s">
        <v>16</v>
      </c>
      <c r="B29" s="34">
        <v>17</v>
      </c>
      <c r="C29" s="34">
        <v>40</v>
      </c>
      <c r="D29" s="34">
        <v>66</v>
      </c>
      <c r="E29" s="34">
        <v>80</v>
      </c>
      <c r="F29" s="34">
        <v>29</v>
      </c>
      <c r="G29" s="35">
        <f>SUM(G26:G28)</f>
        <v>10</v>
      </c>
      <c r="H29" s="35">
        <f>SUM(H26:H28)</f>
        <v>9</v>
      </c>
      <c r="I29" s="34">
        <v>1</v>
      </c>
      <c r="J29" s="34">
        <v>2</v>
      </c>
      <c r="K29" s="34">
        <v>254</v>
      </c>
    </row>
    <row r="30" spans="1:11" ht="18" customHeight="1" x14ac:dyDescent="0.25">
      <c r="A30" s="9" t="s">
        <v>15</v>
      </c>
      <c r="B30" s="34">
        <v>1046</v>
      </c>
      <c r="C30" s="34">
        <v>674</v>
      </c>
      <c r="D30" s="34">
        <v>651</v>
      </c>
      <c r="E30" s="34">
        <v>491</v>
      </c>
      <c r="F30" s="34">
        <v>140</v>
      </c>
      <c r="G30" s="35">
        <v>81</v>
      </c>
      <c r="H30" s="35">
        <v>41</v>
      </c>
      <c r="I30" s="34">
        <v>12</v>
      </c>
      <c r="J30" s="34">
        <v>9</v>
      </c>
      <c r="K30" s="34">
        <v>3145</v>
      </c>
    </row>
  </sheetData>
  <pageMargins left="0.78740157480314965" right="0.78740157480314965" top="1.1811023622047245" bottom="0.86614173228346458"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8C219-F791-414C-9DED-E6C3BFD868BD}">
  <dimension ref="A1:K30"/>
  <sheetViews>
    <sheetView zoomScaleNormal="100" workbookViewId="0"/>
  </sheetViews>
  <sheetFormatPr defaultRowHeight="13.5" x14ac:dyDescent="0.25"/>
  <cols>
    <col min="1" max="1" width="15.42578125" style="2" customWidth="1"/>
    <col min="2" max="11" width="7.140625" style="2" customWidth="1"/>
    <col min="12" max="16384" width="9.140625" style="1"/>
  </cols>
  <sheetData>
    <row r="1" spans="1:11" s="17" customFormat="1" ht="15.75" customHeight="1" x14ac:dyDescent="0.2">
      <c r="A1" s="17" t="s">
        <v>61</v>
      </c>
    </row>
    <row r="2" spans="1:11" ht="22.5" customHeight="1" x14ac:dyDescent="0.2">
      <c r="A2" s="39" t="s">
        <v>49</v>
      </c>
      <c r="B2" s="31" t="s">
        <v>59</v>
      </c>
      <c r="C2" s="31" t="s">
        <v>58</v>
      </c>
      <c r="D2" s="31" t="s">
        <v>57</v>
      </c>
      <c r="E2" s="31" t="s">
        <v>56</v>
      </c>
      <c r="F2" s="31" t="s">
        <v>55</v>
      </c>
      <c r="G2" s="31" t="s">
        <v>54</v>
      </c>
      <c r="H2" s="31" t="s">
        <v>53</v>
      </c>
      <c r="I2" s="31" t="s">
        <v>52</v>
      </c>
      <c r="J2" s="38" t="s">
        <v>51</v>
      </c>
      <c r="K2" s="30" t="s">
        <v>0</v>
      </c>
    </row>
    <row r="3" spans="1:11" ht="18" customHeight="1" x14ac:dyDescent="0.25">
      <c r="A3" s="6" t="s">
        <v>42</v>
      </c>
      <c r="B3" s="43" t="s">
        <v>2</v>
      </c>
      <c r="C3" s="43" t="s">
        <v>2</v>
      </c>
      <c r="D3" s="43" t="s">
        <v>2</v>
      </c>
      <c r="E3" s="43" t="s">
        <v>2</v>
      </c>
      <c r="F3" s="43" t="s">
        <v>2</v>
      </c>
      <c r="G3" s="43" t="s">
        <v>2</v>
      </c>
      <c r="H3" s="43" t="s">
        <v>2</v>
      </c>
      <c r="I3" s="43" t="s">
        <v>2</v>
      </c>
      <c r="J3" s="43">
        <v>1698106</v>
      </c>
      <c r="K3" s="42">
        <v>1698106</v>
      </c>
    </row>
    <row r="4" spans="1:11" ht="15.75" customHeight="1" x14ac:dyDescent="0.25">
      <c r="A4" s="6" t="s">
        <v>41</v>
      </c>
      <c r="B4" s="42">
        <v>2593</v>
      </c>
      <c r="C4" s="42">
        <v>9701</v>
      </c>
      <c r="D4" s="42">
        <v>62151</v>
      </c>
      <c r="E4" s="42">
        <v>191506</v>
      </c>
      <c r="F4" s="42">
        <v>226320</v>
      </c>
      <c r="G4" s="42">
        <v>320956</v>
      </c>
      <c r="H4" s="4">
        <v>283141</v>
      </c>
      <c r="I4" s="42">
        <v>61196</v>
      </c>
      <c r="J4" s="43" t="s">
        <v>2</v>
      </c>
      <c r="K4" s="43">
        <v>1157564</v>
      </c>
    </row>
    <row r="5" spans="1:11" ht="15.75" customHeight="1" x14ac:dyDescent="0.25">
      <c r="A5" s="9" t="s">
        <v>40</v>
      </c>
      <c r="B5" s="40">
        <v>2593</v>
      </c>
      <c r="C5" s="40">
        <v>9701</v>
      </c>
      <c r="D5" s="40">
        <v>62151</v>
      </c>
      <c r="E5" s="40">
        <v>191506</v>
      </c>
      <c r="F5" s="40">
        <v>226320</v>
      </c>
      <c r="G5" s="40">
        <v>320956</v>
      </c>
      <c r="H5" s="41">
        <v>283141</v>
      </c>
      <c r="I5" s="40">
        <v>61196</v>
      </c>
      <c r="J5" s="40">
        <v>1698106</v>
      </c>
      <c r="K5" s="40">
        <v>2855670</v>
      </c>
    </row>
    <row r="6" spans="1:11" ht="18" customHeight="1" x14ac:dyDescent="0.25">
      <c r="A6" s="6" t="s">
        <v>39</v>
      </c>
      <c r="B6" s="42">
        <v>2162</v>
      </c>
      <c r="C6" s="42">
        <v>14648</v>
      </c>
      <c r="D6" s="42">
        <v>49731</v>
      </c>
      <c r="E6" s="42">
        <v>122561</v>
      </c>
      <c r="F6" s="42">
        <v>47628</v>
      </c>
      <c r="G6" s="42">
        <v>39499</v>
      </c>
      <c r="H6" s="43" t="s">
        <v>2</v>
      </c>
      <c r="I6" s="43">
        <v>50804</v>
      </c>
      <c r="J6" s="42">
        <v>101299</v>
      </c>
      <c r="K6" s="42">
        <v>428332</v>
      </c>
    </row>
    <row r="7" spans="1:11" ht="15.75" customHeight="1" x14ac:dyDescent="0.25">
      <c r="A7" s="6" t="s">
        <v>38</v>
      </c>
      <c r="B7" s="42">
        <v>2346</v>
      </c>
      <c r="C7" s="42">
        <v>10914</v>
      </c>
      <c r="D7" s="42">
        <v>34740</v>
      </c>
      <c r="E7" s="42">
        <v>59029</v>
      </c>
      <c r="F7" s="42">
        <v>31328</v>
      </c>
      <c r="G7" s="42">
        <v>51396</v>
      </c>
      <c r="H7" s="4">
        <v>54394</v>
      </c>
      <c r="I7" s="42">
        <v>70636</v>
      </c>
      <c r="J7" s="43" t="s">
        <v>2</v>
      </c>
      <c r="K7" s="43">
        <v>314783</v>
      </c>
    </row>
    <row r="8" spans="1:11" ht="15.75" customHeight="1" x14ac:dyDescent="0.25">
      <c r="A8" s="6" t="s">
        <v>37</v>
      </c>
      <c r="B8" s="42">
        <v>28183</v>
      </c>
      <c r="C8" s="42">
        <v>38787</v>
      </c>
      <c r="D8" s="42">
        <v>47450</v>
      </c>
      <c r="E8" s="42">
        <v>45881</v>
      </c>
      <c r="F8" s="42">
        <v>28627</v>
      </c>
      <c r="G8" s="42">
        <v>30208</v>
      </c>
      <c r="H8" s="4">
        <v>84655</v>
      </c>
      <c r="I8" s="42">
        <v>61218</v>
      </c>
      <c r="J8" s="43" t="s">
        <v>2</v>
      </c>
      <c r="K8" s="43">
        <v>365009</v>
      </c>
    </row>
    <row r="9" spans="1:11" ht="15.75" customHeight="1" x14ac:dyDescent="0.25">
      <c r="A9" s="9" t="s">
        <v>36</v>
      </c>
      <c r="B9" s="40">
        <v>32691</v>
      </c>
      <c r="C9" s="40">
        <v>64349</v>
      </c>
      <c r="D9" s="40">
        <v>131921</v>
      </c>
      <c r="E9" s="40">
        <v>227471</v>
      </c>
      <c r="F9" s="40">
        <v>107583</v>
      </c>
      <c r="G9" s="40">
        <v>121103</v>
      </c>
      <c r="H9" s="41">
        <v>139049</v>
      </c>
      <c r="I9" s="40">
        <v>182658</v>
      </c>
      <c r="J9" s="40">
        <v>101299</v>
      </c>
      <c r="K9" s="40">
        <v>1108124</v>
      </c>
    </row>
    <row r="10" spans="1:11" ht="18" customHeight="1" x14ac:dyDescent="0.25">
      <c r="A10" s="6" t="s">
        <v>35</v>
      </c>
      <c r="B10" s="42">
        <v>14742</v>
      </c>
      <c r="C10" s="42">
        <v>32640</v>
      </c>
      <c r="D10" s="42">
        <v>75765</v>
      </c>
      <c r="E10" s="42">
        <v>69379</v>
      </c>
      <c r="F10" s="42">
        <v>11424</v>
      </c>
      <c r="G10" s="42">
        <v>21437</v>
      </c>
      <c r="H10" s="4">
        <v>31071</v>
      </c>
      <c r="I10" s="42">
        <v>56869</v>
      </c>
      <c r="J10" s="42">
        <v>128279</v>
      </c>
      <c r="K10" s="42">
        <v>441606</v>
      </c>
    </row>
    <row r="11" spans="1:11" ht="15.75" customHeight="1" x14ac:dyDescent="0.25">
      <c r="A11" s="6" t="s">
        <v>34</v>
      </c>
      <c r="B11" s="42">
        <v>35661</v>
      </c>
      <c r="C11" s="42">
        <v>37009</v>
      </c>
      <c r="D11" s="42">
        <v>24105</v>
      </c>
      <c r="E11" s="42">
        <v>27772</v>
      </c>
      <c r="F11" s="42">
        <v>9082</v>
      </c>
      <c r="G11" s="42">
        <v>50806</v>
      </c>
      <c r="H11" s="43" t="s">
        <v>2</v>
      </c>
      <c r="I11" s="43">
        <v>79926</v>
      </c>
      <c r="J11" s="43" t="s">
        <v>2</v>
      </c>
      <c r="K11" s="43">
        <v>264361</v>
      </c>
    </row>
    <row r="12" spans="1:11" ht="15.75" customHeight="1" x14ac:dyDescent="0.25">
      <c r="A12" s="6" t="s">
        <v>33</v>
      </c>
      <c r="B12" s="42">
        <v>34126</v>
      </c>
      <c r="C12" s="42">
        <v>39169</v>
      </c>
      <c r="D12" s="42">
        <v>45644</v>
      </c>
      <c r="E12" s="42">
        <v>25077</v>
      </c>
      <c r="F12" s="42">
        <v>16060</v>
      </c>
      <c r="G12" s="43" t="s">
        <v>2</v>
      </c>
      <c r="H12" s="4">
        <v>21367</v>
      </c>
      <c r="I12" s="42">
        <v>112732</v>
      </c>
      <c r="J12" s="43" t="s">
        <v>2</v>
      </c>
      <c r="K12" s="43">
        <v>294175</v>
      </c>
    </row>
    <row r="13" spans="1:11" ht="15.75" customHeight="1" x14ac:dyDescent="0.25">
      <c r="A13" s="9" t="s">
        <v>32</v>
      </c>
      <c r="B13" s="40">
        <v>84529</v>
      </c>
      <c r="C13" s="40">
        <v>108818</v>
      </c>
      <c r="D13" s="40">
        <v>145514</v>
      </c>
      <c r="E13" s="40">
        <v>122228</v>
      </c>
      <c r="F13" s="40">
        <v>36566</v>
      </c>
      <c r="G13" s="40">
        <v>72243</v>
      </c>
      <c r="H13" s="41">
        <v>52438</v>
      </c>
      <c r="I13" s="40">
        <v>249527</v>
      </c>
      <c r="J13" s="40">
        <v>128279</v>
      </c>
      <c r="K13" s="40">
        <v>1000142</v>
      </c>
    </row>
    <row r="14" spans="1:11" ht="18" customHeight="1" x14ac:dyDescent="0.25">
      <c r="A14" s="6" t="s">
        <v>31</v>
      </c>
      <c r="B14" s="42">
        <v>52119</v>
      </c>
      <c r="C14" s="42">
        <v>33915</v>
      </c>
      <c r="D14" s="42">
        <v>36100</v>
      </c>
      <c r="E14" s="42">
        <v>40925</v>
      </c>
      <c r="F14" s="42">
        <v>12187</v>
      </c>
      <c r="G14" s="42">
        <v>40283</v>
      </c>
      <c r="H14" s="4">
        <v>26710</v>
      </c>
      <c r="I14" s="43" t="s">
        <v>2</v>
      </c>
      <c r="J14" s="43">
        <v>156116</v>
      </c>
      <c r="K14" s="42">
        <v>398355</v>
      </c>
    </row>
    <row r="15" spans="1:11" ht="15.75" customHeight="1" x14ac:dyDescent="0.25">
      <c r="A15" s="6" t="s">
        <v>30</v>
      </c>
      <c r="B15" s="42">
        <v>31627</v>
      </c>
      <c r="C15" s="42">
        <v>45868</v>
      </c>
      <c r="D15" s="42">
        <v>61735</v>
      </c>
      <c r="E15" s="42">
        <v>45990</v>
      </c>
      <c r="F15" s="42">
        <v>16692</v>
      </c>
      <c r="G15" s="42">
        <v>35819</v>
      </c>
      <c r="H15" s="4">
        <v>23971</v>
      </c>
      <c r="I15" s="42">
        <v>67697</v>
      </c>
      <c r="J15" s="43" t="s">
        <v>2</v>
      </c>
      <c r="K15" s="43">
        <v>329399</v>
      </c>
    </row>
    <row r="16" spans="1:11" ht="15.75" customHeight="1" x14ac:dyDescent="0.25">
      <c r="A16" s="6" t="s">
        <v>29</v>
      </c>
      <c r="B16" s="42">
        <v>9924</v>
      </c>
      <c r="C16" s="42">
        <v>21982</v>
      </c>
      <c r="D16" s="42">
        <v>35791</v>
      </c>
      <c r="E16" s="42">
        <v>48497</v>
      </c>
      <c r="F16" s="42">
        <v>25511</v>
      </c>
      <c r="G16" s="42">
        <v>25968</v>
      </c>
      <c r="H16" s="4">
        <v>75273</v>
      </c>
      <c r="I16" s="43" t="s">
        <v>2</v>
      </c>
      <c r="J16" s="43" t="s">
        <v>2</v>
      </c>
      <c r="K16" s="43">
        <v>242946</v>
      </c>
    </row>
    <row r="17" spans="1:11" ht="15.75" customHeight="1" x14ac:dyDescent="0.25">
      <c r="A17" s="9" t="s">
        <v>28</v>
      </c>
      <c r="B17" s="40">
        <v>93670</v>
      </c>
      <c r="C17" s="40">
        <v>101765</v>
      </c>
      <c r="D17" s="40">
        <v>133626</v>
      </c>
      <c r="E17" s="40">
        <v>135412</v>
      </c>
      <c r="F17" s="40">
        <v>54390</v>
      </c>
      <c r="G17" s="40">
        <v>102070</v>
      </c>
      <c r="H17" s="41">
        <v>125954</v>
      </c>
      <c r="I17" s="40">
        <v>67697</v>
      </c>
      <c r="J17" s="40">
        <v>156116</v>
      </c>
      <c r="K17" s="40">
        <v>970700</v>
      </c>
    </row>
    <row r="18" spans="1:11" ht="18" customHeight="1" x14ac:dyDescent="0.25">
      <c r="A18" s="6" t="s">
        <v>27</v>
      </c>
      <c r="B18" s="42">
        <v>34297</v>
      </c>
      <c r="C18" s="42">
        <v>58184</v>
      </c>
      <c r="D18" s="42">
        <v>111311</v>
      </c>
      <c r="E18" s="42">
        <v>123588</v>
      </c>
      <c r="F18" s="42">
        <v>65973</v>
      </c>
      <c r="G18" s="42">
        <v>89230</v>
      </c>
      <c r="H18" s="4">
        <v>68780</v>
      </c>
      <c r="I18" s="43" t="s">
        <v>2</v>
      </c>
      <c r="J18" s="43">
        <v>174416</v>
      </c>
      <c r="K18" s="42">
        <v>725779</v>
      </c>
    </row>
    <row r="19" spans="1:11" ht="15.75" customHeight="1" x14ac:dyDescent="0.25">
      <c r="A19" s="6" t="s">
        <v>26</v>
      </c>
      <c r="B19" s="42">
        <v>4624</v>
      </c>
      <c r="C19" s="42">
        <v>17967</v>
      </c>
      <c r="D19" s="42">
        <v>55418</v>
      </c>
      <c r="E19" s="42">
        <v>105929</v>
      </c>
      <c r="F19" s="42">
        <v>14455</v>
      </c>
      <c r="G19" s="42">
        <v>11231</v>
      </c>
      <c r="H19" s="4">
        <v>54988</v>
      </c>
      <c r="I19" s="42">
        <v>56274</v>
      </c>
      <c r="J19" s="43" t="s">
        <v>2</v>
      </c>
      <c r="K19" s="43">
        <v>320886</v>
      </c>
    </row>
    <row r="20" spans="1:11" ht="15.75" customHeight="1" x14ac:dyDescent="0.25">
      <c r="A20" s="6" t="s">
        <v>25</v>
      </c>
      <c r="B20" s="42">
        <v>8542</v>
      </c>
      <c r="C20" s="42">
        <v>33358</v>
      </c>
      <c r="D20" s="42">
        <v>54128</v>
      </c>
      <c r="E20" s="42">
        <v>28266</v>
      </c>
      <c r="F20" s="42">
        <v>6186</v>
      </c>
      <c r="G20" s="42">
        <v>41735</v>
      </c>
      <c r="H20" s="4">
        <v>42609</v>
      </c>
      <c r="I20" s="43" t="s">
        <v>2</v>
      </c>
      <c r="J20" s="43" t="s">
        <v>2</v>
      </c>
      <c r="K20" s="43">
        <v>214824</v>
      </c>
    </row>
    <row r="21" spans="1:11" ht="15.75" customHeight="1" x14ac:dyDescent="0.25">
      <c r="A21" s="9" t="s">
        <v>24</v>
      </c>
      <c r="B21" s="40">
        <v>47463</v>
      </c>
      <c r="C21" s="40">
        <v>109509</v>
      </c>
      <c r="D21" s="40">
        <v>220857</v>
      </c>
      <c r="E21" s="40">
        <v>257783</v>
      </c>
      <c r="F21" s="40">
        <v>86614</v>
      </c>
      <c r="G21" s="40">
        <v>142196</v>
      </c>
      <c r="H21" s="41">
        <v>166377</v>
      </c>
      <c r="I21" s="40">
        <v>56274</v>
      </c>
      <c r="J21" s="40">
        <v>174416</v>
      </c>
      <c r="K21" s="40">
        <v>1261489</v>
      </c>
    </row>
    <row r="22" spans="1:11" ht="18" customHeight="1" x14ac:dyDescent="0.25">
      <c r="A22" s="6" t="s">
        <v>23</v>
      </c>
      <c r="B22" s="42">
        <v>1384</v>
      </c>
      <c r="C22" s="42">
        <v>10509</v>
      </c>
      <c r="D22" s="42">
        <v>28898</v>
      </c>
      <c r="E22" s="42">
        <v>67743</v>
      </c>
      <c r="F22" s="42">
        <v>87258</v>
      </c>
      <c r="G22" s="42">
        <v>91968</v>
      </c>
      <c r="H22" s="4">
        <v>55514</v>
      </c>
      <c r="I22" s="43" t="s">
        <v>2</v>
      </c>
      <c r="J22" s="43">
        <v>204083</v>
      </c>
      <c r="K22" s="42">
        <v>547357</v>
      </c>
    </row>
    <row r="23" spans="1:11" ht="15.75" customHeight="1" x14ac:dyDescent="0.25">
      <c r="A23" s="6" t="s">
        <v>22</v>
      </c>
      <c r="B23" s="42">
        <v>1766</v>
      </c>
      <c r="C23" s="42">
        <v>7923</v>
      </c>
      <c r="D23" s="42">
        <v>34445</v>
      </c>
      <c r="E23" s="42">
        <v>61024</v>
      </c>
      <c r="F23" s="42">
        <v>99754</v>
      </c>
      <c r="G23" s="42">
        <v>54824</v>
      </c>
      <c r="H23" s="4">
        <v>71724</v>
      </c>
      <c r="I23" s="42">
        <v>75772</v>
      </c>
      <c r="J23" s="43" t="s">
        <v>2</v>
      </c>
      <c r="K23" s="43">
        <v>407232</v>
      </c>
    </row>
    <row r="24" spans="1:11" ht="15.75" customHeight="1" x14ac:dyDescent="0.25">
      <c r="A24" s="6" t="s">
        <v>21</v>
      </c>
      <c r="B24" s="42">
        <v>10842</v>
      </c>
      <c r="C24" s="42">
        <v>47255</v>
      </c>
      <c r="D24" s="42">
        <v>81115</v>
      </c>
      <c r="E24" s="42">
        <v>165043</v>
      </c>
      <c r="F24" s="42">
        <v>72438</v>
      </c>
      <c r="G24" s="42">
        <v>85926</v>
      </c>
      <c r="H24" s="43" t="s">
        <v>2</v>
      </c>
      <c r="I24" s="43" t="s">
        <v>2</v>
      </c>
      <c r="J24" s="43">
        <v>115954</v>
      </c>
      <c r="K24" s="42">
        <v>578573</v>
      </c>
    </row>
    <row r="25" spans="1:11" ht="15.75" customHeight="1" x14ac:dyDescent="0.25">
      <c r="A25" s="9" t="s">
        <v>20</v>
      </c>
      <c r="B25" s="40">
        <v>13992</v>
      </c>
      <c r="C25" s="40">
        <v>65687</v>
      </c>
      <c r="D25" s="40">
        <v>144458</v>
      </c>
      <c r="E25" s="40">
        <v>293810</v>
      </c>
      <c r="F25" s="40">
        <v>259450</v>
      </c>
      <c r="G25" s="40">
        <v>232718</v>
      </c>
      <c r="H25" s="41">
        <v>127238</v>
      </c>
      <c r="I25" s="40">
        <v>75772</v>
      </c>
      <c r="J25" s="40">
        <v>320037</v>
      </c>
      <c r="K25" s="40">
        <v>1533162</v>
      </c>
    </row>
    <row r="26" spans="1:11" ht="18" customHeight="1" x14ac:dyDescent="0.25">
      <c r="A26" s="6" t="s">
        <v>19</v>
      </c>
      <c r="B26" s="42">
        <v>2876</v>
      </c>
      <c r="C26" s="42">
        <v>14551</v>
      </c>
      <c r="D26" s="42">
        <v>54685</v>
      </c>
      <c r="E26" s="42">
        <v>112414</v>
      </c>
      <c r="F26" s="42">
        <v>78982</v>
      </c>
      <c r="G26" s="42">
        <v>67521</v>
      </c>
      <c r="H26" s="4">
        <v>97998</v>
      </c>
      <c r="I26" s="43" t="s">
        <v>2</v>
      </c>
      <c r="J26" s="43">
        <v>108835</v>
      </c>
      <c r="K26" s="42">
        <v>537862</v>
      </c>
    </row>
    <row r="27" spans="1:11" ht="15.75" customHeight="1" x14ac:dyDescent="0.25">
      <c r="A27" s="6" t="s">
        <v>18</v>
      </c>
      <c r="B27" s="42">
        <v>1625</v>
      </c>
      <c r="C27" s="42">
        <v>8702</v>
      </c>
      <c r="D27" s="42">
        <v>28434</v>
      </c>
      <c r="E27" s="42">
        <v>56632</v>
      </c>
      <c r="F27" s="42">
        <v>85265</v>
      </c>
      <c r="G27" s="42">
        <v>55577</v>
      </c>
      <c r="H27" s="4">
        <v>84228</v>
      </c>
      <c r="I27" s="42">
        <v>65384</v>
      </c>
      <c r="J27" s="43" t="s">
        <v>2</v>
      </c>
      <c r="K27" s="43">
        <v>385847</v>
      </c>
    </row>
    <row r="28" spans="1:11" ht="15.75" customHeight="1" x14ac:dyDescent="0.25">
      <c r="A28" s="6" t="s">
        <v>17</v>
      </c>
      <c r="B28" s="42">
        <v>1907</v>
      </c>
      <c r="C28" s="42">
        <v>6271</v>
      </c>
      <c r="D28" s="42">
        <v>19236</v>
      </c>
      <c r="E28" s="42">
        <v>78012</v>
      </c>
      <c r="F28" s="42">
        <v>33959</v>
      </c>
      <c r="G28" s="42">
        <v>18195</v>
      </c>
      <c r="H28" s="4">
        <v>102746</v>
      </c>
      <c r="I28" s="43" t="s">
        <v>2</v>
      </c>
      <c r="J28" s="43">
        <v>163259</v>
      </c>
      <c r="K28" s="42">
        <v>423585</v>
      </c>
    </row>
    <row r="29" spans="1:11" ht="15.75" customHeight="1" x14ac:dyDescent="0.25">
      <c r="A29" s="9" t="s">
        <v>16</v>
      </c>
      <c r="B29" s="40">
        <v>6408</v>
      </c>
      <c r="C29" s="40">
        <v>29524</v>
      </c>
      <c r="D29" s="40">
        <v>102355</v>
      </c>
      <c r="E29" s="40">
        <v>247058</v>
      </c>
      <c r="F29" s="40">
        <v>198206</v>
      </c>
      <c r="G29" s="40">
        <v>141293</v>
      </c>
      <c r="H29" s="41">
        <v>284972</v>
      </c>
      <c r="I29" s="40">
        <v>65384</v>
      </c>
      <c r="J29" s="40">
        <v>272094</v>
      </c>
      <c r="K29" s="40">
        <v>1347294</v>
      </c>
    </row>
    <row r="30" spans="1:11" ht="18" customHeight="1" x14ac:dyDescent="0.25">
      <c r="A30" s="9" t="s">
        <v>15</v>
      </c>
      <c r="B30" s="40">
        <v>281346</v>
      </c>
      <c r="C30" s="40">
        <v>489353</v>
      </c>
      <c r="D30" s="40">
        <v>940882</v>
      </c>
      <c r="E30" s="40">
        <v>1475268</v>
      </c>
      <c r="F30" s="40">
        <v>969129</v>
      </c>
      <c r="G30" s="40">
        <f>SUM(G29+G25+G21+G17+G13+G9+G5)</f>
        <v>1132579</v>
      </c>
      <c r="H30" s="40">
        <f>SUM(H29+H25+H21+H17+H13+H9+H5)</f>
        <v>1179169</v>
      </c>
      <c r="I30" s="40">
        <v>758508</v>
      </c>
      <c r="J30" s="40">
        <v>2850347</v>
      </c>
      <c r="K30" s="40">
        <v>10076581</v>
      </c>
    </row>
  </sheetData>
  <pageMargins left="0.78740157480314965" right="0.78740157480314965" top="1.1811023622047245" bottom="0.86614173228346458"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BB4B8-A9C5-40D6-B1C2-509C9C62A650}">
  <dimension ref="A1:J44"/>
  <sheetViews>
    <sheetView zoomScaleNormal="100" workbookViewId="0"/>
  </sheetViews>
  <sheetFormatPr defaultRowHeight="13.5" x14ac:dyDescent="0.25"/>
  <cols>
    <col min="1" max="1" width="7.7109375" style="1" customWidth="1"/>
    <col min="2" max="2" width="1.140625" style="1" customWidth="1"/>
    <col min="3" max="3" width="7.7109375" style="1" customWidth="1"/>
    <col min="4" max="10" width="10" style="2" customWidth="1"/>
    <col min="11" max="16384" width="9.140625" style="1"/>
  </cols>
  <sheetData>
    <row r="1" spans="1:10" s="17" customFormat="1" ht="15.75" customHeight="1" x14ac:dyDescent="0.2">
      <c r="A1" s="17" t="s">
        <v>74</v>
      </c>
    </row>
    <row r="2" spans="1:10" s="54" customFormat="1" ht="15.75" customHeight="1" x14ac:dyDescent="0.25">
      <c r="A2" s="217" t="s">
        <v>73</v>
      </c>
      <c r="B2" s="213"/>
      <c r="C2" s="213"/>
      <c r="D2" s="212" t="s">
        <v>72</v>
      </c>
      <c r="E2" s="212"/>
      <c r="F2" s="212"/>
      <c r="G2" s="16" t="s">
        <v>71</v>
      </c>
      <c r="H2" s="16" t="s">
        <v>70</v>
      </c>
      <c r="I2" s="213" t="s">
        <v>69</v>
      </c>
      <c r="J2" s="216" t="s">
        <v>68</v>
      </c>
    </row>
    <row r="3" spans="1:10" s="54" customFormat="1" ht="15.75" customHeight="1" x14ac:dyDescent="0.25">
      <c r="A3" s="217"/>
      <c r="B3" s="213"/>
      <c r="C3" s="213"/>
      <c r="D3" s="16" t="s">
        <v>7</v>
      </c>
      <c r="E3" s="16" t="s">
        <v>67</v>
      </c>
      <c r="F3" s="16" t="s">
        <v>66</v>
      </c>
      <c r="G3" s="212" t="s">
        <v>65</v>
      </c>
      <c r="H3" s="212"/>
      <c r="I3" s="213"/>
      <c r="J3" s="216"/>
    </row>
    <row r="4" spans="1:10" s="54" customFormat="1" ht="15.75" customHeight="1" x14ac:dyDescent="0.25">
      <c r="A4" s="217"/>
      <c r="B4" s="213"/>
      <c r="C4" s="213"/>
      <c r="D4" s="212" t="s">
        <v>64</v>
      </c>
      <c r="E4" s="212"/>
      <c r="F4" s="212"/>
      <c r="G4" s="212"/>
      <c r="H4" s="212"/>
      <c r="I4" s="213"/>
      <c r="J4" s="216"/>
    </row>
    <row r="5" spans="1:10" ht="12" customHeight="1" x14ac:dyDescent="0.25">
      <c r="A5" s="53">
        <v>2004</v>
      </c>
      <c r="B5" s="53"/>
      <c r="C5" s="53"/>
      <c r="D5" s="46">
        <v>15.644360824592185</v>
      </c>
      <c r="E5" s="46">
        <v>68.732055670143325</v>
      </c>
      <c r="F5" s="46">
        <v>15.623583505264497</v>
      </c>
      <c r="G5" s="46">
        <v>22.761374837487914</v>
      </c>
      <c r="H5" s="46">
        <v>22.731145391961935</v>
      </c>
      <c r="I5" s="46">
        <v>45.492520229449852</v>
      </c>
      <c r="J5" s="46">
        <v>99.867189720560333</v>
      </c>
    </row>
    <row r="6" spans="1:10" ht="12" customHeight="1" x14ac:dyDescent="0.25">
      <c r="A6" s="53">
        <v>2005</v>
      </c>
      <c r="B6" s="53"/>
      <c r="C6" s="53"/>
      <c r="D6" s="46">
        <v>15.416369897686527</v>
      </c>
      <c r="E6" s="46">
        <v>68.7974026110642</v>
      </c>
      <c r="F6" s="46">
        <v>15.786227491249264</v>
      </c>
      <c r="G6" s="46">
        <v>22.408360363312934</v>
      </c>
      <c r="H6" s="46">
        <v>22.945964370914311</v>
      </c>
      <c r="I6" s="46">
        <v>45.354324734227248</v>
      </c>
      <c r="J6" s="46">
        <v>102.39912246538816</v>
      </c>
    </row>
    <row r="7" spans="1:10" ht="12" customHeight="1" x14ac:dyDescent="0.25">
      <c r="A7" s="53" t="s">
        <v>63</v>
      </c>
      <c r="B7" s="53"/>
      <c r="C7" s="53"/>
      <c r="D7" s="46"/>
      <c r="E7" s="46"/>
      <c r="F7" s="46"/>
      <c r="G7" s="46"/>
      <c r="H7" s="46"/>
      <c r="I7" s="46"/>
      <c r="J7" s="46"/>
    </row>
    <row r="8" spans="1:10" x14ac:dyDescent="0.25">
      <c r="A8" s="53" t="s">
        <v>42</v>
      </c>
      <c r="B8" s="52"/>
      <c r="C8" s="52"/>
      <c r="D8" s="46">
        <v>12.41365380017502</v>
      </c>
      <c r="E8" s="46">
        <v>69.446018093099013</v>
      </c>
      <c r="F8" s="46">
        <v>18.140328106725963</v>
      </c>
      <c r="G8" s="46">
        <v>17.87525640927797</v>
      </c>
      <c r="H8" s="46">
        <v>26.121480546814251</v>
      </c>
      <c r="I8" s="46">
        <v>43.996736956092221</v>
      </c>
      <c r="J8" s="46">
        <v>146.13206070295118</v>
      </c>
    </row>
    <row r="9" spans="1:10" ht="12" customHeight="1" x14ac:dyDescent="0.25">
      <c r="A9" s="218" t="s">
        <v>41</v>
      </c>
      <c r="B9" s="219"/>
      <c r="C9" s="219"/>
      <c r="D9" s="46">
        <v>17.151017135985569</v>
      </c>
      <c r="E9" s="46">
        <v>69.480650745876687</v>
      </c>
      <c r="F9" s="46">
        <v>13.368332118137744</v>
      </c>
      <c r="G9" s="46">
        <v>24.684594850320096</v>
      </c>
      <c r="H9" s="46">
        <v>19.240366885785225</v>
      </c>
      <c r="I9" s="46">
        <v>43.924961736105324</v>
      </c>
      <c r="J9" s="46">
        <v>77.944835645279895</v>
      </c>
    </row>
    <row r="10" spans="1:10" ht="12" customHeight="1" x14ac:dyDescent="0.25">
      <c r="A10" s="9" t="s">
        <v>40</v>
      </c>
      <c r="B10" s="9"/>
      <c r="C10" s="9"/>
      <c r="D10" s="51">
        <v>14.333974163681379</v>
      </c>
      <c r="E10" s="51">
        <v>69.460056659207822</v>
      </c>
      <c r="F10" s="51">
        <v>16.205969177110802</v>
      </c>
      <c r="G10" s="51">
        <v>20.636283431221802</v>
      </c>
      <c r="H10" s="51">
        <v>23.331350356683725</v>
      </c>
      <c r="I10" s="51">
        <v>43.967633787905527</v>
      </c>
      <c r="J10" s="51">
        <v>113.05984643234936</v>
      </c>
    </row>
    <row r="11" spans="1:10" x14ac:dyDescent="0.25">
      <c r="A11" s="6" t="s">
        <v>39</v>
      </c>
      <c r="B11" s="6"/>
      <c r="C11" s="6"/>
      <c r="D11" s="46">
        <v>15.712111166104798</v>
      </c>
      <c r="E11" s="46">
        <v>69.682862826032149</v>
      </c>
      <c r="F11" s="46">
        <v>14.605026007863058</v>
      </c>
      <c r="G11" s="46">
        <v>22.548027633897757</v>
      </c>
      <c r="H11" s="46">
        <v>20.959279535235897</v>
      </c>
      <c r="I11" s="46">
        <v>43.507307169133661</v>
      </c>
      <c r="J11" s="46">
        <v>92.953937592867746</v>
      </c>
    </row>
    <row r="12" spans="1:10" ht="12" customHeight="1" x14ac:dyDescent="0.25">
      <c r="A12" s="6" t="s">
        <v>38</v>
      </c>
      <c r="B12" s="6"/>
      <c r="C12" s="6"/>
      <c r="D12" s="46">
        <v>15.494483501332665</v>
      </c>
      <c r="E12" s="46">
        <v>69.76615636803767</v>
      </c>
      <c r="F12" s="46">
        <v>14.739360130629672</v>
      </c>
      <c r="G12" s="46">
        <v>22.209168897874431</v>
      </c>
      <c r="H12" s="46">
        <v>21.126805456896708</v>
      </c>
      <c r="I12" s="46">
        <v>43.335974354771139</v>
      </c>
      <c r="J12" s="46">
        <v>95.126501824742675</v>
      </c>
    </row>
    <row r="13" spans="1:10" ht="12" customHeight="1" x14ac:dyDescent="0.25">
      <c r="A13" s="6" t="s">
        <v>37</v>
      </c>
      <c r="B13" s="6"/>
      <c r="C13" s="6"/>
      <c r="D13" s="46">
        <v>14.915522630948827</v>
      </c>
      <c r="E13" s="46">
        <v>69.6473237646195</v>
      </c>
      <c r="F13" s="46">
        <v>15.437153604431671</v>
      </c>
      <c r="G13" s="46">
        <v>21.415787175624168</v>
      </c>
      <c r="H13" s="46">
        <v>22.164747717519148</v>
      </c>
      <c r="I13" s="46">
        <v>43.580534893143316</v>
      </c>
      <c r="J13" s="46">
        <v>103.49723564094558</v>
      </c>
    </row>
    <row r="14" spans="1:10" ht="12" customHeight="1" x14ac:dyDescent="0.25">
      <c r="A14" s="9" t="s">
        <v>36</v>
      </c>
      <c r="B14" s="9"/>
      <c r="C14" s="9"/>
      <c r="D14" s="51">
        <v>15.387898827207064</v>
      </c>
      <c r="E14" s="51">
        <v>69.694817547494679</v>
      </c>
      <c r="F14" s="51">
        <v>14.917283625298253</v>
      </c>
      <c r="G14" s="51">
        <v>22.078971390836525</v>
      </c>
      <c r="H14" s="51">
        <v>21.403720032888565</v>
      </c>
      <c r="I14" s="51">
        <v>43.482691423725086</v>
      </c>
      <c r="J14" s="51">
        <v>96.941653911340225</v>
      </c>
    </row>
    <row r="15" spans="1:10" x14ac:dyDescent="0.25">
      <c r="A15" s="6" t="s">
        <v>35</v>
      </c>
      <c r="B15" s="6"/>
      <c r="C15" s="6"/>
      <c r="D15" s="46">
        <v>14.858493770465076</v>
      </c>
      <c r="E15" s="46">
        <v>70.083286911862615</v>
      </c>
      <c r="F15" s="46">
        <v>15.058219317672314</v>
      </c>
      <c r="G15" s="46">
        <v>21.201194215036253</v>
      </c>
      <c r="H15" s="46">
        <v>21.486177348687526</v>
      </c>
      <c r="I15" s="46">
        <v>42.687371563723779</v>
      </c>
      <c r="J15" s="46">
        <v>101.34418434528163</v>
      </c>
    </row>
    <row r="16" spans="1:10" ht="12" customHeight="1" x14ac:dyDescent="0.25">
      <c r="A16" s="6" t="s">
        <v>34</v>
      </c>
      <c r="B16" s="6"/>
      <c r="C16" s="6"/>
      <c r="D16" s="46">
        <v>14.634155567576155</v>
      </c>
      <c r="E16" s="46">
        <v>69.519331520156143</v>
      </c>
      <c r="F16" s="46">
        <v>15.846512912267693</v>
      </c>
      <c r="G16" s="46">
        <v>21.050483725283218</v>
      </c>
      <c r="H16" s="46">
        <v>22.79439771033072</v>
      </c>
      <c r="I16" s="46">
        <v>43.844881435613935</v>
      </c>
      <c r="J16" s="46">
        <v>108.2844366324605</v>
      </c>
    </row>
    <row r="17" spans="1:10" ht="12" customHeight="1" x14ac:dyDescent="0.25">
      <c r="A17" s="6" t="s">
        <v>33</v>
      </c>
      <c r="B17" s="6"/>
      <c r="C17" s="6"/>
      <c r="D17" s="46">
        <v>13.902269057533781</v>
      </c>
      <c r="E17" s="46">
        <v>69.326421347837169</v>
      </c>
      <c r="F17" s="46">
        <v>16.771309594629045</v>
      </c>
      <c r="G17" s="46">
        <v>20.0533487626323</v>
      </c>
      <c r="H17" s="46">
        <v>24.191800569772628</v>
      </c>
      <c r="I17" s="46">
        <v>44.245149332404957</v>
      </c>
      <c r="J17" s="46">
        <v>120.6372105533413</v>
      </c>
    </row>
    <row r="18" spans="1:10" ht="12" customHeight="1" x14ac:dyDescent="0.25">
      <c r="A18" s="9" t="s">
        <v>32</v>
      </c>
      <c r="B18" s="9"/>
      <c r="C18" s="9"/>
      <c r="D18" s="51">
        <v>14.517938452739712</v>
      </c>
      <c r="E18" s="51">
        <v>69.711600952664725</v>
      </c>
      <c r="F18" s="51">
        <v>15.770460594595567</v>
      </c>
      <c r="G18" s="51">
        <v>20.825713732492844</v>
      </c>
      <c r="H18" s="51">
        <v>22.622433539152198</v>
      </c>
      <c r="I18" s="51">
        <v>43.448147271645041</v>
      </c>
      <c r="J18" s="51">
        <v>108.62741046831957</v>
      </c>
    </row>
    <row r="19" spans="1:10" x14ac:dyDescent="0.25">
      <c r="A19" s="6" t="s">
        <v>31</v>
      </c>
      <c r="B19" s="6"/>
      <c r="C19" s="6"/>
      <c r="D19" s="46">
        <v>14.977093296180543</v>
      </c>
      <c r="E19" s="46">
        <v>69.106450276763184</v>
      </c>
      <c r="F19" s="46">
        <v>15.91645642705627</v>
      </c>
      <c r="G19" s="46">
        <v>21.672496903254402</v>
      </c>
      <c r="H19" s="46">
        <v>23.031795676543563</v>
      </c>
      <c r="I19" s="46">
        <v>44.704292579797958</v>
      </c>
      <c r="J19" s="46">
        <v>106.2719989272904</v>
      </c>
    </row>
    <row r="20" spans="1:10" ht="12" customHeight="1" x14ac:dyDescent="0.25">
      <c r="A20" s="6" t="s">
        <v>30</v>
      </c>
      <c r="B20" s="6"/>
      <c r="C20" s="6"/>
      <c r="D20" s="46">
        <v>15.483957146196559</v>
      </c>
      <c r="E20" s="46">
        <v>68.436151900886159</v>
      </c>
      <c r="F20" s="46">
        <v>16.079890952917282</v>
      </c>
      <c r="G20" s="46">
        <v>22.625405894565006</v>
      </c>
      <c r="H20" s="46">
        <v>23.496193906701919</v>
      </c>
      <c r="I20" s="46">
        <v>46.121599801266925</v>
      </c>
      <c r="J20" s="46">
        <v>103.84871774762763</v>
      </c>
    </row>
    <row r="21" spans="1:10" ht="12" customHeight="1" x14ac:dyDescent="0.25">
      <c r="A21" s="6" t="s">
        <v>29</v>
      </c>
      <c r="B21" s="6"/>
      <c r="C21" s="6"/>
      <c r="D21" s="46">
        <v>15.218608250393093</v>
      </c>
      <c r="E21" s="46">
        <v>68.571205123772359</v>
      </c>
      <c r="F21" s="46">
        <v>16.210186625834545</v>
      </c>
      <c r="G21" s="46">
        <v>22.193876019712953</v>
      </c>
      <c r="H21" s="46">
        <v>23.63993252936833</v>
      </c>
      <c r="I21" s="46">
        <v>45.833808549081283</v>
      </c>
      <c r="J21" s="46">
        <v>106.51556541259836</v>
      </c>
    </row>
    <row r="22" spans="1:10" ht="12" customHeight="1" x14ac:dyDescent="0.25">
      <c r="A22" s="9" t="s">
        <v>28</v>
      </c>
      <c r="B22" s="9"/>
      <c r="C22" s="9"/>
      <c r="D22" s="51">
        <v>15.209539507571856</v>
      </c>
      <c r="E22" s="51">
        <v>68.745029360255486</v>
      </c>
      <c r="F22" s="51">
        <v>16.045431132172659</v>
      </c>
      <c r="G22" s="51">
        <v>22.124566167347012</v>
      </c>
      <c r="H22" s="51">
        <v>23.340496442422388</v>
      </c>
      <c r="I22" s="51">
        <v>45.465062609769404</v>
      </c>
      <c r="J22" s="51">
        <v>105.49583782063006</v>
      </c>
    </row>
    <row r="23" spans="1:10" x14ac:dyDescent="0.25">
      <c r="A23" s="6" t="s">
        <v>27</v>
      </c>
      <c r="B23" s="6"/>
      <c r="C23" s="6"/>
      <c r="D23" s="46">
        <v>17.361896665513882</v>
      </c>
      <c r="E23" s="46">
        <v>67.224733699927938</v>
      </c>
      <c r="F23" s="46">
        <v>15.413369634558178</v>
      </c>
      <c r="G23" s="46">
        <v>25.826649969358662</v>
      </c>
      <c r="H23" s="46">
        <v>22.928123008056929</v>
      </c>
      <c r="I23" s="46">
        <v>48.754772977415598</v>
      </c>
      <c r="J23" s="46">
        <v>88.776992119610512</v>
      </c>
    </row>
    <row r="24" spans="1:10" ht="12" customHeight="1" x14ac:dyDescent="0.25">
      <c r="A24" s="6" t="s">
        <v>26</v>
      </c>
      <c r="B24" s="6"/>
      <c r="C24" s="6"/>
      <c r="D24" s="46">
        <v>15.385214686835823</v>
      </c>
      <c r="E24" s="46">
        <v>67.513696452945908</v>
      </c>
      <c r="F24" s="46">
        <v>17.101088860218272</v>
      </c>
      <c r="G24" s="46">
        <v>22.78828666648203</v>
      </c>
      <c r="H24" s="46">
        <v>25.329806778002421</v>
      </c>
      <c r="I24" s="46">
        <v>48.118093444484444</v>
      </c>
      <c r="J24" s="46">
        <v>111.15274767566692</v>
      </c>
    </row>
    <row r="25" spans="1:10" ht="12" customHeight="1" x14ac:dyDescent="0.25">
      <c r="A25" s="6" t="s">
        <v>25</v>
      </c>
      <c r="B25" s="6"/>
      <c r="C25" s="6"/>
      <c r="D25" s="46">
        <v>15.627676609689791</v>
      </c>
      <c r="E25" s="46">
        <v>67.60883327747365</v>
      </c>
      <c r="F25" s="46">
        <v>16.763490112836553</v>
      </c>
      <c r="G25" s="46">
        <v>23.114844395483335</v>
      </c>
      <c r="H25" s="46">
        <v>24.794822362985403</v>
      </c>
      <c r="I25" s="46">
        <v>47.909666758468738</v>
      </c>
      <c r="J25" s="46">
        <v>107.26796139640176</v>
      </c>
    </row>
    <row r="26" spans="1:10" ht="12" customHeight="1" x14ac:dyDescent="0.25">
      <c r="A26" s="9" t="s">
        <v>24</v>
      </c>
      <c r="B26" s="9"/>
      <c r="C26" s="9"/>
      <c r="D26" s="51">
        <v>16.563759176655523</v>
      </c>
      <c r="E26" s="51">
        <v>67.363647245437733</v>
      </c>
      <c r="F26" s="51">
        <v>16.072593577906744</v>
      </c>
      <c r="G26" s="51">
        <v>24.588572403607969</v>
      </c>
      <c r="H26" s="51">
        <v>23.859446801249728</v>
      </c>
      <c r="I26" s="51">
        <v>48.448019204857701</v>
      </c>
      <c r="J26" s="51">
        <v>97.034697296003841</v>
      </c>
    </row>
    <row r="27" spans="1:10" x14ac:dyDescent="0.25">
      <c r="A27" s="6" t="s">
        <v>23</v>
      </c>
      <c r="B27" s="6"/>
      <c r="C27" s="6"/>
      <c r="D27" s="46">
        <v>17.084096850866985</v>
      </c>
      <c r="E27" s="46">
        <v>68.606594964529549</v>
      </c>
      <c r="F27" s="46">
        <v>14.309308184603466</v>
      </c>
      <c r="G27" s="46">
        <v>24.901537322614061</v>
      </c>
      <c r="H27" s="46">
        <v>20.85704470831347</v>
      </c>
      <c r="I27" s="46">
        <v>45.758582030927528</v>
      </c>
      <c r="J27" s="46">
        <v>83.758060549026311</v>
      </c>
    </row>
    <row r="28" spans="1:10" ht="12" customHeight="1" x14ac:dyDescent="0.25">
      <c r="A28" s="6" t="s">
        <v>22</v>
      </c>
      <c r="B28" s="6"/>
      <c r="C28" s="6"/>
      <c r="D28" s="46">
        <v>16.081987663052018</v>
      </c>
      <c r="E28" s="46">
        <v>67.398190711928336</v>
      </c>
      <c r="F28" s="46">
        <v>16.519821625019645</v>
      </c>
      <c r="G28" s="46">
        <v>23.86115635030805</v>
      </c>
      <c r="H28" s="46">
        <v>24.510779073622693</v>
      </c>
      <c r="I28" s="46">
        <v>48.371935423930744</v>
      </c>
      <c r="J28" s="46">
        <v>102.72251149012843</v>
      </c>
    </row>
    <row r="29" spans="1:10" ht="12" customHeight="1" x14ac:dyDescent="0.25">
      <c r="A29" s="6" t="s">
        <v>21</v>
      </c>
      <c r="B29" s="6"/>
      <c r="C29" s="6"/>
      <c r="D29" s="46">
        <v>18.758047817647903</v>
      </c>
      <c r="E29" s="46">
        <v>67.838630561744154</v>
      </c>
      <c r="F29" s="46">
        <v>13.403321620607944</v>
      </c>
      <c r="G29" s="46">
        <v>27.650982430394194</v>
      </c>
      <c r="H29" s="46">
        <v>19.757653581182993</v>
      </c>
      <c r="I29" s="46">
        <v>47.408636011577187</v>
      </c>
      <c r="J29" s="46">
        <v>71.45371283251481</v>
      </c>
    </row>
    <row r="30" spans="1:10" ht="12" customHeight="1" x14ac:dyDescent="0.25">
      <c r="A30" s="9" t="s">
        <v>20</v>
      </c>
      <c r="B30" s="9"/>
      <c r="C30" s="9"/>
      <c r="D30" s="51">
        <v>17.449623718824235</v>
      </c>
      <c r="E30" s="51">
        <v>67.995815184566283</v>
      </c>
      <c r="F30" s="51">
        <v>14.554561096609492</v>
      </c>
      <c r="G30" s="51">
        <v>25.662790675366381</v>
      </c>
      <c r="H30" s="51">
        <v>21.405083617429874</v>
      </c>
      <c r="I30" s="51">
        <v>47.067874292796255</v>
      </c>
      <c r="J30" s="51">
        <v>83.409025496110729</v>
      </c>
    </row>
    <row r="31" spans="1:10" x14ac:dyDescent="0.25">
      <c r="A31" s="6" t="s">
        <v>19</v>
      </c>
      <c r="B31" s="6"/>
      <c r="C31" s="6"/>
      <c r="D31" s="46">
        <v>15.570536680412447</v>
      </c>
      <c r="E31" s="46">
        <v>68.244642677861606</v>
      </c>
      <c r="F31" s="46">
        <v>16.184820641725945</v>
      </c>
      <c r="G31" s="46">
        <v>22.815764094349184</v>
      </c>
      <c r="H31" s="46">
        <v>23.715884509973794</v>
      </c>
      <c r="I31" s="46">
        <v>46.531648604322982</v>
      </c>
      <c r="J31" s="46">
        <v>103.9451688398529</v>
      </c>
    </row>
    <row r="32" spans="1:10" ht="12" customHeight="1" x14ac:dyDescent="0.25">
      <c r="A32" s="6" t="s">
        <v>18</v>
      </c>
      <c r="B32" s="6"/>
      <c r="C32" s="6"/>
      <c r="D32" s="46">
        <v>14.996617830383546</v>
      </c>
      <c r="E32" s="46">
        <v>67.441498832438768</v>
      </c>
      <c r="F32" s="46">
        <v>17.56188333717769</v>
      </c>
      <c r="G32" s="46">
        <v>22.236483604320942</v>
      </c>
      <c r="H32" s="46">
        <v>26.040173544794616</v>
      </c>
      <c r="I32" s="46">
        <v>48.27665714911555</v>
      </c>
      <c r="J32" s="46">
        <v>117.10562698741877</v>
      </c>
    </row>
    <row r="33" spans="1:10" ht="12" customHeight="1" x14ac:dyDescent="0.25">
      <c r="A33" s="6" t="s">
        <v>17</v>
      </c>
      <c r="B33" s="6"/>
      <c r="C33" s="6"/>
      <c r="D33" s="46">
        <v>14.793488910136098</v>
      </c>
      <c r="E33" s="46">
        <v>69.052020255674776</v>
      </c>
      <c r="F33" s="46">
        <v>16.154490834189122</v>
      </c>
      <c r="G33" s="46">
        <v>21.423687323500651</v>
      </c>
      <c r="H33" s="46">
        <v>23.394667924812133</v>
      </c>
      <c r="I33" s="46">
        <v>44.818355248312777</v>
      </c>
      <c r="J33" s="46">
        <v>109.20000638335223</v>
      </c>
    </row>
    <row r="34" spans="1:10" ht="12" customHeight="1" x14ac:dyDescent="0.25">
      <c r="A34" s="9" t="s">
        <v>16</v>
      </c>
      <c r="B34" s="9"/>
      <c r="C34" s="9"/>
      <c r="D34" s="51">
        <v>15.161872612807597</v>
      </c>
      <c r="E34" s="51">
        <v>68.268469985021824</v>
      </c>
      <c r="F34" s="51">
        <v>16.569657402170574</v>
      </c>
      <c r="G34" s="51">
        <v>22.209187661791933</v>
      </c>
      <c r="H34" s="51">
        <v>24.271317939022179</v>
      </c>
      <c r="I34" s="51">
        <v>46.480505600814112</v>
      </c>
      <c r="J34" s="51">
        <v>109.2850324317709</v>
      </c>
    </row>
    <row r="35" spans="1:10" ht="12" customHeight="1" x14ac:dyDescent="0.25">
      <c r="A35" s="6" t="s">
        <v>13</v>
      </c>
      <c r="B35" s="5"/>
      <c r="C35" s="5"/>
      <c r="D35" s="50"/>
      <c r="E35" s="50"/>
      <c r="F35" s="50"/>
      <c r="G35" s="50"/>
      <c r="H35" s="50"/>
      <c r="I35" s="50"/>
      <c r="J35" s="49"/>
    </row>
    <row r="36" spans="1:10" ht="12" customHeight="1" x14ac:dyDescent="0.25">
      <c r="A36" s="6"/>
      <c r="B36" s="45" t="s">
        <v>2</v>
      </c>
      <c r="C36" s="48">
        <v>499</v>
      </c>
      <c r="D36" s="46">
        <v>2.9711421661432058</v>
      </c>
      <c r="E36" s="46">
        <v>2.6174242610018483</v>
      </c>
      <c r="F36" s="46">
        <v>3.3783613878565073</v>
      </c>
      <c r="G36" s="46">
        <v>25.436619252580588</v>
      </c>
      <c r="H36" s="46">
        <v>29.616811150117663</v>
      </c>
      <c r="I36" s="46">
        <v>55.053430402698247</v>
      </c>
      <c r="J36" s="46">
        <v>116.43375582277109</v>
      </c>
    </row>
    <row r="37" spans="1:10" ht="12" customHeight="1" x14ac:dyDescent="0.25">
      <c r="A37" s="47">
        <v>500</v>
      </c>
      <c r="B37" s="45" t="s">
        <v>2</v>
      </c>
      <c r="C37" s="48">
        <v>999</v>
      </c>
      <c r="D37" s="46">
        <v>5.2260688032969345</v>
      </c>
      <c r="E37" s="46">
        <v>4.6441750694489921</v>
      </c>
      <c r="F37" s="46">
        <v>5.4199000196138583</v>
      </c>
      <c r="G37" s="46">
        <v>25.216024649484087</v>
      </c>
      <c r="H37" s="46">
        <v>26.778670244817583</v>
      </c>
      <c r="I37" s="46">
        <v>51.994694894301674</v>
      </c>
      <c r="J37" s="46">
        <v>106.19703389830508</v>
      </c>
    </row>
    <row r="38" spans="1:10" ht="12" customHeight="1" x14ac:dyDescent="0.25">
      <c r="A38" s="47">
        <v>1000</v>
      </c>
      <c r="B38" s="45" t="s">
        <v>2</v>
      </c>
      <c r="C38" s="48">
        <v>1999</v>
      </c>
      <c r="D38" s="46">
        <v>10.341351436776245</v>
      </c>
      <c r="E38" s="46">
        <v>9.1065523093935656</v>
      </c>
      <c r="F38" s="46">
        <v>9.36247416251339</v>
      </c>
      <c r="G38" s="46">
        <v>25.446812554945708</v>
      </c>
      <c r="H38" s="46">
        <v>23.590815849708143</v>
      </c>
      <c r="I38" s="46">
        <v>49.037628404653852</v>
      </c>
      <c r="J38" s="46">
        <v>92.706368621885247</v>
      </c>
    </row>
    <row r="39" spans="1:10" ht="12" customHeight="1" x14ac:dyDescent="0.25">
      <c r="A39" s="47">
        <v>2000</v>
      </c>
      <c r="B39" s="45" t="s">
        <v>2</v>
      </c>
      <c r="C39" s="48">
        <v>4999</v>
      </c>
      <c r="D39" s="46">
        <v>16.11742432776742</v>
      </c>
      <c r="E39" s="46">
        <v>14.42735919575629</v>
      </c>
      <c r="F39" s="46">
        <v>14.127447331760873</v>
      </c>
      <c r="G39" s="46">
        <v>25.033344464818839</v>
      </c>
      <c r="H39" s="46">
        <v>22.468970150954942</v>
      </c>
      <c r="I39" s="46">
        <v>47.502314615773784</v>
      </c>
      <c r="J39" s="46">
        <v>89.756165751372947</v>
      </c>
    </row>
    <row r="40" spans="1:10" ht="12" customHeight="1" x14ac:dyDescent="0.25">
      <c r="A40" s="47">
        <v>5000</v>
      </c>
      <c r="B40" s="45" t="s">
        <v>2</v>
      </c>
      <c r="C40" s="48">
        <v>9999</v>
      </c>
      <c r="D40" s="46">
        <v>10.451944487181056</v>
      </c>
      <c r="E40" s="46">
        <v>9.5455905335303974</v>
      </c>
      <c r="F40" s="46">
        <v>9.1168608773932682</v>
      </c>
      <c r="G40" s="46">
        <v>24.536034490835537</v>
      </c>
      <c r="H40" s="46">
        <v>21.915371723982645</v>
      </c>
      <c r="I40" s="46">
        <v>46.451406214818185</v>
      </c>
      <c r="J40" s="46">
        <v>89.319126659070619</v>
      </c>
    </row>
    <row r="41" spans="1:10" ht="12" customHeight="1" x14ac:dyDescent="0.25">
      <c r="A41" s="47">
        <v>10000</v>
      </c>
      <c r="B41" s="45" t="s">
        <v>2</v>
      </c>
      <c r="C41" s="48">
        <v>19999</v>
      </c>
      <c r="D41" s="46">
        <v>11.887014843801801</v>
      </c>
      <c r="E41" s="46">
        <v>11.344845224456778</v>
      </c>
      <c r="F41" s="46">
        <v>10.149417367820195</v>
      </c>
      <c r="G41" s="46">
        <v>23.479254850452591</v>
      </c>
      <c r="H41" s="46">
        <v>20.528104588460124</v>
      </c>
      <c r="I41" s="46">
        <v>44.007359438912715</v>
      </c>
      <c r="J41" s="46">
        <v>87.430818052832805</v>
      </c>
    </row>
    <row r="42" spans="1:10" ht="12" customHeight="1" x14ac:dyDescent="0.25">
      <c r="A42" s="47">
        <v>20000</v>
      </c>
      <c r="B42" s="45" t="s">
        <v>2</v>
      </c>
      <c r="C42" s="48">
        <v>49999</v>
      </c>
      <c r="D42" s="46">
        <v>11.744106478319448</v>
      </c>
      <c r="E42" s="46">
        <v>11.793735699450668</v>
      </c>
      <c r="F42" s="46">
        <v>11.261560860796926</v>
      </c>
      <c r="G42" s="46">
        <v>22.314063738392743</v>
      </c>
      <c r="H42" s="46">
        <v>21.910561747179521</v>
      </c>
      <c r="I42" s="46">
        <v>44.224625485572268</v>
      </c>
      <c r="J42" s="46">
        <v>98.191714445455446</v>
      </c>
    </row>
    <row r="43" spans="1:10" ht="12" customHeight="1" x14ac:dyDescent="0.25">
      <c r="A43" s="47">
        <v>50000</v>
      </c>
      <c r="B43" s="45" t="s">
        <v>2</v>
      </c>
      <c r="C43" s="48">
        <v>99999</v>
      </c>
      <c r="D43" s="46">
        <v>6.9429003832132876</v>
      </c>
      <c r="E43" s="46">
        <v>7.7604001831393514</v>
      </c>
      <c r="F43" s="46">
        <v>7.0829917672086466</v>
      </c>
      <c r="G43" s="46">
        <v>20.047808113252437</v>
      </c>
      <c r="H43" s="46">
        <v>20.943002022364979</v>
      </c>
      <c r="I43" s="46">
        <v>40.990810135617416</v>
      </c>
      <c r="J43" s="46">
        <v>104.46529567748995</v>
      </c>
    </row>
    <row r="44" spans="1:10" ht="12" customHeight="1" x14ac:dyDescent="0.25">
      <c r="A44" s="47">
        <v>100000</v>
      </c>
      <c r="B44" s="45" t="s">
        <v>2</v>
      </c>
      <c r="C44" s="27" t="s">
        <v>62</v>
      </c>
      <c r="D44" s="46">
        <v>24.318047073500605</v>
      </c>
      <c r="E44" s="46">
        <v>28.759917523822111</v>
      </c>
      <c r="F44" s="46">
        <v>30.100986225036337</v>
      </c>
      <c r="G44" s="46">
        <v>22.40836036331293</v>
      </c>
      <c r="H44" s="46">
        <v>22.945964370914311</v>
      </c>
      <c r="I44" s="46">
        <v>45.354324734227241</v>
      </c>
      <c r="J44" s="46">
        <v>102.39912246538819</v>
      </c>
    </row>
  </sheetData>
  <mergeCells count="7">
    <mergeCell ref="I2:I4"/>
    <mergeCell ref="J2:J4"/>
    <mergeCell ref="A2:C4"/>
    <mergeCell ref="A9:C9"/>
    <mergeCell ref="D2:F2"/>
    <mergeCell ref="D4:F4"/>
    <mergeCell ref="G3:H4"/>
  </mergeCells>
  <pageMargins left="0.78740157480314965" right="0.78740157480314965" top="1.1811023622047245" bottom="0.86614173228346458"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B868F-6ECA-4C60-B35D-972A00E2A5CC}">
  <dimension ref="A1:I45"/>
  <sheetViews>
    <sheetView zoomScaleNormal="100" workbookViewId="0"/>
  </sheetViews>
  <sheetFormatPr defaultRowHeight="13.5" x14ac:dyDescent="0.25"/>
  <cols>
    <col min="1" max="1" width="8.7109375" style="1" customWidth="1"/>
    <col min="2" max="2" width="1" style="1" customWidth="1"/>
    <col min="3" max="3" width="10.140625" style="1" customWidth="1"/>
    <col min="4" max="9" width="11.140625" style="2" customWidth="1"/>
    <col min="10" max="16384" width="9.140625" style="1"/>
  </cols>
  <sheetData>
    <row r="1" spans="1:9" s="17" customFormat="1" ht="15.75" customHeight="1" x14ac:dyDescent="0.2">
      <c r="A1" s="17" t="s">
        <v>85</v>
      </c>
    </row>
    <row r="2" spans="1:9" ht="12.95" customHeight="1" x14ac:dyDescent="0.2">
      <c r="A2" s="217" t="s">
        <v>84</v>
      </c>
      <c r="B2" s="213"/>
      <c r="C2" s="213"/>
      <c r="D2" s="212" t="s">
        <v>83</v>
      </c>
      <c r="E2" s="212"/>
      <c r="F2" s="212"/>
      <c r="G2" s="212" t="s">
        <v>82</v>
      </c>
      <c r="H2" s="212"/>
      <c r="I2" s="220"/>
    </row>
    <row r="3" spans="1:9" ht="12.95" customHeight="1" x14ac:dyDescent="0.2">
      <c r="A3" s="217"/>
      <c r="B3" s="213"/>
      <c r="C3" s="213"/>
      <c r="D3" s="16" t="s">
        <v>81</v>
      </c>
      <c r="E3" s="16" t="s">
        <v>80</v>
      </c>
      <c r="F3" s="16" t="s">
        <v>79</v>
      </c>
      <c r="G3" s="16" t="s">
        <v>81</v>
      </c>
      <c r="H3" s="16" t="s">
        <v>80</v>
      </c>
      <c r="I3" s="15" t="s">
        <v>79</v>
      </c>
    </row>
    <row r="4" spans="1:9" ht="11.25" customHeight="1" x14ac:dyDescent="0.25">
      <c r="A4" s="53">
        <v>2004</v>
      </c>
      <c r="B4" s="53"/>
      <c r="C4" s="53"/>
      <c r="D4" s="66">
        <v>68381</v>
      </c>
      <c r="E4" s="66">
        <v>64111</v>
      </c>
      <c r="F4" s="57">
        <v>132492</v>
      </c>
      <c r="G4" s="56">
        <v>14.3</v>
      </c>
      <c r="H4" s="60">
        <v>12.1</v>
      </c>
      <c r="I4" s="67">
        <v>13.108745688879219</v>
      </c>
    </row>
    <row r="5" spans="1:9" ht="11.25" customHeight="1" x14ac:dyDescent="0.25">
      <c r="A5" s="53">
        <v>2005</v>
      </c>
      <c r="B5" s="53"/>
      <c r="C5" s="53"/>
      <c r="D5" s="66">
        <v>69781</v>
      </c>
      <c r="E5" s="66">
        <v>65951</v>
      </c>
      <c r="F5" s="66">
        <v>135732</v>
      </c>
      <c r="G5" s="56">
        <v>14.571565974022556</v>
      </c>
      <c r="H5" s="56">
        <v>12.447770174802169</v>
      </c>
      <c r="I5" s="56">
        <v>13.456044944689065</v>
      </c>
    </row>
    <row r="6" spans="1:9" ht="11.25" customHeight="1" x14ac:dyDescent="0.25">
      <c r="A6" s="53" t="s">
        <v>63</v>
      </c>
      <c r="B6" s="53"/>
      <c r="C6" s="53"/>
      <c r="D6" s="57"/>
      <c r="E6" s="57"/>
      <c r="F6" s="57"/>
      <c r="G6" s="60"/>
      <c r="H6" s="60"/>
      <c r="I6" s="60"/>
    </row>
    <row r="7" spans="1:9" ht="11.25" customHeight="1" x14ac:dyDescent="0.25">
      <c r="A7" s="53" t="s">
        <v>42</v>
      </c>
      <c r="B7" s="52"/>
      <c r="C7" s="52"/>
      <c r="D7" s="58">
        <v>10786</v>
      </c>
      <c r="E7" s="58">
        <v>12656</v>
      </c>
      <c r="F7" s="57">
        <v>23442</v>
      </c>
      <c r="G7" s="56">
        <v>13.938092693614594</v>
      </c>
      <c r="H7" s="56">
        <v>13.698837720295192</v>
      </c>
      <c r="I7" s="56">
        <v>13.807894036988921</v>
      </c>
    </row>
    <row r="8" spans="1:9" ht="11.25" customHeight="1" x14ac:dyDescent="0.25">
      <c r="A8" s="218" t="s">
        <v>41</v>
      </c>
      <c r="B8" s="219"/>
      <c r="C8" s="219"/>
      <c r="D8" s="58">
        <v>7089</v>
      </c>
      <c r="E8" s="58">
        <v>6597</v>
      </c>
      <c r="F8" s="57">
        <v>13686</v>
      </c>
      <c r="G8" s="56">
        <v>12.816387040786809</v>
      </c>
      <c r="H8" s="56">
        <v>11.041438449880454</v>
      </c>
      <c r="I8" s="56">
        <v>11.894699836128478</v>
      </c>
    </row>
    <row r="9" spans="1:9" s="61" customFormat="1" ht="11.25" customHeight="1" x14ac:dyDescent="0.25">
      <c r="A9" s="9" t="s">
        <v>40</v>
      </c>
      <c r="B9" s="9"/>
      <c r="C9" s="9"/>
      <c r="D9" s="65">
        <v>17875</v>
      </c>
      <c r="E9" s="65">
        <v>19253</v>
      </c>
      <c r="F9" s="64">
        <v>37128</v>
      </c>
      <c r="G9" s="63">
        <v>13.470533067615293</v>
      </c>
      <c r="H9" s="63">
        <v>12.655203386727779</v>
      </c>
      <c r="I9" s="63">
        <v>13.035047664922599</v>
      </c>
    </row>
    <row r="10" spans="1:9" ht="11.25" customHeight="1" x14ac:dyDescent="0.25">
      <c r="A10" s="6" t="s">
        <v>39</v>
      </c>
      <c r="B10" s="6"/>
      <c r="C10" s="6"/>
      <c r="D10" s="58">
        <v>2774</v>
      </c>
      <c r="E10" s="58">
        <v>2352</v>
      </c>
      <c r="F10" s="57">
        <v>5126</v>
      </c>
      <c r="G10" s="56">
        <v>13.365679498329289</v>
      </c>
      <c r="H10" s="56">
        <v>10.641643120372278</v>
      </c>
      <c r="I10" s="56">
        <v>11.960846079357857</v>
      </c>
    </row>
    <row r="11" spans="1:9" ht="11.25" customHeight="1" x14ac:dyDescent="0.25">
      <c r="A11" s="6" t="s">
        <v>38</v>
      </c>
      <c r="B11" s="6"/>
      <c r="C11" s="6"/>
      <c r="D11" s="58">
        <v>2196</v>
      </c>
      <c r="E11" s="58">
        <v>1916</v>
      </c>
      <c r="F11" s="57">
        <v>4112</v>
      </c>
      <c r="G11" s="56">
        <v>14.472600257027054</v>
      </c>
      <c r="H11" s="56">
        <v>11.723781347806533</v>
      </c>
      <c r="I11" s="56">
        <v>13.047196137877641</v>
      </c>
    </row>
    <row r="12" spans="1:9" ht="11.25" customHeight="1" x14ac:dyDescent="0.25">
      <c r="A12" s="6" t="s">
        <v>37</v>
      </c>
      <c r="B12" s="6"/>
      <c r="C12" s="6"/>
      <c r="D12" s="58">
        <v>2412</v>
      </c>
      <c r="E12" s="58">
        <v>2186</v>
      </c>
      <c r="F12" s="57">
        <v>4598</v>
      </c>
      <c r="G12" s="56">
        <v>13.620308489822884</v>
      </c>
      <c r="H12" s="56">
        <v>11.584924758934463</v>
      </c>
      <c r="I12" s="56">
        <v>12.570328775062741</v>
      </c>
    </row>
    <row r="13" spans="1:9" s="61" customFormat="1" ht="11.25" customHeight="1" x14ac:dyDescent="0.25">
      <c r="A13" s="9" t="s">
        <v>36</v>
      </c>
      <c r="B13" s="9"/>
      <c r="C13" s="9"/>
      <c r="D13" s="65">
        <v>7382</v>
      </c>
      <c r="E13" s="65">
        <v>6454</v>
      </c>
      <c r="F13" s="64">
        <v>13836</v>
      </c>
      <c r="G13" s="63">
        <v>13.762887558961165</v>
      </c>
      <c r="H13" s="63">
        <v>11.26076415817762</v>
      </c>
      <c r="I13" s="63">
        <v>12.470364183124</v>
      </c>
    </row>
    <row r="14" spans="1:9" ht="11.25" customHeight="1" x14ac:dyDescent="0.25">
      <c r="A14" s="6" t="s">
        <v>35</v>
      </c>
      <c r="B14" s="6"/>
      <c r="C14" s="6"/>
      <c r="D14" s="58">
        <v>2855</v>
      </c>
      <c r="E14" s="58">
        <v>2588</v>
      </c>
      <c r="F14" s="57">
        <v>5443</v>
      </c>
      <c r="G14" s="56">
        <v>13.391935756233934</v>
      </c>
      <c r="H14" s="56">
        <v>11.372025169613668</v>
      </c>
      <c r="I14" s="56">
        <v>12.34901216977793</v>
      </c>
    </row>
    <row r="15" spans="1:9" ht="11.25" customHeight="1" x14ac:dyDescent="0.25">
      <c r="A15" s="6" t="s">
        <v>34</v>
      </c>
      <c r="B15" s="6"/>
      <c r="C15" s="6"/>
      <c r="D15" s="58">
        <v>1962</v>
      </c>
      <c r="E15" s="58">
        <v>1683</v>
      </c>
      <c r="F15" s="57">
        <v>3645</v>
      </c>
      <c r="G15" s="56">
        <v>15.408054281585725</v>
      </c>
      <c r="H15" s="56">
        <v>12.243650834066885</v>
      </c>
      <c r="I15" s="56">
        <v>13.765365660227722</v>
      </c>
    </row>
    <row r="16" spans="1:9" ht="11.25" customHeight="1" x14ac:dyDescent="0.25">
      <c r="A16" s="6" t="s">
        <v>33</v>
      </c>
      <c r="B16" s="6"/>
      <c r="C16" s="6"/>
      <c r="D16" s="58">
        <v>2055</v>
      </c>
      <c r="E16" s="58">
        <v>1936</v>
      </c>
      <c r="F16" s="57">
        <v>3991</v>
      </c>
      <c r="G16" s="56">
        <v>14.629718618185702</v>
      </c>
      <c r="H16" s="56">
        <v>12.553617108193894</v>
      </c>
      <c r="I16" s="56">
        <v>13.543229064156424</v>
      </c>
    </row>
    <row r="17" spans="1:9" s="61" customFormat="1" ht="11.25" customHeight="1" x14ac:dyDescent="0.25">
      <c r="A17" s="9" t="s">
        <v>32</v>
      </c>
      <c r="B17" s="9"/>
      <c r="C17" s="9"/>
      <c r="D17" s="65">
        <v>6872</v>
      </c>
      <c r="E17" s="65">
        <v>6207</v>
      </c>
      <c r="F17" s="64">
        <v>13079</v>
      </c>
      <c r="G17" s="63">
        <v>14.28715476261015</v>
      </c>
      <c r="H17" s="63">
        <v>11.953698915847463</v>
      </c>
      <c r="I17" s="63">
        <v>13.07579642987468</v>
      </c>
    </row>
    <row r="18" spans="1:9" ht="11.25" customHeight="1" x14ac:dyDescent="0.25">
      <c r="A18" s="6" t="s">
        <v>31</v>
      </c>
      <c r="B18" s="6"/>
      <c r="C18" s="6"/>
      <c r="D18" s="58">
        <v>2772</v>
      </c>
      <c r="E18" s="58">
        <v>2560</v>
      </c>
      <c r="F18" s="57">
        <v>5332</v>
      </c>
      <c r="G18" s="56">
        <v>14.629975616707306</v>
      </c>
      <c r="H18" s="56">
        <v>12.198608596206995</v>
      </c>
      <c r="I18" s="56">
        <v>13.352231465389874</v>
      </c>
    </row>
    <row r="19" spans="1:9" ht="11.25" customHeight="1" x14ac:dyDescent="0.25">
      <c r="A19" s="6" t="s">
        <v>30</v>
      </c>
      <c r="B19" s="6"/>
      <c r="C19" s="6"/>
      <c r="D19" s="58">
        <v>2476</v>
      </c>
      <c r="E19" s="58">
        <v>2329</v>
      </c>
      <c r="F19" s="57">
        <v>4805</v>
      </c>
      <c r="G19" s="56">
        <v>15.733971334432679</v>
      </c>
      <c r="H19" s="56">
        <v>13.444243046976922</v>
      </c>
      <c r="I19" s="56">
        <v>14.534158296796283</v>
      </c>
    </row>
    <row r="20" spans="1:9" ht="11.25" customHeight="1" x14ac:dyDescent="0.25">
      <c r="A20" s="6" t="s">
        <v>29</v>
      </c>
      <c r="B20" s="6"/>
      <c r="C20" s="6"/>
      <c r="D20" s="58">
        <v>1681</v>
      </c>
      <c r="E20" s="58">
        <v>1588</v>
      </c>
      <c r="F20" s="57">
        <v>3269</v>
      </c>
      <c r="G20" s="56">
        <v>14.38756558282051</v>
      </c>
      <c r="H20" s="56">
        <v>12.473391929998193</v>
      </c>
      <c r="I20" s="56">
        <v>13.389419532414765</v>
      </c>
    </row>
    <row r="21" spans="1:9" s="61" customFormat="1" ht="11.25" customHeight="1" x14ac:dyDescent="0.25">
      <c r="A21" s="9" t="s">
        <v>28</v>
      </c>
      <c r="B21" s="9"/>
      <c r="C21" s="9"/>
      <c r="D21" s="65">
        <v>6929</v>
      </c>
      <c r="E21" s="65">
        <v>6477</v>
      </c>
      <c r="F21" s="64">
        <v>13406</v>
      </c>
      <c r="G21" s="63">
        <v>14.943576084670919</v>
      </c>
      <c r="H21" s="63">
        <v>12.689922708437418</v>
      </c>
      <c r="I21" s="63">
        <v>13.762694638287824</v>
      </c>
    </row>
    <row r="22" spans="1:9" ht="11.25" customHeight="1" x14ac:dyDescent="0.25">
      <c r="A22" s="6" t="s">
        <v>27</v>
      </c>
      <c r="B22" s="6"/>
      <c r="C22" s="6"/>
      <c r="D22" s="58">
        <v>5496</v>
      </c>
      <c r="E22" s="58">
        <v>4871</v>
      </c>
      <c r="F22" s="57">
        <v>10367</v>
      </c>
      <c r="G22" s="56">
        <v>15.837270318517591</v>
      </c>
      <c r="H22" s="56">
        <v>12.758422890250323</v>
      </c>
      <c r="I22" s="56">
        <v>14.22443097816803</v>
      </c>
    </row>
    <row r="23" spans="1:9" ht="11.25" customHeight="1" x14ac:dyDescent="0.25">
      <c r="A23" s="6" t="s">
        <v>26</v>
      </c>
      <c r="B23" s="6"/>
      <c r="C23" s="6"/>
      <c r="D23" s="58">
        <v>2457</v>
      </c>
      <c r="E23" s="58">
        <v>2345</v>
      </c>
      <c r="F23" s="57">
        <v>4802</v>
      </c>
      <c r="G23" s="56">
        <v>16.220070108727942</v>
      </c>
      <c r="H23" s="56">
        <v>13.766422843456105</v>
      </c>
      <c r="I23" s="56">
        <v>14.92133825946722</v>
      </c>
    </row>
    <row r="24" spans="1:9" ht="11.25" customHeight="1" x14ac:dyDescent="0.25">
      <c r="A24" s="6" t="s">
        <v>25</v>
      </c>
      <c r="B24" s="6"/>
      <c r="C24" s="6"/>
      <c r="D24" s="58">
        <v>1677</v>
      </c>
      <c r="E24" s="58">
        <v>1553</v>
      </c>
      <c r="F24" s="57">
        <v>3230</v>
      </c>
      <c r="G24" s="56">
        <v>16.289065345669119</v>
      </c>
      <c r="H24" s="56">
        <v>13.778724159346996</v>
      </c>
      <c r="I24" s="56">
        <v>14.977105430939547</v>
      </c>
    </row>
    <row r="25" spans="1:9" s="61" customFormat="1" ht="11.25" customHeight="1" x14ac:dyDescent="0.25">
      <c r="A25" s="9" t="s">
        <v>24</v>
      </c>
      <c r="B25" s="9"/>
      <c r="C25" s="9"/>
      <c r="D25" s="65">
        <v>9630</v>
      </c>
      <c r="E25" s="65">
        <v>8769</v>
      </c>
      <c r="F25" s="64">
        <v>18399</v>
      </c>
      <c r="G25" s="63">
        <v>16.011013182899642</v>
      </c>
      <c r="H25" s="63">
        <v>13.189659451385975</v>
      </c>
      <c r="I25" s="63">
        <v>14.52973229092632</v>
      </c>
    </row>
    <row r="26" spans="1:9" ht="11.25" customHeight="1" x14ac:dyDescent="0.25">
      <c r="A26" s="6" t="s">
        <v>23</v>
      </c>
      <c r="B26" s="6"/>
      <c r="C26" s="6"/>
      <c r="D26" s="58">
        <v>3621</v>
      </c>
      <c r="E26" s="58">
        <v>3236</v>
      </c>
      <c r="F26" s="57">
        <v>6857</v>
      </c>
      <c r="G26" s="56">
        <v>13.786381522212977</v>
      </c>
      <c r="H26" s="56">
        <v>11.326011326011326</v>
      </c>
      <c r="I26" s="56">
        <v>12.504456433631281</v>
      </c>
    </row>
    <row r="27" spans="1:9" ht="11.25" customHeight="1" x14ac:dyDescent="0.25">
      <c r="A27" s="6" t="s">
        <v>22</v>
      </c>
      <c r="B27" s="6"/>
      <c r="C27" s="6"/>
      <c r="D27" s="58">
        <v>3056</v>
      </c>
      <c r="E27" s="58">
        <v>2808</v>
      </c>
      <c r="F27" s="57">
        <v>5864</v>
      </c>
      <c r="G27" s="56">
        <v>15.552479439785033</v>
      </c>
      <c r="H27" s="56">
        <v>13.21215913876296</v>
      </c>
      <c r="I27" s="56">
        <v>14.336444371099743</v>
      </c>
    </row>
    <row r="28" spans="1:9" ht="11.25" customHeight="1" x14ac:dyDescent="0.25">
      <c r="A28" s="6" t="s">
        <v>21</v>
      </c>
      <c r="B28" s="6"/>
      <c r="C28" s="6"/>
      <c r="D28" s="58">
        <v>3974</v>
      </c>
      <c r="E28" s="58">
        <v>3374</v>
      </c>
      <c r="F28" s="57">
        <v>7348</v>
      </c>
      <c r="G28" s="56">
        <v>14.298795900340199</v>
      </c>
      <c r="H28" s="56">
        <v>11.165807609891701</v>
      </c>
      <c r="I28" s="56">
        <v>12.666825260559422</v>
      </c>
    </row>
    <row r="29" spans="1:9" s="61" customFormat="1" ht="11.25" customHeight="1" x14ac:dyDescent="0.25">
      <c r="A29" s="9" t="s">
        <v>20</v>
      </c>
      <c r="B29" s="9"/>
      <c r="C29" s="9"/>
      <c r="D29" s="65">
        <v>10651</v>
      </c>
      <c r="E29" s="65">
        <v>9418</v>
      </c>
      <c r="F29" s="64">
        <v>20069</v>
      </c>
      <c r="G29" s="63">
        <v>14.450420040375974</v>
      </c>
      <c r="H29" s="63">
        <v>11.766352081037658</v>
      </c>
      <c r="I29" s="63">
        <v>13.053093028247339</v>
      </c>
    </row>
    <row r="30" spans="1:9" ht="11.25" customHeight="1" x14ac:dyDescent="0.25">
      <c r="A30" s="6" t="s">
        <v>19</v>
      </c>
      <c r="B30" s="6"/>
      <c r="C30" s="6"/>
      <c r="D30" s="58">
        <v>3844</v>
      </c>
      <c r="E30" s="58">
        <v>3615</v>
      </c>
      <c r="F30" s="57">
        <v>7459</v>
      </c>
      <c r="G30" s="56">
        <v>15.01193065768971</v>
      </c>
      <c r="H30" s="56">
        <v>12.768550160269147</v>
      </c>
      <c r="I30" s="56">
        <v>13.8339572740483</v>
      </c>
    </row>
    <row r="31" spans="1:9" ht="11.25" customHeight="1" x14ac:dyDescent="0.25">
      <c r="A31" s="6" t="s">
        <v>18</v>
      </c>
      <c r="B31" s="6"/>
      <c r="C31" s="6"/>
      <c r="D31" s="58">
        <v>3068</v>
      </c>
      <c r="E31" s="58">
        <v>2738</v>
      </c>
      <c r="F31" s="57">
        <v>5806</v>
      </c>
      <c r="G31" s="56">
        <v>16.519803033117682</v>
      </c>
      <c r="H31" s="56">
        <v>13.554321244344116</v>
      </c>
      <c r="I31" s="56">
        <v>14.97478196165517</v>
      </c>
    </row>
    <row r="32" spans="1:9" ht="11.25" customHeight="1" x14ac:dyDescent="0.25">
      <c r="A32" s="6" t="s">
        <v>17</v>
      </c>
      <c r="B32" s="6"/>
      <c r="C32" s="6"/>
      <c r="D32" s="58">
        <v>3000</v>
      </c>
      <c r="E32" s="58">
        <v>2843</v>
      </c>
      <c r="F32" s="57">
        <v>5843</v>
      </c>
      <c r="G32" s="56">
        <v>14.960728088766986</v>
      </c>
      <c r="H32" s="56">
        <v>12.7094397653917</v>
      </c>
      <c r="I32" s="56">
        <v>13.773611147125175</v>
      </c>
    </row>
    <row r="33" spans="1:9" s="61" customFormat="1" ht="11.25" customHeight="1" x14ac:dyDescent="0.25">
      <c r="A33" s="9" t="s">
        <v>16</v>
      </c>
      <c r="B33" s="9"/>
      <c r="C33" s="9"/>
      <c r="D33" s="65">
        <v>9912</v>
      </c>
      <c r="E33" s="65">
        <v>9196</v>
      </c>
      <c r="F33" s="64">
        <v>19108</v>
      </c>
      <c r="G33" s="63">
        <v>15.431932985056154</v>
      </c>
      <c r="H33" s="63">
        <v>12.97383013678531</v>
      </c>
      <c r="I33" s="63">
        <v>14.142383037429799</v>
      </c>
    </row>
    <row r="34" spans="1:9" ht="11.25" customHeight="1" x14ac:dyDescent="0.25">
      <c r="A34" s="6" t="s">
        <v>78</v>
      </c>
      <c r="B34" s="5"/>
      <c r="C34" s="5"/>
      <c r="D34" s="58">
        <v>305</v>
      </c>
      <c r="E34" s="58">
        <v>133</v>
      </c>
      <c r="F34" s="57">
        <v>438</v>
      </c>
      <c r="G34" s="56" t="s">
        <v>76</v>
      </c>
      <c r="H34" s="56" t="s">
        <v>76</v>
      </c>
      <c r="I34" s="56" t="s">
        <v>76</v>
      </c>
    </row>
    <row r="35" spans="1:9" ht="11.25" customHeight="1" x14ac:dyDescent="0.25">
      <c r="A35" s="6" t="s">
        <v>77</v>
      </c>
      <c r="B35" s="5"/>
      <c r="C35" s="5"/>
      <c r="D35" s="58">
        <v>225</v>
      </c>
      <c r="E35" s="58">
        <v>44</v>
      </c>
      <c r="F35" s="58">
        <v>269</v>
      </c>
      <c r="G35" s="56" t="s">
        <v>76</v>
      </c>
      <c r="H35" s="56" t="s">
        <v>76</v>
      </c>
      <c r="I35" s="56" t="s">
        <v>76</v>
      </c>
    </row>
    <row r="36" spans="1:9" ht="11.25" customHeight="1" x14ac:dyDescent="0.25">
      <c r="A36" s="53" t="s">
        <v>13</v>
      </c>
      <c r="B36" s="52"/>
      <c r="C36" s="52"/>
      <c r="D36" s="58"/>
      <c r="E36" s="58"/>
      <c r="F36" s="57"/>
      <c r="G36" s="60"/>
      <c r="H36" s="60"/>
      <c r="I36" s="60"/>
    </row>
    <row r="37" spans="1:9" ht="11.25" customHeight="1" x14ac:dyDescent="0.25">
      <c r="A37" s="6"/>
      <c r="B37" s="45" t="s">
        <v>2</v>
      </c>
      <c r="C37" s="48">
        <v>499</v>
      </c>
      <c r="D37" s="57">
        <v>2615</v>
      </c>
      <c r="E37" s="57">
        <v>2230</v>
      </c>
      <c r="F37" s="57">
        <v>4845</v>
      </c>
      <c r="G37" s="56">
        <v>19.399999999999999</v>
      </c>
      <c r="H37" s="56">
        <v>15.7</v>
      </c>
      <c r="I37" s="56">
        <v>17.5</v>
      </c>
    </row>
    <row r="38" spans="1:9" ht="11.25" customHeight="1" x14ac:dyDescent="0.25">
      <c r="A38" s="47">
        <v>500</v>
      </c>
      <c r="B38" s="45" t="s">
        <v>2</v>
      </c>
      <c r="C38" s="48">
        <v>999</v>
      </c>
      <c r="D38" s="58">
        <v>4381</v>
      </c>
      <c r="E38" s="58">
        <v>3688</v>
      </c>
      <c r="F38" s="57">
        <v>8069</v>
      </c>
      <c r="G38" s="56">
        <v>18.100000000000001</v>
      </c>
      <c r="H38" s="56">
        <v>14.5</v>
      </c>
      <c r="I38" s="56">
        <v>16.2</v>
      </c>
    </row>
    <row r="39" spans="1:9" ht="11.25" customHeight="1" x14ac:dyDescent="0.25">
      <c r="A39" s="47">
        <v>1000</v>
      </c>
      <c r="B39" s="45" t="s">
        <v>2</v>
      </c>
      <c r="C39" s="48">
        <v>1999</v>
      </c>
      <c r="D39" s="58">
        <v>7054</v>
      </c>
      <c r="E39" s="58">
        <v>6132</v>
      </c>
      <c r="F39" s="57">
        <v>13186</v>
      </c>
      <c r="G39" s="56">
        <v>15.6</v>
      </c>
      <c r="H39" s="56">
        <v>12.9</v>
      </c>
      <c r="I39" s="56">
        <v>14.2</v>
      </c>
    </row>
    <row r="40" spans="1:9" ht="11.25" customHeight="1" x14ac:dyDescent="0.25">
      <c r="A40" s="47">
        <v>2000</v>
      </c>
      <c r="B40" s="45" t="s">
        <v>2</v>
      </c>
      <c r="C40" s="48">
        <v>4999</v>
      </c>
      <c r="D40" s="58">
        <v>10988</v>
      </c>
      <c r="E40" s="58">
        <v>9805</v>
      </c>
      <c r="F40" s="58">
        <v>20793</v>
      </c>
      <c r="G40" s="59">
        <v>15.1</v>
      </c>
      <c r="H40" s="56">
        <v>12.7</v>
      </c>
      <c r="I40" s="56">
        <v>13.9</v>
      </c>
    </row>
    <row r="41" spans="1:9" ht="11.25" customHeight="1" x14ac:dyDescent="0.25">
      <c r="A41" s="47">
        <v>5000</v>
      </c>
      <c r="B41" s="45" t="s">
        <v>2</v>
      </c>
      <c r="C41" s="48">
        <v>9999</v>
      </c>
      <c r="D41" s="58">
        <v>7092</v>
      </c>
      <c r="E41" s="58">
        <v>6235</v>
      </c>
      <c r="F41" s="57">
        <v>13327</v>
      </c>
      <c r="G41" s="56">
        <v>14.9</v>
      </c>
      <c r="H41" s="56">
        <v>12.2</v>
      </c>
      <c r="I41" s="56">
        <v>13.5</v>
      </c>
    </row>
    <row r="42" spans="1:9" ht="11.25" customHeight="1" x14ac:dyDescent="0.25">
      <c r="A42" s="47">
        <v>10000</v>
      </c>
      <c r="B42" s="45" t="s">
        <v>2</v>
      </c>
      <c r="C42" s="48">
        <v>19999</v>
      </c>
      <c r="D42" s="58">
        <v>7407</v>
      </c>
      <c r="E42" s="58">
        <v>6683</v>
      </c>
      <c r="F42" s="57">
        <v>14090</v>
      </c>
      <c r="G42" s="56">
        <v>13.9</v>
      </c>
      <c r="H42" s="56">
        <v>11.5</v>
      </c>
      <c r="I42" s="56">
        <v>12.7</v>
      </c>
    </row>
    <row r="43" spans="1:9" ht="11.25" customHeight="1" x14ac:dyDescent="0.25">
      <c r="A43" s="47">
        <v>20000</v>
      </c>
      <c r="B43" s="45" t="s">
        <v>2</v>
      </c>
      <c r="C43" s="48">
        <v>49999</v>
      </c>
      <c r="D43" s="58">
        <v>7618</v>
      </c>
      <c r="E43" s="58">
        <v>7367</v>
      </c>
      <c r="F43" s="57">
        <v>14985</v>
      </c>
      <c r="G43" s="56">
        <v>13.6</v>
      </c>
      <c r="H43" s="56">
        <v>11.9</v>
      </c>
      <c r="I43" s="56">
        <v>12.7</v>
      </c>
    </row>
    <row r="44" spans="1:9" ht="11.25" customHeight="1" x14ac:dyDescent="0.25">
      <c r="A44" s="47">
        <v>50000</v>
      </c>
      <c r="B44" s="45" t="s">
        <v>2</v>
      </c>
      <c r="C44" s="48">
        <v>99999</v>
      </c>
      <c r="D44" s="58">
        <v>4562</v>
      </c>
      <c r="E44" s="58">
        <v>4306</v>
      </c>
      <c r="F44" s="57">
        <v>8868</v>
      </c>
      <c r="G44" s="56">
        <v>12.8</v>
      </c>
      <c r="H44" s="56">
        <v>10.7</v>
      </c>
      <c r="I44" s="56">
        <v>11.7</v>
      </c>
    </row>
    <row r="45" spans="1:9" ht="11.25" customHeight="1" x14ac:dyDescent="0.25">
      <c r="A45" s="47">
        <v>100000</v>
      </c>
      <c r="B45" s="45" t="s">
        <v>2</v>
      </c>
      <c r="C45" s="27" t="s">
        <v>75</v>
      </c>
      <c r="D45" s="58">
        <v>6748</v>
      </c>
      <c r="E45" s="58">
        <v>6672</v>
      </c>
      <c r="F45" s="57">
        <v>13420</v>
      </c>
      <c r="G45" s="56">
        <v>12.6</v>
      </c>
      <c r="H45" s="56">
        <v>10.8</v>
      </c>
      <c r="I45" s="56">
        <v>11.6</v>
      </c>
    </row>
  </sheetData>
  <mergeCells count="4">
    <mergeCell ref="A8:C8"/>
    <mergeCell ref="G2:I2"/>
    <mergeCell ref="D2:F2"/>
    <mergeCell ref="A2:C3"/>
  </mergeCells>
  <pageMargins left="0.78740157480314965" right="0.78740157480314965" top="1.1811023622047245" bottom="0.86614173228346458"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8E4A8-04BD-41E6-9649-A9B73119C877}">
  <dimension ref="A1:K28"/>
  <sheetViews>
    <sheetView zoomScaleNormal="100" workbookViewId="0"/>
  </sheetViews>
  <sheetFormatPr defaultRowHeight="13.5" x14ac:dyDescent="0.25"/>
  <cols>
    <col min="1" max="1" width="9.85546875" style="2" customWidth="1"/>
    <col min="2" max="11" width="7.7109375" style="2" customWidth="1"/>
    <col min="12" max="16384" width="9.140625" style="1"/>
  </cols>
  <sheetData>
    <row r="1" spans="1:11" s="17" customFormat="1" ht="15.75" customHeight="1" x14ac:dyDescent="0.2">
      <c r="A1" s="17" t="s">
        <v>106</v>
      </c>
    </row>
    <row r="2" spans="1:11" ht="15.75" customHeight="1" x14ac:dyDescent="0.2">
      <c r="A2" s="217" t="s">
        <v>105</v>
      </c>
      <c r="B2" s="213" t="s">
        <v>0</v>
      </c>
      <c r="C2" s="212" t="s">
        <v>104</v>
      </c>
      <c r="D2" s="212"/>
      <c r="E2" s="212"/>
      <c r="F2" s="212"/>
      <c r="G2" s="212"/>
      <c r="H2" s="212"/>
      <c r="I2" s="212"/>
      <c r="J2" s="212"/>
      <c r="K2" s="220"/>
    </row>
    <row r="3" spans="1:11" ht="15.75" customHeight="1" x14ac:dyDescent="0.2">
      <c r="A3" s="217"/>
      <c r="B3" s="213"/>
      <c r="C3" s="213" t="s">
        <v>103</v>
      </c>
      <c r="D3" s="213" t="s">
        <v>102</v>
      </c>
      <c r="E3" s="212" t="s">
        <v>101</v>
      </c>
      <c r="F3" s="212"/>
      <c r="G3" s="213" t="s">
        <v>100</v>
      </c>
      <c r="H3" s="213" t="s">
        <v>99</v>
      </c>
      <c r="I3" s="213" t="s">
        <v>98</v>
      </c>
      <c r="J3" s="213" t="s">
        <v>97</v>
      </c>
      <c r="K3" s="216" t="s">
        <v>96</v>
      </c>
    </row>
    <row r="4" spans="1:11" ht="33" customHeight="1" x14ac:dyDescent="0.2">
      <c r="A4" s="217"/>
      <c r="B4" s="213"/>
      <c r="C4" s="213"/>
      <c r="D4" s="213"/>
      <c r="E4" s="31" t="s">
        <v>95</v>
      </c>
      <c r="F4" s="31" t="s">
        <v>94</v>
      </c>
      <c r="G4" s="213"/>
      <c r="H4" s="213"/>
      <c r="I4" s="213"/>
      <c r="J4" s="213"/>
      <c r="K4" s="216"/>
    </row>
    <row r="5" spans="1:11" ht="20.100000000000001" customHeight="1" x14ac:dyDescent="0.25">
      <c r="B5" s="222" t="s">
        <v>93</v>
      </c>
      <c r="C5" s="222"/>
      <c r="D5" s="222"/>
      <c r="E5" s="222"/>
      <c r="F5" s="222"/>
      <c r="G5" s="222"/>
      <c r="H5" s="222"/>
      <c r="I5" s="222"/>
      <c r="J5" s="222"/>
      <c r="K5" s="222"/>
    </row>
    <row r="6" spans="1:11" s="68" customFormat="1" ht="15" customHeight="1" x14ac:dyDescent="0.25">
      <c r="A6" s="62" t="s">
        <v>0</v>
      </c>
      <c r="B6" s="26">
        <v>1457.1565974022558</v>
      </c>
      <c r="C6" s="26">
        <v>374.16104544580355</v>
      </c>
      <c r="D6" s="26">
        <v>681.50016068586024</v>
      </c>
      <c r="E6" s="26">
        <v>462.99244891306819</v>
      </c>
      <c r="F6" s="26">
        <v>142.76923025521592</v>
      </c>
      <c r="G6" s="26">
        <v>77.764021276937854</v>
      </c>
      <c r="H6" s="26">
        <v>111.61350529678647</v>
      </c>
      <c r="I6" s="26">
        <v>81.689809676525485</v>
      </c>
      <c r="J6" s="26">
        <v>67.531913214182865</v>
      </c>
      <c r="K6" s="26">
        <v>42.348398267892044</v>
      </c>
    </row>
    <row r="7" spans="1:11" s="68" customFormat="1" ht="15" customHeight="1" x14ac:dyDescent="0.25">
      <c r="A7" s="2" t="s">
        <v>63</v>
      </c>
      <c r="B7" s="70"/>
      <c r="C7" s="70"/>
      <c r="D7" s="70"/>
      <c r="E7" s="70"/>
      <c r="F7" s="70"/>
      <c r="G7" s="70"/>
      <c r="H7" s="70"/>
      <c r="I7" s="70"/>
      <c r="J7" s="70"/>
      <c r="K7" s="70"/>
    </row>
    <row r="8" spans="1:11" s="68" customFormat="1" ht="15" customHeight="1" x14ac:dyDescent="0.25">
      <c r="A8" s="69" t="s">
        <v>90</v>
      </c>
      <c r="B8" s="25">
        <v>199.23159321071716</v>
      </c>
      <c r="C8" s="25">
        <v>23.3833552411493</v>
      </c>
      <c r="D8" s="25">
        <v>39.603023616512971</v>
      </c>
      <c r="E8" s="25">
        <v>31.087697719447043</v>
      </c>
      <c r="F8" s="25">
        <v>4.7307366094810721</v>
      </c>
      <c r="G8" s="25">
        <v>6.893359059529562</v>
      </c>
      <c r="H8" s="25">
        <v>24.734994272429603</v>
      </c>
      <c r="I8" s="25">
        <v>18.922946437924288</v>
      </c>
      <c r="J8" s="25">
        <v>46.226054869786473</v>
      </c>
      <c r="K8" s="25">
        <v>37.575565069592514</v>
      </c>
    </row>
    <row r="9" spans="1:11" s="68" customFormat="1" ht="15" customHeight="1" x14ac:dyDescent="0.25">
      <c r="A9" s="69" t="s">
        <v>89</v>
      </c>
      <c r="B9" s="25">
        <v>832.43652151539504</v>
      </c>
      <c r="C9" s="25">
        <v>213.23193517995682</v>
      </c>
      <c r="D9" s="25">
        <v>229.40921349924545</v>
      </c>
      <c r="E9" s="25">
        <v>172.5576354057454</v>
      </c>
      <c r="F9" s="25">
        <v>38.979537283619273</v>
      </c>
      <c r="G9" s="25">
        <v>26.808061214821159</v>
      </c>
      <c r="H9" s="25">
        <v>148.67689122012885</v>
      </c>
      <c r="I9" s="25">
        <v>128.4938106503497</v>
      </c>
      <c r="J9" s="25">
        <v>74.569549586054265</v>
      </c>
      <c r="K9" s="25">
        <v>71.488163239523089</v>
      </c>
    </row>
    <row r="10" spans="1:11" s="68" customFormat="1" ht="15" customHeight="1" x14ac:dyDescent="0.25">
      <c r="A10" s="69" t="s">
        <v>88</v>
      </c>
      <c r="B10" s="25">
        <v>1785.5166342907444</v>
      </c>
      <c r="C10" s="25">
        <v>593.83507965219724</v>
      </c>
      <c r="D10" s="25">
        <v>597.25219419610528</v>
      </c>
      <c r="E10" s="25">
        <v>440.65920596657912</v>
      </c>
      <c r="F10" s="25">
        <v>102.95914690992561</v>
      </c>
      <c r="G10" s="25">
        <v>73.393677595242778</v>
      </c>
      <c r="H10" s="25">
        <v>238.75230748088089</v>
      </c>
      <c r="I10" s="25">
        <v>202.94688986862681</v>
      </c>
      <c r="J10" s="25">
        <v>92.262092685517743</v>
      </c>
      <c r="K10" s="25">
        <v>70.719414039140815</v>
      </c>
    </row>
    <row r="11" spans="1:11" s="68" customFormat="1" ht="15" customHeight="1" x14ac:dyDescent="0.25">
      <c r="A11" s="69" t="s">
        <v>87</v>
      </c>
      <c r="B11" s="25">
        <v>3314.6345283067758</v>
      </c>
      <c r="C11" s="25">
        <v>1101.4230845930335</v>
      </c>
      <c r="D11" s="25">
        <v>1396.1574124669467</v>
      </c>
      <c r="E11" s="25">
        <v>975.91312998617593</v>
      </c>
      <c r="F11" s="25">
        <v>280.53840841209626</v>
      </c>
      <c r="G11" s="25">
        <v>156.83111024483455</v>
      </c>
      <c r="H11" s="25">
        <v>293.15700348926686</v>
      </c>
      <c r="I11" s="25">
        <v>222.17740618018229</v>
      </c>
      <c r="J11" s="25">
        <v>106.58206199110163</v>
      </c>
      <c r="K11" s="25">
        <v>56.783677847267676</v>
      </c>
    </row>
    <row r="12" spans="1:11" s="68" customFormat="1" ht="15" customHeight="1" x14ac:dyDescent="0.25">
      <c r="A12" s="69" t="s">
        <v>86</v>
      </c>
      <c r="B12" s="25">
        <v>9005.6299767750497</v>
      </c>
      <c r="C12" s="25">
        <v>1906.7269409422695</v>
      </c>
      <c r="D12" s="25">
        <v>5328.7782017252821</v>
      </c>
      <c r="E12" s="25">
        <v>3487.8898473788986</v>
      </c>
      <c r="F12" s="25">
        <v>1193.648390842734</v>
      </c>
      <c r="G12" s="25">
        <v>586.58551758460521</v>
      </c>
      <c r="H12" s="25">
        <v>325.04562043795619</v>
      </c>
      <c r="I12" s="25">
        <v>146.97038818845388</v>
      </c>
      <c r="J12" s="25">
        <v>226.80615461181156</v>
      </c>
      <c r="K12" s="25">
        <v>94.610567352355673</v>
      </c>
    </row>
    <row r="13" spans="1:11" s="68" customFormat="1" ht="20.100000000000001" customHeight="1" x14ac:dyDescent="0.25">
      <c r="A13" s="2"/>
      <c r="B13" s="221" t="s">
        <v>92</v>
      </c>
      <c r="C13" s="221"/>
      <c r="D13" s="221"/>
      <c r="E13" s="221"/>
      <c r="F13" s="221"/>
      <c r="G13" s="221"/>
      <c r="H13" s="221"/>
      <c r="I13" s="221"/>
      <c r="J13" s="221"/>
      <c r="K13" s="221"/>
    </row>
    <row r="14" spans="1:11" s="17" customFormat="1" ht="15" customHeight="1" x14ac:dyDescent="0.25">
      <c r="A14" s="62" t="s">
        <v>0</v>
      </c>
      <c r="B14" s="26">
        <v>1244.777017480217</v>
      </c>
      <c r="C14" s="26">
        <v>266.86331140017268</v>
      </c>
      <c r="D14" s="26">
        <v>722.92231085999106</v>
      </c>
      <c r="E14" s="26">
        <v>462.11764030849616</v>
      </c>
      <c r="F14" s="26">
        <v>164.58363925380195</v>
      </c>
      <c r="G14" s="26">
        <v>52.432723606314426</v>
      </c>
      <c r="H14" s="26">
        <v>59.623820688389948</v>
      </c>
      <c r="I14" s="26">
        <v>30.444198407842034</v>
      </c>
      <c r="J14" s="26">
        <v>34.672035012526855</v>
      </c>
      <c r="K14" s="26">
        <v>11.192442440080798</v>
      </c>
    </row>
    <row r="15" spans="1:11" s="68" customFormat="1" ht="15" customHeight="1" x14ac:dyDescent="0.25">
      <c r="A15" s="2" t="s">
        <v>63</v>
      </c>
      <c r="B15" s="25"/>
      <c r="C15" s="25"/>
      <c r="D15" s="25"/>
      <c r="E15" s="25"/>
      <c r="F15" s="25"/>
      <c r="G15" s="25"/>
      <c r="H15" s="25"/>
      <c r="I15" s="25"/>
      <c r="J15" s="25"/>
      <c r="K15" s="25"/>
    </row>
    <row r="16" spans="1:11" s="68" customFormat="1" ht="15" customHeight="1" x14ac:dyDescent="0.25">
      <c r="A16" s="69" t="s">
        <v>90</v>
      </c>
      <c r="B16" s="25">
        <v>85.297250515944341</v>
      </c>
      <c r="C16" s="25">
        <v>30.374142866653354</v>
      </c>
      <c r="D16" s="25">
        <v>16.088587089186248</v>
      </c>
      <c r="E16" s="25">
        <v>10.679493154028805</v>
      </c>
      <c r="F16" s="25">
        <v>3.3286731908661209</v>
      </c>
      <c r="G16" s="25">
        <v>3.0512837582939438</v>
      </c>
      <c r="H16" s="25">
        <v>7.7669041120209483</v>
      </c>
      <c r="I16" s="25">
        <v>6.3799569491600652</v>
      </c>
      <c r="J16" s="25">
        <v>8.4603776934513899</v>
      </c>
      <c r="K16" s="25">
        <v>8.182988260879215</v>
      </c>
    </row>
    <row r="17" spans="1:11" s="68" customFormat="1" ht="15" customHeight="1" x14ac:dyDescent="0.25">
      <c r="A17" s="69" t="s">
        <v>89</v>
      </c>
      <c r="B17" s="25">
        <v>317.54803856088233</v>
      </c>
      <c r="C17" s="25">
        <v>127.81714907173719</v>
      </c>
      <c r="D17" s="25">
        <v>71.96179375483932</v>
      </c>
      <c r="E17" s="25">
        <v>46.102832959979196</v>
      </c>
      <c r="F17" s="25">
        <v>19.652810204093694</v>
      </c>
      <c r="G17" s="25">
        <v>12.560066671789205</v>
      </c>
      <c r="H17" s="25">
        <v>45.955067469722849</v>
      </c>
      <c r="I17" s="25">
        <v>38.86232393741836</v>
      </c>
      <c r="J17" s="25">
        <v>15.367610986659731</v>
      </c>
      <c r="K17" s="25">
        <v>13.742190593839954</v>
      </c>
    </row>
    <row r="18" spans="1:11" s="68" customFormat="1" ht="15" customHeight="1" x14ac:dyDescent="0.25">
      <c r="A18" s="69" t="s">
        <v>88</v>
      </c>
      <c r="B18" s="25">
        <v>682.7694557138301</v>
      </c>
      <c r="C18" s="25">
        <v>299.77805398892502</v>
      </c>
      <c r="D18" s="25">
        <v>178.23931581302986</v>
      </c>
      <c r="E18" s="25">
        <v>118.51995742206624</v>
      </c>
      <c r="F18" s="25">
        <v>42.787935902096997</v>
      </c>
      <c r="G18" s="25">
        <v>29.662802189797308</v>
      </c>
      <c r="H18" s="25">
        <v>84.525861107210019</v>
      </c>
      <c r="I18" s="25">
        <v>69.825711349434371</v>
      </c>
      <c r="J18" s="25">
        <v>20.343957254064527</v>
      </c>
      <c r="K18" s="25">
        <v>17.718930511604587</v>
      </c>
    </row>
    <row r="19" spans="1:11" s="68" customFormat="1" ht="15" customHeight="1" x14ac:dyDescent="0.25">
      <c r="A19" s="69" t="s">
        <v>87</v>
      </c>
      <c r="B19" s="25">
        <v>1405.3976207561834</v>
      </c>
      <c r="C19" s="25">
        <v>506.70460743635772</v>
      </c>
      <c r="D19" s="25">
        <v>559.34494234807346</v>
      </c>
      <c r="E19" s="25">
        <v>378.41448304459777</v>
      </c>
      <c r="F19" s="25">
        <v>121.50316297232493</v>
      </c>
      <c r="G19" s="25">
        <v>65.717650817456388</v>
      </c>
      <c r="H19" s="25">
        <v>102.30102822465506</v>
      </c>
      <c r="I19" s="25">
        <v>68.366221127479818</v>
      </c>
      <c r="J19" s="25">
        <v>26.98231003336371</v>
      </c>
      <c r="K19" s="25">
        <v>16.222493148893516</v>
      </c>
    </row>
    <row r="20" spans="1:11" s="68" customFormat="1" ht="15" customHeight="1" x14ac:dyDescent="0.25">
      <c r="A20" s="69" t="s">
        <v>86</v>
      </c>
      <c r="B20" s="25">
        <v>6766.6425106534953</v>
      </c>
      <c r="C20" s="25">
        <v>1056.4383865632465</v>
      </c>
      <c r="D20" s="25">
        <v>4565.9719212352156</v>
      </c>
      <c r="E20" s="25">
        <v>2895.6702946918026</v>
      </c>
      <c r="F20" s="25">
        <v>1039.5176194422388</v>
      </c>
      <c r="G20" s="25">
        <v>280.02482637143163</v>
      </c>
      <c r="H20" s="25">
        <v>209.84525126298962</v>
      </c>
      <c r="I20" s="25">
        <v>49.236658425883221</v>
      </c>
      <c r="J20" s="25">
        <v>168.65289196020848</v>
      </c>
      <c r="K20" s="25">
        <v>23.855507744371589</v>
      </c>
    </row>
    <row r="21" spans="1:11" s="68" customFormat="1" ht="20.100000000000001" customHeight="1" x14ac:dyDescent="0.25">
      <c r="A21" s="2"/>
      <c r="B21" s="221" t="s">
        <v>91</v>
      </c>
      <c r="C21" s="221"/>
      <c r="D21" s="221"/>
      <c r="E21" s="221"/>
      <c r="F21" s="221"/>
      <c r="G21" s="221"/>
      <c r="H21" s="221"/>
      <c r="I21" s="221"/>
      <c r="J21" s="221"/>
      <c r="K21" s="221"/>
    </row>
    <row r="22" spans="1:11" s="17" customFormat="1" ht="15" customHeight="1" x14ac:dyDescent="0.25">
      <c r="A22" s="62" t="s">
        <v>0</v>
      </c>
      <c r="B22" s="26">
        <v>1345.6044944689065</v>
      </c>
      <c r="C22" s="26">
        <v>317.8030477646372</v>
      </c>
      <c r="D22" s="26">
        <v>703.25709212739287</v>
      </c>
      <c r="E22" s="26">
        <v>462.53295681152053</v>
      </c>
      <c r="F22" s="26">
        <v>154.22722070294975</v>
      </c>
      <c r="G22" s="26">
        <v>64.458789548793433</v>
      </c>
      <c r="H22" s="26">
        <v>84.305989898944844</v>
      </c>
      <c r="I22" s="26">
        <v>54.773117849443814</v>
      </c>
      <c r="J22" s="26">
        <v>50.272304183625259</v>
      </c>
      <c r="K22" s="26">
        <v>25.983772286586831</v>
      </c>
    </row>
    <row r="23" spans="1:11" s="68" customFormat="1" ht="15" customHeight="1" x14ac:dyDescent="0.25">
      <c r="A23" s="2" t="s">
        <v>63</v>
      </c>
      <c r="B23" s="70"/>
      <c r="C23" s="70"/>
      <c r="D23" s="70"/>
      <c r="E23" s="70"/>
      <c r="F23" s="70"/>
      <c r="G23" s="70"/>
      <c r="H23" s="70"/>
      <c r="I23" s="70"/>
      <c r="J23" s="70"/>
      <c r="K23" s="70"/>
    </row>
    <row r="24" spans="1:11" s="68" customFormat="1" ht="15" customHeight="1" x14ac:dyDescent="0.25">
      <c r="A24" s="69" t="s">
        <v>90</v>
      </c>
      <c r="B24" s="25">
        <v>142.99889003015707</v>
      </c>
      <c r="C24" s="25">
        <v>26.833683528875817</v>
      </c>
      <c r="D24" s="25">
        <v>27.997389192117875</v>
      </c>
      <c r="E24" s="25">
        <v>21.015155212665501</v>
      </c>
      <c r="F24" s="25">
        <v>4.0387431841930441</v>
      </c>
      <c r="G24" s="25">
        <v>4.9970890245100374</v>
      </c>
      <c r="H24" s="25">
        <v>16.360332559697245</v>
      </c>
      <c r="I24" s="25">
        <v>12.732309021354341</v>
      </c>
      <c r="J24" s="25">
        <v>27.586669546267739</v>
      </c>
      <c r="K24" s="25">
        <v>23.068753441916197</v>
      </c>
    </row>
    <row r="25" spans="1:11" s="68" customFormat="1" ht="15" customHeight="1" x14ac:dyDescent="0.25">
      <c r="A25" s="69" t="s">
        <v>89</v>
      </c>
      <c r="B25" s="25">
        <v>569.61555098726694</v>
      </c>
      <c r="C25" s="25">
        <v>169.63259721535533</v>
      </c>
      <c r="D25" s="25">
        <v>149.04135709094803</v>
      </c>
      <c r="E25" s="25">
        <v>108.00972841813643</v>
      </c>
      <c r="F25" s="25">
        <v>29.114354168575879</v>
      </c>
      <c r="G25" s="25">
        <v>19.535279092386411</v>
      </c>
      <c r="H25" s="25">
        <v>96.24330548990369</v>
      </c>
      <c r="I25" s="25">
        <v>82.742089437636636</v>
      </c>
      <c r="J25" s="25">
        <v>44.350363344877245</v>
      </c>
      <c r="K25" s="25">
        <v>42.012163916831</v>
      </c>
    </row>
    <row r="26" spans="1:11" s="68" customFormat="1" ht="15" customHeight="1" x14ac:dyDescent="0.25">
      <c r="A26" s="69" t="s">
        <v>88</v>
      </c>
      <c r="B26" s="25">
        <v>1200.0171431020444</v>
      </c>
      <c r="C26" s="25">
        <v>437.70660138350405</v>
      </c>
      <c r="D26" s="25">
        <v>374.77887314766514</v>
      </c>
      <c r="E26" s="25">
        <v>269.62057646119683</v>
      </c>
      <c r="F26" s="25">
        <v>71.011467411206922</v>
      </c>
      <c r="G26" s="25">
        <v>50.174932812629024</v>
      </c>
      <c r="H26" s="25">
        <v>156.86635244614993</v>
      </c>
      <c r="I26" s="25">
        <v>132.26669788662485</v>
      </c>
      <c r="J26" s="25">
        <v>54.077427586944623</v>
      </c>
      <c r="K26" s="25">
        <v>42.579005484050469</v>
      </c>
    </row>
    <row r="27" spans="1:11" s="68" customFormat="1" ht="15" customHeight="1" x14ac:dyDescent="0.25">
      <c r="A27" s="69" t="s">
        <v>87</v>
      </c>
      <c r="B27" s="25">
        <v>2213.9749534540397</v>
      </c>
      <c r="C27" s="25">
        <v>758.57271142267939</v>
      </c>
      <c r="D27" s="25">
        <v>913.74181807424259</v>
      </c>
      <c r="E27" s="25">
        <v>631.46001150885252</v>
      </c>
      <c r="F27" s="25">
        <v>188.85588072782519</v>
      </c>
      <c r="G27" s="25">
        <v>104.30494069505454</v>
      </c>
      <c r="H27" s="25">
        <v>183.13008343440956</v>
      </c>
      <c r="I27" s="25">
        <v>133.50650689147417</v>
      </c>
      <c r="J27" s="25">
        <v>60.693451310205567</v>
      </c>
      <c r="K27" s="25">
        <v>33.400484211591113</v>
      </c>
    </row>
    <row r="28" spans="1:11" s="68" customFormat="1" ht="15" customHeight="1" x14ac:dyDescent="0.25">
      <c r="A28" s="69" t="s">
        <v>86</v>
      </c>
      <c r="B28" s="25">
        <v>7547.0760512631241</v>
      </c>
      <c r="C28" s="25">
        <v>1352.8195486174325</v>
      </c>
      <c r="D28" s="25">
        <v>4831.8597903233604</v>
      </c>
      <c r="E28" s="25">
        <v>3102.0975343772743</v>
      </c>
      <c r="F28" s="25">
        <v>1093.2422719742826</v>
      </c>
      <c r="G28" s="25">
        <v>386.88127343751057</v>
      </c>
      <c r="H28" s="25">
        <v>250.00011293825125</v>
      </c>
      <c r="I28" s="25">
        <v>83.303254112420532</v>
      </c>
      <c r="J28" s="25">
        <v>188.92310666927477</v>
      </c>
      <c r="K28" s="25">
        <v>48.518272731420645</v>
      </c>
    </row>
  </sheetData>
  <mergeCells count="14">
    <mergeCell ref="A2:A4"/>
    <mergeCell ref="B2:B4"/>
    <mergeCell ref="C3:C4"/>
    <mergeCell ref="D3:D4"/>
    <mergeCell ref="B13:K13"/>
    <mergeCell ref="B5:K5"/>
    <mergeCell ref="B21:K21"/>
    <mergeCell ref="C2:K2"/>
    <mergeCell ref="E3:F3"/>
    <mergeCell ref="K3:K4"/>
    <mergeCell ref="G3:G4"/>
    <mergeCell ref="H3:H4"/>
    <mergeCell ref="I3:I4"/>
    <mergeCell ref="J3:J4"/>
  </mergeCells>
  <pageMargins left="0.78740157480314965" right="0.78740157480314965" top="1.1811023622047245" bottom="0.86614173228346458"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12ECF-87BA-4A38-822D-ED577F885C92}">
  <dimension ref="A1:O40"/>
  <sheetViews>
    <sheetView zoomScaleNormal="100" workbookViewId="0"/>
  </sheetViews>
  <sheetFormatPr defaultRowHeight="13.5" x14ac:dyDescent="0.25"/>
  <cols>
    <col min="1" max="1" width="7.85546875" style="1" customWidth="1"/>
    <col min="2" max="2" width="1.28515625" style="1" customWidth="1"/>
    <col min="3" max="3" width="7.5703125" style="1" customWidth="1"/>
    <col min="4" max="15" width="5.85546875" style="2" customWidth="1"/>
    <col min="16" max="16384" width="9.140625" style="1"/>
  </cols>
  <sheetData>
    <row r="1" spans="1:15" s="17" customFormat="1" ht="15.75" customHeight="1" x14ac:dyDescent="0.2">
      <c r="A1" s="17" t="s">
        <v>109</v>
      </c>
    </row>
    <row r="2" spans="1:15" s="54" customFormat="1" ht="26.1" customHeight="1" x14ac:dyDescent="0.25">
      <c r="A2" s="223" t="s">
        <v>108</v>
      </c>
      <c r="B2" s="223"/>
      <c r="C2" s="224"/>
      <c r="D2" s="220">
        <v>2000</v>
      </c>
      <c r="E2" s="211"/>
      <c r="F2" s="220">
        <v>2001</v>
      </c>
      <c r="G2" s="211"/>
      <c r="H2" s="220">
        <v>2002</v>
      </c>
      <c r="I2" s="211"/>
      <c r="J2" s="220">
        <v>2003</v>
      </c>
      <c r="K2" s="227"/>
      <c r="L2" s="220">
        <v>2004</v>
      </c>
      <c r="M2" s="227"/>
      <c r="N2" s="220">
        <v>2005</v>
      </c>
      <c r="O2" s="227"/>
    </row>
    <row r="3" spans="1:15" s="54" customFormat="1" ht="12.95" customHeight="1" x14ac:dyDescent="0.25">
      <c r="A3" s="225"/>
      <c r="B3" s="225"/>
      <c r="C3" s="226"/>
      <c r="D3" s="76" t="s">
        <v>81</v>
      </c>
      <c r="E3" s="76" t="s">
        <v>80</v>
      </c>
      <c r="F3" s="76" t="s">
        <v>81</v>
      </c>
      <c r="G3" s="76" t="s">
        <v>80</v>
      </c>
      <c r="H3" s="76" t="s">
        <v>81</v>
      </c>
      <c r="I3" s="76" t="s">
        <v>80</v>
      </c>
      <c r="J3" s="76" t="s">
        <v>81</v>
      </c>
      <c r="K3" s="75" t="s">
        <v>80</v>
      </c>
      <c r="L3" s="76" t="s">
        <v>81</v>
      </c>
      <c r="M3" s="75" t="s">
        <v>80</v>
      </c>
      <c r="N3" s="76" t="s">
        <v>81</v>
      </c>
      <c r="O3" s="75" t="s">
        <v>80</v>
      </c>
    </row>
    <row r="4" spans="1:15" ht="18" customHeight="1" x14ac:dyDescent="0.25">
      <c r="A4" s="53" t="s">
        <v>42</v>
      </c>
      <c r="B4" s="52"/>
      <c r="C4" s="52"/>
      <c r="D4" s="73">
        <v>68.56</v>
      </c>
      <c r="E4" s="73">
        <v>75.98</v>
      </c>
      <c r="F4" s="73">
        <v>69.28</v>
      </c>
      <c r="G4" s="73">
        <v>76.52</v>
      </c>
      <c r="H4" s="73">
        <v>70.11</v>
      </c>
      <c r="I4" s="73">
        <v>77.180000000000007</v>
      </c>
      <c r="J4" s="73">
        <v>70.2</v>
      </c>
      <c r="K4" s="73">
        <v>77.2</v>
      </c>
      <c r="L4" s="73">
        <v>70.48</v>
      </c>
      <c r="M4" s="73">
        <v>77.400000000000006</v>
      </c>
      <c r="N4" s="73">
        <v>70.489999999999995</v>
      </c>
      <c r="O4" s="73">
        <v>77.66</v>
      </c>
    </row>
    <row r="5" spans="1:15" ht="12.95" customHeight="1" x14ac:dyDescent="0.25">
      <c r="A5" s="218" t="s">
        <v>41</v>
      </c>
      <c r="B5" s="219"/>
      <c r="C5" s="219"/>
      <c r="D5" s="73">
        <v>66.73</v>
      </c>
      <c r="E5" s="73">
        <v>75.16</v>
      </c>
      <c r="F5" s="73">
        <v>68.680000000000007</v>
      </c>
      <c r="G5" s="73">
        <v>76.540000000000006</v>
      </c>
      <c r="H5" s="73">
        <v>68.59</v>
      </c>
      <c r="I5" s="73">
        <v>76.430000000000007</v>
      </c>
      <c r="J5" s="73">
        <v>68.59</v>
      </c>
      <c r="K5" s="73">
        <v>76.72</v>
      </c>
      <c r="L5" s="73">
        <v>69.11</v>
      </c>
      <c r="M5" s="73">
        <v>77.05</v>
      </c>
      <c r="N5" s="73">
        <v>69.010000000000005</v>
      </c>
      <c r="O5" s="73">
        <v>77.11</v>
      </c>
    </row>
    <row r="6" spans="1:15" s="61" customFormat="1" ht="12.95" customHeight="1" x14ac:dyDescent="0.25">
      <c r="A6" s="9" t="s">
        <v>40</v>
      </c>
      <c r="B6" s="9"/>
      <c r="C6" s="9"/>
      <c r="D6" s="74">
        <v>67.900000000000006</v>
      </c>
      <c r="E6" s="74">
        <v>75.73</v>
      </c>
      <c r="F6" s="74">
        <v>69.099999999999994</v>
      </c>
      <c r="G6" s="74">
        <v>76.53</v>
      </c>
      <c r="H6" s="74">
        <v>69.55</v>
      </c>
      <c r="I6" s="74">
        <v>76.94</v>
      </c>
      <c r="J6" s="74">
        <v>69.599999999999994</v>
      </c>
      <c r="K6" s="74">
        <v>77.040000000000006</v>
      </c>
      <c r="L6" s="74">
        <v>69.959999999999994</v>
      </c>
      <c r="M6" s="74">
        <v>77.3</v>
      </c>
      <c r="N6" s="74">
        <v>69.92</v>
      </c>
      <c r="O6" s="74">
        <v>77.510000000000005</v>
      </c>
    </row>
    <row r="7" spans="1:15" ht="12.95" customHeight="1" x14ac:dyDescent="0.25">
      <c r="A7" s="6" t="s">
        <v>39</v>
      </c>
      <c r="B7" s="6"/>
      <c r="C7" s="6"/>
      <c r="D7" s="73">
        <v>68</v>
      </c>
      <c r="E7" s="73">
        <v>76.31</v>
      </c>
      <c r="F7" s="73">
        <v>68.540000000000006</v>
      </c>
      <c r="G7" s="73">
        <v>76.41</v>
      </c>
      <c r="H7" s="73">
        <v>68.760000000000005</v>
      </c>
      <c r="I7" s="73">
        <v>76.69</v>
      </c>
      <c r="J7" s="73">
        <v>68.650000000000006</v>
      </c>
      <c r="K7" s="73">
        <v>76.5</v>
      </c>
      <c r="L7" s="73">
        <v>68.709999999999994</v>
      </c>
      <c r="M7" s="73">
        <v>77.150000000000006</v>
      </c>
      <c r="N7" s="73">
        <v>68.569999999999993</v>
      </c>
      <c r="O7" s="73">
        <v>77.25</v>
      </c>
    </row>
    <row r="8" spans="1:15" ht="12.95" customHeight="1" x14ac:dyDescent="0.25">
      <c r="A8" s="6" t="s">
        <v>38</v>
      </c>
      <c r="B8" s="6"/>
      <c r="C8" s="6"/>
      <c r="D8" s="73">
        <v>66.61</v>
      </c>
      <c r="E8" s="73">
        <v>74.77</v>
      </c>
      <c r="F8" s="73">
        <v>67.95</v>
      </c>
      <c r="G8" s="73">
        <v>76.25</v>
      </c>
      <c r="H8" s="73">
        <v>66.88</v>
      </c>
      <c r="I8" s="73">
        <v>75.760000000000005</v>
      </c>
      <c r="J8" s="73">
        <v>67.42</v>
      </c>
      <c r="K8" s="73">
        <v>75.760000000000005</v>
      </c>
      <c r="L8" s="73">
        <v>67.540000000000006</v>
      </c>
      <c r="M8" s="73">
        <v>76.3</v>
      </c>
      <c r="N8" s="73">
        <v>67.86</v>
      </c>
      <c r="O8" s="73">
        <v>76.06</v>
      </c>
    </row>
    <row r="9" spans="1:15" ht="12.95" customHeight="1" x14ac:dyDescent="0.25">
      <c r="A9" s="6" t="s">
        <v>37</v>
      </c>
      <c r="B9" s="6"/>
      <c r="C9" s="6"/>
      <c r="D9" s="73">
        <v>67.31</v>
      </c>
      <c r="E9" s="73">
        <v>76.44</v>
      </c>
      <c r="F9" s="73">
        <v>69.010000000000005</v>
      </c>
      <c r="G9" s="73">
        <v>76.08</v>
      </c>
      <c r="H9" s="73">
        <v>68.45</v>
      </c>
      <c r="I9" s="73">
        <v>77.489999999999995</v>
      </c>
      <c r="J9" s="73">
        <v>68.510000000000005</v>
      </c>
      <c r="K9" s="73">
        <v>76.819999999999993</v>
      </c>
      <c r="L9" s="73">
        <v>68.98</v>
      </c>
      <c r="M9" s="73">
        <v>77.12</v>
      </c>
      <c r="N9" s="73">
        <v>69.48</v>
      </c>
      <c r="O9" s="73">
        <v>77.03</v>
      </c>
    </row>
    <row r="10" spans="1:15" s="61" customFormat="1" ht="12.95" customHeight="1" x14ac:dyDescent="0.25">
      <c r="A10" s="9" t="s">
        <v>36</v>
      </c>
      <c r="B10" s="9"/>
      <c r="C10" s="9"/>
      <c r="D10" s="74">
        <v>67.36</v>
      </c>
      <c r="E10" s="74">
        <v>75.92</v>
      </c>
      <c r="F10" s="74">
        <v>68.53</v>
      </c>
      <c r="G10" s="74">
        <v>76.239999999999995</v>
      </c>
      <c r="H10" s="74">
        <v>68.11</v>
      </c>
      <c r="I10" s="74">
        <v>76.680000000000007</v>
      </c>
      <c r="J10" s="74">
        <v>68.260000000000005</v>
      </c>
      <c r="K10" s="74">
        <v>76.39</v>
      </c>
      <c r="L10" s="74">
        <v>68.459999999999994</v>
      </c>
      <c r="M10" s="74">
        <v>76.900000000000006</v>
      </c>
      <c r="N10" s="74">
        <v>68.66</v>
      </c>
      <c r="O10" s="74">
        <v>76.84</v>
      </c>
    </row>
    <row r="11" spans="1:15" ht="12.95" customHeight="1" x14ac:dyDescent="0.25">
      <c r="A11" s="6" t="s">
        <v>35</v>
      </c>
      <c r="B11" s="6"/>
      <c r="C11" s="6"/>
      <c r="D11" s="73">
        <v>68.180000000000007</v>
      </c>
      <c r="E11" s="73">
        <v>77.03</v>
      </c>
      <c r="F11" s="73">
        <v>69.48</v>
      </c>
      <c r="G11" s="73">
        <v>78.040000000000006</v>
      </c>
      <c r="H11" s="73">
        <v>69.48</v>
      </c>
      <c r="I11" s="73">
        <v>77.08</v>
      </c>
      <c r="J11" s="73">
        <v>69.11</v>
      </c>
      <c r="K11" s="73">
        <v>77.430000000000007</v>
      </c>
      <c r="L11" s="73">
        <v>70.319999999999993</v>
      </c>
      <c r="M11" s="73">
        <v>77.459999999999994</v>
      </c>
      <c r="N11" s="73">
        <v>69.87</v>
      </c>
      <c r="O11" s="73">
        <v>78.05</v>
      </c>
    </row>
    <row r="12" spans="1:15" ht="12.95" customHeight="1" x14ac:dyDescent="0.25">
      <c r="A12" s="6" t="s">
        <v>34</v>
      </c>
      <c r="B12" s="6"/>
      <c r="C12" s="6"/>
      <c r="D12" s="73">
        <v>67.599999999999994</v>
      </c>
      <c r="E12" s="73">
        <v>76.05</v>
      </c>
      <c r="F12" s="73">
        <v>68.84</v>
      </c>
      <c r="G12" s="73">
        <v>77.12</v>
      </c>
      <c r="H12" s="73">
        <v>68.28</v>
      </c>
      <c r="I12" s="73">
        <v>76.95</v>
      </c>
      <c r="J12" s="73">
        <v>68.77</v>
      </c>
      <c r="K12" s="73">
        <v>77.53</v>
      </c>
      <c r="L12" s="73">
        <v>68.599999999999994</v>
      </c>
      <c r="M12" s="73">
        <v>77.819999999999993</v>
      </c>
      <c r="N12" s="73">
        <v>68.88</v>
      </c>
      <c r="O12" s="73">
        <v>77.319999999999993</v>
      </c>
    </row>
    <row r="13" spans="1:15" ht="12.95" customHeight="1" x14ac:dyDescent="0.25">
      <c r="A13" s="6" t="s">
        <v>33</v>
      </c>
      <c r="B13" s="6"/>
      <c r="C13" s="6"/>
      <c r="D13" s="73">
        <v>67.040000000000006</v>
      </c>
      <c r="E13" s="73">
        <v>76.67</v>
      </c>
      <c r="F13" s="73">
        <v>68.239999999999995</v>
      </c>
      <c r="G13" s="73">
        <v>76.83</v>
      </c>
      <c r="H13" s="73">
        <v>68.25</v>
      </c>
      <c r="I13" s="73">
        <v>77.040000000000006</v>
      </c>
      <c r="J13" s="73">
        <v>68.34</v>
      </c>
      <c r="K13" s="73">
        <v>77.319999999999993</v>
      </c>
      <c r="L13" s="73">
        <v>68.489999999999995</v>
      </c>
      <c r="M13" s="73">
        <v>77.849999999999994</v>
      </c>
      <c r="N13" s="73">
        <v>69.23</v>
      </c>
      <c r="O13" s="73">
        <v>77.53</v>
      </c>
    </row>
    <row r="14" spans="1:15" s="61" customFormat="1" ht="12.95" customHeight="1" x14ac:dyDescent="0.25">
      <c r="A14" s="9" t="s">
        <v>32</v>
      </c>
      <c r="B14" s="9"/>
      <c r="C14" s="9"/>
      <c r="D14" s="74">
        <v>67.69</v>
      </c>
      <c r="E14" s="74">
        <v>76.64</v>
      </c>
      <c r="F14" s="74">
        <v>68.930000000000007</v>
      </c>
      <c r="G14" s="74">
        <v>77.44</v>
      </c>
      <c r="H14" s="74">
        <v>68.8</v>
      </c>
      <c r="I14" s="74">
        <v>77.05</v>
      </c>
      <c r="J14" s="74">
        <v>68.81</v>
      </c>
      <c r="K14" s="74">
        <v>77.42</v>
      </c>
      <c r="L14" s="74">
        <v>69.31</v>
      </c>
      <c r="M14" s="74">
        <v>77.680000000000007</v>
      </c>
      <c r="N14" s="74">
        <v>69.400000000000006</v>
      </c>
      <c r="O14" s="74">
        <v>77.709999999999994</v>
      </c>
    </row>
    <row r="15" spans="1:15" ht="12.95" customHeight="1" x14ac:dyDescent="0.25">
      <c r="A15" s="6" t="s">
        <v>31</v>
      </c>
      <c r="B15" s="6"/>
      <c r="C15" s="6"/>
      <c r="D15" s="73">
        <v>67.290000000000006</v>
      </c>
      <c r="E15" s="73">
        <v>74.989999999999995</v>
      </c>
      <c r="F15" s="73">
        <v>68.2</v>
      </c>
      <c r="G15" s="73">
        <v>75.63</v>
      </c>
      <c r="H15" s="73">
        <v>68.5</v>
      </c>
      <c r="I15" s="73">
        <v>76.540000000000006</v>
      </c>
      <c r="J15" s="73">
        <v>68.05</v>
      </c>
      <c r="K15" s="73">
        <v>75.31</v>
      </c>
      <c r="L15" s="73">
        <v>68.849999999999994</v>
      </c>
      <c r="M15" s="73">
        <v>76.87</v>
      </c>
      <c r="N15" s="73">
        <v>68.62</v>
      </c>
      <c r="O15" s="73">
        <v>77.040000000000006</v>
      </c>
    </row>
    <row r="16" spans="1:15" ht="12.95" customHeight="1" x14ac:dyDescent="0.25">
      <c r="A16" s="6" t="s">
        <v>30</v>
      </c>
      <c r="B16" s="6"/>
      <c r="C16" s="6"/>
      <c r="D16" s="73">
        <v>66.510000000000005</v>
      </c>
      <c r="E16" s="73">
        <v>74.38</v>
      </c>
      <c r="F16" s="73">
        <v>67.28</v>
      </c>
      <c r="G16" s="73">
        <v>75.39</v>
      </c>
      <c r="H16" s="73">
        <v>67.069999999999993</v>
      </c>
      <c r="I16" s="73">
        <v>76.400000000000006</v>
      </c>
      <c r="J16" s="73">
        <v>67.819999999999993</v>
      </c>
      <c r="K16" s="73">
        <v>75.88</v>
      </c>
      <c r="L16" s="73">
        <v>67.48</v>
      </c>
      <c r="M16" s="73">
        <v>76.209999999999994</v>
      </c>
      <c r="N16" s="73">
        <v>67.7</v>
      </c>
      <c r="O16" s="73">
        <v>76.3</v>
      </c>
    </row>
    <row r="17" spans="1:15" ht="12.95" customHeight="1" x14ac:dyDescent="0.25">
      <c r="A17" s="6" t="s">
        <v>29</v>
      </c>
      <c r="B17" s="6"/>
      <c r="C17" s="6"/>
      <c r="D17" s="73">
        <v>66.8</v>
      </c>
      <c r="E17" s="73">
        <v>75.11</v>
      </c>
      <c r="F17" s="73">
        <v>67.959999999999994</v>
      </c>
      <c r="G17" s="73">
        <v>76.569999999999993</v>
      </c>
      <c r="H17" s="73">
        <v>68.25</v>
      </c>
      <c r="I17" s="73">
        <v>76.349999999999994</v>
      </c>
      <c r="J17" s="73">
        <v>68.14</v>
      </c>
      <c r="K17" s="73">
        <v>76.05</v>
      </c>
      <c r="L17" s="73">
        <v>67.760000000000005</v>
      </c>
      <c r="M17" s="73">
        <v>76.84</v>
      </c>
      <c r="N17" s="73">
        <v>68.760000000000005</v>
      </c>
      <c r="O17" s="73">
        <v>77.38</v>
      </c>
    </row>
    <row r="18" spans="1:15" s="61" customFormat="1" ht="12.95" customHeight="1" x14ac:dyDescent="0.25">
      <c r="A18" s="9" t="s">
        <v>28</v>
      </c>
      <c r="B18" s="9"/>
      <c r="C18" s="9"/>
      <c r="D18" s="74">
        <v>66.91</v>
      </c>
      <c r="E18" s="74">
        <v>74.81</v>
      </c>
      <c r="F18" s="74">
        <v>67.83</v>
      </c>
      <c r="G18" s="74">
        <v>75.790000000000006</v>
      </c>
      <c r="H18" s="74">
        <v>67.94</v>
      </c>
      <c r="I18" s="74">
        <v>76.47</v>
      </c>
      <c r="J18" s="74">
        <v>68.02</v>
      </c>
      <c r="K18" s="74">
        <v>75.7</v>
      </c>
      <c r="L18" s="74">
        <v>68.099999999999994</v>
      </c>
      <c r="M18" s="74">
        <v>76.63</v>
      </c>
      <c r="N18" s="74">
        <v>68.33</v>
      </c>
      <c r="O18" s="74">
        <v>76.87</v>
      </c>
    </row>
    <row r="19" spans="1:15" ht="12.95" customHeight="1" x14ac:dyDescent="0.25">
      <c r="A19" s="6" t="s">
        <v>27</v>
      </c>
      <c r="B19" s="6"/>
      <c r="C19" s="6"/>
      <c r="D19" s="73">
        <v>65.67</v>
      </c>
      <c r="E19" s="73">
        <v>74.72</v>
      </c>
      <c r="F19" s="73">
        <v>66.59</v>
      </c>
      <c r="G19" s="73">
        <v>76.099999999999994</v>
      </c>
      <c r="H19" s="73">
        <v>66.540000000000006</v>
      </c>
      <c r="I19" s="73">
        <v>75.45</v>
      </c>
      <c r="J19" s="73">
        <v>66.12</v>
      </c>
      <c r="K19" s="73">
        <v>75.349999999999994</v>
      </c>
      <c r="L19" s="73">
        <v>66.34</v>
      </c>
      <c r="M19" s="73">
        <v>75.290000000000006</v>
      </c>
      <c r="N19" s="73">
        <v>66.03</v>
      </c>
      <c r="O19" s="73">
        <v>75.44</v>
      </c>
    </row>
    <row r="20" spans="1:15" ht="12.95" customHeight="1" x14ac:dyDescent="0.25">
      <c r="A20" s="6" t="s">
        <v>26</v>
      </c>
      <c r="B20" s="6"/>
      <c r="C20" s="6"/>
      <c r="D20" s="73">
        <v>67.33</v>
      </c>
      <c r="E20" s="73">
        <v>76.680000000000007</v>
      </c>
      <c r="F20" s="73">
        <v>66.77</v>
      </c>
      <c r="G20" s="73">
        <v>76.78</v>
      </c>
      <c r="H20" s="73">
        <v>67.03</v>
      </c>
      <c r="I20" s="73">
        <v>76.790000000000006</v>
      </c>
      <c r="J20" s="73">
        <v>67.540000000000006</v>
      </c>
      <c r="K20" s="73">
        <v>76.75</v>
      </c>
      <c r="L20" s="73">
        <v>68.2</v>
      </c>
      <c r="M20" s="73">
        <v>77.06</v>
      </c>
      <c r="N20" s="73">
        <v>68.010000000000005</v>
      </c>
      <c r="O20" s="73">
        <v>76.73</v>
      </c>
    </row>
    <row r="21" spans="1:15" ht="12.95" customHeight="1" x14ac:dyDescent="0.25">
      <c r="A21" s="6" t="s">
        <v>25</v>
      </c>
      <c r="B21" s="6"/>
      <c r="C21" s="6"/>
      <c r="D21" s="73">
        <v>66.260000000000005</v>
      </c>
      <c r="E21" s="73">
        <v>74.95</v>
      </c>
      <c r="F21" s="73">
        <v>67.14</v>
      </c>
      <c r="G21" s="73">
        <v>75.97</v>
      </c>
      <c r="H21" s="73">
        <v>66.63</v>
      </c>
      <c r="I21" s="73">
        <v>76.72</v>
      </c>
      <c r="J21" s="73">
        <v>67.260000000000005</v>
      </c>
      <c r="K21" s="73">
        <v>76.17</v>
      </c>
      <c r="L21" s="73">
        <v>67.19</v>
      </c>
      <c r="M21" s="73">
        <v>75.599999999999994</v>
      </c>
      <c r="N21" s="73">
        <v>67.92</v>
      </c>
      <c r="O21" s="73">
        <v>76.41</v>
      </c>
    </row>
    <row r="22" spans="1:15" s="61" customFormat="1" ht="12.95" customHeight="1" x14ac:dyDescent="0.25">
      <c r="A22" s="9" t="s">
        <v>24</v>
      </c>
      <c r="B22" s="9"/>
      <c r="C22" s="9"/>
      <c r="D22" s="74">
        <v>66.2</v>
      </c>
      <c r="E22" s="74">
        <v>75.25</v>
      </c>
      <c r="F22" s="74">
        <v>66.73</v>
      </c>
      <c r="G22" s="74">
        <v>76.260000000000005</v>
      </c>
      <c r="H22" s="74">
        <v>66.680000000000007</v>
      </c>
      <c r="I22" s="74">
        <v>76</v>
      </c>
      <c r="J22" s="74">
        <v>66.680000000000007</v>
      </c>
      <c r="K22" s="74">
        <v>75.84</v>
      </c>
      <c r="L22" s="74">
        <v>66.97</v>
      </c>
      <c r="M22" s="74">
        <v>75.8</v>
      </c>
      <c r="N22" s="74">
        <v>66.84</v>
      </c>
      <c r="O22" s="74">
        <v>75.930000000000007</v>
      </c>
    </row>
    <row r="23" spans="1:15" ht="12.95" customHeight="1" x14ac:dyDescent="0.25">
      <c r="A23" s="6" t="s">
        <v>23</v>
      </c>
      <c r="B23" s="6"/>
      <c r="C23" s="6"/>
      <c r="D23" s="73">
        <v>67.319999999999993</v>
      </c>
      <c r="E23" s="73">
        <v>75.180000000000007</v>
      </c>
      <c r="F23" s="73">
        <v>68.040000000000006</v>
      </c>
      <c r="G23" s="73">
        <v>76.63</v>
      </c>
      <c r="H23" s="73">
        <v>68.03</v>
      </c>
      <c r="I23" s="73">
        <v>76.38</v>
      </c>
      <c r="J23" s="73">
        <v>68.819999999999993</v>
      </c>
      <c r="K23" s="73">
        <v>76.66</v>
      </c>
      <c r="L23" s="73">
        <v>68.5</v>
      </c>
      <c r="M23" s="73">
        <v>77.319999999999993</v>
      </c>
      <c r="N23" s="73">
        <v>68.41</v>
      </c>
      <c r="O23" s="73">
        <v>76.66</v>
      </c>
    </row>
    <row r="24" spans="1:15" ht="12.95" customHeight="1" x14ac:dyDescent="0.25">
      <c r="A24" s="6" t="s">
        <v>22</v>
      </c>
      <c r="B24" s="6"/>
      <c r="C24" s="6"/>
      <c r="D24" s="73">
        <v>66.86</v>
      </c>
      <c r="E24" s="73">
        <v>75.39</v>
      </c>
      <c r="F24" s="73">
        <v>67.430000000000007</v>
      </c>
      <c r="G24" s="73">
        <v>76.25</v>
      </c>
      <c r="H24" s="73">
        <v>67.599999999999994</v>
      </c>
      <c r="I24" s="73">
        <v>75.67</v>
      </c>
      <c r="J24" s="73">
        <v>67.78</v>
      </c>
      <c r="K24" s="73">
        <v>75.930000000000007</v>
      </c>
      <c r="L24" s="73">
        <v>68.45</v>
      </c>
      <c r="M24" s="73">
        <v>76.39</v>
      </c>
      <c r="N24" s="73">
        <v>67.59</v>
      </c>
      <c r="O24" s="73">
        <v>76.44</v>
      </c>
    </row>
    <row r="25" spans="1:15" ht="12.95" customHeight="1" x14ac:dyDescent="0.25">
      <c r="A25" s="6" t="s">
        <v>21</v>
      </c>
      <c r="B25" s="6"/>
      <c r="C25" s="6"/>
      <c r="D25" s="73">
        <v>65.27</v>
      </c>
      <c r="E25" s="73">
        <v>74.72</v>
      </c>
      <c r="F25" s="73">
        <v>65.78</v>
      </c>
      <c r="G25" s="73">
        <v>75.739999999999995</v>
      </c>
      <c r="H25" s="73">
        <v>66.430000000000007</v>
      </c>
      <c r="I25" s="73">
        <v>75.650000000000006</v>
      </c>
      <c r="J25" s="73">
        <v>66.42</v>
      </c>
      <c r="K25" s="73">
        <v>75.84</v>
      </c>
      <c r="L25" s="73">
        <v>66.44</v>
      </c>
      <c r="M25" s="73">
        <v>76.19</v>
      </c>
      <c r="N25" s="73">
        <v>66.14</v>
      </c>
      <c r="O25" s="73">
        <v>76.349999999999994</v>
      </c>
    </row>
    <row r="26" spans="1:15" s="61" customFormat="1" ht="12.95" customHeight="1" x14ac:dyDescent="0.25">
      <c r="A26" s="9" t="s">
        <v>20</v>
      </c>
      <c r="B26" s="9"/>
      <c r="C26" s="9"/>
      <c r="D26" s="74">
        <v>66.430000000000007</v>
      </c>
      <c r="E26" s="74">
        <v>75.05</v>
      </c>
      <c r="F26" s="74">
        <v>67.03</v>
      </c>
      <c r="G26" s="74">
        <v>76.17</v>
      </c>
      <c r="H26" s="74">
        <v>67.319999999999993</v>
      </c>
      <c r="I26" s="74">
        <v>75.94</v>
      </c>
      <c r="J26" s="74">
        <v>67.63</v>
      </c>
      <c r="K26" s="74">
        <v>76.16</v>
      </c>
      <c r="L26" s="74">
        <v>67.72</v>
      </c>
      <c r="M26" s="74">
        <v>76.62</v>
      </c>
      <c r="N26" s="74">
        <v>67.34</v>
      </c>
      <c r="O26" s="74">
        <v>76.489999999999995</v>
      </c>
    </row>
    <row r="27" spans="1:15" ht="12.95" customHeight="1" x14ac:dyDescent="0.25">
      <c r="A27" s="6" t="s">
        <v>19</v>
      </c>
      <c r="B27" s="6"/>
      <c r="C27" s="6"/>
      <c r="D27" s="73">
        <v>65.760000000000005</v>
      </c>
      <c r="E27" s="73">
        <v>75.709999999999994</v>
      </c>
      <c r="F27" s="73">
        <v>67.41</v>
      </c>
      <c r="G27" s="73">
        <v>76.73</v>
      </c>
      <c r="H27" s="73">
        <v>67.58</v>
      </c>
      <c r="I27" s="73">
        <v>77.010000000000005</v>
      </c>
      <c r="J27" s="73">
        <v>66.87</v>
      </c>
      <c r="K27" s="73">
        <v>76.709999999999994</v>
      </c>
      <c r="L27" s="73">
        <v>68.16</v>
      </c>
      <c r="M27" s="73">
        <v>77.25</v>
      </c>
      <c r="N27" s="73">
        <v>67.97</v>
      </c>
      <c r="O27" s="73">
        <v>76.61</v>
      </c>
    </row>
    <row r="28" spans="1:15" ht="12.95" customHeight="1" x14ac:dyDescent="0.25">
      <c r="A28" s="6" t="s">
        <v>18</v>
      </c>
      <c r="B28" s="6"/>
      <c r="C28" s="6"/>
      <c r="D28" s="73">
        <v>67.31</v>
      </c>
      <c r="E28" s="73">
        <v>75.489999999999995</v>
      </c>
      <c r="F28" s="73">
        <v>68.84</v>
      </c>
      <c r="G28" s="73">
        <v>76.599999999999994</v>
      </c>
      <c r="H28" s="73">
        <v>69.010000000000005</v>
      </c>
      <c r="I28" s="73">
        <v>76.28</v>
      </c>
      <c r="J28" s="73">
        <v>68.3</v>
      </c>
      <c r="K28" s="73">
        <v>75.650000000000006</v>
      </c>
      <c r="L28" s="73">
        <v>68.510000000000005</v>
      </c>
      <c r="M28" s="73">
        <v>76.709999999999994</v>
      </c>
      <c r="N28" s="73">
        <v>68.27</v>
      </c>
      <c r="O28" s="73">
        <v>76.47</v>
      </c>
    </row>
    <row r="29" spans="1:15" ht="12.95" customHeight="1" x14ac:dyDescent="0.25">
      <c r="A29" s="6" t="s">
        <v>17</v>
      </c>
      <c r="B29" s="6"/>
      <c r="C29" s="6"/>
      <c r="D29" s="73">
        <v>66.94</v>
      </c>
      <c r="E29" s="73">
        <v>76.02</v>
      </c>
      <c r="F29" s="73">
        <v>68.680000000000007</v>
      </c>
      <c r="G29" s="73">
        <v>76.56</v>
      </c>
      <c r="H29" s="73">
        <v>68.349999999999994</v>
      </c>
      <c r="I29" s="73">
        <v>76.430000000000007</v>
      </c>
      <c r="J29" s="73">
        <v>68.67</v>
      </c>
      <c r="K29" s="73">
        <v>77.02</v>
      </c>
      <c r="L29" s="73">
        <v>68.349999999999994</v>
      </c>
      <c r="M29" s="73">
        <v>77.25</v>
      </c>
      <c r="N29" s="73">
        <v>69</v>
      </c>
      <c r="O29" s="73">
        <v>76.98</v>
      </c>
    </row>
    <row r="30" spans="1:15" s="61" customFormat="1" ht="12.95" customHeight="1" x14ac:dyDescent="0.25">
      <c r="A30" s="9" t="s">
        <v>16</v>
      </c>
      <c r="B30" s="9"/>
      <c r="C30" s="9"/>
      <c r="D30" s="74">
        <v>66.58</v>
      </c>
      <c r="E30" s="74">
        <v>75.760000000000005</v>
      </c>
      <c r="F30" s="74">
        <v>68.209999999999994</v>
      </c>
      <c r="G30" s="74">
        <v>76.64</v>
      </c>
      <c r="H30" s="74">
        <v>68.239999999999995</v>
      </c>
      <c r="I30" s="74">
        <v>76.62</v>
      </c>
      <c r="J30" s="74">
        <v>67.849999999999994</v>
      </c>
      <c r="K30" s="74">
        <v>76.5</v>
      </c>
      <c r="L30" s="74">
        <v>68.34</v>
      </c>
      <c r="M30" s="74">
        <v>77.09</v>
      </c>
      <c r="N30" s="74">
        <v>68.39</v>
      </c>
      <c r="O30" s="74">
        <v>76.69</v>
      </c>
    </row>
    <row r="31" spans="1:15" s="61" customFormat="1" ht="12.95" customHeight="1" x14ac:dyDescent="0.25">
      <c r="A31" s="62" t="s">
        <v>15</v>
      </c>
      <c r="B31" s="5"/>
      <c r="C31" s="5"/>
      <c r="D31" s="74">
        <v>67.11</v>
      </c>
      <c r="E31" s="74">
        <v>75.59</v>
      </c>
      <c r="F31" s="74">
        <v>68.150000000000006</v>
      </c>
      <c r="G31" s="74">
        <v>76.459999999999994</v>
      </c>
      <c r="H31" s="74">
        <v>68.260000000000005</v>
      </c>
      <c r="I31" s="74">
        <v>76.56</v>
      </c>
      <c r="J31" s="74">
        <v>68.290000000000006</v>
      </c>
      <c r="K31" s="74">
        <v>76.53</v>
      </c>
      <c r="L31" s="74">
        <v>68.59</v>
      </c>
      <c r="M31" s="74">
        <v>76.91</v>
      </c>
      <c r="N31" s="74">
        <v>68.56</v>
      </c>
      <c r="O31" s="74">
        <v>76.930000000000007</v>
      </c>
    </row>
    <row r="32" spans="1:15" ht="12.95" customHeight="1" x14ac:dyDescent="0.25">
      <c r="A32" s="2" t="s">
        <v>63</v>
      </c>
      <c r="B32" s="5"/>
      <c r="C32" s="5"/>
      <c r="D32" s="73"/>
      <c r="E32" s="73"/>
      <c r="F32" s="73"/>
      <c r="G32" s="73"/>
      <c r="H32" s="73"/>
      <c r="I32" s="73"/>
      <c r="J32" s="73"/>
      <c r="K32" s="73"/>
      <c r="L32" s="73"/>
      <c r="M32" s="73"/>
      <c r="N32" s="73"/>
      <c r="O32" s="73"/>
    </row>
    <row r="33" spans="1:15" ht="12.95" customHeight="1" x14ac:dyDescent="0.25">
      <c r="A33" s="6"/>
      <c r="B33" s="71" t="s">
        <v>2</v>
      </c>
      <c r="C33" s="48">
        <v>999</v>
      </c>
      <c r="D33" s="73">
        <v>65.33</v>
      </c>
      <c r="E33" s="73">
        <v>75.28</v>
      </c>
      <c r="F33" s="73">
        <v>66.459999999999994</v>
      </c>
      <c r="G33" s="73">
        <v>75.5</v>
      </c>
      <c r="H33" s="73">
        <v>66.12</v>
      </c>
      <c r="I33" s="73">
        <v>76.06</v>
      </c>
      <c r="J33" s="73">
        <v>65.599999999999994</v>
      </c>
      <c r="K33" s="73">
        <v>75.25</v>
      </c>
      <c r="L33" s="73">
        <v>65.95</v>
      </c>
      <c r="M33" s="73">
        <v>75.95</v>
      </c>
      <c r="N33" s="72">
        <v>65.55</v>
      </c>
      <c r="O33" s="72">
        <v>75.81</v>
      </c>
    </row>
    <row r="34" spans="1:15" ht="12.95" customHeight="1" x14ac:dyDescent="0.25">
      <c r="A34" s="47">
        <v>1000</v>
      </c>
      <c r="B34" s="71" t="s">
        <v>2</v>
      </c>
      <c r="C34" s="48">
        <v>2999</v>
      </c>
      <c r="D34" s="73">
        <v>65.569999999999993</v>
      </c>
      <c r="E34" s="73">
        <v>75.209999999999994</v>
      </c>
      <c r="F34" s="73">
        <v>66.69</v>
      </c>
      <c r="G34" s="73">
        <v>76.02</v>
      </c>
      <c r="H34" s="73">
        <v>66.599999999999994</v>
      </c>
      <c r="I34" s="73">
        <v>76.09</v>
      </c>
      <c r="J34" s="73">
        <v>66.77</v>
      </c>
      <c r="K34" s="73">
        <v>75.930000000000007</v>
      </c>
      <c r="L34" s="73">
        <v>67.03</v>
      </c>
      <c r="M34" s="73">
        <v>76.33</v>
      </c>
      <c r="N34" s="72">
        <v>67.180000000000007</v>
      </c>
      <c r="O34" s="72">
        <v>76.150000000000006</v>
      </c>
    </row>
    <row r="35" spans="1:15" ht="12.95" customHeight="1" x14ac:dyDescent="0.25">
      <c r="A35" s="47">
        <v>3000</v>
      </c>
      <c r="B35" s="71" t="s">
        <v>2</v>
      </c>
      <c r="C35" s="48">
        <v>4999</v>
      </c>
      <c r="D35" s="73">
        <v>66.41</v>
      </c>
      <c r="E35" s="73">
        <v>75.180000000000007</v>
      </c>
      <c r="F35" s="73">
        <v>66.849999999999994</v>
      </c>
      <c r="G35" s="73">
        <v>76.2</v>
      </c>
      <c r="H35" s="73">
        <v>67.33</v>
      </c>
      <c r="I35" s="73">
        <v>76.39</v>
      </c>
      <c r="J35" s="73">
        <v>67.47</v>
      </c>
      <c r="K35" s="73">
        <v>76.290000000000006</v>
      </c>
      <c r="L35" s="73">
        <v>67.8</v>
      </c>
      <c r="M35" s="73">
        <v>76.5</v>
      </c>
      <c r="N35" s="72">
        <v>67.58</v>
      </c>
      <c r="O35" s="72">
        <v>76.41</v>
      </c>
    </row>
    <row r="36" spans="1:15" ht="12.95" customHeight="1" x14ac:dyDescent="0.25">
      <c r="A36" s="47">
        <v>5000</v>
      </c>
      <c r="B36" s="71" t="s">
        <v>2</v>
      </c>
      <c r="C36" s="48">
        <v>9999</v>
      </c>
      <c r="D36" s="73">
        <v>66.22</v>
      </c>
      <c r="E36" s="73">
        <v>75.37</v>
      </c>
      <c r="F36" s="73">
        <v>67.64</v>
      </c>
      <c r="G36" s="73">
        <v>76.28</v>
      </c>
      <c r="H36" s="73">
        <v>67.75</v>
      </c>
      <c r="I36" s="73">
        <v>76.150000000000006</v>
      </c>
      <c r="J36" s="73">
        <v>67.12</v>
      </c>
      <c r="K36" s="73">
        <v>75.930000000000007</v>
      </c>
      <c r="L36" s="73">
        <v>68.22</v>
      </c>
      <c r="M36" s="73">
        <v>76.48</v>
      </c>
      <c r="N36" s="72">
        <v>67.64</v>
      </c>
      <c r="O36" s="72">
        <v>76.489999999999995</v>
      </c>
    </row>
    <row r="37" spans="1:15" ht="12.95" customHeight="1" x14ac:dyDescent="0.25">
      <c r="A37" s="47">
        <v>10000</v>
      </c>
      <c r="B37" s="71" t="s">
        <v>2</v>
      </c>
      <c r="C37" s="48">
        <v>29999</v>
      </c>
      <c r="D37" s="73">
        <v>67.59</v>
      </c>
      <c r="E37" s="73">
        <v>75.69</v>
      </c>
      <c r="F37" s="73">
        <v>68.64</v>
      </c>
      <c r="G37" s="73">
        <v>76.650000000000006</v>
      </c>
      <c r="H37" s="73">
        <v>68.349999999999994</v>
      </c>
      <c r="I37" s="73">
        <v>76.19</v>
      </c>
      <c r="J37" s="73">
        <v>68.61</v>
      </c>
      <c r="K37" s="73">
        <v>76.41</v>
      </c>
      <c r="L37" s="73">
        <v>68.67</v>
      </c>
      <c r="M37" s="73">
        <v>77.010000000000005</v>
      </c>
      <c r="N37" s="72">
        <v>68.73</v>
      </c>
      <c r="O37" s="72">
        <v>76.88</v>
      </c>
    </row>
    <row r="38" spans="1:15" ht="12.95" customHeight="1" x14ac:dyDescent="0.25">
      <c r="A38" s="47">
        <v>30000</v>
      </c>
      <c r="B38" s="71" t="s">
        <v>2</v>
      </c>
      <c r="C38" s="48">
        <v>49999</v>
      </c>
      <c r="D38" s="73">
        <v>67.81</v>
      </c>
      <c r="E38" s="73">
        <v>75.45</v>
      </c>
      <c r="F38" s="73">
        <v>69.099999999999994</v>
      </c>
      <c r="G38" s="73">
        <v>76.900000000000006</v>
      </c>
      <c r="H38" s="73">
        <v>68.67</v>
      </c>
      <c r="I38" s="73">
        <v>76.680000000000007</v>
      </c>
      <c r="J38" s="73">
        <v>68.59</v>
      </c>
      <c r="K38" s="73">
        <v>76.58</v>
      </c>
      <c r="L38" s="73">
        <v>69.12</v>
      </c>
      <c r="M38" s="73">
        <v>76.94</v>
      </c>
      <c r="N38" s="72">
        <v>69.569999999999993</v>
      </c>
      <c r="O38" s="72">
        <v>77.19</v>
      </c>
    </row>
    <row r="39" spans="1:15" ht="12.95" customHeight="1" x14ac:dyDescent="0.25">
      <c r="A39" s="47">
        <v>50000</v>
      </c>
      <c r="B39" s="71" t="s">
        <v>2</v>
      </c>
      <c r="C39" s="48">
        <v>99999</v>
      </c>
      <c r="D39" s="73">
        <v>68.66</v>
      </c>
      <c r="E39" s="73">
        <v>75.739999999999995</v>
      </c>
      <c r="F39" s="73">
        <v>68.989999999999995</v>
      </c>
      <c r="G39" s="73">
        <v>76.77</v>
      </c>
      <c r="H39" s="73">
        <v>69.84</v>
      </c>
      <c r="I39" s="73">
        <v>77.22</v>
      </c>
      <c r="J39" s="73">
        <v>70.2</v>
      </c>
      <c r="K39" s="73">
        <v>77.7</v>
      </c>
      <c r="L39" s="73">
        <v>70.11</v>
      </c>
      <c r="M39" s="73">
        <v>77.45</v>
      </c>
      <c r="N39" s="72">
        <v>70.23</v>
      </c>
      <c r="O39" s="72">
        <v>77.790000000000006</v>
      </c>
    </row>
    <row r="40" spans="1:15" ht="12.95" customHeight="1" x14ac:dyDescent="0.25">
      <c r="A40" s="47">
        <v>100000</v>
      </c>
      <c r="B40" s="3" t="s">
        <v>2</v>
      </c>
      <c r="C40" s="27" t="s">
        <v>107</v>
      </c>
      <c r="D40" s="73">
        <v>67.790000000000006</v>
      </c>
      <c r="E40" s="73">
        <v>75.77</v>
      </c>
      <c r="F40" s="73">
        <v>69.400000000000006</v>
      </c>
      <c r="G40" s="73">
        <v>77.02</v>
      </c>
      <c r="H40" s="73">
        <v>69.38</v>
      </c>
      <c r="I40" s="73">
        <v>77</v>
      </c>
      <c r="J40" s="73">
        <v>69.7</v>
      </c>
      <c r="K40" s="73">
        <v>77.14</v>
      </c>
      <c r="L40" s="73">
        <v>69.81</v>
      </c>
      <c r="M40" s="73">
        <v>77.67</v>
      </c>
      <c r="N40" s="72">
        <v>70</v>
      </c>
      <c r="O40" s="72">
        <v>77.64</v>
      </c>
    </row>
  </sheetData>
  <mergeCells count="8">
    <mergeCell ref="A5:C5"/>
    <mergeCell ref="F2:G2"/>
    <mergeCell ref="A2:C3"/>
    <mergeCell ref="N2:O2"/>
    <mergeCell ref="L2:M2"/>
    <mergeCell ref="J2:K2"/>
    <mergeCell ref="D2:E2"/>
    <mergeCell ref="H2:I2"/>
  </mergeCells>
  <pageMargins left="0.78740157480314965" right="0.78740157480314965" top="1.1811023622047245" bottom="0.86614173228346458"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36</vt:i4>
      </vt:variant>
    </vt:vector>
  </HeadingPairs>
  <TitlesOfParts>
    <vt:vector size="36" baseType="lpstr">
      <vt:lpstr>Table of Contents</vt:lpstr>
      <vt:lpstr>1.1</vt:lpstr>
      <vt:lpstr>1.2</vt:lpstr>
      <vt:lpstr>1.3</vt:lpstr>
      <vt:lpstr>1.4</vt:lpstr>
      <vt:lpstr>1.5</vt:lpstr>
      <vt:lpstr>1.6</vt:lpstr>
      <vt:lpstr>1.7</vt:lpstr>
      <vt:lpstr>1.8</vt:lpstr>
      <vt:lpstr>1.9</vt:lpstr>
      <vt:lpstr>1.10</vt:lpstr>
      <vt:lpstr>1.11</vt:lpstr>
      <vt:lpstr>1.12</vt:lpstr>
      <vt:lpstr>2.1</vt:lpstr>
      <vt:lpstr>2.2</vt:lpstr>
      <vt:lpstr>2.3</vt:lpstr>
      <vt:lpstr>2.4</vt:lpstr>
      <vt:lpstr>2.5</vt:lpstr>
      <vt:lpstr>2.6</vt:lpstr>
      <vt:lpstr>3.1</vt:lpstr>
      <vt:lpstr>3.2</vt:lpstr>
      <vt:lpstr>3.3</vt:lpstr>
      <vt:lpstr>3.4</vt:lpstr>
      <vt:lpstr>4.1</vt:lpstr>
      <vt:lpstr>4.2</vt:lpstr>
      <vt:lpstr>4.3</vt:lpstr>
      <vt:lpstr>4.4</vt:lpstr>
      <vt:lpstr>4.5</vt:lpstr>
      <vt:lpstr>5.1</vt:lpstr>
      <vt:lpstr>5.2</vt:lpstr>
      <vt:lpstr>5.3</vt:lpstr>
      <vt:lpstr>5.4</vt:lpstr>
      <vt:lpstr>5.5</vt:lpstr>
      <vt:lpstr>5.6</vt:lpstr>
      <vt:lpstr>5.7</vt:lpstr>
      <vt:lpstr>5.8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2025-03-27T17:07:55Z</dcterms:created>
  <dcterms:modified xsi:type="dcterms:W3CDTF">2025-03-27T17:09:36Z</dcterms:modified>
</cp:coreProperties>
</file>