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A6929DC0-941F-4BDF-91BA-B1A418796365}" xr6:coauthVersionLast="36" xr6:coauthVersionMax="36" xr10:uidLastSave="{00000000-0000-0000-0000-000000000000}"/>
  <bookViews>
    <workbookView xWindow="0" yWindow="0" windowWidth="28800" windowHeight="13425" xr2:uid="{2DE4EB18-30D5-464D-857D-BFB6EBAA50AB}"/>
  </bookViews>
  <sheets>
    <sheet name="Tartalom" sheetId="47" r:id="rId1"/>
    <sheet name="3.5.1." sheetId="2" r:id="rId2"/>
    <sheet name="3.5.2." sheetId="3" r:id="rId3"/>
    <sheet name="3.5.3." sheetId="4" r:id="rId4"/>
    <sheet name="3.5.4." sheetId="5" r:id="rId5"/>
    <sheet name="3.5.5." sheetId="6" r:id="rId6"/>
    <sheet name="3.5.6." sheetId="7" r:id="rId7"/>
    <sheet name="3.5.7." sheetId="8" r:id="rId8"/>
    <sheet name="3.5.8." sheetId="9" r:id="rId9"/>
    <sheet name="3.5.9." sheetId="10" r:id="rId10"/>
    <sheet name="3.5.10." sheetId="11" r:id="rId11"/>
    <sheet name="3.5.11." sheetId="12" r:id="rId12"/>
    <sheet name="3.5.12." sheetId="13" r:id="rId13"/>
    <sheet name="3.5.13." sheetId="14" r:id="rId14"/>
    <sheet name="3.5.14." sheetId="15" r:id="rId15"/>
    <sheet name="3.5.15." sheetId="16" r:id="rId16"/>
    <sheet name="3.5.16." sheetId="17" r:id="rId17"/>
    <sheet name="3.5.17." sheetId="18" r:id="rId18"/>
    <sheet name="3.5.18." sheetId="19" r:id="rId19"/>
    <sheet name="3.5.19." sheetId="20" r:id="rId20"/>
    <sheet name="3.5.20." sheetId="21" r:id="rId21"/>
    <sheet name="3.5.21." sheetId="22" r:id="rId22"/>
    <sheet name="3.5.22." sheetId="23" r:id="rId23"/>
    <sheet name="3.5.23." sheetId="24" r:id="rId24"/>
    <sheet name="3.5.24." sheetId="25" r:id="rId25"/>
    <sheet name="3.5.25." sheetId="26" r:id="rId26"/>
    <sheet name="3.5.26." sheetId="27" r:id="rId27"/>
    <sheet name="3.5.27." sheetId="28" r:id="rId28"/>
    <sheet name="3.5.28." sheetId="29" r:id="rId29"/>
    <sheet name="3.5.29." sheetId="30" r:id="rId30"/>
    <sheet name="3.5.30." sheetId="31" r:id="rId31"/>
    <sheet name="3.5.31." sheetId="32" r:id="rId32"/>
    <sheet name="3.5.32." sheetId="33" r:id="rId33"/>
    <sheet name="3.5.33." sheetId="34" r:id="rId34"/>
    <sheet name="3.5.34." sheetId="35" r:id="rId35"/>
    <sheet name="3.5.35." sheetId="36" r:id="rId36"/>
    <sheet name="3.5.36." sheetId="37" r:id="rId37"/>
    <sheet name="3.5.37." sheetId="38" r:id="rId38"/>
    <sheet name="3.5.38." sheetId="39" r:id="rId39"/>
    <sheet name="3.5.39." sheetId="40" r:id="rId40"/>
    <sheet name="3.5.40." sheetId="41" r:id="rId41"/>
    <sheet name="3.5.41." sheetId="42" r:id="rId42"/>
    <sheet name="3.5.42." sheetId="43" r:id="rId43"/>
    <sheet name="3.5.43." sheetId="44" r:id="rId44"/>
    <sheet name="3.5.44." sheetId="45" r:id="rId45"/>
    <sheet name="3.5.45." sheetId="46" r:id="rId4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8" l="1"/>
  <c r="F5" i="38"/>
  <c r="F6" i="38"/>
  <c r="F7" i="38"/>
  <c r="F9" i="38"/>
  <c r="F10" i="38"/>
  <c r="F11" i="38"/>
  <c r="F12" i="38"/>
  <c r="E13" i="38"/>
  <c r="F13" i="38" s="1"/>
  <c r="F3" i="37"/>
  <c r="F4" i="37"/>
  <c r="F5" i="37"/>
  <c r="F6" i="37"/>
  <c r="F7" i="37"/>
  <c r="F8" i="37"/>
  <c r="F9" i="37"/>
  <c r="F3" i="36"/>
  <c r="F4" i="36"/>
  <c r="F5" i="36"/>
  <c r="F6" i="36"/>
  <c r="F7" i="36"/>
  <c r="F8" i="36"/>
  <c r="F9" i="36"/>
  <c r="F10" i="36"/>
  <c r="F11" i="36"/>
  <c r="F4" i="35"/>
  <c r="G4" i="35"/>
  <c r="H4" i="35"/>
  <c r="I4" i="35"/>
  <c r="F5" i="35"/>
  <c r="G5" i="35"/>
  <c r="H5" i="35"/>
  <c r="I5" i="35"/>
  <c r="F6" i="35"/>
  <c r="G6" i="35"/>
  <c r="H6" i="35"/>
  <c r="I6" i="35"/>
  <c r="F7" i="35"/>
  <c r="G7" i="35"/>
  <c r="H7" i="35"/>
  <c r="I7" i="35"/>
  <c r="F8" i="35"/>
  <c r="G8" i="35"/>
  <c r="H8" i="35"/>
  <c r="I8" i="35"/>
  <c r="F9" i="35"/>
  <c r="G9" i="35"/>
  <c r="H9" i="35"/>
  <c r="I9" i="35"/>
  <c r="F10" i="35"/>
  <c r="G10" i="35"/>
  <c r="H10" i="35"/>
  <c r="I10" i="35"/>
  <c r="F11" i="35"/>
  <c r="G11" i="35"/>
  <c r="H11" i="35"/>
  <c r="I11" i="35"/>
  <c r="F12" i="35"/>
  <c r="G12" i="35"/>
  <c r="H12" i="35"/>
  <c r="I12" i="35"/>
  <c r="B11" i="34"/>
  <c r="D5" i="34" s="1"/>
  <c r="C11" i="34"/>
  <c r="E5" i="34" s="1"/>
  <c r="D13" i="34"/>
  <c r="E15" i="34"/>
  <c r="D17" i="34"/>
  <c r="E18" i="34"/>
  <c r="D19" i="34"/>
  <c r="D4" i="33"/>
  <c r="E4" i="33"/>
  <c r="D5" i="33"/>
  <c r="E5" i="33"/>
  <c r="D6" i="33"/>
  <c r="E6" i="33"/>
  <c r="D7" i="33"/>
  <c r="E7" i="33"/>
  <c r="D8" i="33"/>
  <c r="E8" i="33"/>
  <c r="D9" i="33"/>
  <c r="E9" i="33"/>
  <c r="D10" i="33"/>
  <c r="E10" i="33"/>
  <c r="D11" i="33"/>
  <c r="E11" i="33"/>
  <c r="D12" i="33"/>
  <c r="E12" i="33"/>
  <c r="D13" i="33"/>
  <c r="E13" i="33"/>
  <c r="D14" i="33"/>
  <c r="E14" i="33"/>
  <c r="B15" i="33"/>
  <c r="D15" i="33" s="1"/>
  <c r="C15" i="33"/>
  <c r="E15" i="33" s="1"/>
  <c r="B12" i="32"/>
  <c r="G9" i="31"/>
  <c r="E3" i="28"/>
  <c r="E5" i="28"/>
  <c r="E6" i="28"/>
  <c r="E18" i="28"/>
  <c r="E6" i="25"/>
  <c r="C7" i="11"/>
  <c r="B17" i="7"/>
  <c r="B20" i="7"/>
  <c r="B22" i="7"/>
  <c r="B26" i="7"/>
  <c r="E5" i="2"/>
  <c r="D18" i="34" l="1"/>
  <c r="D15" i="34"/>
  <c r="E19" i="34"/>
  <c r="E17" i="34"/>
  <c r="E13" i="34"/>
  <c r="E16" i="34"/>
  <c r="E14" i="34"/>
  <c r="E11" i="34"/>
  <c r="E10" i="34"/>
  <c r="E8" i="34"/>
  <c r="E6" i="34"/>
  <c r="E4" i="34"/>
  <c r="D16" i="34"/>
  <c r="D14" i="34"/>
  <c r="D11" i="34"/>
  <c r="D10" i="34"/>
  <c r="D8" i="34"/>
  <c r="D6" i="34"/>
  <c r="D4" i="34"/>
  <c r="E9" i="34"/>
  <c r="E7" i="34"/>
  <c r="D9" i="34"/>
  <c r="D7" i="3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5F9EE06-D587-42C6-89D2-EE33F0B64446}">
      <text>
        <r>
          <rPr>
            <sz val="8"/>
            <color indexed="81"/>
            <rFont val="Arial"/>
            <family val="2"/>
            <charset val="238"/>
          </rPr>
          <t>Forrás: a Magyar Orvosi Kamara mûködési nyilvántartásának adatai.</t>
        </r>
      </text>
    </comment>
    <comment ref="A3" authorId="0" shapeId="0" xr:uid="{0158FA30-2E7E-4766-B782-17AC3544DAF8}">
      <text>
        <r>
          <rPr>
            <sz val="8"/>
            <color indexed="81"/>
            <rFont val="Arial"/>
            <family val="2"/>
            <charset val="238"/>
          </rPr>
          <t xml:space="preserve">Dolgozó orvosok: tisztított adatok.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" authorId="0" shapeId="0" xr:uid="{CDC0FC08-801B-4AFB-9096-D9AB0876967C}">
      <text>
        <r>
          <rPr>
            <sz val="8"/>
            <color indexed="81"/>
            <rFont val="Arial"/>
            <family val="2"/>
            <charset val="238"/>
          </rPr>
          <t>A Pest megyei Szent Rókus Kórház adatai nélkül.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B020C91-FC71-4992-9BBB-5610C1E3E4A1}">
      <text>
        <r>
          <rPr>
            <sz val="8"/>
            <color indexed="81"/>
            <rFont val="Arial"/>
            <family val="2"/>
            <charset val="238"/>
          </rPr>
          <t>Az óvodákat  és az iskolákat ellátó orvosok vizsgálatai alapján. 
Forrás: Állami Népegészségügyi és Tisztiorvosi Szolgálat megyei intézetei.</t>
        </r>
      </text>
    </comment>
    <comment ref="B2" authorId="0" shapeId="0" xr:uid="{787A04AF-EB85-46D3-AC4A-EA4816B0B212}">
      <text>
        <r>
          <rPr>
            <sz val="8"/>
            <color indexed="81"/>
            <rFont val="Arial"/>
            <family val="2"/>
            <charset val="238"/>
          </rPr>
          <t xml:space="preserve">Betegségek Nemzetközi Osztályozása.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D3" authorId="0" shapeId="0" xr:uid="{4834B1EA-50BE-4D11-A030-00CCD4998213}">
      <text>
        <r>
          <rPr>
            <sz val="8"/>
            <color indexed="81"/>
            <rFont val="Arial"/>
            <family val="2"/>
            <charset val="238"/>
          </rPr>
          <t>Az oktatási intézmények harmadik osztályos tanulói.</t>
        </r>
        <r>
          <rPr>
            <sz val="8"/>
            <color indexed="81"/>
            <rFont val="Tahoma"/>
            <family val="2"/>
            <charset val="238"/>
          </rPr>
          <t xml:space="preserve">
Pupils of 3th class of educational institutions.</t>
        </r>
      </text>
    </comment>
    <comment ref="E3" authorId="0" shapeId="0" xr:uid="{3DE24918-9AF1-4530-A0E2-A22E866F0BC7}">
      <text>
        <r>
          <rPr>
            <sz val="8"/>
            <color indexed="81"/>
            <rFont val="Arial"/>
            <family val="2"/>
            <charset val="238"/>
          </rPr>
          <t>Az oktatási intézmények ötödik osztályos tanulói.</t>
        </r>
        <r>
          <rPr>
            <sz val="8"/>
            <color indexed="81"/>
            <rFont val="Tahoma"/>
            <family val="2"/>
            <charset val="238"/>
          </rPr>
          <t xml:space="preserve">
Pupils of 5th class of educational institutions.</t>
        </r>
      </text>
    </comment>
    <comment ref="F3" authorId="0" shapeId="0" xr:uid="{E2476368-034A-4CB8-83FE-AE6F11195603}">
      <text>
        <r>
          <rPr>
            <sz val="8"/>
            <color indexed="81"/>
            <rFont val="Arial"/>
            <family val="2"/>
            <charset val="238"/>
          </rPr>
          <t>Az oktatási intézmények kilencedik osztályos tanulói.</t>
        </r>
        <r>
          <rPr>
            <sz val="8"/>
            <color indexed="81"/>
            <rFont val="Tahoma"/>
            <family val="2"/>
            <charset val="238"/>
          </rPr>
          <t xml:space="preserve">
Students in the 9th class of educational institutions.  </t>
        </r>
      </text>
    </comment>
    <comment ref="G3" authorId="0" shapeId="0" xr:uid="{5F02BC77-CFD1-4CD1-B98A-0A340E30BA5F}">
      <text>
        <r>
          <rPr>
            <sz val="8"/>
            <color indexed="81"/>
            <rFont val="Arial"/>
            <family val="2"/>
            <charset val="238"/>
          </rPr>
          <t xml:space="preserve">Az oktatási intézmények tizenegyedik osztályos tanulói. </t>
        </r>
        <r>
          <rPr>
            <sz val="8"/>
            <color indexed="81"/>
            <rFont val="Tahoma"/>
            <family val="2"/>
            <charset val="238"/>
          </rPr>
          <t xml:space="preserve">
Students in the 11th class of educational institutions.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9708A0BB-F729-47EB-970B-CD02DC87E7A8}">
      <text>
        <r>
          <rPr>
            <sz val="8"/>
            <color indexed="81"/>
            <rFont val="Arial"/>
            <family val="2"/>
            <charset val="238"/>
          </rPr>
          <t>Betegségek Nemzetközi Osztályozása.</t>
        </r>
        <r>
          <rPr>
            <sz val="8"/>
            <color indexed="81"/>
            <rFont val="Tahoma"/>
            <family val="2"/>
            <charset val="238"/>
          </rPr>
          <t xml:space="preserve">
International Classification of Diseases.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2" authorId="0" shapeId="0" xr:uid="{B8A9DBF6-9BC3-4117-B848-425002EC35CC}">
      <text>
        <r>
          <rPr>
            <sz val="8"/>
            <color indexed="81"/>
            <rFont val="Tahoma"/>
            <family val="2"/>
            <charset val="238"/>
          </rPr>
          <t>Betegségek Nemzetközi Osztályozása.
International classification of Diseases.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42BB6186-F9E7-4928-A14F-5D9611C13B27}">
      <text>
        <r>
          <rPr>
            <sz val="8"/>
            <color indexed="81"/>
            <rFont val="Arial"/>
            <family val="2"/>
            <charset val="238"/>
          </rPr>
          <t>2005. évi adat.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81162D7-7D0F-40F5-AFF0-C69E7B270600}">
      <text>
        <r>
          <rPr>
            <sz val="8"/>
            <color indexed="81"/>
            <rFont val="Arial"/>
            <family val="2"/>
            <charset val="238"/>
          </rPr>
          <t>Forrás: Johan Béla Országos Epidemiológiai Központ</t>
        </r>
      </text>
    </comment>
    <comment ref="A2" authorId="0" shapeId="0" xr:uid="{3688C496-EC72-414F-90C2-72E9992AAB64}">
      <text>
        <r>
          <rPr>
            <sz val="8"/>
            <color indexed="81"/>
            <rFont val="Arial"/>
            <family val="2"/>
            <charset val="238"/>
          </rPr>
          <t>A verifikálás (a vérvétellel történt igazolás) éve.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CFD9D7A-E028-4107-84A0-82517091D628}">
      <text>
        <r>
          <rPr>
            <sz val="8"/>
            <color indexed="81"/>
            <rFont val="Arial"/>
            <family val="2"/>
            <charset val="238"/>
          </rPr>
          <t>Forrás: Johan Béla Országos Epidemiológiai Központ.</t>
        </r>
      </text>
    </comment>
    <comment ref="A2" authorId="0" shapeId="0" xr:uid="{F57DAD1F-0AB9-4DE6-A197-B2350D5B9948}">
      <text>
        <r>
          <rPr>
            <sz val="8"/>
            <color indexed="81"/>
            <rFont val="Arial"/>
            <family val="2"/>
            <charset val="238"/>
          </rPr>
          <t>A diagnózis felállításának, ill. a halálozás éve.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09C768A-5976-46E1-A523-026BCD08DF40}">
      <text>
        <r>
          <rPr>
            <sz val="8"/>
            <color indexed="81"/>
            <rFont val="Arial"/>
            <family val="2"/>
            <charset val="238"/>
          </rPr>
          <t xml:space="preserve">Forrás: Johan Béla Országos Epidemiológiai Központ. </t>
        </r>
      </text>
    </comment>
    <comment ref="A16" authorId="0" shapeId="0" xr:uid="{BFD2D314-0772-4AAE-80DD-43BF64DD7A09}">
      <text>
        <r>
          <rPr>
            <sz val="8"/>
            <color indexed="81"/>
            <rFont val="Arial"/>
            <family val="2"/>
            <charset val="238"/>
          </rPr>
          <t xml:space="preserve">Kullancs által terjesztett agyvelôgyulladással együtt.
</t>
        </r>
      </text>
    </comment>
    <comment ref="A19" authorId="0" shapeId="0" xr:uid="{1FDF4C69-DBB8-42DF-AFE4-B3348BBCE7CD}">
      <text>
        <r>
          <rPr>
            <sz val="8"/>
            <color indexed="81"/>
            <rFont val="Arial"/>
            <family val="2"/>
            <charset val="238"/>
          </rPr>
          <t xml:space="preserve">Importált esetekkel együtt.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D72E538-E0A0-4A0F-90C1-5180D0996BC3}">
      <text>
        <r>
          <rPr>
            <sz val="8"/>
            <color indexed="81"/>
            <rFont val="Arial"/>
            <family val="2"/>
            <charset val="238"/>
          </rPr>
          <t>Százezer azonos korú lakosra jutó megbetegedés.
Forrás: Johan Béla Országos Epidemiológiai Központ.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EDE41F5-8E32-495F-9211-237622552A6F}">
      <text>
        <r>
          <rPr>
            <sz val="8"/>
            <color indexed="81"/>
            <rFont val="Arial"/>
            <family val="2"/>
            <charset val="238"/>
          </rPr>
          <t>Forrás: Országos Élelmiszerbiztonsági és Táplálkozástudományi Intézet.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318AFD5-03DA-47FE-9E4A-DE4E49334D11}">
      <text>
        <r>
          <rPr>
            <sz val="8"/>
            <color indexed="81"/>
            <rFont val="Arial"/>
            <family val="2"/>
            <charset val="238"/>
          </rPr>
          <t>Forrás: Országos Epidemiológiai Központ.</t>
        </r>
      </text>
    </comment>
    <comment ref="A37" authorId="0" shapeId="0" xr:uid="{55881A2E-7602-4BA1-A441-9F62F6C0E9E1}">
      <text>
        <r>
          <rPr>
            <sz val="8"/>
            <color indexed="81"/>
            <rFont val="Arial"/>
            <family val="2"/>
            <charset val="238"/>
          </rPr>
          <t>A veszélyeztetett foglalkozásúak nélkül.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7EC4E43-A238-40AF-84FF-D332598ED564}">
      <text>
        <r>
          <rPr>
            <sz val="8"/>
            <color indexed="81"/>
            <rFont val="Arial"/>
            <family val="2"/>
            <charset val="238"/>
          </rPr>
          <t>Forrás: Országos Egészségbiztosítási Pénztár.</t>
        </r>
      </text>
    </comment>
    <comment ref="A4" authorId="0" shapeId="0" xr:uid="{DA9BDAA1-36BC-4DCC-8CE1-85C5F2C2B413}">
      <text>
        <r>
          <rPr>
            <sz val="8"/>
            <color indexed="81"/>
            <rFont val="Arial"/>
            <family val="2"/>
            <charset val="238"/>
          </rPr>
          <t>A működő kórházi ágyak száma az Igazságügyi és Rendészeti Minisztérium adata nélkül</t>
        </r>
        <r>
          <rPr>
            <sz val="8"/>
            <color indexed="81"/>
            <rFont val="Tahoma"/>
            <family val="2"/>
            <charset val="238"/>
          </rPr>
          <t xml:space="preserve">. 
</t>
        </r>
      </text>
    </comment>
    <comment ref="A13" authorId="0" shapeId="0" xr:uid="{0F84CEF9-8700-4F24-A10F-B501BA126B34}">
      <text>
        <r>
          <rPr>
            <sz val="8"/>
            <color indexed="81"/>
            <rFont val="Arial"/>
            <family val="2"/>
            <charset val="238"/>
          </rPr>
          <t>A kórházi gyógyszerészekkel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DEB1C5B-7CD2-408B-9C72-5F28F9CE2BF3}">
      <text>
        <r>
          <rPr>
            <sz val="8"/>
            <color indexed="81"/>
            <rFont val="Arial"/>
            <family val="2"/>
            <charset val="238"/>
          </rPr>
          <t>Forrás: Országos Korányi TBC és Pulmonológiai Intézet.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EF77108-C238-406C-97FE-C08DCF0211C1}">
      <text>
        <r>
          <rPr>
            <sz val="8"/>
            <color indexed="81"/>
            <rFont val="Arial"/>
            <family val="2"/>
            <charset val="238"/>
          </rPr>
          <t xml:space="preserve">Forrás: Országos Epidemiológiai Központ 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2CFD9BE-7A00-43ED-9FC2-75B68E9AC1AF}">
      <text>
        <r>
          <rPr>
            <sz val="8"/>
            <color indexed="81"/>
            <rFont val="Arial"/>
            <family val="2"/>
            <charset val="238"/>
          </rPr>
          <t xml:space="preserve">Forrás: Országos Pszichiátriai és Neurológiai Intézet. 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6A91228-03C2-4327-95B1-8474907C1A12}">
      <text>
        <r>
          <rPr>
            <sz val="8"/>
            <color indexed="81"/>
            <rFont val="Arial"/>
            <family val="2"/>
            <charset val="238"/>
          </rPr>
          <t>Forrás: Országos Pszichiátriai és Neurológiai Intézet.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95ECBD4-02F0-451D-8EFF-4D57E05CFFA7}">
      <text>
        <r>
          <rPr>
            <sz val="8"/>
            <color indexed="81"/>
            <rFont val="Arial"/>
            <family val="2"/>
            <charset val="238"/>
          </rPr>
          <t xml:space="preserve">Forrás: 2002-ig Országos Pszichiátriai  és Neurológiai Intézet, 2003-ban Országos Addiktológiai Intézet, 2004-től Országos Addikrológiai Intézet és Országos Egészségügyi Orvostani Intézet. 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E272B69-2388-46E6-9D36-5C81DEC9BF85}">
      <text>
        <r>
          <rPr>
            <sz val="8"/>
            <color indexed="81"/>
            <rFont val="Tahoma"/>
            <family val="2"/>
            <charset val="238"/>
          </rPr>
          <t>Forrás: 2002-ig Országos Pszichiátriai és Neurológiai Intézet, 2003-tól Országos Addiktológiai Intézet.</t>
        </r>
      </text>
    </comment>
    <comment ref="A19" authorId="0" shapeId="0" xr:uid="{E2058694-D3E2-4D93-B3C9-76AFF244D7FC}">
      <text>
        <r>
          <rPr>
            <sz val="8"/>
            <color indexed="81"/>
            <rFont val="Arial"/>
            <family val="2"/>
            <charset val="238"/>
          </rPr>
          <t xml:space="preserve">2005. évtől a haláloki feldolgozásban változás történt. A kézi módszert felváltotta az automatikus haláloki feldolgozás, mely során a szöveges haláloki  bejegyzések kódolása és a statisztikában közölt elsődleges halálok kiválasztása gépi úton készül. 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0064D00-8C0D-4DFF-95CD-7C33D381A1CD}">
      <text>
        <r>
          <rPr>
            <sz val="8"/>
            <color indexed="81"/>
            <rFont val="Arial"/>
            <family val="2"/>
            <charset val="238"/>
          </rPr>
          <t>Forrás: Országos Egészségbiztosítási Pénztár Országos Orvosszakértői Intézete.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6" authorId="0" shapeId="0" xr:uid="{1F92B3EC-164F-407E-9A13-07AF58F715A4}">
      <text>
        <r>
          <rPr>
            <sz val="8"/>
            <color indexed="81"/>
            <rFont val="Tahoma"/>
            <family val="2"/>
            <charset val="238"/>
          </rPr>
          <t xml:space="preserve">Nyerges vontatóval, vontatóval, dömperrel, különleges célú gépjárművel együtt. 
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EE6B258-6B4F-4A2B-98CE-EBEDE3BC346C}">
      <text>
        <r>
          <rPr>
            <sz val="8"/>
            <color indexed="81"/>
            <rFont val="Tahoma"/>
            <family val="2"/>
            <charset val="238"/>
          </rPr>
          <t xml:space="preserve">* Up to the age of 14.
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A32E34C6-5C56-446B-89CD-8423DC3068A7}">
      <text>
        <r>
          <rPr>
            <sz val="8"/>
            <color indexed="81"/>
            <rFont val="Tahoma"/>
            <family val="2"/>
            <charset val="238"/>
          </rPr>
          <t xml:space="preserve">2005-től a kézi feldolgozási módszert felváltotta a halálokok automatikus feldolgozás, mely során a szöveges haláloki bejegyzések 
kódolása és a statisztikában közölt elsődleges halálok kiválasztása gépi úton készül.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FF41E34-8BAE-4CD6-8734-6F2ECF65692B}">
      <text>
        <r>
          <rPr>
            <sz val="8"/>
            <color indexed="81"/>
            <rFont val="Tahoma"/>
            <family val="2"/>
            <charset val="238"/>
          </rPr>
          <t>A Magyar Államvasutak (MÁV) adataival együtt.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B169732-5A5F-4E30-9813-D271ADF03213}">
      <text>
        <r>
          <rPr>
            <sz val="8"/>
            <color indexed="81"/>
            <rFont val="Tahoma"/>
            <family val="2"/>
            <charset val="238"/>
          </rPr>
          <t>Engedélyezett kórházi ágyak.
Forrás: Országos Egészségbiztosítási Pénztár.</t>
        </r>
      </text>
    </comment>
    <comment ref="A2" authorId="0" shapeId="0" xr:uid="{4C1C88AD-DB5C-429C-955F-96A39CA2E79B}">
      <text>
        <r>
          <rPr>
            <sz val="8"/>
            <color indexed="81"/>
            <rFont val="Tahoma"/>
            <family val="2"/>
            <charset val="238"/>
          </rPr>
          <t xml:space="preserve">Igazságügyi Minisztérium adatai nélkül. </t>
        </r>
      </text>
    </comment>
    <comment ref="F2" authorId="0" shapeId="0" xr:uid="{584FD2B2-76F1-4602-98E0-9F6FB5D924A0}">
      <text>
        <r>
          <rPr>
            <sz val="8"/>
            <color indexed="81"/>
            <rFont val="Tahoma"/>
            <family val="2"/>
            <charset val="238"/>
          </rPr>
          <t>Magyar Államvasutak (MÁV).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" authorId="0" shapeId="0" xr:uid="{730585F2-504A-432A-8DF4-DB1E1EE711E4}">
      <text>
        <r>
          <rPr>
            <sz val="8"/>
            <color indexed="81"/>
            <rFont val="Tahoma"/>
            <family val="2"/>
            <charset val="238"/>
          </rPr>
          <t xml:space="preserve">Honvédelmi Minisztérium, Belügyminisztérium. </t>
        </r>
      </text>
    </comment>
    <comment ref="A33" authorId="0" shapeId="0" xr:uid="{37E07887-3ECA-4E46-A5E5-19AAA9219447}">
      <text>
        <r>
          <rPr>
            <sz val="8"/>
            <color indexed="81"/>
            <rFont val="Tahoma"/>
            <family val="2"/>
            <charset val="238"/>
          </rPr>
          <t>Nincs kötött osztályszervezete.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5BAA3F8-4B5D-48CE-B5CD-FE8E439CA8AC}">
      <text>
        <r>
          <rPr>
            <sz val="8"/>
            <color indexed="81"/>
            <rFont val="Arial"/>
            <family val="2"/>
            <charset val="238"/>
          </rPr>
          <t>Forrás: Johan Béla Országos Epidemiológiai Központ.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198578E-8ACF-4CB4-A143-6F37C102F07D}">
      <text>
        <r>
          <rPr>
            <sz val="8"/>
            <color indexed="81"/>
            <rFont val="Arial"/>
            <family val="2"/>
            <charset val="238"/>
          </rPr>
          <t xml:space="preserve">Forrás: Országos Egészségbiztosítási Pénztár Országos Orvosszakértői Intézete. 
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275FFB79-5B60-45DE-9364-17D7661CB948}">
      <text>
        <r>
          <rPr>
            <sz val="8"/>
            <color indexed="81"/>
            <rFont val="Arial"/>
            <family val="2"/>
            <charset val="238"/>
          </rPr>
          <t>A jelentős vasúti balesetek küszöbértékét 2006. évtől az uniós normához igazítottuk.
Lásd módszertan.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068BA7F-9B72-410D-ABF1-AB4BD7B4C01C}">
      <text>
        <r>
          <rPr>
            <sz val="8"/>
            <color indexed="81"/>
            <rFont val="Tahoma"/>
            <family val="2"/>
            <charset val="238"/>
          </rPr>
          <t xml:space="preserve">Forrás: Országos Munkabiztonsági és Munkaügyi Főfelügyelőség, Magyar Bányászati Hivatal. 
</t>
        </r>
      </text>
    </comment>
    <comment ref="A2" authorId="0" shapeId="0" xr:uid="{EDEACAC3-58B0-4312-BBF0-17A38AE9A4A5}">
      <text>
        <r>
          <rPr>
            <b/>
            <sz val="8"/>
            <color indexed="81"/>
            <rFont val="Tahoma"/>
            <family val="2"/>
            <charset val="238"/>
          </rPr>
          <t>TEÁOR: Tevékenységek Egységes Ágazati rendszere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6FDDDF7-586D-41A1-A18C-86B5FE3269D6}">
      <text>
        <r>
          <rPr>
            <sz val="8"/>
            <color indexed="81"/>
            <rFont val="Tahoma"/>
            <family val="2"/>
            <charset val="238"/>
          </rPr>
          <t>1990-ig  anyagi kárt okozott tűzesetek, 1991-től összes tűzeset.
Forrás: Belügyminisztérium Országos Tűzoltó Parancsnoksága.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5FBA737-C4BB-455D-9C2F-AB2D6537159B}">
      <text>
        <r>
          <rPr>
            <sz val="8"/>
            <color indexed="81"/>
            <rFont val="Arial"/>
            <family val="2"/>
            <charset val="238"/>
          </rPr>
          <t>Forrás: Fog- és Szájbetegségek Országos Intézete.</t>
        </r>
      </text>
    </comment>
    <comment ref="A12" authorId="0" shapeId="0" xr:uid="{B9334D7B-48AD-4342-AFDB-872DA78F7EAE}">
      <text>
        <r>
          <rPr>
            <sz val="8"/>
            <color indexed="81"/>
            <rFont val="Arial"/>
            <family val="2"/>
            <charset val="238"/>
          </rPr>
          <t>2000-ben és 2002-ben a MÁV adataival.</t>
        </r>
      </text>
    </comment>
    <comment ref="A21" authorId="0" shapeId="0" xr:uid="{E42D4DBA-A1C4-4B98-AEDE-BE9702A25B33}">
      <text>
        <r>
          <rPr>
            <sz val="8"/>
            <color indexed="81"/>
            <rFont val="Arial"/>
            <family val="2"/>
            <charset val="238"/>
          </rPr>
          <t>Hidak száma és az egybeöntött hidak száma.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9C0B160-86C5-4A0E-8D39-CF9189AD44DD}">
      <text>
        <r>
          <rPr>
            <sz val="8"/>
            <color indexed="81"/>
            <rFont val="Arial"/>
            <family val="2"/>
            <charset val="238"/>
          </rPr>
          <t>Forrás: Fodor József Országos Közegészségügyi Központ Országos Munkahigiénés és Foglalkozás-egészségügyi Intézete.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C82F6DD-D9C1-45B0-ABDB-282881CD871E}">
      <text>
        <r>
          <rPr>
            <sz val="8"/>
            <color indexed="81"/>
            <rFont val="Arial"/>
            <family val="2"/>
            <charset val="238"/>
          </rPr>
          <t>Forrás: Egészségügyi Minisztérium.</t>
        </r>
      </text>
    </comment>
    <comment ref="A9" authorId="0" shapeId="0" xr:uid="{3CC3643B-B7AF-493F-8655-D69F7555766D}">
      <text>
        <r>
          <rPr>
            <sz val="8"/>
            <color indexed="81"/>
            <rFont val="Arial"/>
            <family val="2"/>
            <charset val="238"/>
          </rPr>
          <t>Olyan intézeti gyógyszertár, amely vényforgalmat bonyolító részleggel is rendelkezik.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0" authorId="0" shapeId="0" xr:uid="{05C12ECD-07BB-4AD2-9B99-66031BA448B5}">
      <text>
        <r>
          <rPr>
            <sz val="8"/>
            <color indexed="81"/>
            <rFont val="Arial"/>
            <family val="2"/>
            <charset val="238"/>
          </rPr>
          <t xml:space="preserve">Olyan intézeti gyógyszertár, amely vényforgalmat bonyolító részleggel is rendelkezik.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807EC8B-44EA-4DCF-A819-22E0E6607439}">
      <text>
        <r>
          <rPr>
            <sz val="8"/>
            <color indexed="81"/>
            <rFont val="Tahoma"/>
            <family val="2"/>
            <charset val="238"/>
          </rPr>
          <t xml:space="preserve">Bruttó áron.
Forrás: Egészségügyi Minisztérium.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B5C84E0-0D01-4A5E-8AE1-A249DC0EAB19}">
      <text>
        <r>
          <rPr>
            <sz val="8"/>
            <color indexed="81"/>
            <rFont val="Arial"/>
            <family val="2"/>
            <charset val="238"/>
          </rPr>
          <t xml:space="preserve">Forrás: Országos Vérellátó Szolgálat. </t>
        </r>
      </text>
    </comment>
    <comment ref="A5" authorId="0" shapeId="0" xr:uid="{A5EE6E7E-E276-4F9E-B90E-15F100FE9760}">
      <text>
        <r>
          <rPr>
            <sz val="8"/>
            <color indexed="81"/>
            <rFont val="Arial"/>
            <family val="2"/>
            <charset val="238"/>
          </rPr>
          <t>A vizsgálat idôpontjában.</t>
        </r>
      </text>
    </comment>
    <comment ref="A8" authorId="0" shapeId="0" xr:uid="{8628C6F1-616E-4296-81A5-B528BAB221C8}">
      <text>
        <r>
          <rPr>
            <sz val="8"/>
            <color indexed="81"/>
            <rFont val="Arial"/>
            <family val="2"/>
            <charset val="238"/>
          </rPr>
          <t xml:space="preserve"> Egységben (1 egység = 450ml ± 10% teljes vér). </t>
        </r>
      </text>
    </comment>
    <comment ref="A9" authorId="0" shapeId="0" xr:uid="{FC55A94C-CF9D-41B5-9F99-68E8892AE4AD}">
      <text>
        <r>
          <rPr>
            <sz val="8"/>
            <color indexed="81"/>
            <rFont val="Arial"/>
            <family val="2"/>
            <charset val="238"/>
          </rPr>
          <t xml:space="preserve"> Egységben (1 egység = 450ml ± 10% teljes vér). 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07700A2-4E89-4CDF-A045-43D83843DE3E}">
      <text>
        <r>
          <rPr>
            <sz val="8"/>
            <color indexed="81"/>
            <rFont val="Arial"/>
            <family val="2"/>
            <charset val="238"/>
          </rPr>
          <t>Az adatok nem tartalmazzák az egyéb működô mentôszolgálatok adatait.
Forrás: Országos Mentôszolgálat.</t>
        </r>
      </text>
    </comment>
    <comment ref="A4" authorId="0" shapeId="0" xr:uid="{B6759452-5942-4898-B43C-A5F0B831A1EF}">
      <text>
        <r>
          <rPr>
            <sz val="8"/>
            <color indexed="81"/>
            <rFont val="Arial"/>
            <family val="2"/>
            <charset val="238"/>
          </rPr>
          <t>Futó és tartalékkocsik.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<sst xmlns="http://schemas.openxmlformats.org/spreadsheetml/2006/main" count="1087" uniqueCount="733">
  <si>
    <t>Asszisztens</t>
  </si>
  <si>
    <t>Gyógytornász</t>
  </si>
  <si>
    <t>Szülésznő</t>
  </si>
  <si>
    <t>Védőnő</t>
  </si>
  <si>
    <t>Ápolónő (ápoló)</t>
  </si>
  <si>
    <t>Gyógyszertárakban dolgozó gyógyszerészek:</t>
  </si>
  <si>
    <t>Ebből: fogorvos</t>
  </si>
  <si>
    <t>Összesen</t>
  </si>
  <si>
    <t xml:space="preserve">  a többi városban és a községekben</t>
  </si>
  <si>
    <t xml:space="preserve">  Budapesten</t>
  </si>
  <si>
    <t>Tízezer lakosra jutó orvos</t>
  </si>
  <si>
    <t>Az orvosok száma</t>
  </si>
  <si>
    <t xml:space="preserve">Megnevezés </t>
  </si>
  <si>
    <t>3.5.1. Orvosok, gyógyszerészek és egyéb egészségügyi szakszemélyzet</t>
  </si>
  <si>
    <t>Körzeti ápolónők száma</t>
  </si>
  <si>
    <t>kórházba utalások száma, ezer</t>
  </si>
  <si>
    <t>szakrendelésre irányítások száma, ezer</t>
  </si>
  <si>
    <t>beteglátogatások  száma, ezer</t>
  </si>
  <si>
    <t>rendelésen megjelentek (eset) száma, ezer</t>
  </si>
  <si>
    <t>Ebből:</t>
  </si>
  <si>
    <t>Betegforgalom, ezer</t>
  </si>
  <si>
    <t>Ebből: 0–14 éves</t>
  </si>
  <si>
    <t xml:space="preserve">Bejelentett lakosok száma, ezer </t>
  </si>
  <si>
    <t>Egy háziorvosra jutó 60 éves és idősebb lakos</t>
  </si>
  <si>
    <t>a községekben</t>
  </si>
  <si>
    <t>a többi városban</t>
  </si>
  <si>
    <t>Ebből:  Budapesten</t>
  </si>
  <si>
    <t>Egy háziorvosra jutó lakosok száma</t>
  </si>
  <si>
    <t>Háziorvosok száma</t>
  </si>
  <si>
    <t xml:space="preserve">Ellátási mutatók </t>
  </si>
  <si>
    <t>3.5.2. Háziorvosi betegellátás</t>
  </si>
  <si>
    <t>Ebből: Budapesten</t>
  </si>
  <si>
    <t xml:space="preserve">Egy háziorvosra és házi gyermekorvosra jutó lakos </t>
  </si>
  <si>
    <t>szaktanácsadáson megjelentek száma, ezer</t>
  </si>
  <si>
    <t>beteglátogatások száma, ezer</t>
  </si>
  <si>
    <t>rendelésen megjelentek száma, ezer</t>
  </si>
  <si>
    <t>Bejelentett gyermekek száma, ezer</t>
  </si>
  <si>
    <t>Házi gyermekorvosok száma</t>
  </si>
  <si>
    <t>3.5.3. Házi gyermekorvosi betegellátás</t>
  </si>
  <si>
    <t>Halálozási arányszám, %</t>
  </si>
  <si>
    <t>Ágykihasználás, %</t>
  </si>
  <si>
    <t>elme- és ideggyógyászat</t>
  </si>
  <si>
    <t>fertőzőosztály</t>
  </si>
  <si>
    <t>fül-, orr- és gégegyógyászat</t>
  </si>
  <si>
    <t>csecsemő- és gyermekgyógyászat</t>
  </si>
  <si>
    <t>szülészet és nőgyógyászat</t>
  </si>
  <si>
    <t>sebészet, baleseti sebészet</t>
  </si>
  <si>
    <t>belgyógyászat</t>
  </si>
  <si>
    <t>Ebből</t>
  </si>
  <si>
    <t>Az ápolás átlagos tartama, nap</t>
  </si>
  <si>
    <t>Ápolási napok, millió nap</t>
  </si>
  <si>
    <t>Elbocsátott betegek, millió fő</t>
  </si>
  <si>
    <t>a többi városban és a községekben</t>
  </si>
  <si>
    <t xml:space="preserve"> Budapesten</t>
  </si>
  <si>
    <t>Tízezer lakosra jutó működő kórházi ágy</t>
  </si>
  <si>
    <t>Száz kórházi ágyra jutó ápoló és egyéb egészségügyi szakdolgozó</t>
  </si>
  <si>
    <t>Száz kórházi ágyra jutó orvos</t>
  </si>
  <si>
    <t>Ápolók és egyéb egészségügyi szakdolgozók</t>
  </si>
  <si>
    <t xml:space="preserve">Orvosok </t>
  </si>
  <si>
    <t>tüdőgyógyászaton</t>
  </si>
  <si>
    <t>elme- és ideggyógyászaton</t>
  </si>
  <si>
    <t>csecsemő- és gyermek-gyógyászaton</t>
  </si>
  <si>
    <t>szülészeten és nőgyógyászaton</t>
  </si>
  <si>
    <t>sebészeten, baleseti sebészeten</t>
  </si>
  <si>
    <t>belgyógyászaton</t>
  </si>
  <si>
    <t>Működő kórházi ágyak összesen</t>
  </si>
  <si>
    <t>Kórházak</t>
  </si>
  <si>
    <t>3.5.4. Kórházak</t>
  </si>
  <si>
    <t>-</t>
  </si>
  <si>
    <t>Egyéb</t>
  </si>
  <si>
    <t>Dietetika</t>
  </si>
  <si>
    <t>Pedagógiai végzettséggel ellátható egészségügyi szakmák</t>
  </si>
  <si>
    <t>Pszichológia</t>
  </si>
  <si>
    <t>Klinikai farmakológia és intézeti gyógyszerellátás</t>
  </si>
  <si>
    <t>Orvosi genetika (humángenetika)</t>
  </si>
  <si>
    <t>Nukleáris medicina (izotópdiagnosztika és terápia)</t>
  </si>
  <si>
    <t>Transzfuziológia és szövetbanki tevékenység</t>
  </si>
  <si>
    <t>Fizioterápia</t>
  </si>
  <si>
    <t>Speciális diagnosztika</t>
  </si>
  <si>
    <t>Patológia és kórszövettan</t>
  </si>
  <si>
    <t>Ultrahang-diagnosztika és -terápia</t>
  </si>
  <si>
    <t>Tomográfia</t>
  </si>
  <si>
    <t>Röntgendiagnosztika és -terápia</t>
  </si>
  <si>
    <t>Laboratóriumi diagnosztika</t>
  </si>
  <si>
    <t>Sürgősségi betegellátás, oxyológia</t>
  </si>
  <si>
    <t>Kardiológia</t>
  </si>
  <si>
    <t>Foglalkozás-egészségügyi ellátás</t>
  </si>
  <si>
    <t>Orvosi rehabilitáció</t>
  </si>
  <si>
    <t>Tüdőgyógyászat (pulmonológia)</t>
  </si>
  <si>
    <t>Pszichiátria</t>
  </si>
  <si>
    <t>Infektológia</t>
  </si>
  <si>
    <t>Aneszteziológiai és intenzív betegellátás</t>
  </si>
  <si>
    <t>Reumatológia</t>
  </si>
  <si>
    <t>Fogászati ellátás</t>
  </si>
  <si>
    <t>Onkológia</t>
  </si>
  <si>
    <t>Urológia</t>
  </si>
  <si>
    <t>Ortopédia</t>
  </si>
  <si>
    <t>Neurológia</t>
  </si>
  <si>
    <t>Bőrgyógyászat és nemibeteg-ellátás</t>
  </si>
  <si>
    <t>Szemészet</t>
  </si>
  <si>
    <t>Fül-orr-gégegyógyászat</t>
  </si>
  <si>
    <t>Csecsemő- és gyermekgyógyászat</t>
  </si>
  <si>
    <t>Szülészet-nőgyógyászat</t>
  </si>
  <si>
    <t>Traumatológia</t>
  </si>
  <si>
    <t>Sebészet — Surgery</t>
  </si>
  <si>
    <t>Belgyógyászat</t>
  </si>
  <si>
    <t>Éves teljesített nem szakorvosi munkaóra</t>
  </si>
  <si>
    <t>Éves teljesített szakorvosi munkaóra</t>
  </si>
  <si>
    <t>Beavatkozások</t>
  </si>
  <si>
    <t>Megjelenési esetek</t>
  </si>
  <si>
    <t xml:space="preserve">Szakma </t>
  </si>
  <si>
    <t>3.5.5. A járóbeteg szakellátás főbb adatai szakmák szerint, 2006</t>
  </si>
  <si>
    <t>Befejezett esetek száma</t>
  </si>
  <si>
    <t>Ebből: kivehető</t>
  </si>
  <si>
    <t>Átadott készülékek száma</t>
  </si>
  <si>
    <t>Ebből: új beteg</t>
  </si>
  <si>
    <t>Betegek száma</t>
  </si>
  <si>
    <t>Fogszabályozás</t>
  </si>
  <si>
    <t>Behelyezett lemezes fogművek száma</t>
  </si>
  <si>
    <t>Behelyezett hidak száma</t>
  </si>
  <si>
    <t>Behelyezett koronák száma</t>
  </si>
  <si>
    <t>Fogkő-eltávolítások száma</t>
  </si>
  <si>
    <t>Gyökértömések száma</t>
  </si>
  <si>
    <t>Végleges tömések száma</t>
  </si>
  <si>
    <t>Fogeltávolítások száma</t>
  </si>
  <si>
    <t>Műtéti beavatkozások száma</t>
  </si>
  <si>
    <t>Fogászati röntgenfelvételek száma</t>
  </si>
  <si>
    <t>Rendelésen megjelentek száma</t>
  </si>
  <si>
    <t>Felnőttfogászat</t>
  </si>
  <si>
    <t xml:space="preserve">  eltávolítások száma</t>
  </si>
  <si>
    <t xml:space="preserve">  gyökértömések száma</t>
  </si>
  <si>
    <t xml:space="preserve">  tömések száma</t>
  </si>
  <si>
    <t>Maradófog</t>
  </si>
  <si>
    <t>fogbél-eltávolítások száma</t>
  </si>
  <si>
    <t>fogtömések száma</t>
  </si>
  <si>
    <t>Tejfog</t>
  </si>
  <si>
    <t>Gyermekfogászat</t>
  </si>
  <si>
    <t>3.5.6. Fogászati szakrendelés</t>
  </si>
  <si>
    <t>Nyilvántartásban lévő gondozottak, ezer</t>
  </si>
  <si>
    <t>elsősegélynyújtás, ezer</t>
  </si>
  <si>
    <t>munkaköri alkalmassági és szűrővizsgálat, ezer</t>
  </si>
  <si>
    <t>Foglalkozás-egészségügyi orvosok száma</t>
  </si>
  <si>
    <t>A szolgálat által ellátott  gazdálkodó egységek száma</t>
  </si>
  <si>
    <t>3.5.7. Foglalkozás-egészségügyi szolgálat</t>
  </si>
  <si>
    <t>Gyógyszertárakban dolgozó gyógyszerészek</t>
  </si>
  <si>
    <r>
      <t>Összesen</t>
    </r>
    <r>
      <rPr>
        <b/>
        <vertAlign val="superscript"/>
        <sz val="8"/>
        <rFont val="Arial"/>
        <family val="2"/>
        <charset val="238"/>
      </rPr>
      <t/>
    </r>
  </si>
  <si>
    <t>kórházi zárt forgalmú gyógyszertárak száma</t>
  </si>
  <si>
    <t xml:space="preserve">Intézeti gyógyszertár </t>
  </si>
  <si>
    <t>kézigyógyszertár</t>
  </si>
  <si>
    <t>fiókgyógyszertár</t>
  </si>
  <si>
    <t>Közforgalmú magángyógyszertárakhoz tartozó:</t>
  </si>
  <si>
    <t>Közforgalmú magángyógyszertárak száma</t>
  </si>
  <si>
    <t>3.5.8. Gyógyszertárak</t>
  </si>
  <si>
    <t>Gyógyszerek és gyógyászati segédeszközök fogyasztóiár-indexe, %</t>
  </si>
  <si>
    <t>Tb-támogatás aránya, %</t>
  </si>
  <si>
    <t>Költségvetési kifizetés aránya, %</t>
  </si>
  <si>
    <t>Lakossági térítés aránya, %</t>
  </si>
  <si>
    <t>Ebből: támogatott összesen, millió forint</t>
  </si>
  <si>
    <t>Bruttó forgalom (fogyasztói áron), millió forint</t>
  </si>
  <si>
    <t>Megnevezés</t>
  </si>
  <si>
    <t>3.5.9. Lakossági gyógyszerforgalom</t>
  </si>
  <si>
    <t>Ebből: teljesvéradás</t>
  </si>
  <si>
    <t>Vérvételek száma</t>
  </si>
  <si>
    <t>aránya, százalék</t>
  </si>
  <si>
    <t>száma</t>
  </si>
  <si>
    <t>Ebből alkalmatlan donor:</t>
  </si>
  <si>
    <t>Donorvizsgálatok száma</t>
  </si>
  <si>
    <t>Állomások száma</t>
  </si>
  <si>
    <t>3.5.10. Vérellátás</t>
  </si>
  <si>
    <t>részeg sérült</t>
  </si>
  <si>
    <t>öngyilkosság és kísérlete</t>
  </si>
  <si>
    <t>halállal végződő eset</t>
  </si>
  <si>
    <t>funkcionális rosszullét</t>
  </si>
  <si>
    <t>elme- és idegbetegség</t>
  </si>
  <si>
    <t>belgyógyászati megbetegedés</t>
  </si>
  <si>
    <t>mérgezés</t>
  </si>
  <si>
    <t>Mentési esetek száma, ezer</t>
  </si>
  <si>
    <t>egyszerű betegszállítás</t>
  </si>
  <si>
    <t>orvos utasítása nélkül</t>
  </si>
  <si>
    <t>szülés</t>
  </si>
  <si>
    <t>mentés</t>
  </si>
  <si>
    <t xml:space="preserve">Ebből: </t>
  </si>
  <si>
    <t>Mentőfeladatok száma, ezer</t>
  </si>
  <si>
    <t>Elsősegélynyújtás, ezer</t>
  </si>
  <si>
    <t>mentőápoló</t>
  </si>
  <si>
    <t>mentőtiszt</t>
  </si>
  <si>
    <t>mentőorvos</t>
  </si>
  <si>
    <t>Mentőállomásokon foglalkoztatottak száma</t>
  </si>
  <si>
    <t>Mentőlégijárművek száma</t>
  </si>
  <si>
    <t>rohamkocsi</t>
  </si>
  <si>
    <t>Mentőgépkocsik száma</t>
  </si>
  <si>
    <t>Mentőállomások száma</t>
  </si>
  <si>
    <t>3.5.11. Országos Mentőszolgálat</t>
  </si>
  <si>
    <t>Epilepszia</t>
  </si>
  <si>
    <t>G 40</t>
  </si>
  <si>
    <t>Vérszegénység (Anaemia)</t>
  </si>
  <si>
    <t>D 50-D 64</t>
  </si>
  <si>
    <t>Magas vérnyomás (Hypertonia)</t>
  </si>
  <si>
    <t>I 10; I 15</t>
  </si>
  <si>
    <t>Magatartási és emocionális zavarok</t>
  </si>
  <si>
    <t>F 90-94</t>
  </si>
  <si>
    <t xml:space="preserve">Allergiás rhinitis </t>
  </si>
  <si>
    <t>J 30.1-30.4</t>
  </si>
  <si>
    <t>Asztma</t>
  </si>
  <si>
    <t>J 45</t>
  </si>
  <si>
    <t>Kóros elhízás (Obesitas)</t>
  </si>
  <si>
    <t>E 66</t>
  </si>
  <si>
    <t>Süketség és hallásvesztés</t>
  </si>
  <si>
    <t>H90; H91</t>
  </si>
  <si>
    <t>Kancsalság</t>
  </si>
  <si>
    <t>H 49.50</t>
  </si>
  <si>
    <t>Fénytörési hibák (kancsalság nélkül)</t>
  </si>
  <si>
    <t>H 52</t>
  </si>
  <si>
    <t>Lúdtalp</t>
  </si>
  <si>
    <t>M 21.4</t>
  </si>
  <si>
    <t>Tartási rendellenességek</t>
  </si>
  <si>
    <t>R 29.3</t>
  </si>
  <si>
    <t>Lányok</t>
  </si>
  <si>
    <t>Fiúk</t>
  </si>
  <si>
    <t>éves korban</t>
  </si>
  <si>
    <t>Iskolások</t>
  </si>
  <si>
    <t>Óvodások 5 éves korban</t>
  </si>
  <si>
    <t>A betegségek megnevezése (X. BNO szerint)</t>
  </si>
  <si>
    <t>Tételszám</t>
  </si>
  <si>
    <t>3.5.12. Főbb betegségek, elváltozások az óvodásoknál és az iskolásoknál, 2005/2006 [ezer megvizsgált gyermekre számítva]</t>
  </si>
  <si>
    <t>A keringési rendszer veleszületett rendellenességei (Q20–Q28)</t>
  </si>
  <si>
    <t>Az idegrendszer veleszületett rendellenességei (Q00–Q07)</t>
  </si>
  <si>
    <t>Deformáló hátgerinc-elváltozások (M40–M43)</t>
  </si>
  <si>
    <t>Asztma (J45)</t>
  </si>
  <si>
    <t>Epilepsia (G40)</t>
  </si>
  <si>
    <t>Cukorbetegség (E10–E14)</t>
  </si>
  <si>
    <t>Ebből: vashiányos vérszegénység (D50)</t>
  </si>
  <si>
    <t>A vér és a vérképző szervek betegségei és az immun- rendszert érintő bizonyos rendellenességek (D50–D89)</t>
  </si>
  <si>
    <t>Tízezer lakosra jutó megbetegedés, lányok</t>
  </si>
  <si>
    <t>Tízezer lakosra jutó megbetegedés, fiúk</t>
  </si>
  <si>
    <t>éves</t>
  </si>
  <si>
    <t>Együtt</t>
  </si>
  <si>
    <t xml:space="preserve">15–18 </t>
  </si>
  <si>
    <t>5–14</t>
  </si>
  <si>
    <t xml:space="preserve">1–4 </t>
  </si>
  <si>
    <t>0–11 hónapos</t>
  </si>
  <si>
    <t>A betegségek megnevezése (BNO X. revízió alapján)</t>
  </si>
  <si>
    <t>3.5.13. A háziorvosi és házi gyermekorvosi szolgálathoz bejelentkezett 0–18 évesek  fontosabb betegségei, 2005</t>
  </si>
  <si>
    <t>A csontsűrűség és csontszerkezet rendellenességei (M80–M85)</t>
  </si>
  <si>
    <t>Gerincbántalmak (M40–M49)</t>
  </si>
  <si>
    <t>A máj betegségei (K70–K77)</t>
  </si>
  <si>
    <t>Gyomor-, nyombél- és gastrojejunális fekély (K25–K28)</t>
  </si>
  <si>
    <t>Idült alsó légúti betegségek közül (J40–J44)</t>
  </si>
  <si>
    <t>Cerebrovascularis betegségek (I60–I69)</t>
  </si>
  <si>
    <t>Ischaemiás szívbetegségek (I20–I25)</t>
  </si>
  <si>
    <t>Magasvérnyomás-betegségek (I10–I15)</t>
  </si>
  <si>
    <t>Vezetéses típusú, idegi eredetű és egyéb hallásvesztés (H90, H91)</t>
  </si>
  <si>
    <t>Tízezer lakosra jutó megbetegedés, nők</t>
  </si>
  <si>
    <t>Tízezer lakosra jutó megbetegedés, férfiak</t>
  </si>
  <si>
    <t>75–</t>
  </si>
  <si>
    <t>65–74</t>
  </si>
  <si>
    <t>55–64</t>
  </si>
  <si>
    <t>45–54</t>
  </si>
  <si>
    <t>35–44</t>
  </si>
  <si>
    <t>25–34</t>
  </si>
  <si>
    <t>19–24</t>
  </si>
  <si>
    <t>Korcsoport, év</t>
  </si>
  <si>
    <t>A betegségek megnevezése (a BNO X. revízió alapján)</t>
  </si>
  <si>
    <t>3.5.14. A háziorvosi szolgálathoz bejelentkezett 19 évesek és idősebbek fontosabb betegségei, 2005</t>
  </si>
  <si>
    <t>Budapest</t>
  </si>
  <si>
    <t>200 000–</t>
  </si>
  <si>
    <t>100 000–199 999</t>
  </si>
  <si>
    <t xml:space="preserve">  50 000–  99 999   </t>
  </si>
  <si>
    <t xml:space="preserve">  20 000–  49 999</t>
  </si>
  <si>
    <t xml:space="preserve">  10 000–  19 999</t>
  </si>
  <si>
    <t xml:space="preserve">    5 000–    9 999</t>
  </si>
  <si>
    <t xml:space="preserve">    2 000–    4 999</t>
  </si>
  <si>
    <t xml:space="preserve">    1 000–    1 999</t>
  </si>
  <si>
    <t xml:space="preserve">       500–       999</t>
  </si>
  <si>
    <t xml:space="preserve">       200–       499</t>
  </si>
  <si>
    <t xml:space="preserve">             –       199 </t>
  </si>
  <si>
    <t>rendelkező települések aránya</t>
  </si>
  <si>
    <t>Gyógyszertárral</t>
  </si>
  <si>
    <t>Védőnővel</t>
  </si>
  <si>
    <t>Kórházzal</t>
  </si>
  <si>
    <t>Házi gyermek-orvosi ellátással</t>
  </si>
  <si>
    <t>Háziorvosi ellátással</t>
  </si>
  <si>
    <t>Népességnagyság-csoport, fő</t>
  </si>
  <si>
    <t>3.5.15. Egészségügyi intézménnyel való ellátottság a települések népességnagyság-kategóriái szerint, 2006 [%]</t>
  </si>
  <si>
    <t>Anonim</t>
  </si>
  <si>
    <t>Nő</t>
  </si>
  <si>
    <t>Férfi</t>
  </si>
  <si>
    <t>Év</t>
  </si>
  <si>
    <t>3.5.16. A nyilvántartott HIV-fertőzött személyek száma</t>
  </si>
  <si>
    <t>összesen</t>
  </si>
  <si>
    <t>nő</t>
  </si>
  <si>
    <t>férfi</t>
  </si>
  <si>
    <t>Meghaltak száma</t>
  </si>
  <si>
    <t>Megbetegedések száma</t>
  </si>
  <si>
    <t>3.5.17. Szerzett immunhiányos szindróma (AIDS)</t>
  </si>
  <si>
    <t>AIDS</t>
  </si>
  <si>
    <t>Tetanusz</t>
  </si>
  <si>
    <t>Lyme-kór</t>
  </si>
  <si>
    <t>Fertőző agyvelőgyulladás</t>
  </si>
  <si>
    <t>Savós agyhártyagyulladás</t>
  </si>
  <si>
    <t xml:space="preserve">Egyéb gennyes agyhártyagyulladás </t>
  </si>
  <si>
    <t>Járványos agyhártyagyulladás</t>
  </si>
  <si>
    <t>Gennyes agyhártyagyulladás</t>
  </si>
  <si>
    <t>Bárányhimlő</t>
  </si>
  <si>
    <t>Járványos fültőmirigy-gyulladás</t>
  </si>
  <si>
    <t xml:space="preserve">Rózsahimlő (Rubeola)   </t>
  </si>
  <si>
    <t>Vörheny</t>
  </si>
  <si>
    <t>Fertőző májgyulladás</t>
  </si>
  <si>
    <t>Fertőző hasmenés (Enteritis infectiosa)</t>
  </si>
  <si>
    <t>Campylobacteriosis</t>
  </si>
  <si>
    <t xml:space="preserve">Dizentéria </t>
  </si>
  <si>
    <t>Szalmonellózis</t>
  </si>
  <si>
    <t xml:space="preserve">Betegség </t>
  </si>
  <si>
    <t>3.5.18. Bejelentett fertőző megbetegedések</t>
  </si>
  <si>
    <t xml:space="preserve">Rózsahimlő (Rubeola) </t>
  </si>
  <si>
    <t>60 éves és idősebb</t>
  </si>
  <si>
    <t>40–59</t>
  </si>
  <si>
    <t>15–39</t>
  </si>
  <si>
    <t>7–14</t>
  </si>
  <si>
    <t>3–6</t>
  </si>
  <si>
    <t>1–2</t>
  </si>
  <si>
    <t>1 éven aluli</t>
  </si>
  <si>
    <t>Betegség</t>
  </si>
  <si>
    <t>3.5.19. Egyes fertőző betegségek gyakorisága, 2006</t>
  </si>
  <si>
    <t>Százezer lakosra jutó megbetegedés</t>
  </si>
  <si>
    <t>Meghaltak</t>
  </si>
  <si>
    <t>Megbetegedések</t>
  </si>
  <si>
    <t>Esetek</t>
  </si>
  <si>
    <t>3.5.20. Bejelentett ételmérgezések</t>
  </si>
  <si>
    <t>Lyssa-(veszettség) fertőzésre gyanús sérülés miatt</t>
  </si>
  <si>
    <t xml:space="preserve">Mumpsz ellen </t>
  </si>
  <si>
    <t>Rubeola ellen</t>
  </si>
  <si>
    <t>Fertőző májgyulladás inf. megelőzésére gamma-globulin oltás</t>
  </si>
  <si>
    <t>Hastífusz</t>
  </si>
  <si>
    <t>Megbetegedési veszély esetén kötelező oltások</t>
  </si>
  <si>
    <t>..</t>
  </si>
  <si>
    <t>Hepatitis A-B</t>
  </si>
  <si>
    <t>Hepatitis B</t>
  </si>
  <si>
    <t>Hepatitis A</t>
  </si>
  <si>
    <t>Gamma-globulin hepatitis infectio</t>
  </si>
  <si>
    <t>Orális poliovírus vakcina</t>
  </si>
  <si>
    <t>Kanyaró-mumpsz-rózsahimlő</t>
  </si>
  <si>
    <t xml:space="preserve">Diftéria </t>
  </si>
  <si>
    <t xml:space="preserve">Hastífusz </t>
  </si>
  <si>
    <t>Kolera</t>
  </si>
  <si>
    <t>Meningococcus meningitis (A, C, W,</t>
  </si>
  <si>
    <t xml:space="preserve">Sárgaláz </t>
  </si>
  <si>
    <t>Nemzetközi utazással kapcsolatos oltások</t>
  </si>
  <si>
    <t>Hepatitis B III.</t>
  </si>
  <si>
    <t>Hepatitis B II.</t>
  </si>
  <si>
    <t>Hepatitis B I.</t>
  </si>
  <si>
    <t>Kanyaró újraoltás</t>
  </si>
  <si>
    <t>Diftéria-Tetanusz</t>
  </si>
  <si>
    <t>DI-PER-TE III+OPV</t>
  </si>
  <si>
    <t>DI-PER-TE II+OPV</t>
  </si>
  <si>
    <t>MMR</t>
  </si>
  <si>
    <t>Kanyaró+Rubeola+Mumpsz+OPV</t>
  </si>
  <si>
    <t>DI-PER-TE I/a+IPV+Hib (4 hó)</t>
  </si>
  <si>
    <t>DI-PER-TE I/c+OPV+Hib I/c</t>
  </si>
  <si>
    <t>DI-PER-TE I/a+IPV+Hib (3 hó)</t>
  </si>
  <si>
    <t>DI-PER-TE I/b+OPV+Hib I/b</t>
  </si>
  <si>
    <t>DI-PER-TE I/c+OPV</t>
  </si>
  <si>
    <t>DI-PER-TE I/b+OPV</t>
  </si>
  <si>
    <t>DI-PER-TE I/a+IPV+Hib (2 hó)</t>
  </si>
  <si>
    <t>DI-PER-TE I/a+IPV</t>
  </si>
  <si>
    <t>Hib I/a</t>
  </si>
  <si>
    <t xml:space="preserve">BCG </t>
  </si>
  <si>
    <t>Védőoltásban részesítettek száma</t>
  </si>
  <si>
    <t xml:space="preserve">Az oltás jellege </t>
  </si>
  <si>
    <t>3.5.21. A védőoltásban részesültek száma</t>
  </si>
  <si>
    <t>Károsodott inaktív tbc-s betegek</t>
  </si>
  <si>
    <t>Nyilvántartott aktív tbc-s betegek</t>
  </si>
  <si>
    <t>keringési eredetű</t>
  </si>
  <si>
    <t>szénanátha</t>
  </si>
  <si>
    <t xml:space="preserve">a tüdő porbelégzéses betegségei </t>
  </si>
  <si>
    <t>hörgőtágulat</t>
  </si>
  <si>
    <t>hörgőrák (primer)</t>
  </si>
  <si>
    <t>tüdőasztma</t>
  </si>
  <si>
    <t xml:space="preserve">krónikus hörghurut </t>
  </si>
  <si>
    <t xml:space="preserve">Nyilvántartott nem tbc-s tüdőbetegek </t>
  </si>
  <si>
    <t xml:space="preserve">tbc-halálozás </t>
  </si>
  <si>
    <t>új tbc-s beteg</t>
  </si>
  <si>
    <t xml:space="preserve">Tízezer lakosra jutó </t>
  </si>
  <si>
    <t>Új tbc-s betegek</t>
  </si>
  <si>
    <t>nyilvántartott tbc-s betegek vizsgálata, ezer</t>
  </si>
  <si>
    <t>Betegforgalom, ezer fő</t>
  </si>
  <si>
    <t>Intézetek száma</t>
  </si>
  <si>
    <t>Tüdőgondozó intézetek</t>
  </si>
  <si>
    <t>tüdőtumoros</t>
  </si>
  <si>
    <t>tüdő tbc-s</t>
  </si>
  <si>
    <t>Száz új beteg közül szűréssel felkutatott</t>
  </si>
  <si>
    <t xml:space="preserve">továbbvizsgálatra kiemelt, ezer </t>
  </si>
  <si>
    <t>Tüdőszűrések száma, ezer</t>
  </si>
  <si>
    <t>Tüdőszűrő állomások</t>
  </si>
  <si>
    <t>3.5.22. A tbc-s és a tüdőbetegek gondozása</t>
  </si>
  <si>
    <t>szifiliszes</t>
  </si>
  <si>
    <t>gonorrhoeás</t>
  </si>
  <si>
    <t>Új nemi beteg</t>
  </si>
  <si>
    <t>Nyilvántartott szifiliszes beteg</t>
  </si>
  <si>
    <t>szifilisz szerológiai szűrés, ezer</t>
  </si>
  <si>
    <t>Gondozóintézetek száma</t>
  </si>
  <si>
    <t>3.5.23. A bőr- és nemi betegek gondozása</t>
  </si>
  <si>
    <t>Tízezer lakosra jutó új elme- és idegbeteg</t>
  </si>
  <si>
    <t>Tízezer lakosra jutó nyilvántartott elme- és idegbeteg</t>
  </si>
  <si>
    <t>Gondozásba vett új betegek</t>
  </si>
  <si>
    <t xml:space="preserve">65– </t>
  </si>
  <si>
    <t>20–54</t>
  </si>
  <si>
    <t xml:space="preserve">  0–19</t>
  </si>
  <si>
    <t>Nyilvántartott gondozottak korcsoport szerint, éves</t>
  </si>
  <si>
    <t xml:space="preserve">Nyilvántartott gondozottak </t>
  </si>
  <si>
    <t>gondozott, ezer</t>
  </si>
  <si>
    <t>3.5.24. A pszichiátrai (elme- és ideg-) betegek gondozása</t>
  </si>
  <si>
    <t>15–19</t>
  </si>
  <si>
    <t>10–14</t>
  </si>
  <si>
    <t xml:space="preserve">  5–  9</t>
  </si>
  <si>
    <t xml:space="preserve">  0–  4</t>
  </si>
  <si>
    <t>lány</t>
  </si>
  <si>
    <t>fiú</t>
  </si>
  <si>
    <t>Nyilvántartott gondozottak</t>
  </si>
  <si>
    <t>3.5.25. A gyermek- és ifjúsági pszichiátriai (elme- és ideg-) betegek gondozása</t>
  </si>
  <si>
    <t xml:space="preserve">Egyéb kábítószer </t>
  </si>
  <si>
    <t xml:space="preserve">Szerves oldószerek </t>
  </si>
  <si>
    <t xml:space="preserve">Politoxikománia </t>
  </si>
  <si>
    <t xml:space="preserve">Nyugtató típus </t>
  </si>
  <si>
    <t xml:space="preserve">Amfetamin típusú </t>
  </si>
  <si>
    <t xml:space="preserve">Hallucinogének </t>
  </si>
  <si>
    <t xml:space="preserve">Kannabisz típusú </t>
  </si>
  <si>
    <t xml:space="preserve">Kokain típusú  </t>
  </si>
  <si>
    <t xml:space="preserve">Opiát típusú </t>
  </si>
  <si>
    <t>Az év folyamán megjelentek megoszlása a fogyasztott főbb kábítószerfajták szerint, %</t>
  </si>
  <si>
    <t xml:space="preserve">nő </t>
  </si>
  <si>
    <t xml:space="preserve">férfi </t>
  </si>
  <si>
    <t>Az év folyamán megjelent betegek száma</t>
  </si>
  <si>
    <t>Az év folyamán első alkalommal megjelent új beteg</t>
  </si>
  <si>
    <t>3.5.26. Regisztrált kábítószer-fogyasztók</t>
  </si>
  <si>
    <t>Alkoholos májbetegség miatt meghaltak</t>
  </si>
  <si>
    <t>Tízezer lakosra jutó nyilvántartott alkoholista</t>
  </si>
  <si>
    <t>65–     éves</t>
  </si>
  <si>
    <t>55–64 éves</t>
  </si>
  <si>
    <t>35–54 éves</t>
  </si>
  <si>
    <t>20–34 éves</t>
  </si>
  <si>
    <t>20  év alatt</t>
  </si>
  <si>
    <t>Addiktológiai (alkoholbeteg-) gondozókban nyilvántartott alkoholisták</t>
  </si>
  <si>
    <t>Nyilvántartott alkoholisták száma</t>
  </si>
  <si>
    <t>Az alkoholisták becsült száma, ezer</t>
  </si>
  <si>
    <t>3.5.27. Alkoholisták</t>
  </si>
  <si>
    <t>III. csoport</t>
  </si>
  <si>
    <t>II. csoport</t>
  </si>
  <si>
    <t>I. csoport</t>
  </si>
  <si>
    <t>3.5.28. A véleményezett új rokkantak száma a rokkantság mértéke szerint</t>
  </si>
  <si>
    <t>Ebből Budapesten</t>
  </si>
  <si>
    <t>személy</t>
  </si>
  <si>
    <t>balesetek</t>
  </si>
  <si>
    <t>Összes</t>
  </si>
  <si>
    <t xml:space="preserve">Könnyen megsérült </t>
  </si>
  <si>
    <t xml:space="preserve">Súlyosan megsérült </t>
  </si>
  <si>
    <t>Meghalt</t>
  </si>
  <si>
    <t xml:space="preserve">Könnyű sérüléses </t>
  </si>
  <si>
    <t xml:space="preserve">Súlyos sérüléses </t>
  </si>
  <si>
    <t>Halálos balesetek</t>
  </si>
  <si>
    <t>3.5.29. Személysérüléses közúti közlekedési balesetek</t>
  </si>
  <si>
    <t>gyalogos, utas</t>
  </si>
  <si>
    <t>kerékpáros, segédmotoros-kerékpáros</t>
  </si>
  <si>
    <t>motorkerékpár-vezető</t>
  </si>
  <si>
    <t>személy- gépkocsi-vezető</t>
  </si>
  <si>
    <t>Ittasan okozott baleset az összes baleset százalékában</t>
  </si>
  <si>
    <t>Ebből az ittas okozó</t>
  </si>
  <si>
    <t>3.5.30. Ittasan okozott személysérüléses közúti közlekedési balesetek</t>
  </si>
  <si>
    <t>Egyéb ok</t>
  </si>
  <si>
    <t>Utas hibája</t>
  </si>
  <si>
    <t>Gyalogos hibája</t>
  </si>
  <si>
    <t>Pályahiba</t>
  </si>
  <si>
    <t>Járművek műszaki hibája</t>
  </si>
  <si>
    <t>Járművezetők hibája összesen</t>
  </si>
  <si>
    <t>A járművezetők egyéb hibája</t>
  </si>
  <si>
    <t>Világítási szabályok megszegése</t>
  </si>
  <si>
    <t>Megállási kötelezettség elmulasztása</t>
  </si>
  <si>
    <t>követési távolság be nem tartása</t>
  </si>
  <si>
    <t>az úttest bal oldalának szabálytalan igénybevétele</t>
  </si>
  <si>
    <t>balra kanyarodás</t>
  </si>
  <si>
    <t>Irányváltoztatás, kanyarodási szabályok meg nem tartása</t>
  </si>
  <si>
    <t>gyalogosoknak kijelölt átkelőhelyen</t>
  </si>
  <si>
    <t>közúti jelzőtáblák utasítása ellenére</t>
  </si>
  <si>
    <t>Elsőbbség meg nem adása</t>
  </si>
  <si>
    <t>Előzés szabályainak meg nem tartása</t>
  </si>
  <si>
    <t>időjárási és látási viszonyokhoz</t>
  </si>
  <si>
    <t>forgalmi viszonyokhoz</t>
  </si>
  <si>
    <t>útviszonyokhoz</t>
  </si>
  <si>
    <t>Sebesség nem megfelelő megválasztása</t>
  </si>
  <si>
    <t>A balesetet előidéző ok szerint</t>
  </si>
  <si>
    <t>Egyéb baleset</t>
  </si>
  <si>
    <t>Gyalogosok elütése</t>
  </si>
  <si>
    <t>Utasok balesete</t>
  </si>
  <si>
    <t>Megcsúszás, farolás, felborulás, pálya elhagyása ütközés nélkül</t>
  </si>
  <si>
    <t>Szilárd tárgynak ütközés</t>
  </si>
  <si>
    <t>Álló járműnek ütközés</t>
  </si>
  <si>
    <t>Haladó járművek összeütközése</t>
  </si>
  <si>
    <t>A baleset természete szerint</t>
  </si>
  <si>
    <t>ebből: Budapesten</t>
  </si>
  <si>
    <t>Százalékos megoszlás</t>
  </si>
  <si>
    <t>Baleset</t>
  </si>
  <si>
    <t>3.5.31. Személysérüléses közúti közlekedési balesetek a baleset természete és a balesetet előidéző ok szerint, 2006</t>
  </si>
  <si>
    <t>Utas</t>
  </si>
  <si>
    <t>Gyalogos</t>
  </si>
  <si>
    <t>Egyéb jármű</t>
  </si>
  <si>
    <t>Segédmotoros kerékpár</t>
  </si>
  <si>
    <t>Kerékpár</t>
  </si>
  <si>
    <t>Villamos, trolibusz</t>
  </si>
  <si>
    <t>Autóbusz</t>
  </si>
  <si>
    <t>Tehergépkocsi</t>
  </si>
  <si>
    <t>Motorkerékpár</t>
  </si>
  <si>
    <t xml:space="preserve">Személygépkocsi </t>
  </si>
  <si>
    <t xml:space="preserve">A baleset okozója </t>
  </si>
  <si>
    <t>3.5.32. Személysérüléses közúti közlekedési balesetek a baleset okozója szerint, 2006</t>
  </si>
  <si>
    <t>22,01–24 óra</t>
  </si>
  <si>
    <t>18,01–22 óra</t>
  </si>
  <si>
    <t>15,01–18 óra</t>
  </si>
  <si>
    <t>12,01–15 óra</t>
  </si>
  <si>
    <t xml:space="preserve">  8,01–12 óra</t>
  </si>
  <si>
    <t xml:space="preserve">  5,01–  8 óra</t>
  </si>
  <si>
    <t xml:space="preserve">  0,01–  5 óra</t>
  </si>
  <si>
    <t>Vasárnap</t>
  </si>
  <si>
    <t>Szombat</t>
  </si>
  <si>
    <t>Péntek</t>
  </si>
  <si>
    <t>Csütörtök</t>
  </si>
  <si>
    <t>Szerda</t>
  </si>
  <si>
    <t>Kedd</t>
  </si>
  <si>
    <t>Hétfő</t>
  </si>
  <si>
    <t>Balesetek száma</t>
  </si>
  <si>
    <t>Nap, óra</t>
  </si>
  <si>
    <t>3.5.33. A személysérüléses közúti közlekedési balesetek száma a hét napjai és a nap órái szerint, 2006</t>
  </si>
  <si>
    <t>60 éven felüli és ismeretlen</t>
  </si>
  <si>
    <t>46–60</t>
  </si>
  <si>
    <t>36–45</t>
  </si>
  <si>
    <t>25–35</t>
  </si>
  <si>
    <t>18–24</t>
  </si>
  <si>
    <t>15–17</t>
  </si>
  <si>
    <t xml:space="preserve">  6–14</t>
  </si>
  <si>
    <t>6 éven aluli</t>
  </si>
  <si>
    <t>összes</t>
  </si>
  <si>
    <t>gyalogos</t>
  </si>
  <si>
    <t>utas</t>
  </si>
  <si>
    <t>jármű-vezető</t>
  </si>
  <si>
    <t>Meghalt, megsérült</t>
  </si>
  <si>
    <t>Korcsoport</t>
  </si>
  <si>
    <t>3.5.34. A személysérüléses közúti közlekedési balesetek áldozatai életkor szerint, 2006</t>
  </si>
  <si>
    <t>Ebből: meghalt</t>
  </si>
  <si>
    <t>Egyéb járművön</t>
  </si>
  <si>
    <t>Segédmotoroskerékpáron</t>
  </si>
  <si>
    <t>Kerékpáron</t>
  </si>
  <si>
    <t>Motorkerékpáron</t>
  </si>
  <si>
    <t>Autóbuszban</t>
  </si>
  <si>
    <t>Személygépkocsiban</t>
  </si>
  <si>
    <t>Gyalogosan</t>
  </si>
  <si>
    <t>3.5.35. A személysérüléses közúti közlekedési balesetek gyermekáldozatai</t>
  </si>
  <si>
    <t>31–45</t>
  </si>
  <si>
    <t>23–30</t>
  </si>
  <si>
    <t>19–22</t>
  </si>
  <si>
    <t>19 éven aluli</t>
  </si>
  <si>
    <t>3.5.36. A járművezetők hibájából okozott személysérüléses közúti közlekedési balesetek a járművezetők életkora szerint</t>
  </si>
  <si>
    <t>álló jármű vagy oszlop előtt áthaladás</t>
  </si>
  <si>
    <t>tiltott áthaladás</t>
  </si>
  <si>
    <t>vigyázatlan, hirtelen lelépés az úttestre</t>
  </si>
  <si>
    <t>Gyalogosok hibája</t>
  </si>
  <si>
    <t>elsőbbség meg nem adása</t>
  </si>
  <si>
    <t>sebesség nem megfelelő megválasztása</t>
  </si>
  <si>
    <t>Járművezető hibája</t>
  </si>
  <si>
    <t>A balesetet előidéző ok</t>
  </si>
  <si>
    <t>3.5.37. Gyalogosok sérülését okozó közúti közlekedési balesetek száma</t>
  </si>
  <si>
    <t>Lőfegyver, robbanás</t>
  </si>
  <si>
    <t>Áramütés</t>
  </si>
  <si>
    <t>Izzó, maró anyagok, gáz, gőz</t>
  </si>
  <si>
    <t>Fulladás</t>
  </si>
  <si>
    <t>Tűz, láng</t>
  </si>
  <si>
    <t>Mérgezés</t>
  </si>
  <si>
    <t>Esés, csúszás, botlás</t>
  </si>
  <si>
    <t>Okozó körülmény</t>
  </si>
  <si>
    <t>3.5.38. Halálos otthoni balesetek</t>
  </si>
  <si>
    <t>–</t>
  </si>
  <si>
    <t xml:space="preserve">Sebészeti mátrix </t>
  </si>
  <si>
    <t>Belgyógyászati tipusú mátrix</t>
  </si>
  <si>
    <r>
      <t>Mátrixrészleg</t>
    </r>
    <r>
      <rPr>
        <vertAlign val="superscript"/>
        <sz val="8"/>
        <rFont val="Arial"/>
        <family val="2"/>
        <charset val="238"/>
      </rPr>
      <t xml:space="preserve"> </t>
    </r>
  </si>
  <si>
    <t>Tartós ápolási osztály</t>
  </si>
  <si>
    <t>Rehabilitációs osztály</t>
  </si>
  <si>
    <t>Utókezelő osztály</t>
  </si>
  <si>
    <t>Tüdőgyógyászat</t>
  </si>
  <si>
    <t>Elmegyógyászat</t>
  </si>
  <si>
    <t>Felvételi osztály</t>
  </si>
  <si>
    <t>Fertőzőosztály</t>
  </si>
  <si>
    <t>Intenzívosztály</t>
  </si>
  <si>
    <t>Reumaosztály</t>
  </si>
  <si>
    <t>Fog- és szájsebészet</t>
  </si>
  <si>
    <t>Onkoradiológia</t>
  </si>
  <si>
    <t>Ideggyógyászat</t>
  </si>
  <si>
    <t>Bőr- és nemibeteg-gyógyászat</t>
  </si>
  <si>
    <t>Fül-, orr- és gégegyógyászat</t>
  </si>
  <si>
    <t>Szülészet és nőgyógyászat</t>
  </si>
  <si>
    <t>Sebészet és baleseti sebészet</t>
  </si>
  <si>
    <t>kórházak</t>
  </si>
  <si>
    <t>fővárosi</t>
  </si>
  <si>
    <t>vidéki</t>
  </si>
  <si>
    <t>országos intézetek</t>
  </si>
  <si>
    <t>klinikák</t>
  </si>
  <si>
    <t>Egyházi, alapítványi és egyéb</t>
  </si>
  <si>
    <t>HM-, BM-</t>
  </si>
  <si>
    <t>MÁV-</t>
  </si>
  <si>
    <t>Önkormányzatok kórházai</t>
  </si>
  <si>
    <t>Egészségügyi kormányzati</t>
  </si>
  <si>
    <r>
      <t>Év,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osztályok</t>
    </r>
  </si>
  <si>
    <t>3.5.39. A kórházi ágyak száma osztályonként és felügyeleti szervek szerint</t>
  </si>
  <si>
    <t xml:space="preserve">     1995/1996</t>
  </si>
  <si>
    <t>Budapesten</t>
  </si>
  <si>
    <t xml:space="preserve">Száz lakosra jutó megbetegedés </t>
  </si>
  <si>
    <t>Influenza okozta
halálozások</t>
  </si>
  <si>
    <t>Bejelentett  megbetege-
dések, ezer fő</t>
  </si>
  <si>
    <t>Járványos év</t>
  </si>
  <si>
    <t>3.5.40. Influenzamegbetegedések a járványos években</t>
  </si>
  <si>
    <t>ismételt</t>
  </si>
  <si>
    <t>elutasított</t>
  </si>
  <si>
    <t>járadékos</t>
  </si>
  <si>
    <t>rokkant</t>
  </si>
  <si>
    <t xml:space="preserve">Ebből </t>
  </si>
  <si>
    <t>Vizsgálatok 
száma</t>
  </si>
  <si>
    <t>3.5.41. Az orvosszakértői bizottságok véleményező tevékenysége</t>
  </si>
  <si>
    <t>ukrán</t>
  </si>
  <si>
    <t>török</t>
  </si>
  <si>
    <t>svájci</t>
  </si>
  <si>
    <t>román</t>
  </si>
  <si>
    <t>osztrák</t>
  </si>
  <si>
    <t>orosz</t>
  </si>
  <si>
    <t>olasz</t>
  </si>
  <si>
    <t>német</t>
  </si>
  <si>
    <t>szlovén</t>
  </si>
  <si>
    <t>lengyel</t>
  </si>
  <si>
    <t>szerb</t>
  </si>
  <si>
    <t>horvát</t>
  </si>
  <si>
    <t>holland</t>
  </si>
  <si>
    <t>francia</t>
  </si>
  <si>
    <t>szlovák</t>
  </si>
  <si>
    <t>cseh</t>
  </si>
  <si>
    <t>bolgár</t>
  </si>
  <si>
    <t>sérüléses</t>
  </si>
  <si>
    <t xml:space="preserve">összes              </t>
  </si>
  <si>
    <t>könnyű</t>
  </si>
  <si>
    <t>súlyos</t>
  </si>
  <si>
    <r>
      <t>halálos</t>
    </r>
    <r>
      <rPr>
        <i/>
        <sz val="8"/>
        <rFont val="Arial"/>
        <family val="2"/>
        <charset val="238"/>
      </rPr>
      <t xml:space="preserve">          </t>
    </r>
  </si>
  <si>
    <t>Év,
a járművezető állampolgársága</t>
  </si>
  <si>
    <t>3.5.42. Külföldiek által okozott személysérüléses közúti közlekedési balesetek</t>
  </si>
  <si>
    <t>megsérült személy</t>
  </si>
  <si>
    <t>meghalt személy</t>
  </si>
  <si>
    <t>A baleset során</t>
  </si>
  <si>
    <t>Ebből személysérüléssel járó</t>
  </si>
  <si>
    <t>Összes vasúti baleset</t>
  </si>
  <si>
    <t>Mozgó vasúti jármű okozta személysérüléses baleset</t>
  </si>
  <si>
    <t xml:space="preserve">Közúti járművel ütközés </t>
  </si>
  <si>
    <t>Kisiklás</t>
  </si>
  <si>
    <t>Összeütközés</t>
  </si>
  <si>
    <t>A balesetek természete, áldozatai</t>
  </si>
  <si>
    <t>3.5.43. Vasúti közlekedési balesetek</t>
  </si>
  <si>
    <t>Területen kívüli szervezet</t>
  </si>
  <si>
    <t>Q</t>
  </si>
  <si>
    <t>Egyéb közösségi, személyi szolgáltatás</t>
  </si>
  <si>
    <t>O</t>
  </si>
  <si>
    <t>Egészségügyi, szociális ellátás</t>
  </si>
  <si>
    <t>N</t>
  </si>
  <si>
    <t>Oktatás</t>
  </si>
  <si>
    <t>M</t>
  </si>
  <si>
    <t>Közigagatás, védelem; kötelező társadalombiztosítás</t>
  </si>
  <si>
    <t>L</t>
  </si>
  <si>
    <t>Ingatlanügyek, gazdasági szolgáltatás</t>
  </si>
  <si>
    <t>K</t>
  </si>
  <si>
    <t>Pénzügyi közvetítés</t>
  </si>
  <si>
    <t>J</t>
  </si>
  <si>
    <t>Szállítás, raktározás, posta, távközlés</t>
  </si>
  <si>
    <t>I</t>
  </si>
  <si>
    <t>Szálláshely-szolgáltatás, vendéglátás</t>
  </si>
  <si>
    <t>H</t>
  </si>
  <si>
    <t>Kereskedelem, javítás</t>
  </si>
  <si>
    <t>G</t>
  </si>
  <si>
    <t>Építőipar</t>
  </si>
  <si>
    <t>F</t>
  </si>
  <si>
    <t>Villamosenergia-, gáz-, gőz-, vízellátás</t>
  </si>
  <si>
    <t>E</t>
  </si>
  <si>
    <t>Máshova nem sorolt feldolgozóipar</t>
  </si>
  <si>
    <t>DN</t>
  </si>
  <si>
    <t>Járműgyártás</t>
  </si>
  <si>
    <t>DM</t>
  </si>
  <si>
    <t>Villamos gép, műszer gyártása</t>
  </si>
  <si>
    <t>DL</t>
  </si>
  <si>
    <t>Gép, berendezés gyártása</t>
  </si>
  <si>
    <t>DK</t>
  </si>
  <si>
    <t>Fémalapanyag, fémfeldolgozási termék gyártása</t>
  </si>
  <si>
    <t>DJ</t>
  </si>
  <si>
    <t>Egyéb nemfém ásványi termék gyártása</t>
  </si>
  <si>
    <t>DI</t>
  </si>
  <si>
    <t>Gumi-, műanyag termék gyártása</t>
  </si>
  <si>
    <t>DH</t>
  </si>
  <si>
    <t>Vegyi anyag, termék gyártása</t>
  </si>
  <si>
    <t>DG</t>
  </si>
  <si>
    <t xml:space="preserve">Kokszgyártás, kőolaj-feldolgozás,
nukleáris fűtőanyag gyártása </t>
  </si>
  <si>
    <t>DF</t>
  </si>
  <si>
    <t>Papírgyártás, kiadói, nyomdai tevékenység</t>
  </si>
  <si>
    <t>DE</t>
  </si>
  <si>
    <t>Fafeldolgozás</t>
  </si>
  <si>
    <t>DD</t>
  </si>
  <si>
    <t>Bőrtermék, lábbeli gyártása</t>
  </si>
  <si>
    <t>DC</t>
  </si>
  <si>
    <t>Textília, textiláru gyártása</t>
  </si>
  <si>
    <t>DB</t>
  </si>
  <si>
    <t>Élelmiszer, ital, dohány gyártása</t>
  </si>
  <si>
    <t>DA</t>
  </si>
  <si>
    <t>Feldolgozóipar</t>
  </si>
  <si>
    <t>D</t>
  </si>
  <si>
    <t>Bányászat</t>
  </si>
  <si>
    <t>C</t>
  </si>
  <si>
    <t>Mezőgazdaság, erdőgazdálkodás, halászat</t>
  </si>
  <si>
    <t>A+B</t>
  </si>
  <si>
    <t>aránya százezer alkalmazottra</t>
  </si>
  <si>
    <r>
      <t>aránya tízezer alkalmazottra</t>
    </r>
    <r>
      <rPr>
        <vertAlign val="superscript"/>
        <sz val="8"/>
        <rFont val="Arial"/>
        <family val="2"/>
        <charset val="238"/>
      </rPr>
      <t/>
    </r>
  </si>
  <si>
    <t>Halálos esetek</t>
  </si>
  <si>
    <t xml:space="preserve">Év, gazdasági ág, ágazat                                      </t>
  </si>
  <si>
    <t xml:space="preserve">Kód       </t>
  </si>
  <si>
    <t xml:space="preserve">3.5.44. Munkabalesetek </t>
  </si>
  <si>
    <t>egyéb helyen</t>
  </si>
  <si>
    <t xml:space="preserve">lakóházban, személyi ingatlanban </t>
  </si>
  <si>
    <t>mezőgazdaságban</t>
  </si>
  <si>
    <t xml:space="preserve">iparban, építőiparban </t>
  </si>
  <si>
    <t xml:space="preserve">A tűzesetek helye </t>
  </si>
  <si>
    <t>A tűzesetek száma</t>
  </si>
  <si>
    <t>3.5.45. A tűzesetek száma a tűz helye szerint</t>
  </si>
  <si>
    <t>3.5.13. A háziorvosi és házi gyermekorvosi szolgálathoz bejelentkezett 0–18 évesek fontosabb betegségei, 2005</t>
  </si>
  <si>
    <t>3.5.44. Munkabalesetek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</si>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</sst>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_@"/>
    <numFmt numFmtId="167" formatCode="#,##0________"/>
  </numFmts>
  <fonts count="2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12"/>
      <name val="Arial"/>
      <family val="2"/>
      <charset val="238"/>
    </font>
    <font>
      <b/>
      <sz val="8"/>
      <color indexed="17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 Hu"/>
      <family val="2"/>
      <charset val="238"/>
    </font>
    <font>
      <sz val="10"/>
      <name val="Arial Hu"/>
      <family val="2"/>
      <charset val="238"/>
    </font>
    <font>
      <b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45">
    <xf numFmtId="0" fontId="0" fillId="0" borderId="0" xfId="0"/>
    <xf numFmtId="0" fontId="1" fillId="0" borderId="0" xfId="0" applyFont="1"/>
    <xf numFmtId="164" fontId="1" fillId="0" borderId="0" xfId="0" applyNumberFormat="1" applyFont="1"/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  <xf numFmtId="164" fontId="1" fillId="0" borderId="0" xfId="0" applyNumberFormat="1" applyFont="1" applyAlignme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vertical="top"/>
    </xf>
    <xf numFmtId="3" fontId="1" fillId="0" borderId="0" xfId="0" applyNumberFormat="1" applyFont="1" applyAlignme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wrapText="1" indent="1"/>
    </xf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indent="3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top" wrapText="1" indent="1"/>
    </xf>
    <xf numFmtId="3" fontId="1" fillId="0" borderId="0" xfId="0" applyNumberFormat="1" applyFont="1" applyAlignment="1">
      <alignment vertical="center"/>
    </xf>
    <xf numFmtId="0" fontId="1" fillId="0" borderId="4" xfId="0" applyFont="1" applyBorder="1" applyAlignment="1">
      <alignment vertical="top"/>
    </xf>
    <xf numFmtId="49" fontId="2" fillId="0" borderId="4" xfId="0" applyNumberFormat="1" applyFont="1" applyBorder="1" applyAlignment="1">
      <alignment vertical="top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inden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/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3"/>
    </xf>
    <xf numFmtId="0" fontId="1" fillId="0" borderId="4" xfId="0" applyFont="1" applyBorder="1"/>
    <xf numFmtId="3" fontId="2" fillId="0" borderId="0" xfId="0" applyNumberFormat="1" applyFont="1"/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/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165" fontId="1" fillId="0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left" vertical="top" indent="1"/>
    </xf>
    <xf numFmtId="0" fontId="1" fillId="0" borderId="0" xfId="0" applyFont="1" applyFill="1" applyBorder="1" applyAlignment="1">
      <alignment vertical="top"/>
    </xf>
    <xf numFmtId="3" fontId="1" fillId="0" borderId="7" xfId="0" applyNumberFormat="1" applyFont="1" applyBorder="1" applyAlignment="1">
      <alignment vertical="center"/>
    </xf>
    <xf numFmtId="0" fontId="1" fillId="0" borderId="7" xfId="0" applyFont="1" applyFill="1" applyBorder="1" applyAlignment="1">
      <alignment vertical="top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indent="4"/>
    </xf>
    <xf numFmtId="165" fontId="1" fillId="0" borderId="0" xfId="0" applyNumberFormat="1" applyFont="1"/>
    <xf numFmtId="0" fontId="1" fillId="0" borderId="0" xfId="0" applyNumberFormat="1" applyFont="1" applyAlignment="1">
      <alignment horizontal="left" indent="1"/>
    </xf>
    <xf numFmtId="165" fontId="1" fillId="0" borderId="0" xfId="0" applyNumberFormat="1" applyFont="1" applyBorder="1" applyAlignment="1">
      <alignment horizontal="right" wrapText="1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vertical="top"/>
    </xf>
    <xf numFmtId="165" fontId="1" fillId="0" borderId="0" xfId="0" applyNumberFormat="1" applyFont="1" applyAlignment="1">
      <alignment horizontal="right" vertical="justify"/>
    </xf>
    <xf numFmtId="0" fontId="6" fillId="0" borderId="4" xfId="0" applyFont="1" applyBorder="1" applyAlignment="1">
      <alignment vertical="top"/>
    </xf>
    <xf numFmtId="0" fontId="2" fillId="0" borderId="0" xfId="0" applyFont="1" applyAlignment="1"/>
    <xf numFmtId="165" fontId="2" fillId="0" borderId="0" xfId="0" applyNumberFormat="1" applyFont="1"/>
    <xf numFmtId="165" fontId="2" fillId="0" borderId="0" xfId="0" applyNumberFormat="1" applyFont="1" applyAlignment="1"/>
    <xf numFmtId="0" fontId="2" fillId="0" borderId="0" xfId="0" applyFont="1" applyAlignment="1">
      <alignment horizontal="left" wrapText="1"/>
    </xf>
    <xf numFmtId="0" fontId="1" fillId="0" borderId="0" xfId="0" applyNumberFormat="1" applyFont="1" applyAlignment="1"/>
    <xf numFmtId="0" fontId="1" fillId="0" borderId="0" xfId="0" applyFont="1" applyAlignment="1">
      <alignment horizontal="center"/>
    </xf>
    <xf numFmtId="0" fontId="1" fillId="0" borderId="7" xfId="0" applyNumberFormat="1" applyFont="1" applyBorder="1" applyAlignment="1"/>
    <xf numFmtId="0" fontId="7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left" vertical="top"/>
    </xf>
    <xf numFmtId="1" fontId="1" fillId="0" borderId="0" xfId="0" applyNumberFormat="1" applyFont="1" applyAlignment="1">
      <alignment horizontal="right"/>
    </xf>
    <xf numFmtId="1" fontId="1" fillId="0" borderId="0" xfId="0" applyNumberFormat="1" applyFont="1" applyBorder="1" applyAlignment="1">
      <alignment horizontal="right"/>
    </xf>
    <xf numFmtId="1" fontId="1" fillId="0" borderId="7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1" fontId="1" fillId="0" borderId="0" xfId="0" applyNumberFormat="1" applyFont="1" applyAlignment="1">
      <alignment horizontal="righ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2" fillId="0" borderId="20" xfId="0" applyFont="1" applyBorder="1" applyAlignment="1">
      <alignment vertical="top"/>
    </xf>
    <xf numFmtId="0" fontId="2" fillId="0" borderId="20" xfId="0" applyFont="1" applyBorder="1" applyAlignment="1">
      <alignment horizontal="left" vertical="top"/>
    </xf>
    <xf numFmtId="3" fontId="1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horizontal="center" vertical="center"/>
    </xf>
    <xf numFmtId="165" fontId="1" fillId="0" borderId="0" xfId="0" applyNumberFormat="1" applyFont="1" applyAlignment="1"/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indent="3"/>
    </xf>
    <xf numFmtId="0" fontId="1" fillId="0" borderId="0" xfId="0" applyNumberFormat="1" applyFont="1"/>
    <xf numFmtId="0" fontId="1" fillId="0" borderId="0" xfId="0" applyNumberFormat="1" applyFont="1" applyAlignment="1">
      <alignment horizontal="left" vertical="center" wrapText="1" indent="1"/>
    </xf>
    <xf numFmtId="0" fontId="1" fillId="0" borderId="7" xfId="0" applyFont="1" applyBorder="1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22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vertical="center"/>
    </xf>
    <xf numFmtId="166" fontId="1" fillId="0" borderId="0" xfId="0" applyNumberFormat="1" applyFont="1" applyAlignment="1">
      <alignment horizontal="left" indent="1"/>
    </xf>
    <xf numFmtId="3" fontId="1" fillId="0" borderId="7" xfId="0" applyNumberFormat="1" applyFont="1" applyBorder="1"/>
    <xf numFmtId="3" fontId="1" fillId="0" borderId="7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3" fontId="1" fillId="0" borderId="0" xfId="0" applyNumberFormat="1" applyFont="1" applyBorder="1" applyAlignment="1"/>
    <xf numFmtId="3" fontId="1" fillId="0" borderId="17" xfId="0" applyNumberFormat="1" applyFont="1" applyBorder="1" applyAlignment="1"/>
    <xf numFmtId="165" fontId="1" fillId="0" borderId="0" xfId="0" applyNumberFormat="1" applyFont="1" applyFill="1"/>
    <xf numFmtId="49" fontId="1" fillId="0" borderId="0" xfId="0" applyNumberFormat="1" applyFont="1" applyAlignment="1">
      <alignment horizontal="left" indent="1"/>
    </xf>
    <xf numFmtId="0" fontId="1" fillId="0" borderId="0" xfId="0" applyNumberFormat="1" applyFont="1" applyAlignment="1">
      <alignment horizontal="left" vertical="top"/>
    </xf>
    <xf numFmtId="167" fontId="1" fillId="0" borderId="0" xfId="0" applyNumberFormat="1" applyFont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/>
    <xf numFmtId="3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/>
    </xf>
    <xf numFmtId="3" fontId="1" fillId="0" borderId="7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/>
    </xf>
    <xf numFmtId="165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top" wrapText="1" inden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165" fontId="2" fillId="0" borderId="0" xfId="0" applyNumberFormat="1" applyFont="1"/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5" fontId="1" fillId="0" borderId="0" xfId="0" applyNumberFormat="1" applyFont="1"/>
    <xf numFmtId="3" fontId="1" fillId="0" borderId="0" xfId="0" applyNumberFormat="1" applyFont="1"/>
    <xf numFmtId="165" fontId="1" fillId="0" borderId="7" xfId="0" applyNumberFormat="1" applyFont="1" applyBorder="1" applyAlignment="1">
      <alignment horizontal="right"/>
    </xf>
    <xf numFmtId="165" fontId="1" fillId="0" borderId="7" xfId="0" applyNumberFormat="1" applyFont="1" applyBorder="1"/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0" xfId="0" applyFont="1" applyAlignment="1">
      <alignment horizontal="left" vertical="center" indent="2"/>
    </xf>
    <xf numFmtId="0" fontId="1" fillId="0" borderId="7" xfId="0" applyFont="1" applyBorder="1" applyAlignment="1">
      <alignment horizontal="left"/>
    </xf>
    <xf numFmtId="165" fontId="2" fillId="0" borderId="0" xfId="0" applyNumberFormat="1" applyFont="1" applyAlignment="1"/>
    <xf numFmtId="3" fontId="2" fillId="0" borderId="0" xfId="0" applyNumberFormat="1" applyFont="1" applyAlignment="1"/>
    <xf numFmtId="165" fontId="1" fillId="0" borderId="0" xfId="0" applyNumberFormat="1" applyFont="1" applyAlignment="1"/>
    <xf numFmtId="3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wrapText="1"/>
    </xf>
    <xf numFmtId="165" fontId="1" fillId="0" borderId="7" xfId="0" applyNumberFormat="1" applyFont="1" applyBorder="1" applyAlignment="1"/>
    <xf numFmtId="3" fontId="1" fillId="0" borderId="7" xfId="0" applyNumberFormat="1" applyFont="1" applyBorder="1" applyAlignment="1"/>
    <xf numFmtId="3" fontId="1" fillId="0" borderId="7" xfId="0" applyNumberFormat="1" applyFont="1" applyBorder="1"/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3" fontId="2" fillId="0" borderId="0" xfId="0" applyNumberFormat="1" applyFont="1"/>
    <xf numFmtId="0" fontId="2" fillId="0" borderId="0" xfId="0" applyFont="1" applyAlignment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3" fontId="2" fillId="0" borderId="0" xfId="0" applyNumberFormat="1" applyFont="1" applyAlignment="1"/>
    <xf numFmtId="3" fontId="8" fillId="0" borderId="0" xfId="0" applyNumberFormat="1" applyFont="1" applyAlignment="1">
      <alignment horizontal="right"/>
    </xf>
    <xf numFmtId="3" fontId="2" fillId="0" borderId="17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" fillId="0" borderId="17" xfId="0" applyNumberFormat="1" applyFont="1" applyBorder="1" applyAlignment="1">
      <alignment horizontal="right"/>
    </xf>
    <xf numFmtId="3" fontId="1" fillId="0" borderId="17" xfId="0" applyNumberFormat="1" applyFont="1" applyBorder="1" applyAlignment="1">
      <alignment horizontal="right" vertical="top"/>
    </xf>
    <xf numFmtId="3" fontId="1" fillId="0" borderId="17" xfId="0" applyNumberFormat="1" applyFont="1" applyBorder="1" applyAlignment="1">
      <alignment horizontal="right" vertical="center"/>
    </xf>
    <xf numFmtId="0" fontId="10" fillId="0" borderId="0" xfId="0" applyFont="1" applyFill="1"/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indent="1"/>
    </xf>
    <xf numFmtId="3" fontId="10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0" applyFont="1"/>
    <xf numFmtId="0" fontId="1" fillId="0" borderId="15" xfId="0" applyFont="1" applyBorder="1" applyAlignment="1">
      <alignment horizontal="center"/>
    </xf>
    <xf numFmtId="0" fontId="12" fillId="0" borderId="20" xfId="0" applyFont="1" applyBorder="1" applyAlignment="1"/>
    <xf numFmtId="1" fontId="1" fillId="0" borderId="0" xfId="0" applyNumberFormat="1" applyFont="1"/>
    <xf numFmtId="1" fontId="1" fillId="0" borderId="0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indent="2"/>
    </xf>
    <xf numFmtId="0" fontId="1" fillId="0" borderId="0" xfId="0" applyNumberFormat="1" applyFont="1" applyAlignment="1">
      <alignment horizontal="left" indent="2"/>
    </xf>
    <xf numFmtId="0" fontId="1" fillId="0" borderId="0" xfId="0" applyFont="1" applyBorder="1" applyAlignment="1">
      <alignment horizontal="left" indent="2"/>
    </xf>
    <xf numFmtId="0" fontId="1" fillId="0" borderId="15" xfId="0" applyFont="1" applyBorder="1" applyAlignment="1">
      <alignment horizontal="center"/>
    </xf>
    <xf numFmtId="0" fontId="10" fillId="0" borderId="0" xfId="0" applyFont="1"/>
    <xf numFmtId="0" fontId="12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3" fontId="1" fillId="0" borderId="16" xfId="0" applyNumberFormat="1" applyFont="1" applyBorder="1"/>
    <xf numFmtId="3" fontId="1" fillId="0" borderId="16" xfId="0" applyNumberFormat="1" applyFont="1" applyBorder="1" applyAlignment="1"/>
    <xf numFmtId="3" fontId="1" fillId="0" borderId="0" xfId="0" applyNumberFormat="1" applyFont="1" applyAlignment="1"/>
    <xf numFmtId="0" fontId="1" fillId="0" borderId="0" xfId="0" applyFont="1" applyFill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9" fontId="12" fillId="0" borderId="20" xfId="0" applyNumberFormat="1" applyFont="1" applyBorder="1" applyAlignment="1"/>
    <xf numFmtId="0" fontId="0" fillId="0" borderId="0" xfId="0"/>
    <xf numFmtId="3" fontId="0" fillId="0" borderId="0" xfId="0" applyNumberFormat="1"/>
    <xf numFmtId="165" fontId="14" fillId="0" borderId="0" xfId="0" applyNumberFormat="1" applyFont="1" applyAlignment="1">
      <alignment horizontal="right" vertical="center"/>
    </xf>
    <xf numFmtId="3" fontId="15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/>
    <xf numFmtId="165" fontId="1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65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165" fontId="13" fillId="0" borderId="0" xfId="0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left" vertical="center"/>
    </xf>
    <xf numFmtId="0" fontId="13" fillId="0" borderId="0" xfId="0" applyFont="1" applyBorder="1" applyAlignment="1">
      <alignment horizontal="center" vertical="top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right"/>
    </xf>
    <xf numFmtId="0" fontId="1" fillId="0" borderId="1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  <xf numFmtId="0" fontId="0" fillId="0" borderId="0" xfId="0" applyFill="1" applyBorder="1" applyAlignment="1">
      <alignment horizontal="left" vertical="top"/>
    </xf>
    <xf numFmtId="49" fontId="12" fillId="0" borderId="0" xfId="0" applyNumberFormat="1" applyFont="1" applyFill="1" applyBorder="1" applyAlignment="1">
      <alignment horizontal="left" vertical="top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49" fontId="12" fillId="0" borderId="20" xfId="0" applyNumberFormat="1" applyFont="1" applyFill="1" applyBorder="1" applyAlignment="1">
      <alignment horizontal="left"/>
    </xf>
    <xf numFmtId="0" fontId="1" fillId="0" borderId="15" xfId="0" applyFont="1" applyBorder="1" applyAlignment="1">
      <alignment horizontal="center"/>
    </xf>
    <xf numFmtId="49" fontId="12" fillId="0" borderId="0" xfId="0" applyNumberFormat="1" applyFont="1" applyAlignment="1">
      <alignment horizontal="left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/>
    </xf>
    <xf numFmtId="0" fontId="13" fillId="0" borderId="15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2" fillId="0" borderId="0" xfId="0" applyNumberFormat="1" applyFont="1" applyAlignment="1"/>
    <xf numFmtId="0" fontId="1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4.xml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5.xml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AE3DC-3A7C-4447-AB2D-38CB5E7A868C}">
  <sheetPr codeName="Munka46"/>
  <dimension ref="A1:A46"/>
  <sheetViews>
    <sheetView tabSelected="1" zoomScaleNormal="100" workbookViewId="0"/>
  </sheetViews>
  <sheetFormatPr defaultRowHeight="12.75"/>
  <cols>
    <col min="1" max="1" width="107.85546875" style="284" bestFit="1" customWidth="1"/>
    <col min="2" max="16384" width="9.140625" style="284"/>
  </cols>
  <sheetData>
    <row r="1" spans="1:1">
      <c r="A1" s="283" t="s">
        <v>732</v>
      </c>
    </row>
    <row r="2" spans="1:1">
      <c r="A2" s="285" t="s">
        <v>13</v>
      </c>
    </row>
    <row r="3" spans="1:1">
      <c r="A3" s="285" t="s">
        <v>30</v>
      </c>
    </row>
    <row r="4" spans="1:1">
      <c r="A4" s="285" t="s">
        <v>38</v>
      </c>
    </row>
    <row r="5" spans="1:1">
      <c r="A5" s="285" t="s">
        <v>67</v>
      </c>
    </row>
    <row r="6" spans="1:1">
      <c r="A6" s="285" t="s">
        <v>111</v>
      </c>
    </row>
    <row r="7" spans="1:1">
      <c r="A7" s="285" t="s">
        <v>137</v>
      </c>
    </row>
    <row r="8" spans="1:1">
      <c r="A8" s="285" t="s">
        <v>143</v>
      </c>
    </row>
    <row r="9" spans="1:1">
      <c r="A9" s="285" t="s">
        <v>152</v>
      </c>
    </row>
    <row r="10" spans="1:1">
      <c r="A10" s="285" t="s">
        <v>160</v>
      </c>
    </row>
    <row r="11" spans="1:1">
      <c r="A11" s="285" t="s">
        <v>168</v>
      </c>
    </row>
    <row r="12" spans="1:1">
      <c r="A12" s="285" t="s">
        <v>192</v>
      </c>
    </row>
    <row r="13" spans="1:1">
      <c r="A13" s="285" t="s">
        <v>224</v>
      </c>
    </row>
    <row r="14" spans="1:1">
      <c r="A14" s="285" t="s">
        <v>730</v>
      </c>
    </row>
    <row r="15" spans="1:1">
      <c r="A15" s="285" t="s">
        <v>263</v>
      </c>
    </row>
    <row r="16" spans="1:1">
      <c r="A16" s="285" t="s">
        <v>283</v>
      </c>
    </row>
    <row r="17" spans="1:1">
      <c r="A17" s="285" t="s">
        <v>288</v>
      </c>
    </row>
    <row r="18" spans="1:1">
      <c r="A18" s="285" t="s">
        <v>294</v>
      </c>
    </row>
    <row r="19" spans="1:1">
      <c r="A19" s="285" t="s">
        <v>313</v>
      </c>
    </row>
    <row r="20" spans="1:1">
      <c r="A20" s="285" t="s">
        <v>323</v>
      </c>
    </row>
    <row r="21" spans="1:1">
      <c r="A21" s="285" t="s">
        <v>328</v>
      </c>
    </row>
    <row r="22" spans="1:1">
      <c r="A22" s="285" t="s">
        <v>369</v>
      </c>
    </row>
    <row r="23" spans="1:1">
      <c r="A23" s="285" t="s">
        <v>394</v>
      </c>
    </row>
    <row r="24" spans="1:1">
      <c r="A24" s="285" t="s">
        <v>401</v>
      </c>
    </row>
    <row r="25" spans="1:1">
      <c r="A25" s="285" t="s">
        <v>411</v>
      </c>
    </row>
    <row r="26" spans="1:1">
      <c r="A26" s="285" t="s">
        <v>419</v>
      </c>
    </row>
    <row r="27" spans="1:1">
      <c r="A27" s="285" t="s">
        <v>434</v>
      </c>
    </row>
    <row r="28" spans="1:1">
      <c r="A28" s="285" t="s">
        <v>445</v>
      </c>
    </row>
    <row r="29" spans="1:1">
      <c r="A29" s="285" t="s">
        <v>449</v>
      </c>
    </row>
    <row r="30" spans="1:1">
      <c r="A30" s="285" t="s">
        <v>460</v>
      </c>
    </row>
    <row r="31" spans="1:1">
      <c r="A31" s="285" t="s">
        <v>467</v>
      </c>
    </row>
    <row r="32" spans="1:1">
      <c r="A32" s="285" t="s">
        <v>501</v>
      </c>
    </row>
    <row r="33" spans="1:1">
      <c r="A33" s="285" t="s">
        <v>513</v>
      </c>
    </row>
    <row r="34" spans="1:1">
      <c r="A34" s="285" t="s">
        <v>530</v>
      </c>
    </row>
    <row r="35" spans="1:1">
      <c r="A35" s="285" t="s">
        <v>545</v>
      </c>
    </row>
    <row r="36" spans="1:1">
      <c r="A36" s="285" t="s">
        <v>554</v>
      </c>
    </row>
    <row r="37" spans="1:1">
      <c r="A37" s="285" t="s">
        <v>559</v>
      </c>
    </row>
    <row r="38" spans="1:1">
      <c r="A38" s="285" t="s">
        <v>568</v>
      </c>
    </row>
    <row r="39" spans="1:1">
      <c r="A39" s="285" t="s">
        <v>577</v>
      </c>
    </row>
    <row r="40" spans="1:1">
      <c r="A40" s="285" t="s">
        <v>609</v>
      </c>
    </row>
    <row r="41" spans="1:1">
      <c r="A41" s="285" t="s">
        <v>616</v>
      </c>
    </row>
    <row r="42" spans="1:1">
      <c r="A42" s="285" t="s">
        <v>623</v>
      </c>
    </row>
    <row r="43" spans="1:1">
      <c r="A43" s="285" t="s">
        <v>647</v>
      </c>
    </row>
    <row r="44" spans="1:1">
      <c r="A44" s="285" t="s">
        <v>658</v>
      </c>
    </row>
    <row r="45" spans="1:1">
      <c r="A45" s="285" t="s">
        <v>731</v>
      </c>
    </row>
    <row r="46" spans="1:1">
      <c r="A46" s="285" t="s">
        <v>729</v>
      </c>
    </row>
  </sheetData>
  <hyperlinks>
    <hyperlink ref="A2" location="3.5.1.!A1" display="3.5.1. Orvosok, gyógyszerészek és egyéb egészségügyi szakszemélyzet" xr:uid="{174340F7-EB4E-43B0-BBDD-6DF74F868D5B}"/>
    <hyperlink ref="A3" location="3.5.2.!A1" display="3.5.2. Háziorvosi betegellátás" xr:uid="{95E51D19-CB50-42B6-A91C-8BB1C37F4370}"/>
    <hyperlink ref="A4" location="3.5.3.!A1" display="3.5.3. Házi gyermekorvosi betegellátás" xr:uid="{3B913EDA-1686-4F6D-B685-F97EF9EDC340}"/>
    <hyperlink ref="A5" location="3.5.4.!A1" display="3.5.4. Kórházak" xr:uid="{DD88B3BB-D76D-4A20-9C87-4008B836F27C}"/>
    <hyperlink ref="A6" location="3.5.5.!A1" display="3.5.5. A járóbeteg szakellátás főbb adatai szakmák szerint, 2006" xr:uid="{3296DDC8-783D-4EE9-8D3B-9532C03A99B0}"/>
    <hyperlink ref="A7" location="3.5.6.!A1" display="3.5.6. Fogászati szakrendelés" xr:uid="{A6A1A172-1A72-4F19-8779-0EA5F1298FFB}"/>
    <hyperlink ref="A8" location="3.5.7.!A1" display="3.5.7. Foglalkozás-egészségügyi szolgálat" xr:uid="{77A8AA8D-C03E-4331-8422-ABDBB0DD76A7}"/>
    <hyperlink ref="A9" location="3.5.8.!A1" display="3.5.8. Gyógyszertárak" xr:uid="{A84BFCEB-99C5-45B2-82B3-2F50AC0E9215}"/>
    <hyperlink ref="A10" location="3.5.9.!A1" display="3.5.9. Lakossági gyógyszerforgalom" xr:uid="{7C665456-C5E1-4C1B-A6B1-E985C22175F7}"/>
    <hyperlink ref="A11" location="3.5.10.!A1" display="3.5.10. Vérellátás" xr:uid="{40C75959-DC7E-4169-839F-9914B3C9FACA}"/>
    <hyperlink ref="A12" location="3.5.11.!A1" display="3.5.11. Országos Mentőszolgálat" xr:uid="{AF26AE02-0DC0-40CE-972F-7ADB4EFD5874}"/>
    <hyperlink ref="A13" location="3.5.12.!A1" display="3.5.12. Főbb betegségek, elváltozások az óvodásoknál és az iskolásoknál, 2005/2006 [ezer megvizsgált gyermekre számítva]" xr:uid="{647AA914-CFEC-408D-ADBA-DFD1002C93F0}"/>
    <hyperlink ref="A14" location="3.5.13.!A1" display="3.5.13. A háziorvosi és házi gyermekorvosi szolgálathoz bejelentkezett 0–18 évesek fontosabb betegségei, 2005" xr:uid="{2EFE7501-1967-41DB-BC90-65C265939F17}"/>
    <hyperlink ref="A15" location="3.5.14.!A1" display="3.5.14. A háziorvosi szolgálathoz bejelentkezett 19 évesek és idősebbek fontosabb betegségei, 2005" xr:uid="{9C0E37D4-39E1-4464-B5E0-C3A40100E83C}"/>
    <hyperlink ref="A16" location="3.5.15.!A1" display="3.5.15. Egészségügyi intézménnyel való ellátottság a települések népességnagyság-kategóriái szerint, 2006 [%]" xr:uid="{6B2AFBC9-4340-4040-9931-5271F30141B3}"/>
    <hyperlink ref="A17" location="3.5.16.!A1" display="3.5.16. A nyilvántartott HIV-fertőzött személyek száma" xr:uid="{0A46D0A5-79A4-4AFC-9237-27D94992DE20}"/>
    <hyperlink ref="A18" location="3.5.17.!A1" display="3.5.17. Szerzett immunhiányos szindróma (AIDS)" xr:uid="{74C8E56A-6E9A-4A41-846E-4555131A2CB7}"/>
    <hyperlink ref="A19" location="3.5.18.!A1" display="3.5.18. Bejelentett fertőző megbetegedések" xr:uid="{DB4B83A3-2BEB-4231-A240-F678A919AA26}"/>
    <hyperlink ref="A20" location="3.5.19.!A1" display="3.5.19. Egyes fertőző betegségek gyakorisága, 2006" xr:uid="{5A588677-D451-456D-9609-3E9AE822CB45}"/>
    <hyperlink ref="A21" location="3.5.20.!A1" display="3.5.20. Bejelentett ételmérgezések" xr:uid="{FD83429C-C1C4-4868-9435-A4EBBA136B46}"/>
    <hyperlink ref="A22" location="3.5.21.!A1" display="3.5.21. A védőoltásban részesültek száma" xr:uid="{7D505020-8B46-4B80-81AA-287C418954E8}"/>
    <hyperlink ref="A23" location="3.5.22.!A1" display="3.5.22. A tbc-s és a tüdőbetegek gondozása" xr:uid="{1E78E6DC-578B-4930-8F6C-CD37910B951C}"/>
    <hyperlink ref="A24" location="3.5.23.!A1" display="3.5.23. A bőr- és nemi betegek gondozása" xr:uid="{4F342293-8FBC-485C-9299-E76E4226ED77}"/>
    <hyperlink ref="A25" location="3.5.24.!A1" display="3.5.24. A pszichiátrai (elme- és ideg-) betegek gondozása" xr:uid="{19CCCF7F-B3D2-46BB-BE73-40F612D23FA9}"/>
    <hyperlink ref="A26" location="3.5.25.!A1" display="3.5.25. A gyermek- és ifjúsági pszichiátriai (elme- és ideg-) betegek gondozása" xr:uid="{CBBC854A-CFA4-4FCB-9B6E-2574BA4AD9FC}"/>
    <hyperlink ref="A27" location="3.5.26.!A1" display="3.5.26. Regisztrált kábítószer-fogyasztók" xr:uid="{FD8501D8-38E4-4B22-848A-BFF2E754C0B3}"/>
    <hyperlink ref="A28" location="3.5.27.!A1" display="3.5.27. Alkoholisták" xr:uid="{C9BACDA6-A4AF-461C-B93C-9F143396446E}"/>
    <hyperlink ref="A29" location="3.5.28.!A1" display="3.5.28. A véleményezett új rokkantak száma a rokkantság mértéke szerint" xr:uid="{0DC527FB-3F01-4C8D-B4A7-7C43A4330DFE}"/>
    <hyperlink ref="A30" location="3.5.29.!A1" display="3.5.29. Személysérüléses közúti közlekedési balesetek" xr:uid="{2684D341-1EC4-4178-AD6D-562059AD6BBC}"/>
    <hyperlink ref="A31" location="3.5.30.!A1" display="3.5.30. Ittasan okozott személysérüléses közúti közlekedési balesetek" xr:uid="{AD66E81E-FAA5-4831-AC52-5DEE3A296FC8}"/>
    <hyperlink ref="A32" location="3.5.31.!A1" display="3.5.31. Személysérüléses közúti közlekedési balesetek a baleset természete és a balesetet előidéző ok szerint, 2006" xr:uid="{3AA6A2ED-5845-4E2F-B366-1B912B3ECD89}"/>
    <hyperlink ref="A33" location="3.5.32.!A1" display="3.5.32. Személysérüléses közúti közlekedési balesetek a baleset okozója szerint, 2006" xr:uid="{D5F2C3C7-5C7F-4464-A17E-45A4078D3BD2}"/>
    <hyperlink ref="A34" location="3.5.33.!A1" display="3.5.33. A személysérüléses közúti közlekedési balesetek száma a hét napjai és a nap órái szerint, 2006" xr:uid="{B73D0B6D-BC96-43A4-B3F5-910030036B22}"/>
    <hyperlink ref="A35" location="3.5.34.!A1" display="3.5.34. A személysérüléses közúti közlekedési balesetek áldozatai életkor szerint, 2006" xr:uid="{94DB64B4-8EA3-481B-ABD9-79E62AA90077}"/>
    <hyperlink ref="A36" location="3.5.35.!A1" display="3.5.35. A személysérüléses közúti közlekedési balesetek gyermekáldozatai" xr:uid="{801BA76F-90B6-463B-98D1-8344EA58F094}"/>
    <hyperlink ref="A37" location="3.5.36.!A1" display="3.5.36. A járművezetők hibájából okozott személysérüléses közúti közlekedési balesetek a járművezetők életkora szerint" xr:uid="{4FFE049D-E232-4AEC-96E5-5DA679EDCED6}"/>
    <hyperlink ref="A38" location="3.5.37.!A1" display="3.5.37. Gyalogosok sérülését okozó közúti közlekedési balesetek száma" xr:uid="{C7050C26-9F0E-44C3-B0E4-E891F957B269}"/>
    <hyperlink ref="A39" location="3.5.38.!A1" display="3.5.38. Halálos otthoni balesetek" xr:uid="{BA97F923-E870-40C1-B282-A708212102D9}"/>
    <hyperlink ref="A40" location="3.5.39.!A1" display="3.5.39. A kórházi ágyak száma osztályonként és felügyeleti szervek szerint" xr:uid="{382FE31A-7892-4CA7-A3AA-357C957435D0}"/>
    <hyperlink ref="A41" location="3.5.40.!A1" display="3.5.40. Influenzamegbetegedések a járványos években" xr:uid="{10DC084F-0609-4A8D-97D9-332037855BB2}"/>
    <hyperlink ref="A42" location="3.5.41.!A1" display="3.5.41. Az orvosszakértői bizottságok véleményező tevékenysége" xr:uid="{4661F363-1F94-4325-A856-559D082F80F7}"/>
    <hyperlink ref="A43" location="3.5.42.!A1" display="3.5.42. Külföldiek által okozott személysérüléses közúti közlekedési balesetek" xr:uid="{9F9CB2E6-6758-4E98-813D-9FA4ABE28A6C}"/>
    <hyperlink ref="A44" location="3.5.43.!A1" display="3.5.43. Vasúti közlekedési balesetek" xr:uid="{56E918F8-B199-4E19-AAF5-F4BB01871BF2}"/>
    <hyperlink ref="A45" location="3.5.44.!A1" display="3.5.44. Munkabalesetek" xr:uid="{6F9A8F24-7DB4-4784-A38A-CAECF0604AEA}"/>
    <hyperlink ref="A46" location="3.5.45.!A1" display="3.5.45. A tűzesetek száma a tűz helye szerint" xr:uid="{1065D89E-97C7-4142-9230-DFF04F65486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96B25-3416-4703-9F14-122CACD7DEA0}">
  <sheetPr codeName="Munka9"/>
  <dimension ref="A1:D8"/>
  <sheetViews>
    <sheetView zoomScaleNormal="100" workbookViewId="0"/>
  </sheetViews>
  <sheetFormatPr defaultRowHeight="11.25"/>
  <cols>
    <col min="1" max="1" width="48.28515625" style="1" customWidth="1"/>
    <col min="2" max="4" width="13.28515625" style="1" customWidth="1"/>
    <col min="5" max="16384" width="9.140625" style="1"/>
  </cols>
  <sheetData>
    <row r="1" spans="1:4" ht="12" thickBot="1">
      <c r="A1" s="24" t="s">
        <v>160</v>
      </c>
      <c r="B1" s="65"/>
      <c r="C1" s="65"/>
    </row>
    <row r="2" spans="1:4">
      <c r="A2" s="64" t="s">
        <v>159</v>
      </c>
      <c r="B2" s="21">
        <v>2004</v>
      </c>
      <c r="C2" s="21">
        <v>2005</v>
      </c>
      <c r="D2" s="20">
        <v>2006</v>
      </c>
    </row>
    <row r="3" spans="1:4" s="5" customFormat="1">
      <c r="A3" s="30" t="s">
        <v>158</v>
      </c>
      <c r="B3" s="6">
        <v>458050.5</v>
      </c>
      <c r="C3" s="6">
        <v>545741</v>
      </c>
      <c r="D3" s="6">
        <v>599378.19999999995</v>
      </c>
    </row>
    <row r="4" spans="1:4">
      <c r="A4" s="62" t="s">
        <v>157</v>
      </c>
      <c r="B4" s="63">
        <v>304422.90000000002</v>
      </c>
      <c r="C4" s="63">
        <v>366217.1</v>
      </c>
      <c r="D4" s="63">
        <v>402222.9</v>
      </c>
    </row>
    <row r="5" spans="1:4">
      <c r="A5" s="34" t="s">
        <v>156</v>
      </c>
      <c r="B5" s="63">
        <v>33.525713867794046</v>
      </c>
      <c r="C5" s="63">
        <v>32.9</v>
      </c>
      <c r="D5" s="63">
        <v>32.9</v>
      </c>
    </row>
    <row r="6" spans="1:4">
      <c r="A6" s="62" t="s">
        <v>155</v>
      </c>
      <c r="B6" s="63">
        <v>3.5014043211392631</v>
      </c>
      <c r="C6" s="63">
        <v>3.4</v>
      </c>
      <c r="D6" s="63">
        <v>3.2</v>
      </c>
    </row>
    <row r="7" spans="1:4">
      <c r="A7" s="34" t="s">
        <v>154</v>
      </c>
      <c r="B7" s="63">
        <v>62.965284395497875</v>
      </c>
      <c r="C7" s="43">
        <v>63.7</v>
      </c>
      <c r="D7" s="63">
        <v>63.908296965088155</v>
      </c>
    </row>
    <row r="8" spans="1:4" ht="22.5">
      <c r="A8" s="30" t="s">
        <v>153</v>
      </c>
      <c r="B8" s="6">
        <v>107</v>
      </c>
      <c r="C8" s="6">
        <v>108.6</v>
      </c>
      <c r="D8" s="6">
        <v>103.8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8C4D3-84F0-4E90-9CB9-40A994648A3F}">
  <sheetPr codeName="Munka10"/>
  <dimension ref="A1:E9"/>
  <sheetViews>
    <sheetView zoomScaleNormal="100" workbookViewId="0"/>
  </sheetViews>
  <sheetFormatPr defaultRowHeight="11.25"/>
  <cols>
    <col min="1" max="1" width="24.7109375" style="1" customWidth="1"/>
    <col min="2" max="5" width="9.5703125" style="1" customWidth="1"/>
    <col min="6" max="16384" width="9.140625" style="1"/>
  </cols>
  <sheetData>
    <row r="1" spans="1:5" ht="12" thickBot="1">
      <c r="A1" s="24" t="s">
        <v>168</v>
      </c>
      <c r="B1" s="78"/>
      <c r="C1" s="58"/>
      <c r="D1" s="58"/>
      <c r="E1" s="58"/>
    </row>
    <row r="2" spans="1:5">
      <c r="A2" s="22" t="s">
        <v>12</v>
      </c>
      <c r="B2" s="77">
        <v>2000</v>
      </c>
      <c r="C2" s="76">
        <v>2004</v>
      </c>
      <c r="D2" s="52">
        <v>2005</v>
      </c>
      <c r="E2" s="75">
        <v>2006</v>
      </c>
    </row>
    <row r="3" spans="1:5">
      <c r="A3" s="74" t="s">
        <v>167</v>
      </c>
      <c r="B3" s="73">
        <v>61</v>
      </c>
      <c r="C3" s="73">
        <v>58</v>
      </c>
      <c r="D3" s="73">
        <v>58</v>
      </c>
      <c r="E3" s="73">
        <v>58</v>
      </c>
    </row>
    <row r="4" spans="1:5">
      <c r="A4" s="68" t="s">
        <v>166</v>
      </c>
      <c r="B4" s="36">
        <v>484079</v>
      </c>
      <c r="C4" s="66">
        <v>508215</v>
      </c>
      <c r="D4" s="66">
        <v>492148</v>
      </c>
      <c r="E4" s="66">
        <v>476566</v>
      </c>
    </row>
    <row r="5" spans="1:5">
      <c r="A5" s="72" t="s">
        <v>165</v>
      </c>
      <c r="B5" s="29"/>
      <c r="C5" s="29"/>
      <c r="D5" s="29"/>
      <c r="E5" s="29"/>
    </row>
    <row r="6" spans="1:5">
      <c r="A6" s="71" t="s">
        <v>164</v>
      </c>
      <c r="B6" s="36">
        <v>40227</v>
      </c>
      <c r="C6" s="36">
        <v>43419</v>
      </c>
      <c r="D6" s="36">
        <v>43752</v>
      </c>
      <c r="E6" s="66">
        <v>43419</v>
      </c>
    </row>
    <row r="7" spans="1:5">
      <c r="A7" s="71" t="s">
        <v>163</v>
      </c>
      <c r="B7" s="70">
        <v>8.31</v>
      </c>
      <c r="C7" s="70">
        <f>SUM(C6*100)/C4</f>
        <v>8.5434314217407987</v>
      </c>
      <c r="D7" s="70">
        <v>9</v>
      </c>
      <c r="E7" s="69">
        <v>9.1</v>
      </c>
    </row>
    <row r="8" spans="1:5">
      <c r="A8" s="68" t="s">
        <v>162</v>
      </c>
      <c r="B8" s="36">
        <v>501289</v>
      </c>
      <c r="C8" s="36">
        <v>505344</v>
      </c>
      <c r="D8" s="36">
        <v>494351</v>
      </c>
      <c r="E8" s="66">
        <v>467407</v>
      </c>
    </row>
    <row r="9" spans="1:5">
      <c r="A9" s="67" t="s">
        <v>161</v>
      </c>
      <c r="B9" s="36">
        <v>458878</v>
      </c>
      <c r="C9" s="36">
        <v>459391</v>
      </c>
      <c r="D9" s="36">
        <v>437034</v>
      </c>
      <c r="E9" s="66">
        <v>421394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09264-BB42-4E1E-9DAB-3A7B97EE9917}">
  <sheetPr codeName="Munka11"/>
  <dimension ref="A1:E28"/>
  <sheetViews>
    <sheetView zoomScaleNormal="100" workbookViewId="0"/>
  </sheetViews>
  <sheetFormatPr defaultRowHeight="11.25"/>
  <cols>
    <col min="1" max="1" width="25.140625" style="1" customWidth="1"/>
    <col min="2" max="5" width="9.42578125" style="1" customWidth="1"/>
    <col min="6" max="16384" width="9.140625" style="1"/>
  </cols>
  <sheetData>
    <row r="1" spans="1:5" ht="12" thickBot="1">
      <c r="A1" s="25" t="s">
        <v>192</v>
      </c>
      <c r="B1" s="58"/>
      <c r="C1" s="58"/>
      <c r="D1" s="58"/>
      <c r="E1" s="58"/>
    </row>
    <row r="2" spans="1:5">
      <c r="A2" s="22" t="s">
        <v>12</v>
      </c>
      <c r="B2" s="20">
        <v>2000</v>
      </c>
      <c r="C2" s="20">
        <v>2004</v>
      </c>
      <c r="D2" s="20">
        <v>2005</v>
      </c>
      <c r="E2" s="20">
        <v>2006</v>
      </c>
    </row>
    <row r="3" spans="1:5">
      <c r="A3" s="1" t="s">
        <v>191</v>
      </c>
      <c r="B3" s="29">
        <v>200</v>
      </c>
      <c r="C3" s="29">
        <v>212</v>
      </c>
      <c r="D3" s="29">
        <v>216</v>
      </c>
      <c r="E3" s="29">
        <v>217</v>
      </c>
    </row>
    <row r="4" spans="1:5">
      <c r="A4" s="1" t="s">
        <v>190</v>
      </c>
      <c r="B4" s="29">
        <v>1218</v>
      </c>
      <c r="C4" s="29">
        <v>1158</v>
      </c>
      <c r="D4" s="29">
        <v>1070</v>
      </c>
      <c r="E4" s="29">
        <v>929</v>
      </c>
    </row>
    <row r="5" spans="1:5">
      <c r="A5" s="1" t="s">
        <v>19</v>
      </c>
      <c r="B5" s="29"/>
      <c r="C5" s="29"/>
      <c r="D5" s="29"/>
      <c r="E5" s="29"/>
    </row>
    <row r="6" spans="1:5">
      <c r="A6" s="80" t="s">
        <v>189</v>
      </c>
      <c r="B6" s="29">
        <v>27</v>
      </c>
      <c r="C6" s="29">
        <v>28</v>
      </c>
      <c r="D6" s="29">
        <v>28</v>
      </c>
      <c r="E6" s="29">
        <v>29</v>
      </c>
    </row>
    <row r="7" spans="1:5">
      <c r="A7" s="1" t="s">
        <v>188</v>
      </c>
      <c r="B7" s="29">
        <v>11</v>
      </c>
      <c r="C7" s="29">
        <v>11</v>
      </c>
      <c r="D7" s="29">
        <v>8</v>
      </c>
      <c r="E7" s="29">
        <v>6</v>
      </c>
    </row>
    <row r="8" spans="1:5" ht="22.5">
      <c r="A8" s="30" t="s">
        <v>187</v>
      </c>
      <c r="B8" s="29">
        <v>6770</v>
      </c>
      <c r="C8" s="29">
        <v>7080</v>
      </c>
      <c r="D8" s="29">
        <v>6690</v>
      </c>
      <c r="E8" s="29">
        <v>6460</v>
      </c>
    </row>
    <row r="9" spans="1:5">
      <c r="A9" s="1" t="s">
        <v>181</v>
      </c>
      <c r="B9" s="29"/>
      <c r="C9" s="29"/>
      <c r="D9" s="29"/>
      <c r="E9" s="29"/>
    </row>
    <row r="10" spans="1:5">
      <c r="A10" s="80" t="s">
        <v>186</v>
      </c>
      <c r="B10" s="29">
        <v>151</v>
      </c>
      <c r="C10" s="29">
        <v>150</v>
      </c>
      <c r="D10" s="29">
        <v>136</v>
      </c>
      <c r="E10" s="29">
        <v>135</v>
      </c>
    </row>
    <row r="11" spans="1:5">
      <c r="A11" s="80" t="s">
        <v>185</v>
      </c>
      <c r="B11" s="29">
        <v>342</v>
      </c>
      <c r="C11" s="29">
        <v>429</v>
      </c>
      <c r="D11" s="29">
        <v>491</v>
      </c>
      <c r="E11" s="29">
        <v>527</v>
      </c>
    </row>
    <row r="12" spans="1:5">
      <c r="A12" s="80" t="s">
        <v>184</v>
      </c>
      <c r="B12" s="29">
        <v>2862</v>
      </c>
      <c r="C12" s="29">
        <v>2992</v>
      </c>
      <c r="D12" s="29">
        <v>2980</v>
      </c>
      <c r="E12" s="29">
        <v>2620</v>
      </c>
    </row>
    <row r="13" spans="1:5">
      <c r="A13" s="1" t="s">
        <v>183</v>
      </c>
      <c r="B13" s="79">
        <v>246.5</v>
      </c>
      <c r="C13" s="79">
        <v>257.10000000000002</v>
      </c>
      <c r="D13" s="79">
        <v>275.89999999999998</v>
      </c>
      <c r="E13" s="79">
        <v>309.2</v>
      </c>
    </row>
    <row r="14" spans="1:5">
      <c r="A14" s="1" t="s">
        <v>182</v>
      </c>
      <c r="B14" s="2">
        <v>2723.8</v>
      </c>
      <c r="C14" s="2">
        <v>2528.9</v>
      </c>
      <c r="D14" s="2">
        <v>2249.3000000000002</v>
      </c>
      <c r="E14" s="2">
        <v>1935.9</v>
      </c>
    </row>
    <row r="15" spans="1:5">
      <c r="A15" s="1" t="s">
        <v>181</v>
      </c>
      <c r="B15" s="79"/>
      <c r="C15" s="79"/>
      <c r="D15" s="79"/>
      <c r="E15" s="79"/>
    </row>
    <row r="16" spans="1:5">
      <c r="A16" s="80" t="s">
        <v>180</v>
      </c>
      <c r="B16" s="79">
        <v>241.8</v>
      </c>
      <c r="C16" s="79">
        <v>270.2</v>
      </c>
      <c r="D16" s="79">
        <v>281.10000000000002</v>
      </c>
      <c r="E16" s="79">
        <v>286.97000000000003</v>
      </c>
    </row>
    <row r="17" spans="1:5">
      <c r="A17" s="80" t="s">
        <v>179</v>
      </c>
      <c r="B17" s="79">
        <v>26.9</v>
      </c>
      <c r="C17" s="79">
        <v>20.3</v>
      </c>
      <c r="D17" s="79">
        <v>19.3</v>
      </c>
      <c r="E17" s="79">
        <v>18.600000000000001</v>
      </c>
    </row>
    <row r="18" spans="1:5">
      <c r="A18" s="80" t="s">
        <v>178</v>
      </c>
      <c r="B18" s="79">
        <v>113.4</v>
      </c>
      <c r="C18" s="79">
        <v>131.69999999999999</v>
      </c>
      <c r="D18" s="79">
        <v>138.80000000000001</v>
      </c>
      <c r="E18" s="79">
        <v>137.9</v>
      </c>
    </row>
    <row r="19" spans="1:5">
      <c r="A19" s="80" t="s">
        <v>177</v>
      </c>
      <c r="B19" s="2">
        <v>2072.3000000000002</v>
      </c>
      <c r="C19" s="2">
        <v>1860.3</v>
      </c>
      <c r="D19" s="2">
        <v>1568</v>
      </c>
      <c r="E19" s="2">
        <v>1259.8699999999999</v>
      </c>
    </row>
    <row r="20" spans="1:5">
      <c r="A20" s="1" t="s">
        <v>176</v>
      </c>
      <c r="B20" s="79">
        <v>356.3</v>
      </c>
      <c r="C20" s="79">
        <v>394.3</v>
      </c>
      <c r="D20" s="79">
        <v>410.4</v>
      </c>
      <c r="E20" s="79">
        <v>413.4</v>
      </c>
    </row>
    <row r="21" spans="1:5">
      <c r="A21" s="1" t="s">
        <v>19</v>
      </c>
      <c r="B21" s="79"/>
      <c r="C21" s="79"/>
      <c r="D21" s="79"/>
      <c r="E21" s="79"/>
    </row>
    <row r="22" spans="1:5">
      <c r="A22" s="80" t="s">
        <v>175</v>
      </c>
      <c r="B22" s="79">
        <v>19.5</v>
      </c>
      <c r="C22" s="79">
        <v>19.600000000000001</v>
      </c>
      <c r="D22" s="79">
        <v>19.7</v>
      </c>
      <c r="E22" s="79">
        <v>19</v>
      </c>
    </row>
    <row r="23" spans="1:5">
      <c r="A23" s="80" t="s">
        <v>174</v>
      </c>
      <c r="B23" s="79">
        <v>89.7</v>
      </c>
      <c r="C23" s="79">
        <v>105.8</v>
      </c>
      <c r="D23" s="79">
        <v>113.3</v>
      </c>
      <c r="E23" s="79">
        <v>114.96</v>
      </c>
    </row>
    <row r="24" spans="1:5">
      <c r="A24" s="80" t="s">
        <v>173</v>
      </c>
      <c r="B24" s="79">
        <v>30.9</v>
      </c>
      <c r="C24" s="79">
        <v>37.1</v>
      </c>
      <c r="D24" s="79">
        <v>39</v>
      </c>
      <c r="E24" s="79">
        <v>40.200000000000003</v>
      </c>
    </row>
    <row r="25" spans="1:5">
      <c r="A25" s="80" t="s">
        <v>172</v>
      </c>
      <c r="B25" s="79">
        <v>7.4</v>
      </c>
      <c r="C25" s="79">
        <v>7</v>
      </c>
      <c r="D25" s="79">
        <v>6.8</v>
      </c>
      <c r="E25" s="79">
        <v>7</v>
      </c>
    </row>
    <row r="26" spans="1:5">
      <c r="A26" s="80" t="s">
        <v>171</v>
      </c>
      <c r="B26" s="79">
        <v>11.9</v>
      </c>
      <c r="C26" s="79">
        <v>13.1</v>
      </c>
      <c r="D26" s="79">
        <v>13.8</v>
      </c>
      <c r="E26" s="79">
        <v>13.75</v>
      </c>
    </row>
    <row r="27" spans="1:5">
      <c r="A27" s="80" t="s">
        <v>170</v>
      </c>
      <c r="B27" s="79">
        <v>9.6999999999999993</v>
      </c>
      <c r="C27" s="79">
        <v>8.6</v>
      </c>
      <c r="D27" s="79">
        <v>8.5</v>
      </c>
      <c r="E27" s="79">
        <v>8.02</v>
      </c>
    </row>
    <row r="28" spans="1:5">
      <c r="A28" s="80" t="s">
        <v>169</v>
      </c>
      <c r="B28" s="79">
        <v>15.6</v>
      </c>
      <c r="C28" s="79">
        <v>18.3</v>
      </c>
      <c r="D28" s="79">
        <v>18.5</v>
      </c>
      <c r="E28" s="79">
        <v>18.7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EE224-66CB-46E2-92AF-63CFC17138BB}">
  <sheetPr codeName="Munka12"/>
  <dimension ref="A1:G30"/>
  <sheetViews>
    <sheetView zoomScaleNormal="100" workbookViewId="0"/>
  </sheetViews>
  <sheetFormatPr defaultRowHeight="11.25"/>
  <cols>
    <col min="1" max="1" width="8.7109375" style="1" customWidth="1"/>
    <col min="2" max="2" width="21" style="1" customWidth="1"/>
    <col min="3" max="3" width="9.7109375" style="1" customWidth="1"/>
    <col min="4" max="4" width="7.140625" style="1" customWidth="1"/>
    <col min="5" max="5" width="6.85546875" style="1" customWidth="1"/>
    <col min="6" max="6" width="6.42578125" style="1" customWidth="1"/>
    <col min="7" max="7" width="7.140625" style="1" customWidth="1"/>
    <col min="8" max="16384" width="9.140625" style="1"/>
  </cols>
  <sheetData>
    <row r="1" spans="1:7" s="9" customFormat="1" ht="12" thickBot="1">
      <c r="A1" s="84" t="s">
        <v>224</v>
      </c>
      <c r="B1" s="84"/>
      <c r="C1" s="84"/>
      <c r="D1" s="84"/>
      <c r="E1" s="84"/>
      <c r="F1" s="84"/>
      <c r="G1" s="84"/>
    </row>
    <row r="2" spans="1:7">
      <c r="A2" s="293" t="s">
        <v>223</v>
      </c>
      <c r="B2" s="298" t="s">
        <v>222</v>
      </c>
      <c r="C2" s="291" t="s">
        <v>221</v>
      </c>
      <c r="D2" s="296" t="s">
        <v>220</v>
      </c>
      <c r="E2" s="297"/>
      <c r="F2" s="297"/>
      <c r="G2" s="297"/>
    </row>
    <row r="3" spans="1:7">
      <c r="A3" s="294"/>
      <c r="B3" s="299"/>
      <c r="C3" s="292"/>
      <c r="D3" s="83">
        <v>9</v>
      </c>
      <c r="E3" s="83">
        <v>11</v>
      </c>
      <c r="F3" s="83">
        <v>15</v>
      </c>
      <c r="G3" s="82">
        <v>17</v>
      </c>
    </row>
    <row r="4" spans="1:7">
      <c r="A4" s="295"/>
      <c r="B4" s="300"/>
      <c r="C4" s="292"/>
      <c r="D4" s="289" t="s">
        <v>219</v>
      </c>
      <c r="E4" s="290"/>
      <c r="F4" s="290"/>
      <c r="G4" s="290"/>
    </row>
    <row r="5" spans="1:7">
      <c r="A5" s="288" t="s">
        <v>218</v>
      </c>
      <c r="B5" s="288"/>
      <c r="C5" s="288"/>
      <c r="D5" s="288"/>
      <c r="E5" s="288"/>
      <c r="F5" s="288"/>
      <c r="G5" s="288"/>
    </row>
    <row r="6" spans="1:7" s="5" customFormat="1">
      <c r="A6" s="9" t="s">
        <v>216</v>
      </c>
      <c r="B6" s="9" t="s">
        <v>215</v>
      </c>
      <c r="C6" s="81">
        <v>60.45</v>
      </c>
      <c r="D6" s="81">
        <v>86.82</v>
      </c>
      <c r="E6" s="81">
        <v>87.38</v>
      </c>
      <c r="F6" s="81">
        <v>153.66</v>
      </c>
      <c r="G6" s="81">
        <v>152.58000000000001</v>
      </c>
    </row>
    <row r="7" spans="1:7">
      <c r="A7" s="1" t="s">
        <v>214</v>
      </c>
      <c r="B7" s="33" t="s">
        <v>213</v>
      </c>
      <c r="C7" s="81">
        <v>220.79</v>
      </c>
      <c r="D7" s="81">
        <v>239.23</v>
      </c>
      <c r="E7" s="81">
        <v>235.09</v>
      </c>
      <c r="F7" s="81">
        <v>215</v>
      </c>
      <c r="G7" s="81">
        <v>202.63</v>
      </c>
    </row>
    <row r="8" spans="1:7" s="5" customFormat="1" ht="22.5">
      <c r="A8" s="9" t="s">
        <v>212</v>
      </c>
      <c r="B8" s="30" t="s">
        <v>211</v>
      </c>
      <c r="C8" s="81">
        <v>44.46</v>
      </c>
      <c r="D8" s="81">
        <v>110.56</v>
      </c>
      <c r="E8" s="81">
        <v>131.28</v>
      </c>
      <c r="F8" s="81">
        <v>168.44</v>
      </c>
      <c r="G8" s="81">
        <v>176.81</v>
      </c>
    </row>
    <row r="9" spans="1:7">
      <c r="A9" s="1" t="s">
        <v>210</v>
      </c>
      <c r="B9" s="33" t="s">
        <v>209</v>
      </c>
      <c r="C9" s="81">
        <v>14.5</v>
      </c>
      <c r="D9" s="81">
        <v>9.98</v>
      </c>
      <c r="E9" s="81">
        <v>10.18</v>
      </c>
      <c r="F9" s="81">
        <v>7.27</v>
      </c>
      <c r="G9" s="81">
        <v>6.41</v>
      </c>
    </row>
    <row r="10" spans="1:7">
      <c r="A10" s="1" t="s">
        <v>208</v>
      </c>
      <c r="B10" s="33" t="s">
        <v>207</v>
      </c>
      <c r="C10" s="81">
        <v>6.9</v>
      </c>
      <c r="D10" s="81">
        <v>4.0199999999999996</v>
      </c>
      <c r="E10" s="81">
        <v>4.09</v>
      </c>
      <c r="F10" s="81">
        <v>6.36</v>
      </c>
      <c r="G10" s="81">
        <v>8.49</v>
      </c>
    </row>
    <row r="11" spans="1:7">
      <c r="A11" s="1" t="s">
        <v>206</v>
      </c>
      <c r="B11" s="33" t="s">
        <v>205</v>
      </c>
      <c r="C11" s="81">
        <v>52.81</v>
      </c>
      <c r="D11" s="81">
        <v>104.7</v>
      </c>
      <c r="E11" s="81">
        <v>115.95</v>
      </c>
      <c r="F11" s="81">
        <v>87.12</v>
      </c>
      <c r="G11" s="81">
        <v>98.66</v>
      </c>
    </row>
    <row r="12" spans="1:7">
      <c r="A12" s="1" t="s">
        <v>204</v>
      </c>
      <c r="B12" s="33" t="s">
        <v>203</v>
      </c>
      <c r="C12" s="81">
        <v>15.36</v>
      </c>
      <c r="D12" s="81">
        <v>18.05</v>
      </c>
      <c r="E12" s="81">
        <v>18.3721</v>
      </c>
      <c r="F12" s="81">
        <v>21.7</v>
      </c>
      <c r="G12" s="81">
        <v>17.73</v>
      </c>
    </row>
    <row r="13" spans="1:7">
      <c r="A13" s="1" t="s">
        <v>202</v>
      </c>
      <c r="B13" s="33" t="s">
        <v>201</v>
      </c>
      <c r="C13" s="81">
        <v>8.77</v>
      </c>
      <c r="D13" s="81">
        <v>16.670000000000002</v>
      </c>
      <c r="E13" s="81">
        <v>18.84</v>
      </c>
      <c r="F13" s="81">
        <v>47.41</v>
      </c>
      <c r="G13" s="81">
        <v>43.68</v>
      </c>
    </row>
    <row r="14" spans="1:7" s="5" customFormat="1" ht="22.5">
      <c r="A14" s="9" t="s">
        <v>200</v>
      </c>
      <c r="B14" s="30" t="s">
        <v>199</v>
      </c>
      <c r="C14" s="81">
        <v>24.19</v>
      </c>
      <c r="D14" s="81">
        <v>17.760000000000002</v>
      </c>
      <c r="E14" s="81">
        <v>15.8</v>
      </c>
      <c r="F14" s="81">
        <v>9.52</v>
      </c>
      <c r="G14" s="81">
        <v>7.91</v>
      </c>
    </row>
    <row r="15" spans="1:7" s="5" customFormat="1" ht="22.5">
      <c r="A15" s="9" t="s">
        <v>198</v>
      </c>
      <c r="B15" s="30" t="s">
        <v>197</v>
      </c>
      <c r="C15" s="81">
        <v>2.4500000000000002</v>
      </c>
      <c r="D15" s="81">
        <v>3.58</v>
      </c>
      <c r="E15" s="81">
        <v>7.87</v>
      </c>
      <c r="F15" s="81">
        <v>23.75</v>
      </c>
      <c r="G15" s="81">
        <v>37.630000000000003</v>
      </c>
    </row>
    <row r="16" spans="1:7">
      <c r="A16" s="1" t="s">
        <v>196</v>
      </c>
      <c r="B16" s="33" t="s">
        <v>195</v>
      </c>
      <c r="C16" s="81">
        <v>5.21</v>
      </c>
      <c r="D16" s="81">
        <v>3.35</v>
      </c>
      <c r="E16" s="81">
        <v>3.01</v>
      </c>
      <c r="F16" s="81">
        <v>2.89</v>
      </c>
      <c r="G16" s="81">
        <v>2.41</v>
      </c>
    </row>
    <row r="17" spans="1:7">
      <c r="A17" s="1" t="s">
        <v>194</v>
      </c>
      <c r="B17" s="33" t="s">
        <v>193</v>
      </c>
      <c r="C17" s="81">
        <v>2.7</v>
      </c>
      <c r="D17" s="81">
        <v>3.2</v>
      </c>
      <c r="E17" s="81">
        <v>3.1</v>
      </c>
      <c r="F17" s="81">
        <v>3.5</v>
      </c>
      <c r="G17" s="81">
        <v>3.3</v>
      </c>
    </row>
    <row r="18" spans="1:7">
      <c r="A18" s="287" t="s">
        <v>217</v>
      </c>
      <c r="B18" s="287"/>
      <c r="C18" s="287"/>
      <c r="D18" s="287"/>
      <c r="E18" s="287"/>
      <c r="F18" s="287"/>
      <c r="G18" s="287"/>
    </row>
    <row r="19" spans="1:7">
      <c r="A19" s="9" t="s">
        <v>216</v>
      </c>
      <c r="B19" s="9" t="s">
        <v>215</v>
      </c>
      <c r="C19" s="81">
        <v>50.26</v>
      </c>
      <c r="D19" s="81">
        <v>74.69</v>
      </c>
      <c r="E19" s="81">
        <v>83.33</v>
      </c>
      <c r="F19" s="81">
        <v>118.85</v>
      </c>
      <c r="G19" s="81">
        <v>118.12</v>
      </c>
    </row>
    <row r="20" spans="1:7">
      <c r="A20" s="1" t="s">
        <v>214</v>
      </c>
      <c r="B20" s="33" t="s">
        <v>213</v>
      </c>
      <c r="C20" s="81">
        <v>183.7</v>
      </c>
      <c r="D20" s="81">
        <v>210.97</v>
      </c>
      <c r="E20" s="81">
        <v>216.08</v>
      </c>
      <c r="F20" s="81">
        <v>183.8</v>
      </c>
      <c r="G20" s="81">
        <v>173.69</v>
      </c>
    </row>
    <row r="21" spans="1:7" ht="22.5">
      <c r="A21" s="9" t="s">
        <v>212</v>
      </c>
      <c r="B21" s="30" t="s">
        <v>211</v>
      </c>
      <c r="C21" s="81">
        <v>50.11</v>
      </c>
      <c r="D21" s="81">
        <v>142.49</v>
      </c>
      <c r="E21" s="81">
        <v>173.38</v>
      </c>
      <c r="F21" s="81">
        <v>231.82</v>
      </c>
      <c r="G21" s="81">
        <v>252.88</v>
      </c>
    </row>
    <row r="22" spans="1:7">
      <c r="A22" s="1" t="s">
        <v>210</v>
      </c>
      <c r="B22" s="33" t="s">
        <v>209</v>
      </c>
      <c r="C22" s="81">
        <v>15.02</v>
      </c>
      <c r="D22" s="81">
        <v>10.73</v>
      </c>
      <c r="E22" s="81">
        <v>10.14</v>
      </c>
      <c r="F22" s="81">
        <v>6.77</v>
      </c>
      <c r="G22" s="81">
        <v>6.13</v>
      </c>
    </row>
    <row r="23" spans="1:7">
      <c r="A23" s="1" t="s">
        <v>208</v>
      </c>
      <c r="B23" s="33" t="s">
        <v>207</v>
      </c>
      <c r="C23" s="81">
        <v>6.24</v>
      </c>
      <c r="D23" s="81">
        <v>3.35</v>
      </c>
      <c r="E23" s="81">
        <v>3.42</v>
      </c>
      <c r="F23" s="81">
        <v>5.28</v>
      </c>
      <c r="G23" s="81">
        <v>5.29</v>
      </c>
    </row>
    <row r="24" spans="1:7">
      <c r="A24" s="1" t="s">
        <v>206</v>
      </c>
      <c r="B24" s="33" t="s">
        <v>205</v>
      </c>
      <c r="C24" s="81">
        <v>64.8</v>
      </c>
      <c r="D24" s="81">
        <v>102.14</v>
      </c>
      <c r="E24" s="81">
        <v>107.47</v>
      </c>
      <c r="F24" s="81">
        <v>88.87</v>
      </c>
      <c r="G24" s="81">
        <v>91.63</v>
      </c>
    </row>
    <row r="25" spans="1:7">
      <c r="A25" s="1" t="s">
        <v>204</v>
      </c>
      <c r="B25" s="33" t="s">
        <v>203</v>
      </c>
      <c r="C25" s="81">
        <v>9.5500000000000007</v>
      </c>
      <c r="D25" s="81">
        <v>11.97</v>
      </c>
      <c r="E25" s="81">
        <v>12.42</v>
      </c>
      <c r="F25" s="81">
        <v>19.66</v>
      </c>
      <c r="G25" s="81">
        <v>19</v>
      </c>
    </row>
    <row r="26" spans="1:7">
      <c r="A26" s="1" t="s">
        <v>202</v>
      </c>
      <c r="B26" s="33" t="s">
        <v>201</v>
      </c>
      <c r="C26" s="81">
        <v>7.21</v>
      </c>
      <c r="D26" s="81">
        <v>13.17</v>
      </c>
      <c r="E26" s="81">
        <v>17.420000000000002</v>
      </c>
      <c r="F26" s="81">
        <v>39.9</v>
      </c>
      <c r="G26" s="81">
        <v>44.18</v>
      </c>
    </row>
    <row r="27" spans="1:7" ht="22.5">
      <c r="A27" s="9" t="s">
        <v>200</v>
      </c>
      <c r="B27" s="30" t="s">
        <v>199</v>
      </c>
      <c r="C27" s="81">
        <v>9.77</v>
      </c>
      <c r="D27" s="81">
        <v>6.78</v>
      </c>
      <c r="E27" s="81">
        <v>6.59</v>
      </c>
      <c r="F27" s="81">
        <v>7.82</v>
      </c>
      <c r="G27" s="81">
        <v>6.62</v>
      </c>
    </row>
    <row r="28" spans="1:7" ht="22.5">
      <c r="A28" s="9" t="s">
        <v>198</v>
      </c>
      <c r="B28" s="30" t="s">
        <v>197</v>
      </c>
      <c r="C28" s="81">
        <v>1.7</v>
      </c>
      <c r="D28" s="81">
        <v>3.39</v>
      </c>
      <c r="E28" s="81">
        <v>5.88</v>
      </c>
      <c r="F28" s="81">
        <v>9.52</v>
      </c>
      <c r="G28" s="81">
        <v>13.52</v>
      </c>
    </row>
    <row r="29" spans="1:7">
      <c r="A29" s="1" t="s">
        <v>196</v>
      </c>
      <c r="B29" s="33" t="s">
        <v>195</v>
      </c>
      <c r="C29" s="81">
        <v>5.62</v>
      </c>
      <c r="D29" s="81">
        <v>4.99</v>
      </c>
      <c r="E29" s="81">
        <v>4.3899999999999997</v>
      </c>
      <c r="F29" s="81">
        <v>8.09</v>
      </c>
      <c r="G29" s="81">
        <v>9</v>
      </c>
    </row>
    <row r="30" spans="1:7">
      <c r="A30" s="1" t="s">
        <v>194</v>
      </c>
      <c r="B30" s="33" t="s">
        <v>193</v>
      </c>
      <c r="C30" s="81">
        <v>1.98</v>
      </c>
      <c r="D30" s="81">
        <v>2.4700000000000002</v>
      </c>
      <c r="E30" s="81">
        <v>2.88</v>
      </c>
      <c r="F30" s="81">
        <v>4.01</v>
      </c>
      <c r="G30" s="81">
        <v>3.62</v>
      </c>
    </row>
  </sheetData>
  <mergeCells count="7">
    <mergeCell ref="A5:G5"/>
    <mergeCell ref="A18:G18"/>
    <mergeCell ref="D4:G4"/>
    <mergeCell ref="C2:C4"/>
    <mergeCell ref="A2:A4"/>
    <mergeCell ref="D2:G2"/>
    <mergeCell ref="B2:B4"/>
  </mergeCells>
  <pageMargins left="0.74803149606299213" right="0.74803149606299213" top="0.62992125984251968" bottom="0.86614173228346458" header="0.51181102362204722" footer="0.74803149606299213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9FBEC-3665-4189-99EA-79C30069075B}">
  <sheetPr codeName="Munka13"/>
  <dimension ref="A1:F21"/>
  <sheetViews>
    <sheetView zoomScaleNormal="100" workbookViewId="0"/>
  </sheetViews>
  <sheetFormatPr defaultRowHeight="11.25"/>
  <cols>
    <col min="1" max="1" width="45.140625" style="1" customWidth="1"/>
    <col min="2" max="2" width="10.140625" style="1" customWidth="1"/>
    <col min="3" max="5" width="7.7109375" style="1" customWidth="1"/>
    <col min="6" max="6" width="9.7109375" style="1" customWidth="1"/>
    <col min="7" max="16384" width="9.140625" style="1"/>
  </cols>
  <sheetData>
    <row r="1" spans="1:6" s="9" customFormat="1" ht="12" thickBot="1">
      <c r="A1" s="25" t="s">
        <v>242</v>
      </c>
      <c r="B1" s="25"/>
      <c r="C1" s="25"/>
      <c r="D1" s="25"/>
      <c r="E1" s="25"/>
      <c r="F1" s="25"/>
    </row>
    <row r="2" spans="1:6" s="52" customFormat="1">
      <c r="A2" s="293" t="s">
        <v>241</v>
      </c>
      <c r="B2" s="291" t="s">
        <v>240</v>
      </c>
      <c r="C2" s="77" t="s">
        <v>239</v>
      </c>
      <c r="D2" s="77" t="s">
        <v>238</v>
      </c>
      <c r="E2" s="77" t="s">
        <v>237</v>
      </c>
      <c r="F2" s="298" t="s">
        <v>236</v>
      </c>
    </row>
    <row r="3" spans="1:6" s="52" customFormat="1">
      <c r="A3" s="302"/>
      <c r="B3" s="303"/>
      <c r="C3" s="289" t="s">
        <v>235</v>
      </c>
      <c r="D3" s="290"/>
      <c r="E3" s="301"/>
      <c r="F3" s="300"/>
    </row>
    <row r="4" spans="1:6" s="33" customFormat="1">
      <c r="A4" s="288" t="s">
        <v>234</v>
      </c>
      <c r="B4" s="288"/>
      <c r="C4" s="288"/>
      <c r="D4" s="288"/>
      <c r="E4" s="288"/>
      <c r="F4" s="288"/>
    </row>
    <row r="5" spans="1:6" s="5" customFormat="1" ht="22.5">
      <c r="A5" s="8" t="s">
        <v>232</v>
      </c>
      <c r="B5" s="11">
        <v>685.63599742349732</v>
      </c>
      <c r="C5" s="11">
        <v>477.45829797828395</v>
      </c>
      <c r="D5" s="11">
        <v>239.42545068320129</v>
      </c>
      <c r="E5" s="11">
        <v>174.37869010023343</v>
      </c>
      <c r="F5" s="11">
        <v>288.65852707591466</v>
      </c>
    </row>
    <row r="6" spans="1:6">
      <c r="A6" s="62" t="s">
        <v>231</v>
      </c>
      <c r="B6" s="85">
        <v>614.27096220106944</v>
      </c>
      <c r="C6" s="85">
        <v>395.45151997073361</v>
      </c>
      <c r="D6" s="85">
        <v>182.39034332299917</v>
      </c>
      <c r="E6" s="85">
        <v>139.69910358761109</v>
      </c>
      <c r="F6" s="85">
        <v>231.70187075111235</v>
      </c>
    </row>
    <row r="7" spans="1:6">
      <c r="A7" s="62" t="s">
        <v>230</v>
      </c>
      <c r="B7" s="85">
        <v>0.61345302483462327</v>
      </c>
      <c r="C7" s="85">
        <v>3.2010080634917411</v>
      </c>
      <c r="D7" s="85">
        <v>13.707084625100471</v>
      </c>
      <c r="E7" s="85">
        <v>24.322786920617485</v>
      </c>
      <c r="F7" s="85">
        <v>13.705136354291952</v>
      </c>
    </row>
    <row r="8" spans="1:6">
      <c r="A8" s="62" t="s">
        <v>229</v>
      </c>
      <c r="B8" s="85">
        <v>9.4062797141308909</v>
      </c>
      <c r="C8" s="85">
        <v>28.453405008815476</v>
      </c>
      <c r="D8" s="85">
        <v>54.092748880468484</v>
      </c>
      <c r="E8" s="85">
        <v>58.178537102057625</v>
      </c>
      <c r="F8" s="85">
        <v>48.242079967107671</v>
      </c>
    </row>
    <row r="9" spans="1:6">
      <c r="A9" s="62" t="s">
        <v>228</v>
      </c>
      <c r="B9" s="85">
        <v>43.759649104869794</v>
      </c>
      <c r="C9" s="85">
        <v>221.17441429173886</v>
      </c>
      <c r="D9" s="85">
        <v>391.01073602020898</v>
      </c>
      <c r="E9" s="85">
        <v>351.22888919401345</v>
      </c>
      <c r="F9" s="85">
        <v>333.781507045149</v>
      </c>
    </row>
    <row r="10" spans="1:6">
      <c r="A10" s="62" t="s">
        <v>227</v>
      </c>
      <c r="B10" s="85">
        <v>4.9076241986769862</v>
      </c>
      <c r="C10" s="85">
        <v>21.6957213192218</v>
      </c>
      <c r="D10" s="85">
        <v>205.28332759214604</v>
      </c>
      <c r="E10" s="85">
        <v>419.17577136580292</v>
      </c>
      <c r="F10" s="85">
        <v>213.40315076358877</v>
      </c>
    </row>
    <row r="11" spans="1:6">
      <c r="A11" s="62" t="s">
        <v>226</v>
      </c>
      <c r="B11" s="85">
        <v>18.199106403427159</v>
      </c>
      <c r="C11" s="85">
        <v>18.291474648524233</v>
      </c>
      <c r="D11" s="85">
        <v>14.317085773337926</v>
      </c>
      <c r="E11" s="85">
        <v>15.574429689492165</v>
      </c>
      <c r="F11" s="85">
        <v>15.53878908031446</v>
      </c>
    </row>
    <row r="12" spans="1:6" ht="22.5">
      <c r="A12" s="62" t="s">
        <v>225</v>
      </c>
      <c r="B12" s="85">
        <v>108.58118539572833</v>
      </c>
      <c r="C12" s="85">
        <v>94.556762002509998</v>
      </c>
      <c r="D12" s="85">
        <v>49.302445745780226</v>
      </c>
      <c r="E12" s="85">
        <v>30.756556364135658</v>
      </c>
      <c r="F12" s="85">
        <v>55.992570870914157</v>
      </c>
    </row>
    <row r="13" spans="1:6" s="5" customFormat="1">
      <c r="A13" s="287" t="s">
        <v>233</v>
      </c>
      <c r="B13" s="287"/>
      <c r="C13" s="287"/>
      <c r="D13" s="287"/>
      <c r="E13" s="287"/>
      <c r="F13" s="287"/>
    </row>
    <row r="14" spans="1:6" s="5" customFormat="1" ht="22.5">
      <c r="A14" s="8" t="s">
        <v>232</v>
      </c>
      <c r="B14" s="11">
        <v>755.75418510783356</v>
      </c>
      <c r="C14" s="11">
        <v>468.65978661639559</v>
      </c>
      <c r="D14" s="11">
        <v>270.67408674563131</v>
      </c>
      <c r="E14" s="11">
        <v>387.10471016349749</v>
      </c>
      <c r="F14" s="11">
        <v>357.70549899986599</v>
      </c>
    </row>
    <row r="15" spans="1:6">
      <c r="A15" s="62" t="s">
        <v>231</v>
      </c>
      <c r="B15" s="85">
        <v>691.25969852073888</v>
      </c>
      <c r="C15" s="85">
        <v>398.67769837881093</v>
      </c>
      <c r="D15" s="85">
        <v>219.06242262251649</v>
      </c>
      <c r="E15" s="85">
        <v>332.44836246220081</v>
      </c>
      <c r="F15" s="85">
        <v>301.37040695279268</v>
      </c>
    </row>
    <row r="16" spans="1:6">
      <c r="A16" s="62" t="s">
        <v>230</v>
      </c>
      <c r="B16" s="85">
        <v>0.43284890326909137</v>
      </c>
      <c r="C16" s="85">
        <v>3.4910481469247894</v>
      </c>
      <c r="D16" s="85">
        <v>13.952660749809588</v>
      </c>
      <c r="E16" s="85">
        <v>23.371431500179384</v>
      </c>
      <c r="F16" s="85">
        <v>13.679252306760707</v>
      </c>
    </row>
    <row r="17" spans="1:6">
      <c r="A17" s="62" t="s">
        <v>229</v>
      </c>
      <c r="B17" s="85">
        <v>9.0898269686509181</v>
      </c>
      <c r="C17" s="85">
        <v>22.396416573348265</v>
      </c>
      <c r="D17" s="85">
        <v>49.44627142914976</v>
      </c>
      <c r="E17" s="85">
        <v>58.05955614781405</v>
      </c>
      <c r="F17" s="85">
        <v>44.680924987467307</v>
      </c>
    </row>
    <row r="18" spans="1:6">
      <c r="A18" s="62" t="s">
        <v>228</v>
      </c>
      <c r="B18" s="85">
        <v>33.112941100085486</v>
      </c>
      <c r="C18" s="85">
        <v>167.30176888724185</v>
      </c>
      <c r="D18" s="85">
        <v>264.17790866373616</v>
      </c>
      <c r="E18" s="85">
        <v>258.15181179847264</v>
      </c>
      <c r="F18" s="85">
        <v>234.21500647729471</v>
      </c>
    </row>
    <row r="19" spans="1:6">
      <c r="A19" s="62" t="s">
        <v>227</v>
      </c>
      <c r="B19" s="85">
        <v>3.6792156777872762</v>
      </c>
      <c r="C19" s="85">
        <v>34.803064603188673</v>
      </c>
      <c r="D19" s="85">
        <v>236.8186427130299</v>
      </c>
      <c r="E19" s="85">
        <v>475.79314232996774</v>
      </c>
      <c r="F19" s="85">
        <v>246.64347083728339</v>
      </c>
    </row>
    <row r="20" spans="1:6">
      <c r="A20" s="62" t="s">
        <v>226</v>
      </c>
      <c r="B20" s="85">
        <v>18.396078388936381</v>
      </c>
      <c r="C20" s="85">
        <v>14.716110650113729</v>
      </c>
      <c r="D20" s="85">
        <v>12.276835099697506</v>
      </c>
      <c r="E20" s="85">
        <v>14.514889036953512</v>
      </c>
      <c r="F20" s="85">
        <v>13.550202756696928</v>
      </c>
    </row>
    <row r="21" spans="1:6" ht="22.5">
      <c r="A21" s="62" t="s">
        <v>225</v>
      </c>
      <c r="B21" s="85">
        <v>126.17545530294012</v>
      </c>
      <c r="C21" s="85">
        <v>98.232724011160613</v>
      </c>
      <c r="D21" s="85">
        <v>51.197415086008462</v>
      </c>
      <c r="E21" s="85">
        <v>30.054840859002613</v>
      </c>
      <c r="F21" s="85">
        <v>58.211273967231342</v>
      </c>
    </row>
  </sheetData>
  <mergeCells count="6">
    <mergeCell ref="A13:F13"/>
    <mergeCell ref="C3:E3"/>
    <mergeCell ref="A4:F4"/>
    <mergeCell ref="A2:A3"/>
    <mergeCell ref="B2:B3"/>
    <mergeCell ref="F2:F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90DF2-8259-4943-8CE0-E943BB17F0CA}">
  <sheetPr codeName="Munka14"/>
  <dimension ref="A1:I27"/>
  <sheetViews>
    <sheetView zoomScaleNormal="100" workbookViewId="0"/>
  </sheetViews>
  <sheetFormatPr defaultRowHeight="11.25"/>
  <cols>
    <col min="1" max="1" width="39" style="1" customWidth="1"/>
    <col min="2" max="8" width="5.85546875" style="1" customWidth="1"/>
    <col min="9" max="9" width="8" style="1" customWidth="1"/>
    <col min="10" max="16384" width="9.140625" style="1"/>
  </cols>
  <sheetData>
    <row r="1" spans="1:9" ht="12" thickBot="1">
      <c r="A1" s="25" t="s">
        <v>263</v>
      </c>
      <c r="B1" s="86"/>
      <c r="C1" s="86"/>
      <c r="D1" s="86"/>
      <c r="E1" s="86"/>
      <c r="F1" s="86"/>
      <c r="G1" s="86"/>
      <c r="H1" s="86"/>
      <c r="I1" s="86"/>
    </row>
    <row r="2" spans="1:9">
      <c r="A2" s="293" t="s">
        <v>262</v>
      </c>
      <c r="B2" s="304" t="s">
        <v>261</v>
      </c>
      <c r="C2" s="305"/>
      <c r="D2" s="305"/>
      <c r="E2" s="305"/>
      <c r="F2" s="305"/>
      <c r="G2" s="305"/>
      <c r="H2" s="306"/>
      <c r="I2" s="307" t="s">
        <v>7</v>
      </c>
    </row>
    <row r="3" spans="1:9">
      <c r="A3" s="302"/>
      <c r="B3" s="83" t="s">
        <v>260</v>
      </c>
      <c r="C3" s="83" t="s">
        <v>259</v>
      </c>
      <c r="D3" s="83" t="s">
        <v>258</v>
      </c>
      <c r="E3" s="83" t="s">
        <v>257</v>
      </c>
      <c r="F3" s="83" t="s">
        <v>256</v>
      </c>
      <c r="G3" s="83" t="s">
        <v>255</v>
      </c>
      <c r="H3" s="83" t="s">
        <v>254</v>
      </c>
      <c r="I3" s="308"/>
    </row>
    <row r="4" spans="1:9" s="33" customFormat="1">
      <c r="A4" s="286" t="s">
        <v>253</v>
      </c>
      <c r="B4" s="286"/>
      <c r="C4" s="286"/>
      <c r="D4" s="286"/>
      <c r="E4" s="286"/>
      <c r="F4" s="286"/>
      <c r="G4" s="286"/>
      <c r="H4" s="286"/>
      <c r="I4" s="286"/>
    </row>
    <row r="5" spans="1:9">
      <c r="A5" s="30" t="s">
        <v>230</v>
      </c>
      <c r="B5" s="2">
        <v>34.0002678516488</v>
      </c>
      <c r="C5" s="2">
        <v>66.634527564384896</v>
      </c>
      <c r="D5" s="2">
        <v>257.88866435194615</v>
      </c>
      <c r="E5" s="2">
        <v>717.95121003012923</v>
      </c>
      <c r="F5" s="2">
        <v>1273.3534856226522</v>
      </c>
      <c r="G5" s="2">
        <v>1722.5976856226926</v>
      </c>
      <c r="H5" s="2">
        <v>1700.2881844380404</v>
      </c>
      <c r="I5" s="2">
        <v>655.78630282459801</v>
      </c>
    </row>
    <row r="6" spans="1:9" ht="22.5">
      <c r="A6" s="30" t="s">
        <v>251</v>
      </c>
      <c r="B6" s="2">
        <v>14.502598281647215</v>
      </c>
      <c r="C6" s="2">
        <v>15.412067599925756</v>
      </c>
      <c r="D6" s="2">
        <v>27.333892412385111</v>
      </c>
      <c r="E6" s="2">
        <v>58.772891992835618</v>
      </c>
      <c r="F6" s="2">
        <v>116.44621127577793</v>
      </c>
      <c r="G6" s="2">
        <v>229.58420685326411</v>
      </c>
      <c r="H6" s="2">
        <v>458.71600815175918</v>
      </c>
      <c r="I6" s="2">
        <v>87.583270244484538</v>
      </c>
    </row>
    <row r="7" spans="1:9">
      <c r="A7" s="30" t="s">
        <v>250</v>
      </c>
      <c r="B7" s="2">
        <v>226.08127005116933</v>
      </c>
      <c r="C7" s="2">
        <v>430.27601444911966</v>
      </c>
      <c r="D7" s="2">
        <v>1132.2042601208809</v>
      </c>
      <c r="E7" s="2">
        <v>2394.8738597392498</v>
      </c>
      <c r="F7" s="2">
        <v>3993.8399009880309</v>
      </c>
      <c r="G7" s="2">
        <v>5349.2698941385115</v>
      </c>
      <c r="H7" s="2">
        <v>6163.4661136398327</v>
      </c>
      <c r="I7" s="2">
        <v>2247.000314539624</v>
      </c>
    </row>
    <row r="8" spans="1:9">
      <c r="A8" s="30" t="s">
        <v>249</v>
      </c>
      <c r="B8" s="2">
        <v>9.3627423182680864</v>
      </c>
      <c r="C8" s="2">
        <v>30.505602801124908</v>
      </c>
      <c r="D8" s="2">
        <v>178.88479871232462</v>
      </c>
      <c r="E8" s="2">
        <v>666.06500701164907</v>
      </c>
      <c r="F8" s="2">
        <v>1489.3928071037274</v>
      </c>
      <c r="G8" s="2">
        <v>2578.6167937687896</v>
      </c>
      <c r="H8" s="2">
        <v>3742.0435059746646</v>
      </c>
      <c r="I8" s="2">
        <v>856.85579115426663</v>
      </c>
    </row>
    <row r="9" spans="1:9">
      <c r="A9" s="30" t="s">
        <v>248</v>
      </c>
      <c r="B9" s="2">
        <v>5.1398559633791301</v>
      </c>
      <c r="C9" s="2">
        <v>8.8453996877157373</v>
      </c>
      <c r="D9" s="2">
        <v>46.504513243793568</v>
      </c>
      <c r="E9" s="2">
        <v>196.50667147994392</v>
      </c>
      <c r="F9" s="2">
        <v>518.97744535681625</v>
      </c>
      <c r="G9" s="2">
        <v>1066.2817328201506</v>
      </c>
      <c r="H9" s="2">
        <v>1723.8995573989782</v>
      </c>
      <c r="I9" s="2">
        <v>329.84981034480217</v>
      </c>
    </row>
    <row r="10" spans="1:9">
      <c r="A10" s="30" t="s">
        <v>247</v>
      </c>
      <c r="B10" s="2">
        <v>54.004683784237052</v>
      </c>
      <c r="C10" s="2">
        <v>68.031169620340009</v>
      </c>
      <c r="D10" s="2">
        <v>156.82398003303743</v>
      </c>
      <c r="E10" s="2">
        <v>336.86461269316743</v>
      </c>
      <c r="F10" s="2">
        <v>611.05203848972246</v>
      </c>
      <c r="G10" s="2">
        <v>1001.2398951354827</v>
      </c>
      <c r="H10" s="2">
        <v>1444.5132735417956</v>
      </c>
      <c r="I10" s="2">
        <v>385.2554223910667</v>
      </c>
    </row>
    <row r="11" spans="1:9">
      <c r="A11" s="1" t="s">
        <v>228</v>
      </c>
      <c r="B11" s="2">
        <v>126.05919038822805</v>
      </c>
      <c r="C11" s="2">
        <v>110.91053098738305</v>
      </c>
      <c r="D11" s="2">
        <v>114.16281499121025</v>
      </c>
      <c r="E11" s="2">
        <v>141.20489288144066</v>
      </c>
      <c r="F11" s="2">
        <v>207.21323622218128</v>
      </c>
      <c r="G11" s="2">
        <v>289.40247726273844</v>
      </c>
      <c r="H11" s="2">
        <v>333.38719958343432</v>
      </c>
      <c r="I11" s="2">
        <v>163.54184214613855</v>
      </c>
    </row>
    <row r="12" spans="1:9" ht="22.5">
      <c r="A12" s="30" t="s">
        <v>246</v>
      </c>
      <c r="B12" s="2">
        <v>36.702915118777732</v>
      </c>
      <c r="C12" s="2">
        <v>91.296285973487073</v>
      </c>
      <c r="D12" s="2">
        <v>233.67557067955778</v>
      </c>
      <c r="E12" s="2">
        <v>412.38215570026244</v>
      </c>
      <c r="F12" s="2">
        <v>557.02404745019658</v>
      </c>
      <c r="G12" s="2">
        <v>618.59955038004261</v>
      </c>
      <c r="H12" s="2">
        <v>642.08570120391062</v>
      </c>
      <c r="I12" s="2">
        <v>323.99323532080297</v>
      </c>
    </row>
    <row r="13" spans="1:9">
      <c r="A13" s="30" t="s">
        <v>245</v>
      </c>
      <c r="B13" s="2">
        <v>11.727558677005902</v>
      </c>
      <c r="C13" s="2">
        <v>38.432159030975441</v>
      </c>
      <c r="D13" s="2">
        <v>198.93170293378142</v>
      </c>
      <c r="E13" s="2">
        <v>441.09520569817977</v>
      </c>
      <c r="F13" s="2">
        <v>571.51626151726941</v>
      </c>
      <c r="G13" s="2">
        <v>576.95143065363391</v>
      </c>
      <c r="H13" s="2">
        <v>432.81531956152872</v>
      </c>
      <c r="I13" s="2">
        <v>294.80685297008097</v>
      </c>
    </row>
    <row r="14" spans="1:9">
      <c r="A14" s="30" t="s">
        <v>244</v>
      </c>
      <c r="B14" s="2">
        <v>127.820737267696</v>
      </c>
      <c r="C14" s="2">
        <v>99.088078496184039</v>
      </c>
      <c r="D14" s="2">
        <v>126.06182102449827</v>
      </c>
      <c r="E14" s="2">
        <v>168.33511517154241</v>
      </c>
      <c r="F14" s="2">
        <v>236.23398569484081</v>
      </c>
      <c r="G14" s="2">
        <v>338.99828268204902</v>
      </c>
      <c r="H14" s="2">
        <v>494.67173009417616</v>
      </c>
      <c r="I14" s="2">
        <v>187.1102010413446</v>
      </c>
    </row>
    <row r="15" spans="1:9" ht="22.5">
      <c r="A15" s="30" t="s">
        <v>243</v>
      </c>
      <c r="B15" s="2">
        <v>2.9922166171784608</v>
      </c>
      <c r="C15" s="2">
        <v>5.3170408095133377</v>
      </c>
      <c r="D15" s="2">
        <v>23.075462604606329</v>
      </c>
      <c r="E15" s="2">
        <v>86.389070158143923</v>
      </c>
      <c r="F15" s="2">
        <v>223.99369461563398</v>
      </c>
      <c r="G15" s="2">
        <v>420.21632870280013</v>
      </c>
      <c r="H15" s="2">
        <v>700.71013673049811</v>
      </c>
      <c r="I15" s="2">
        <v>137.20199648900336</v>
      </c>
    </row>
    <row r="16" spans="1:9" s="33" customFormat="1">
      <c r="A16" s="287" t="s">
        <v>252</v>
      </c>
      <c r="B16" s="287"/>
      <c r="C16" s="287"/>
      <c r="D16" s="287"/>
      <c r="E16" s="287"/>
      <c r="F16" s="287"/>
      <c r="G16" s="287"/>
      <c r="H16" s="287"/>
      <c r="I16" s="287"/>
    </row>
    <row r="17" spans="1:9">
      <c r="A17" s="30" t="s">
        <v>230</v>
      </c>
      <c r="B17" s="2">
        <v>41.163656224593716</v>
      </c>
      <c r="C17" s="2">
        <v>76.968966916445865</v>
      </c>
      <c r="D17" s="2">
        <v>246.05733635076572</v>
      </c>
      <c r="E17" s="2">
        <v>582.73180784936426</v>
      </c>
      <c r="F17" s="2">
        <v>1102.2855780391969</v>
      </c>
      <c r="G17" s="2">
        <v>1596.9409385306301</v>
      </c>
      <c r="H17" s="2">
        <v>1534.4786395326107</v>
      </c>
      <c r="I17" s="2">
        <v>700.67420160979657</v>
      </c>
    </row>
    <row r="18" spans="1:9" ht="22.5">
      <c r="A18" s="30" t="s">
        <v>251</v>
      </c>
      <c r="B18" s="2">
        <v>11.574929504420146</v>
      </c>
      <c r="C18" s="2">
        <v>13.928444682450541</v>
      </c>
      <c r="D18" s="2">
        <v>28.145927467621398</v>
      </c>
      <c r="E18" s="2">
        <v>52.852419781686521</v>
      </c>
      <c r="F18" s="2">
        <v>90.768369495429823</v>
      </c>
      <c r="G18" s="2">
        <v>169.52574269600441</v>
      </c>
      <c r="H18" s="2">
        <v>268.35783941098538</v>
      </c>
      <c r="I18" s="2">
        <v>81.995351507031344</v>
      </c>
    </row>
    <row r="19" spans="1:9">
      <c r="A19" s="30" t="s">
        <v>250</v>
      </c>
      <c r="B19" s="2">
        <v>142.03089904882643</v>
      </c>
      <c r="C19" s="2">
        <v>313.43452549795779</v>
      </c>
      <c r="D19" s="2">
        <v>1119.3667705513797</v>
      </c>
      <c r="E19" s="2">
        <v>2585.8052770596973</v>
      </c>
      <c r="F19" s="2">
        <v>4251.7028412203799</v>
      </c>
      <c r="G19" s="2">
        <v>5512.7892187720809</v>
      </c>
      <c r="H19" s="2">
        <v>6060.552092609083</v>
      </c>
      <c r="I19" s="2">
        <v>2724.5608274159003</v>
      </c>
    </row>
    <row r="20" spans="1:9">
      <c r="A20" s="30" t="s">
        <v>249</v>
      </c>
      <c r="B20" s="2">
        <v>8.9442637079610208</v>
      </c>
      <c r="C20" s="2">
        <v>30.896979117509012</v>
      </c>
      <c r="D20" s="2">
        <v>185.45192931320548</v>
      </c>
      <c r="E20" s="2">
        <v>623.34916093267771</v>
      </c>
      <c r="F20" s="2">
        <v>1289.2038409131849</v>
      </c>
      <c r="G20" s="2">
        <v>2209.5791129309032</v>
      </c>
      <c r="H20" s="2">
        <v>3125.4045131724697</v>
      </c>
      <c r="I20" s="2">
        <v>965.12278560929485</v>
      </c>
    </row>
    <row r="21" spans="1:9">
      <c r="A21" s="30" t="s">
        <v>248</v>
      </c>
      <c r="B21" s="2">
        <v>5.6621949523786856</v>
      </c>
      <c r="C21" s="2">
        <v>11.600677214972505</v>
      </c>
      <c r="D21" s="2">
        <v>60.667029210450501</v>
      </c>
      <c r="E21" s="2">
        <v>200.5681571202463</v>
      </c>
      <c r="F21" s="2">
        <v>417.60625333075222</v>
      </c>
      <c r="G21" s="2">
        <v>789.39495992644163</v>
      </c>
      <c r="H21" s="2">
        <v>1259.8874964706904</v>
      </c>
      <c r="I21" s="2">
        <v>348.93062055493397</v>
      </c>
    </row>
    <row r="22" spans="1:9">
      <c r="A22" s="30" t="s">
        <v>247</v>
      </c>
      <c r="B22" s="2">
        <v>54.291931246923056</v>
      </c>
      <c r="C22" s="2">
        <v>72.96215406259023</v>
      </c>
      <c r="D22" s="2">
        <v>165.16282888909089</v>
      </c>
      <c r="E22" s="2">
        <v>294.35755032741906</v>
      </c>
      <c r="F22" s="2">
        <v>410.23655534635708</v>
      </c>
      <c r="G22" s="2">
        <v>546.71455550192422</v>
      </c>
      <c r="H22" s="2">
        <v>703.79862302630147</v>
      </c>
      <c r="I22" s="2">
        <v>305.96480466704406</v>
      </c>
    </row>
    <row r="23" spans="1:9">
      <c r="A23" s="1" t="s">
        <v>228</v>
      </c>
      <c r="B23" s="2">
        <v>113.74497824689927</v>
      </c>
      <c r="C23" s="2">
        <v>117.67309749529676</v>
      </c>
      <c r="D23" s="2">
        <v>159.66304995863612</v>
      </c>
      <c r="E23" s="2">
        <v>218.56917479141578</v>
      </c>
      <c r="F23" s="2">
        <v>254.15741405818474</v>
      </c>
      <c r="G23" s="2">
        <v>249.3608602371562</v>
      </c>
      <c r="H23" s="2">
        <v>202.35432096084097</v>
      </c>
      <c r="I23" s="2">
        <v>189.13954870977869</v>
      </c>
    </row>
    <row r="24" spans="1:9" ht="22.5">
      <c r="A24" s="30" t="s">
        <v>246</v>
      </c>
      <c r="B24" s="2">
        <v>41.38914186429021</v>
      </c>
      <c r="C24" s="2">
        <v>83.036426380855829</v>
      </c>
      <c r="D24" s="2">
        <v>198.63907431171884</v>
      </c>
      <c r="E24" s="2">
        <v>319.85046881911791</v>
      </c>
      <c r="F24" s="2">
        <v>390.26512226897006</v>
      </c>
      <c r="G24" s="2">
        <v>394.03677554219058</v>
      </c>
      <c r="H24" s="2">
        <v>385.24857198705553</v>
      </c>
      <c r="I24" s="2">
        <v>259.63835162845243</v>
      </c>
    </row>
    <row r="25" spans="1:9">
      <c r="A25" s="30" t="s">
        <v>245</v>
      </c>
      <c r="B25" s="2">
        <v>7.8418894694448174</v>
      </c>
      <c r="C25" s="2">
        <v>19.932303942831048</v>
      </c>
      <c r="D25" s="2">
        <v>86.024553354788111</v>
      </c>
      <c r="E25" s="2">
        <v>181.31422770775961</v>
      </c>
      <c r="F25" s="2">
        <v>229.19312271145091</v>
      </c>
      <c r="G25" s="2">
        <v>206.48848447252846</v>
      </c>
      <c r="H25" s="2">
        <v>142.64926264578764</v>
      </c>
      <c r="I25" s="2">
        <v>127.70654226560546</v>
      </c>
    </row>
    <row r="26" spans="1:9">
      <c r="A26" s="30" t="s">
        <v>244</v>
      </c>
      <c r="B26" s="2">
        <v>157.46413838805327</v>
      </c>
      <c r="C26" s="2">
        <v>105.91977979065358</v>
      </c>
      <c r="D26" s="2">
        <v>162.85199740570653</v>
      </c>
      <c r="E26" s="2">
        <v>222.71145442597464</v>
      </c>
      <c r="F26" s="2">
        <v>273.32161855310255</v>
      </c>
      <c r="G26" s="2">
        <v>322.22187555632229</v>
      </c>
      <c r="H26" s="2">
        <v>394.50079273722389</v>
      </c>
      <c r="I26" s="2">
        <v>225.1487058633796</v>
      </c>
    </row>
    <row r="27" spans="1:9" ht="22.5">
      <c r="A27" s="30" t="s">
        <v>243</v>
      </c>
      <c r="B27" s="2">
        <v>3.6578781550764958</v>
      </c>
      <c r="C27" s="2">
        <v>12.656440601861451</v>
      </c>
      <c r="D27" s="2">
        <v>83.867777303629396</v>
      </c>
      <c r="E27" s="2">
        <v>376.49997826581676</v>
      </c>
      <c r="F27" s="2">
        <v>919.41840675500828</v>
      </c>
      <c r="G27" s="2">
        <v>1399.6839630519405</v>
      </c>
      <c r="H27" s="2">
        <v>1582.9116260886565</v>
      </c>
      <c r="I27" s="2">
        <v>574.91132881970088</v>
      </c>
    </row>
  </sheetData>
  <mergeCells count="5">
    <mergeCell ref="A16:I16"/>
    <mergeCell ref="B2:H2"/>
    <mergeCell ref="A2:A3"/>
    <mergeCell ref="I2:I3"/>
    <mergeCell ref="A4:I4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2931C-AAE3-4ABF-AA20-A36B9D59FAAF}">
  <sheetPr codeName="Munka15"/>
  <dimension ref="A1:F17"/>
  <sheetViews>
    <sheetView zoomScaleNormal="100" workbookViewId="0"/>
  </sheetViews>
  <sheetFormatPr defaultRowHeight="11.25"/>
  <cols>
    <col min="1" max="1" width="18" style="1" customWidth="1"/>
    <col min="2" max="6" width="14" style="1" customWidth="1"/>
    <col min="7" max="16384" width="9.140625" style="1"/>
  </cols>
  <sheetData>
    <row r="1" spans="1:6" s="9" customFormat="1" ht="12" thickBot="1">
      <c r="A1" s="97" t="s">
        <v>283</v>
      </c>
      <c r="F1" s="96"/>
    </row>
    <row r="2" spans="1:6" s="52" customFormat="1" ht="22.5">
      <c r="A2" s="293" t="s">
        <v>282</v>
      </c>
      <c r="B2" s="95" t="s">
        <v>281</v>
      </c>
      <c r="C2" s="95" t="s">
        <v>280</v>
      </c>
      <c r="D2" s="77" t="s">
        <v>279</v>
      </c>
      <c r="E2" s="75" t="s">
        <v>278</v>
      </c>
      <c r="F2" s="94" t="s">
        <v>277</v>
      </c>
    </row>
    <row r="3" spans="1:6" s="52" customFormat="1">
      <c r="A3" s="309"/>
      <c r="B3" s="310" t="s">
        <v>276</v>
      </c>
      <c r="C3" s="311"/>
      <c r="D3" s="311"/>
      <c r="E3" s="311"/>
      <c r="F3" s="311"/>
    </row>
    <row r="4" spans="1:6" s="52" customFormat="1">
      <c r="A4" s="302"/>
      <c r="B4" s="312"/>
      <c r="C4" s="313"/>
      <c r="D4" s="313"/>
      <c r="E4" s="313"/>
      <c r="F4" s="313"/>
    </row>
    <row r="5" spans="1:6">
      <c r="A5" s="93" t="s">
        <v>275</v>
      </c>
      <c r="B5" s="79">
        <v>0.3</v>
      </c>
      <c r="C5" s="11">
        <v>0</v>
      </c>
      <c r="D5" s="11">
        <v>0</v>
      </c>
      <c r="E5" s="11">
        <v>0.3</v>
      </c>
      <c r="F5" s="79">
        <v>0</v>
      </c>
    </row>
    <row r="6" spans="1:6">
      <c r="A6" s="91" t="s">
        <v>274</v>
      </c>
      <c r="B6" s="79">
        <v>7.6</v>
      </c>
      <c r="C6" s="11">
        <v>0</v>
      </c>
      <c r="D6" s="11">
        <v>0.6</v>
      </c>
      <c r="E6" s="11">
        <v>7.6</v>
      </c>
      <c r="F6" s="79">
        <v>0.4</v>
      </c>
    </row>
    <row r="7" spans="1:6">
      <c r="A7" s="91" t="s">
        <v>273</v>
      </c>
      <c r="B7" s="79">
        <v>45</v>
      </c>
      <c r="C7" s="79">
        <v>0.1</v>
      </c>
      <c r="D7" s="11">
        <v>0</v>
      </c>
      <c r="E7" s="11">
        <v>37.200000000000003</v>
      </c>
      <c r="F7" s="79">
        <v>5.8</v>
      </c>
    </row>
    <row r="8" spans="1:6">
      <c r="A8" s="91" t="s">
        <v>272</v>
      </c>
      <c r="B8" s="79">
        <v>84.3</v>
      </c>
      <c r="C8" s="79">
        <v>2.6</v>
      </c>
      <c r="D8" s="11">
        <v>0.8</v>
      </c>
      <c r="E8" s="11">
        <v>78.8</v>
      </c>
      <c r="F8" s="79">
        <v>28.7</v>
      </c>
    </row>
    <row r="9" spans="1:6">
      <c r="A9" s="91" t="s">
        <v>271</v>
      </c>
      <c r="B9" s="79">
        <v>98.4</v>
      </c>
      <c r="C9" s="79">
        <v>30.4</v>
      </c>
      <c r="D9" s="11">
        <v>2.2000000000000002</v>
      </c>
      <c r="E9" s="11">
        <v>97.4</v>
      </c>
      <c r="F9" s="79">
        <v>75</v>
      </c>
    </row>
    <row r="10" spans="1:6">
      <c r="A10" s="91" t="s">
        <v>270</v>
      </c>
      <c r="B10" s="79">
        <v>100</v>
      </c>
      <c r="C10" s="79">
        <v>90.5</v>
      </c>
      <c r="D10" s="11">
        <v>8</v>
      </c>
      <c r="E10" s="11">
        <v>100</v>
      </c>
      <c r="F10" s="79">
        <v>99.3</v>
      </c>
    </row>
    <row r="11" spans="1:6">
      <c r="A11" s="91" t="s">
        <v>269</v>
      </c>
      <c r="B11" s="79">
        <v>100</v>
      </c>
      <c r="C11" s="79">
        <v>100</v>
      </c>
      <c r="D11" s="11">
        <v>45.1</v>
      </c>
      <c r="E11" s="11">
        <v>100</v>
      </c>
      <c r="F11" s="79">
        <v>100</v>
      </c>
    </row>
    <row r="12" spans="1:6">
      <c r="A12" s="91" t="s">
        <v>268</v>
      </c>
      <c r="B12" s="79">
        <v>100</v>
      </c>
      <c r="C12" s="79">
        <v>100</v>
      </c>
      <c r="D12" s="11">
        <v>73.2</v>
      </c>
      <c r="E12" s="11">
        <v>100</v>
      </c>
      <c r="F12" s="79">
        <v>100</v>
      </c>
    </row>
    <row r="13" spans="1:6">
      <c r="A13" s="91" t="s">
        <v>267</v>
      </c>
      <c r="B13" s="79">
        <v>100</v>
      </c>
      <c r="C13" s="79">
        <v>100</v>
      </c>
      <c r="D13" s="11">
        <v>91.7</v>
      </c>
      <c r="E13" s="11">
        <v>100</v>
      </c>
      <c r="F13" s="79">
        <v>100</v>
      </c>
    </row>
    <row r="14" spans="1:6">
      <c r="A14" s="91" t="s">
        <v>266</v>
      </c>
      <c r="B14" s="79">
        <v>100</v>
      </c>
      <c r="C14" s="79">
        <v>100</v>
      </c>
      <c r="D14" s="11">
        <v>100</v>
      </c>
      <c r="E14" s="11">
        <v>100</v>
      </c>
      <c r="F14" s="79">
        <v>100</v>
      </c>
    </row>
    <row r="15" spans="1:6">
      <c r="A15" s="91" t="s">
        <v>265</v>
      </c>
      <c r="B15" s="79">
        <v>100</v>
      </c>
      <c r="C15" s="79">
        <v>100</v>
      </c>
      <c r="D15" s="11">
        <v>100</v>
      </c>
      <c r="E15" s="11">
        <v>100</v>
      </c>
      <c r="F15" s="79">
        <v>100</v>
      </c>
    </row>
    <row r="16" spans="1:6">
      <c r="A16" s="1" t="s">
        <v>264</v>
      </c>
      <c r="B16" s="79">
        <v>100</v>
      </c>
      <c r="C16" s="79">
        <v>100</v>
      </c>
      <c r="D16" s="79">
        <v>100</v>
      </c>
      <c r="E16" s="11">
        <v>100</v>
      </c>
      <c r="F16" s="79">
        <v>100</v>
      </c>
    </row>
    <row r="17" spans="1:6" s="87" customFormat="1">
      <c r="A17" s="90" t="s">
        <v>7</v>
      </c>
      <c r="B17" s="88">
        <v>53.1</v>
      </c>
      <c r="C17" s="88">
        <v>13.9</v>
      </c>
      <c r="D17" s="13">
        <v>3.7</v>
      </c>
      <c r="E17" s="89">
        <v>50.1</v>
      </c>
      <c r="F17" s="88">
        <v>28</v>
      </c>
    </row>
  </sheetData>
  <mergeCells count="2">
    <mergeCell ref="A2:A4"/>
    <mergeCell ref="B3:F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814A9-3260-4603-862B-A3CF4451BAA0}">
  <sheetPr codeName="Munka16"/>
  <dimension ref="A1:E19"/>
  <sheetViews>
    <sheetView zoomScaleNormal="100" workbookViewId="0"/>
  </sheetViews>
  <sheetFormatPr defaultRowHeight="11.25"/>
  <cols>
    <col min="1" max="1" width="18" style="1" customWidth="1"/>
    <col min="2" max="2" width="17.5703125" style="1" customWidth="1"/>
    <col min="3" max="3" width="17.7109375" style="1" customWidth="1"/>
    <col min="4" max="5" width="17.42578125" style="1" customWidth="1"/>
    <col min="6" max="16384" width="9.140625" style="1"/>
  </cols>
  <sheetData>
    <row r="1" spans="1:5" s="9" customFormat="1" ht="12" thickBot="1">
      <c r="A1" s="25" t="s">
        <v>288</v>
      </c>
      <c r="B1" s="25"/>
      <c r="C1" s="25"/>
      <c r="D1" s="25"/>
    </row>
    <row r="2" spans="1:5">
      <c r="A2" s="103" t="s">
        <v>287</v>
      </c>
      <c r="B2" s="103" t="s">
        <v>286</v>
      </c>
      <c r="C2" s="103" t="s">
        <v>285</v>
      </c>
      <c r="D2" s="103" t="s">
        <v>284</v>
      </c>
      <c r="E2" s="102" t="s">
        <v>7</v>
      </c>
    </row>
    <row r="3" spans="1:5">
      <c r="A3" s="101">
        <v>1990</v>
      </c>
      <c r="B3" s="100">
        <v>39</v>
      </c>
      <c r="C3" s="100" t="s">
        <v>68</v>
      </c>
      <c r="D3" s="100">
        <v>1</v>
      </c>
      <c r="E3" s="100">
        <v>40</v>
      </c>
    </row>
    <row r="4" spans="1:5">
      <c r="A4" s="92">
        <v>1991</v>
      </c>
      <c r="B4" s="98">
        <v>43</v>
      </c>
      <c r="C4" s="98">
        <v>6</v>
      </c>
      <c r="D4" s="98">
        <v>6</v>
      </c>
      <c r="E4" s="98">
        <v>55</v>
      </c>
    </row>
    <row r="5" spans="1:5">
      <c r="A5" s="92">
        <v>1992</v>
      </c>
      <c r="B5" s="98">
        <v>45</v>
      </c>
      <c r="C5" s="98">
        <v>4</v>
      </c>
      <c r="D5" s="98">
        <v>13</v>
      </c>
      <c r="E5" s="98">
        <v>62</v>
      </c>
    </row>
    <row r="6" spans="1:5">
      <c r="A6" s="92">
        <v>1998</v>
      </c>
      <c r="B6" s="98">
        <v>36</v>
      </c>
      <c r="C6" s="98">
        <v>7</v>
      </c>
      <c r="D6" s="98">
        <v>13</v>
      </c>
      <c r="E6" s="98">
        <v>56</v>
      </c>
    </row>
    <row r="7" spans="1:5">
      <c r="A7" s="92">
        <v>1994</v>
      </c>
      <c r="B7" s="98">
        <v>38</v>
      </c>
      <c r="C7" s="98">
        <v>4</v>
      </c>
      <c r="D7" s="98">
        <v>23</v>
      </c>
      <c r="E7" s="98">
        <v>65</v>
      </c>
    </row>
    <row r="8" spans="1:5">
      <c r="A8" s="92">
        <v>1995</v>
      </c>
      <c r="B8" s="98">
        <v>53</v>
      </c>
      <c r="C8" s="98">
        <v>4</v>
      </c>
      <c r="D8" s="98">
        <v>24</v>
      </c>
      <c r="E8" s="98">
        <v>81</v>
      </c>
    </row>
    <row r="9" spans="1:5">
      <c r="A9" s="92">
        <v>1996</v>
      </c>
      <c r="B9" s="98">
        <v>38</v>
      </c>
      <c r="C9" s="98">
        <v>11</v>
      </c>
      <c r="D9" s="98">
        <v>13</v>
      </c>
      <c r="E9" s="98">
        <v>62</v>
      </c>
    </row>
    <row r="10" spans="1:5">
      <c r="A10" s="92">
        <v>1997</v>
      </c>
      <c r="B10" s="98">
        <v>50</v>
      </c>
      <c r="C10" s="98">
        <v>11</v>
      </c>
      <c r="D10" s="99">
        <v>11</v>
      </c>
      <c r="E10" s="98">
        <v>72</v>
      </c>
    </row>
    <row r="11" spans="1:5">
      <c r="A11" s="92">
        <v>1998</v>
      </c>
      <c r="B11" s="98">
        <v>58</v>
      </c>
      <c r="C11" s="98">
        <v>16</v>
      </c>
      <c r="D11" s="99" t="s">
        <v>68</v>
      </c>
      <c r="E11" s="98">
        <v>74</v>
      </c>
    </row>
    <row r="12" spans="1:5">
      <c r="A12" s="92">
        <v>1999</v>
      </c>
      <c r="B12" s="98">
        <v>51</v>
      </c>
      <c r="C12" s="98">
        <v>11</v>
      </c>
      <c r="D12" s="99" t="s">
        <v>68</v>
      </c>
      <c r="E12" s="98">
        <v>62</v>
      </c>
    </row>
    <row r="13" spans="1:5">
      <c r="A13" s="92">
        <v>2000</v>
      </c>
      <c r="B13" s="98">
        <v>38</v>
      </c>
      <c r="C13" s="98">
        <v>10</v>
      </c>
      <c r="D13" s="99" t="s">
        <v>68</v>
      </c>
      <c r="E13" s="98">
        <v>48</v>
      </c>
    </row>
    <row r="14" spans="1:5">
      <c r="A14" s="92">
        <v>2001</v>
      </c>
      <c r="B14" s="98">
        <v>55</v>
      </c>
      <c r="C14" s="98">
        <v>27</v>
      </c>
      <c r="D14" s="99" t="s">
        <v>68</v>
      </c>
      <c r="E14" s="98">
        <v>82</v>
      </c>
    </row>
    <row r="15" spans="1:5">
      <c r="A15" s="92">
        <v>2002</v>
      </c>
      <c r="B15" s="98">
        <v>65</v>
      </c>
      <c r="C15" s="98">
        <v>13</v>
      </c>
      <c r="D15" s="99" t="s">
        <v>68</v>
      </c>
      <c r="E15" s="98">
        <v>78</v>
      </c>
    </row>
    <row r="16" spans="1:5">
      <c r="A16" s="92">
        <v>2003</v>
      </c>
      <c r="B16" s="98">
        <v>53</v>
      </c>
      <c r="C16" s="98">
        <v>10</v>
      </c>
      <c r="D16" s="99" t="s">
        <v>68</v>
      </c>
      <c r="E16" s="98">
        <v>63</v>
      </c>
    </row>
    <row r="17" spans="1:5">
      <c r="A17" s="92">
        <v>2004</v>
      </c>
      <c r="B17" s="98">
        <v>63</v>
      </c>
      <c r="C17" s="98">
        <v>12</v>
      </c>
      <c r="D17" s="99" t="s">
        <v>68</v>
      </c>
      <c r="E17" s="98">
        <v>75</v>
      </c>
    </row>
    <row r="18" spans="1:5">
      <c r="A18" s="92">
        <v>2005</v>
      </c>
      <c r="B18" s="98">
        <v>80</v>
      </c>
      <c r="C18" s="98">
        <v>14</v>
      </c>
      <c r="D18" s="99">
        <v>12</v>
      </c>
      <c r="E18" s="98">
        <v>106</v>
      </c>
    </row>
    <row r="19" spans="1:5">
      <c r="A19" s="92">
        <v>2006</v>
      </c>
      <c r="B19" s="98">
        <v>48</v>
      </c>
      <c r="C19" s="98">
        <v>13</v>
      </c>
      <c r="D19" s="98">
        <v>20</v>
      </c>
      <c r="E19" s="98">
        <v>81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B44E6-B0DD-4678-A17F-E054A24E5297}">
  <sheetPr codeName="Munka17"/>
  <dimension ref="A1:G20"/>
  <sheetViews>
    <sheetView zoomScaleNormal="100" workbookViewId="0"/>
  </sheetViews>
  <sheetFormatPr defaultRowHeight="11.25"/>
  <cols>
    <col min="1" max="1" width="10.85546875" style="1" customWidth="1"/>
    <col min="2" max="2" width="14.5703125" style="1" customWidth="1"/>
    <col min="3" max="4" width="12.140625" style="1" customWidth="1"/>
    <col min="5" max="5" width="13.42578125" style="1" customWidth="1"/>
    <col min="6" max="7" width="12.140625" style="1" customWidth="1"/>
    <col min="8" max="16384" width="9.140625" style="1"/>
  </cols>
  <sheetData>
    <row r="1" spans="1:7" ht="12" thickBot="1">
      <c r="A1" s="25" t="s">
        <v>294</v>
      </c>
      <c r="B1" s="25"/>
      <c r="C1" s="25"/>
      <c r="D1" s="25"/>
      <c r="E1" s="25"/>
    </row>
    <row r="2" spans="1:7">
      <c r="A2" s="293" t="s">
        <v>287</v>
      </c>
      <c r="B2" s="314" t="s">
        <v>293</v>
      </c>
      <c r="C2" s="315"/>
      <c r="D2" s="316"/>
      <c r="E2" s="298" t="s">
        <v>292</v>
      </c>
      <c r="F2" s="315"/>
      <c r="G2" s="315"/>
    </row>
    <row r="3" spans="1:7">
      <c r="A3" s="294"/>
      <c r="B3" s="106" t="s">
        <v>291</v>
      </c>
      <c r="C3" s="106" t="s">
        <v>290</v>
      </c>
      <c r="D3" s="106" t="s">
        <v>289</v>
      </c>
      <c r="E3" s="106" t="s">
        <v>291</v>
      </c>
      <c r="F3" s="106" t="s">
        <v>290</v>
      </c>
      <c r="G3" s="105" t="s">
        <v>289</v>
      </c>
    </row>
    <row r="4" spans="1:7" s="5" customFormat="1">
      <c r="A4" s="101">
        <v>1990</v>
      </c>
      <c r="B4" s="98">
        <v>17</v>
      </c>
      <c r="C4" s="98">
        <v>2</v>
      </c>
      <c r="D4" s="98">
        <v>19</v>
      </c>
      <c r="E4" s="98">
        <v>6</v>
      </c>
      <c r="F4" s="98">
        <v>1</v>
      </c>
      <c r="G4" s="98">
        <v>7</v>
      </c>
    </row>
    <row r="5" spans="1:7">
      <c r="A5" s="52">
        <v>1996</v>
      </c>
      <c r="B5" s="104">
        <v>29</v>
      </c>
      <c r="C5" s="104">
        <v>1</v>
      </c>
      <c r="D5" s="104">
        <v>30</v>
      </c>
      <c r="E5" s="104">
        <v>16</v>
      </c>
      <c r="F5" s="104">
        <v>2</v>
      </c>
      <c r="G5" s="104">
        <v>18</v>
      </c>
    </row>
    <row r="6" spans="1:7">
      <c r="A6" s="52">
        <v>1992</v>
      </c>
      <c r="B6" s="104">
        <v>31</v>
      </c>
      <c r="C6" s="104">
        <v>2</v>
      </c>
      <c r="D6" s="104">
        <v>33</v>
      </c>
      <c r="E6" s="104">
        <v>16</v>
      </c>
      <c r="F6" s="104" t="s">
        <v>68</v>
      </c>
      <c r="G6" s="104">
        <v>16</v>
      </c>
    </row>
    <row r="7" spans="1:7">
      <c r="A7" s="52">
        <v>1993</v>
      </c>
      <c r="B7" s="104">
        <v>28</v>
      </c>
      <c r="C7" s="104">
        <v>4</v>
      </c>
      <c r="D7" s="104">
        <v>32</v>
      </c>
      <c r="E7" s="104">
        <v>23</v>
      </c>
      <c r="F7" s="104">
        <v>1</v>
      </c>
      <c r="G7" s="104">
        <v>24</v>
      </c>
    </row>
    <row r="8" spans="1:7">
      <c r="A8" s="52">
        <v>1994</v>
      </c>
      <c r="B8" s="104">
        <v>22</v>
      </c>
      <c r="C8" s="104">
        <v>1</v>
      </c>
      <c r="D8" s="104">
        <v>23</v>
      </c>
      <c r="E8" s="104">
        <v>34</v>
      </c>
      <c r="F8" s="104" t="s">
        <v>68</v>
      </c>
      <c r="G8" s="104">
        <v>34</v>
      </c>
    </row>
    <row r="9" spans="1:7">
      <c r="A9" s="52">
        <v>1995</v>
      </c>
      <c r="B9" s="104">
        <v>28</v>
      </c>
      <c r="C9" s="104">
        <v>3</v>
      </c>
      <c r="D9" s="104">
        <v>31</v>
      </c>
      <c r="E9" s="104">
        <v>12</v>
      </c>
      <c r="F9" s="104">
        <v>1</v>
      </c>
      <c r="G9" s="104">
        <v>13</v>
      </c>
    </row>
    <row r="10" spans="1:7">
      <c r="A10" s="52">
        <v>1996</v>
      </c>
      <c r="B10" s="104">
        <v>41</v>
      </c>
      <c r="C10" s="104">
        <v>5</v>
      </c>
      <c r="D10" s="104">
        <v>46</v>
      </c>
      <c r="E10" s="104">
        <v>23</v>
      </c>
      <c r="F10" s="104">
        <v>2</v>
      </c>
      <c r="G10" s="104">
        <v>25</v>
      </c>
    </row>
    <row r="11" spans="1:7">
      <c r="A11" s="52">
        <v>1997</v>
      </c>
      <c r="B11" s="104">
        <v>25</v>
      </c>
      <c r="C11" s="104">
        <v>6</v>
      </c>
      <c r="D11" s="104">
        <v>31</v>
      </c>
      <c r="E11" s="104">
        <v>22</v>
      </c>
      <c r="F11" s="104">
        <v>3</v>
      </c>
      <c r="G11" s="104">
        <v>25</v>
      </c>
    </row>
    <row r="12" spans="1:7">
      <c r="A12" s="52">
        <v>1998</v>
      </c>
      <c r="B12" s="104">
        <v>32</v>
      </c>
      <c r="C12" s="104">
        <v>4</v>
      </c>
      <c r="D12" s="104">
        <v>36</v>
      </c>
      <c r="E12" s="104">
        <v>20</v>
      </c>
      <c r="F12" s="104" t="s">
        <v>68</v>
      </c>
      <c r="G12" s="104">
        <v>20</v>
      </c>
    </row>
    <row r="13" spans="1:7">
      <c r="A13" s="52">
        <v>1999</v>
      </c>
      <c r="B13" s="104">
        <v>35</v>
      </c>
      <c r="C13" s="104">
        <v>2</v>
      </c>
      <c r="D13" s="104">
        <v>37</v>
      </c>
      <c r="E13" s="104">
        <v>11</v>
      </c>
      <c r="F13" s="104" t="s">
        <v>68</v>
      </c>
      <c r="G13" s="104">
        <v>11</v>
      </c>
    </row>
    <row r="14" spans="1:7">
      <c r="A14" s="52">
        <v>2000</v>
      </c>
      <c r="B14" s="104">
        <v>25</v>
      </c>
      <c r="C14" s="104">
        <v>2</v>
      </c>
      <c r="D14" s="104">
        <v>27</v>
      </c>
      <c r="E14" s="104">
        <v>10</v>
      </c>
      <c r="F14" s="104">
        <v>5</v>
      </c>
      <c r="G14" s="104">
        <v>15</v>
      </c>
    </row>
    <row r="15" spans="1:7">
      <c r="A15" s="52">
        <v>2001</v>
      </c>
      <c r="B15" s="104">
        <v>17</v>
      </c>
      <c r="C15" s="104">
        <v>3</v>
      </c>
      <c r="D15" s="104">
        <v>20</v>
      </c>
      <c r="E15" s="104">
        <v>5</v>
      </c>
      <c r="F15" s="104">
        <v>3</v>
      </c>
      <c r="G15" s="104">
        <v>8</v>
      </c>
    </row>
    <row r="16" spans="1:7">
      <c r="A16" s="52">
        <v>2002</v>
      </c>
      <c r="B16" s="104">
        <v>19</v>
      </c>
      <c r="C16" s="104">
        <v>7</v>
      </c>
      <c r="D16" s="104">
        <v>26</v>
      </c>
      <c r="E16" s="104">
        <v>8</v>
      </c>
      <c r="F16" s="104">
        <v>2</v>
      </c>
      <c r="G16" s="104">
        <v>10</v>
      </c>
    </row>
    <row r="17" spans="1:7">
      <c r="A17" s="52">
        <v>2003</v>
      </c>
      <c r="B17" s="104">
        <v>22</v>
      </c>
      <c r="C17" s="104">
        <v>4</v>
      </c>
      <c r="D17" s="104">
        <v>26</v>
      </c>
      <c r="E17" s="104">
        <v>9</v>
      </c>
      <c r="F17" s="104">
        <v>1</v>
      </c>
      <c r="G17" s="104">
        <v>10</v>
      </c>
    </row>
    <row r="18" spans="1:7">
      <c r="A18" s="52">
        <v>2004</v>
      </c>
      <c r="B18" s="104">
        <v>19</v>
      </c>
      <c r="C18" s="104">
        <v>4</v>
      </c>
      <c r="D18" s="104">
        <v>23</v>
      </c>
      <c r="E18" s="104">
        <v>11</v>
      </c>
      <c r="F18" s="104">
        <v>2</v>
      </c>
      <c r="G18" s="104">
        <v>13</v>
      </c>
    </row>
    <row r="19" spans="1:7">
      <c r="A19" s="92">
        <v>2005</v>
      </c>
      <c r="B19" s="104">
        <v>29</v>
      </c>
      <c r="C19" s="104">
        <v>4</v>
      </c>
      <c r="D19" s="104">
        <v>33</v>
      </c>
      <c r="E19" s="104">
        <v>6</v>
      </c>
      <c r="F19" s="104" t="s">
        <v>68</v>
      </c>
      <c r="G19" s="104">
        <v>6</v>
      </c>
    </row>
    <row r="20" spans="1:7" s="92" customFormat="1">
      <c r="A20" s="92">
        <v>2006</v>
      </c>
      <c r="B20" s="104">
        <v>15</v>
      </c>
      <c r="C20" s="104">
        <v>7</v>
      </c>
      <c r="D20" s="104">
        <v>22</v>
      </c>
      <c r="E20" s="104">
        <v>5</v>
      </c>
      <c r="F20" s="104">
        <v>1</v>
      </c>
      <c r="G20" s="104">
        <v>6</v>
      </c>
    </row>
  </sheetData>
  <mergeCells count="3">
    <mergeCell ref="B2:D2"/>
    <mergeCell ref="E2:G2"/>
    <mergeCell ref="A2:A3"/>
  </mergeCells>
  <pageMargins left="0.74803149606299213" right="0.78740157480314965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C4A13-056D-41EC-A966-9F93C11C9A6E}">
  <sheetPr codeName="Munka18"/>
  <dimension ref="A1:E19"/>
  <sheetViews>
    <sheetView zoomScaleNormal="100" workbookViewId="0"/>
  </sheetViews>
  <sheetFormatPr defaultRowHeight="11.25"/>
  <cols>
    <col min="1" max="1" width="23.7109375" style="1" customWidth="1"/>
    <col min="2" max="5" width="10.5703125" style="1" customWidth="1"/>
    <col min="6" max="16384" width="9.140625" style="1"/>
  </cols>
  <sheetData>
    <row r="1" spans="1:5" ht="12" thickBot="1">
      <c r="A1" s="25" t="s">
        <v>313</v>
      </c>
    </row>
    <row r="2" spans="1:5">
      <c r="A2" s="22" t="s">
        <v>312</v>
      </c>
      <c r="B2" s="77">
        <v>2000</v>
      </c>
      <c r="C2" s="77">
        <v>2004</v>
      </c>
      <c r="D2" s="77">
        <v>2005</v>
      </c>
      <c r="E2" s="75">
        <v>2006</v>
      </c>
    </row>
    <row r="3" spans="1:5" s="5" customFormat="1">
      <c r="A3" s="108" t="s">
        <v>311</v>
      </c>
      <c r="B3" s="107">
        <v>11507</v>
      </c>
      <c r="C3" s="107">
        <v>7557</v>
      </c>
      <c r="D3" s="107">
        <v>8157</v>
      </c>
      <c r="E3" s="107">
        <v>9752</v>
      </c>
    </row>
    <row r="4" spans="1:5">
      <c r="A4" s="4" t="s">
        <v>310</v>
      </c>
      <c r="B4" s="3">
        <v>520</v>
      </c>
      <c r="C4" s="3">
        <v>227</v>
      </c>
      <c r="D4" s="29">
        <v>109</v>
      </c>
      <c r="E4" s="7">
        <v>107</v>
      </c>
    </row>
    <row r="5" spans="1:5">
      <c r="A5" s="4" t="s">
        <v>309</v>
      </c>
      <c r="B5" s="3">
        <v>8644</v>
      </c>
      <c r="C5" s="3">
        <v>9086</v>
      </c>
      <c r="D5" s="7">
        <v>8293</v>
      </c>
      <c r="E5" s="7">
        <v>6829</v>
      </c>
    </row>
    <row r="6" spans="1:5" s="5" customFormat="1" ht="22.5">
      <c r="A6" s="44" t="s">
        <v>308</v>
      </c>
      <c r="B6" s="7">
        <v>35080</v>
      </c>
      <c r="C6" s="7">
        <v>34943</v>
      </c>
      <c r="D6" s="7">
        <v>32961</v>
      </c>
      <c r="E6" s="7">
        <v>41307</v>
      </c>
    </row>
    <row r="7" spans="1:5">
      <c r="A7" s="4" t="s">
        <v>307</v>
      </c>
      <c r="B7" s="3">
        <v>779</v>
      </c>
      <c r="C7" s="3">
        <v>622</v>
      </c>
      <c r="D7" s="3">
        <v>481</v>
      </c>
      <c r="E7" s="3">
        <v>445</v>
      </c>
    </row>
    <row r="8" spans="1:5">
      <c r="A8" s="4" t="s">
        <v>306</v>
      </c>
      <c r="B8" s="3">
        <v>5702</v>
      </c>
      <c r="C8" s="3">
        <v>3386</v>
      </c>
      <c r="D8" s="7">
        <v>3543</v>
      </c>
      <c r="E8" s="7">
        <v>6720</v>
      </c>
    </row>
    <row r="9" spans="1:5">
      <c r="A9" s="4" t="s">
        <v>305</v>
      </c>
      <c r="B9" s="3">
        <v>107</v>
      </c>
      <c r="C9" s="3">
        <v>36</v>
      </c>
      <c r="D9" s="29">
        <v>32</v>
      </c>
      <c r="E9" s="7">
        <v>22</v>
      </c>
    </row>
    <row r="10" spans="1:5" s="5" customFormat="1">
      <c r="A10" s="8" t="s">
        <v>304</v>
      </c>
      <c r="B10" s="7">
        <v>223</v>
      </c>
      <c r="C10" s="7">
        <v>100</v>
      </c>
      <c r="D10" s="26">
        <v>72</v>
      </c>
      <c r="E10" s="7">
        <v>30</v>
      </c>
    </row>
    <row r="11" spans="1:5">
      <c r="A11" s="4" t="s">
        <v>303</v>
      </c>
      <c r="B11" s="3">
        <v>43728</v>
      </c>
      <c r="C11" s="3">
        <v>52123</v>
      </c>
      <c r="D11" s="7">
        <v>52608</v>
      </c>
      <c r="E11" s="7">
        <v>46372</v>
      </c>
    </row>
    <row r="12" spans="1:5">
      <c r="A12" s="4" t="s">
        <v>302</v>
      </c>
      <c r="B12" s="3">
        <v>316</v>
      </c>
      <c r="C12" s="3">
        <v>273</v>
      </c>
      <c r="D12" s="29">
        <v>220</v>
      </c>
      <c r="E12" s="7">
        <v>217</v>
      </c>
    </row>
    <row r="13" spans="1:5">
      <c r="A13" s="4" t="s">
        <v>301</v>
      </c>
      <c r="B13" s="3">
        <v>98</v>
      </c>
      <c r="C13" s="3">
        <v>43</v>
      </c>
      <c r="D13" s="29">
        <v>32</v>
      </c>
      <c r="E13" s="7">
        <v>35</v>
      </c>
    </row>
    <row r="14" spans="1:5" s="5" customFormat="1" ht="22.5">
      <c r="A14" s="8" t="s">
        <v>300</v>
      </c>
      <c r="B14" s="7">
        <v>218</v>
      </c>
      <c r="C14" s="7">
        <v>230</v>
      </c>
      <c r="D14" s="26">
        <v>188</v>
      </c>
      <c r="E14" s="7">
        <v>182</v>
      </c>
    </row>
    <row r="15" spans="1:5">
      <c r="A15" s="4" t="s">
        <v>299</v>
      </c>
      <c r="B15" s="3">
        <v>197</v>
      </c>
      <c r="C15" s="3">
        <v>91</v>
      </c>
      <c r="D15" s="29">
        <v>69</v>
      </c>
      <c r="E15" s="7">
        <v>87</v>
      </c>
    </row>
    <row r="16" spans="1:5">
      <c r="A16" s="4" t="s">
        <v>298</v>
      </c>
      <c r="B16" s="3">
        <v>121</v>
      </c>
      <c r="C16" s="3">
        <v>171</v>
      </c>
      <c r="D16" s="29">
        <v>125</v>
      </c>
      <c r="E16" s="7">
        <v>115</v>
      </c>
    </row>
    <row r="17" spans="1:5">
      <c r="A17" s="4" t="s">
        <v>297</v>
      </c>
      <c r="B17" s="3">
        <v>1106</v>
      </c>
      <c r="C17" s="3">
        <v>1224</v>
      </c>
      <c r="D17" s="7">
        <v>1433</v>
      </c>
      <c r="E17" s="7">
        <v>1231</v>
      </c>
    </row>
    <row r="18" spans="1:5">
      <c r="A18" s="4" t="s">
        <v>296</v>
      </c>
      <c r="B18" s="3">
        <v>10</v>
      </c>
      <c r="C18" s="3">
        <v>1</v>
      </c>
      <c r="D18" s="29">
        <v>3</v>
      </c>
      <c r="E18" s="7">
        <v>7</v>
      </c>
    </row>
    <row r="19" spans="1:5">
      <c r="A19" s="4" t="s">
        <v>295</v>
      </c>
      <c r="B19" s="3">
        <v>27</v>
      </c>
      <c r="C19" s="3">
        <v>23</v>
      </c>
      <c r="D19" s="29">
        <v>33</v>
      </c>
      <c r="E19" s="7">
        <v>22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FEBF1-A3E6-4B4A-8623-092B90BA9DF3}">
  <sheetPr codeName="Munka1"/>
  <dimension ref="A1:E18"/>
  <sheetViews>
    <sheetView zoomScaleNormal="100" workbookViewId="0"/>
  </sheetViews>
  <sheetFormatPr defaultRowHeight="11.25"/>
  <cols>
    <col min="1" max="1" width="26.140625" style="1" customWidth="1"/>
    <col min="2" max="5" width="9.28515625" style="1" customWidth="1"/>
    <col min="6" max="16384" width="9.140625" style="1"/>
  </cols>
  <sheetData>
    <row r="1" spans="1:5" s="23" customFormat="1" ht="12" thickBot="1">
      <c r="A1" s="25" t="s">
        <v>13</v>
      </c>
      <c r="B1" s="25"/>
      <c r="C1" s="25"/>
      <c r="D1" s="24"/>
      <c r="E1" s="24"/>
    </row>
    <row r="2" spans="1:5">
      <c r="A2" s="22" t="s">
        <v>12</v>
      </c>
      <c r="B2" s="21">
        <v>2003</v>
      </c>
      <c r="C2" s="21">
        <v>2004</v>
      </c>
      <c r="D2" s="21">
        <v>2005</v>
      </c>
      <c r="E2" s="20">
        <v>2006</v>
      </c>
    </row>
    <row r="3" spans="1:5" s="5" customFormat="1">
      <c r="A3" s="18" t="s">
        <v>11</v>
      </c>
      <c r="B3" s="7"/>
      <c r="C3" s="7"/>
      <c r="D3" s="7"/>
      <c r="E3" s="7"/>
    </row>
    <row r="4" spans="1:5">
      <c r="A4" s="16" t="s">
        <v>9</v>
      </c>
      <c r="B4" s="3">
        <v>14001</v>
      </c>
      <c r="C4" s="3">
        <v>14921</v>
      </c>
      <c r="D4" s="3">
        <v>11780</v>
      </c>
      <c r="E4" s="3">
        <v>12713</v>
      </c>
    </row>
    <row r="5" spans="1:5">
      <c r="A5" s="16" t="s">
        <v>8</v>
      </c>
      <c r="B5" s="3">
        <v>24240</v>
      </c>
      <c r="C5" s="3">
        <v>23956</v>
      </c>
      <c r="D5" s="3">
        <v>20783</v>
      </c>
      <c r="E5" s="3">
        <f>E6-E4</f>
        <v>22859</v>
      </c>
    </row>
    <row r="6" spans="1:5" s="5" customFormat="1">
      <c r="A6" s="14" t="s">
        <v>7</v>
      </c>
      <c r="B6" s="19">
        <v>38241</v>
      </c>
      <c r="C6" s="19">
        <v>38877</v>
      </c>
      <c r="D6" s="19">
        <v>32563</v>
      </c>
      <c r="E6" s="19">
        <v>35572</v>
      </c>
    </row>
    <row r="7" spans="1:5">
      <c r="A7" s="4" t="s">
        <v>6</v>
      </c>
      <c r="B7" s="3">
        <v>5352</v>
      </c>
      <c r="C7" s="3">
        <v>5150</v>
      </c>
      <c r="D7" s="3">
        <v>4508</v>
      </c>
      <c r="E7" s="3">
        <v>4997</v>
      </c>
    </row>
    <row r="8" spans="1:5" s="5" customFormat="1">
      <c r="A8" s="18" t="s">
        <v>10</v>
      </c>
      <c r="B8" s="17"/>
      <c r="C8" s="17"/>
      <c r="D8" s="1"/>
    </row>
    <row r="9" spans="1:5">
      <c r="A9" s="16" t="s">
        <v>9</v>
      </c>
      <c r="B9" s="15">
        <v>82.102422493518773</v>
      </c>
      <c r="C9" s="15">
        <v>87.907983242043599</v>
      </c>
      <c r="D9" s="15">
        <v>69.400000000000006</v>
      </c>
      <c r="E9" s="15">
        <v>75</v>
      </c>
    </row>
    <row r="10" spans="1:5">
      <c r="A10" s="16" t="s">
        <v>8</v>
      </c>
      <c r="B10" s="15">
        <v>28.817919610130641</v>
      </c>
      <c r="C10" s="15">
        <v>28.518348240507436</v>
      </c>
      <c r="D10" s="15">
        <v>24.8</v>
      </c>
      <c r="E10" s="15">
        <v>27.3</v>
      </c>
    </row>
    <row r="11" spans="1:5" s="5" customFormat="1">
      <c r="A11" s="14" t="s">
        <v>7</v>
      </c>
      <c r="B11" s="13">
        <v>37.799718525983963</v>
      </c>
      <c r="C11" s="13">
        <v>38.501422473909265</v>
      </c>
      <c r="D11" s="13">
        <v>32.299999999999997</v>
      </c>
      <c r="E11" s="13">
        <v>35.299999999999997</v>
      </c>
    </row>
    <row r="12" spans="1:5" s="9" customFormat="1">
      <c r="A12" s="12" t="s">
        <v>6</v>
      </c>
      <c r="B12" s="11">
        <v>5.290240672342934</v>
      </c>
      <c r="C12" s="11">
        <v>5.1002475947380894</v>
      </c>
      <c r="D12" s="11">
        <v>4.5</v>
      </c>
      <c r="E12" s="11">
        <v>5</v>
      </c>
    </row>
    <row r="13" spans="1:5" s="5" customFormat="1" ht="22.5">
      <c r="A13" s="8" t="s">
        <v>5</v>
      </c>
      <c r="B13" s="7">
        <v>5125</v>
      </c>
      <c r="C13" s="7">
        <v>5156</v>
      </c>
      <c r="D13" s="7">
        <v>5313</v>
      </c>
      <c r="E13" s="7">
        <v>5364</v>
      </c>
    </row>
    <row r="14" spans="1:5">
      <c r="A14" s="4" t="s">
        <v>4</v>
      </c>
      <c r="B14" s="3">
        <v>51336</v>
      </c>
      <c r="C14" s="3">
        <v>51102</v>
      </c>
      <c r="D14" s="3">
        <v>52055</v>
      </c>
      <c r="E14" s="3">
        <v>55096</v>
      </c>
    </row>
    <row r="15" spans="1:5">
      <c r="A15" s="4" t="s">
        <v>3</v>
      </c>
      <c r="B15" s="3">
        <v>5105</v>
      </c>
      <c r="C15" s="3">
        <v>5030</v>
      </c>
      <c r="D15" s="3">
        <v>5001</v>
      </c>
      <c r="E15" s="3">
        <v>5366</v>
      </c>
    </row>
    <row r="16" spans="1:5">
      <c r="A16" s="4" t="s">
        <v>2</v>
      </c>
      <c r="B16" s="3">
        <v>2043</v>
      </c>
      <c r="C16" s="3">
        <v>1998</v>
      </c>
      <c r="D16" s="3">
        <v>1997</v>
      </c>
      <c r="E16" s="3">
        <v>1952</v>
      </c>
    </row>
    <row r="17" spans="1:5">
      <c r="A17" s="4" t="s">
        <v>1</v>
      </c>
      <c r="B17" s="3">
        <v>1617</v>
      </c>
      <c r="C17" s="3">
        <v>1767</v>
      </c>
      <c r="D17" s="3">
        <v>2103</v>
      </c>
      <c r="E17" s="3">
        <v>2277</v>
      </c>
    </row>
    <row r="18" spans="1:5">
      <c r="A18" s="4" t="s">
        <v>0</v>
      </c>
      <c r="B18" s="3">
        <v>25344</v>
      </c>
      <c r="C18" s="3">
        <v>25301</v>
      </c>
      <c r="D18" s="3">
        <v>26397</v>
      </c>
      <c r="E18" s="3">
        <v>24625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18058-357D-4867-8676-4B8453332EDA}">
  <sheetPr codeName="Munka19"/>
  <dimension ref="A1:I10"/>
  <sheetViews>
    <sheetView zoomScaleNormal="100" workbookViewId="0"/>
  </sheetViews>
  <sheetFormatPr defaultRowHeight="11.25"/>
  <cols>
    <col min="1" max="1" width="15" style="1" customWidth="1"/>
    <col min="2" max="2" width="7.42578125" style="1" customWidth="1"/>
    <col min="3" max="3" width="7.140625" style="1" customWidth="1"/>
    <col min="4" max="5" width="7.5703125" style="1" customWidth="1"/>
    <col min="6" max="6" width="7.85546875" style="1" customWidth="1"/>
    <col min="7" max="7" width="7.28515625" style="1" customWidth="1"/>
    <col min="8" max="8" width="8.140625" style="1" customWidth="1"/>
    <col min="9" max="9" width="8.28515625" style="1" customWidth="1"/>
    <col min="10" max="16384" width="9.140625" style="1"/>
  </cols>
  <sheetData>
    <row r="1" spans="1:9" ht="12" thickBot="1">
      <c r="A1" s="25" t="s">
        <v>323</v>
      </c>
      <c r="B1" s="25"/>
      <c r="C1" s="25"/>
      <c r="D1" s="25"/>
      <c r="E1" s="25"/>
      <c r="F1" s="25"/>
    </row>
    <row r="2" spans="1:9" s="33" customFormat="1">
      <c r="A2" s="314" t="s">
        <v>322</v>
      </c>
      <c r="B2" s="291" t="s">
        <v>321</v>
      </c>
      <c r="C2" s="77" t="s">
        <v>320</v>
      </c>
      <c r="D2" s="77" t="s">
        <v>319</v>
      </c>
      <c r="E2" s="77" t="s">
        <v>318</v>
      </c>
      <c r="F2" s="77" t="s">
        <v>317</v>
      </c>
      <c r="G2" s="77" t="s">
        <v>316</v>
      </c>
      <c r="H2" s="291" t="s">
        <v>315</v>
      </c>
      <c r="I2" s="298" t="s">
        <v>7</v>
      </c>
    </row>
    <row r="3" spans="1:9" s="33" customFormat="1">
      <c r="A3" s="317"/>
      <c r="B3" s="303"/>
      <c r="C3" s="289" t="s">
        <v>235</v>
      </c>
      <c r="D3" s="290"/>
      <c r="E3" s="290"/>
      <c r="F3" s="290"/>
      <c r="G3" s="301"/>
      <c r="H3" s="303"/>
      <c r="I3" s="300"/>
    </row>
    <row r="4" spans="1:9" s="5" customFormat="1">
      <c r="A4" s="5" t="s">
        <v>311</v>
      </c>
      <c r="B4" s="42">
        <v>594.79999999999995</v>
      </c>
      <c r="C4" s="42">
        <v>801.18367411185102</v>
      </c>
      <c r="D4" s="42">
        <v>421.16462528544736</v>
      </c>
      <c r="E4" s="42">
        <v>107.72950561374422</v>
      </c>
      <c r="F4" s="42">
        <v>62.506297689426191</v>
      </c>
      <c r="G4" s="42">
        <v>55.565179589928974</v>
      </c>
      <c r="H4" s="42">
        <v>60</v>
      </c>
      <c r="I4" s="42">
        <v>96.8</v>
      </c>
    </row>
    <row r="5" spans="1:9" s="5" customFormat="1" ht="22.5">
      <c r="A5" s="30" t="s">
        <v>308</v>
      </c>
      <c r="B5" s="42">
        <v>3310.8</v>
      </c>
      <c r="C5" s="42">
        <v>3131.2797426977909</v>
      </c>
      <c r="D5" s="42">
        <v>1364.6979447789081</v>
      </c>
      <c r="E5" s="42">
        <v>471.59023152626207</v>
      </c>
      <c r="F5" s="42">
        <v>289.47225639430013</v>
      </c>
      <c r="G5" s="42">
        <v>193.96968901294815</v>
      </c>
      <c r="H5" s="42">
        <v>321.39999999999998</v>
      </c>
      <c r="I5" s="42">
        <v>410.14283112142789</v>
      </c>
    </row>
    <row r="6" spans="1:9" s="5" customFormat="1" ht="22.5">
      <c r="A6" s="30" t="s">
        <v>307</v>
      </c>
      <c r="B6" s="42" t="s">
        <v>68</v>
      </c>
      <c r="C6" s="42">
        <v>4.7221041696179817</v>
      </c>
      <c r="D6" s="42">
        <v>7.7849283786589165</v>
      </c>
      <c r="E6" s="42">
        <v>10.25446630975747</v>
      </c>
      <c r="F6" s="42">
        <v>5.5087481134613867</v>
      </c>
      <c r="G6" s="42">
        <v>2.7964175349179943</v>
      </c>
      <c r="H6" s="42" t="s">
        <v>68</v>
      </c>
      <c r="I6" s="42">
        <v>4.4184656317097692</v>
      </c>
    </row>
    <row r="7" spans="1:9">
      <c r="A7" s="4" t="s">
        <v>306</v>
      </c>
      <c r="B7" s="43">
        <v>34.799999999999997</v>
      </c>
      <c r="C7" s="43">
        <v>220.36486124883916</v>
      </c>
      <c r="D7" s="43">
        <v>1070.427652065601</v>
      </c>
      <c r="E7" s="43">
        <v>229.51569538243686</v>
      </c>
      <c r="F7" s="43">
        <v>3.7924547313779398</v>
      </c>
      <c r="G7" s="43">
        <v>0.39948821927399919</v>
      </c>
      <c r="H7" s="43">
        <v>0</v>
      </c>
      <c r="I7" s="43">
        <v>66.723795606943028</v>
      </c>
    </row>
    <row r="8" spans="1:9" s="5" customFormat="1" ht="22.5">
      <c r="A8" s="30" t="s">
        <v>314</v>
      </c>
      <c r="B8" s="42">
        <v>7.2</v>
      </c>
      <c r="C8" s="42">
        <v>1.5740347232059941</v>
      </c>
      <c r="D8" s="42">
        <v>0</v>
      </c>
      <c r="E8" s="42">
        <v>0</v>
      </c>
      <c r="F8" s="42">
        <v>0.22145721059141255</v>
      </c>
      <c r="G8" s="42">
        <v>0.14526844337236333</v>
      </c>
      <c r="H8" s="42" t="s">
        <v>68</v>
      </c>
      <c r="I8" s="42">
        <v>0.21844099752273013</v>
      </c>
    </row>
    <row r="9" spans="1:9" s="5" customFormat="1" ht="33.75">
      <c r="A9" s="30" t="s">
        <v>304</v>
      </c>
      <c r="B9" s="42" t="s">
        <v>68</v>
      </c>
      <c r="C9" s="42">
        <v>0.52467824106866467</v>
      </c>
      <c r="D9" s="42">
        <v>0.77849283786589174</v>
      </c>
      <c r="E9" s="42">
        <v>0.34565616774463381</v>
      </c>
      <c r="F9" s="42">
        <v>0.38755011853497195</v>
      </c>
      <c r="G9" s="42">
        <v>0.14526844337236333</v>
      </c>
      <c r="H9" s="42">
        <v>0.2</v>
      </c>
      <c r="I9" s="42">
        <v>0.29787408753099565</v>
      </c>
    </row>
    <row r="10" spans="1:9">
      <c r="A10" s="33" t="s">
        <v>303</v>
      </c>
      <c r="B10" s="43">
        <v>1616.5</v>
      </c>
      <c r="C10" s="43">
        <v>3078.2872403498554</v>
      </c>
      <c r="D10" s="43">
        <v>7013.1824787211954</v>
      </c>
      <c r="E10" s="43">
        <v>1133.2913553120727</v>
      </c>
      <c r="F10" s="43">
        <v>51.987080186334097</v>
      </c>
      <c r="G10" s="43">
        <v>5.9923232891099873</v>
      </c>
      <c r="H10" s="43">
        <v>1</v>
      </c>
      <c r="I10" s="43">
        <v>460.43390623291106</v>
      </c>
    </row>
  </sheetData>
  <mergeCells count="5">
    <mergeCell ref="H2:H3"/>
    <mergeCell ref="I2:I3"/>
    <mergeCell ref="A2:A3"/>
    <mergeCell ref="C3:G3"/>
    <mergeCell ref="B2:B3"/>
  </mergeCells>
  <pageMargins left="0.75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96D0A-AFBA-4163-BD68-D15452E9E4C5}">
  <sheetPr codeName="Munka20"/>
  <dimension ref="A1:E9"/>
  <sheetViews>
    <sheetView zoomScaleNormal="100" workbookViewId="0"/>
  </sheetViews>
  <sheetFormatPr defaultRowHeight="11.25"/>
  <cols>
    <col min="1" max="1" width="13.7109375" style="1" customWidth="1"/>
    <col min="2" max="4" width="18.7109375" style="1" customWidth="1"/>
    <col min="5" max="5" width="18.28515625" style="1" customWidth="1"/>
    <col min="6" max="16384" width="9.140625" style="1"/>
  </cols>
  <sheetData>
    <row r="1" spans="1:5" s="9" customFormat="1">
      <c r="A1" s="110" t="s">
        <v>328</v>
      </c>
      <c r="B1" s="109"/>
      <c r="C1" s="109"/>
    </row>
    <row r="2" spans="1:5" ht="22.5">
      <c r="A2" s="106" t="s">
        <v>287</v>
      </c>
      <c r="B2" s="106" t="s">
        <v>327</v>
      </c>
      <c r="C2" s="106" t="s">
        <v>326</v>
      </c>
      <c r="D2" s="106" t="s">
        <v>325</v>
      </c>
      <c r="E2" s="105" t="s">
        <v>324</v>
      </c>
    </row>
    <row r="3" spans="1:5">
      <c r="A3" s="92">
        <v>2000</v>
      </c>
      <c r="B3" s="7">
        <v>548</v>
      </c>
      <c r="C3" s="7">
        <v>2705</v>
      </c>
      <c r="D3" s="7" t="s">
        <v>68</v>
      </c>
      <c r="E3" s="11">
        <v>26.5</v>
      </c>
    </row>
    <row r="4" spans="1:5">
      <c r="A4" s="92">
        <v>2001</v>
      </c>
      <c r="B4" s="7">
        <v>674</v>
      </c>
      <c r="C4" s="7">
        <v>4628</v>
      </c>
      <c r="D4" s="7">
        <v>3</v>
      </c>
      <c r="E4" s="11">
        <v>45.4</v>
      </c>
    </row>
    <row r="5" spans="1:5">
      <c r="A5" s="92">
        <v>2002</v>
      </c>
      <c r="B5" s="7">
        <v>674</v>
      </c>
      <c r="C5" s="7">
        <v>2959</v>
      </c>
      <c r="D5" s="7">
        <v>2</v>
      </c>
      <c r="E5" s="11">
        <v>29.1</v>
      </c>
    </row>
    <row r="6" spans="1:5">
      <c r="A6" s="92">
        <v>2003</v>
      </c>
      <c r="B6" s="7">
        <v>164</v>
      </c>
      <c r="C6" s="7">
        <v>2838</v>
      </c>
      <c r="D6" s="7">
        <v>1</v>
      </c>
      <c r="E6" s="11">
        <v>28.017033724689895</v>
      </c>
    </row>
    <row r="7" spans="1:5">
      <c r="A7" s="92">
        <v>2004</v>
      </c>
      <c r="B7" s="7">
        <v>183</v>
      </c>
      <c r="C7" s="7">
        <v>2281</v>
      </c>
      <c r="D7" s="7">
        <v>5</v>
      </c>
      <c r="E7" s="11">
        <v>22.568191978635312</v>
      </c>
    </row>
    <row r="8" spans="1:5">
      <c r="A8" s="92">
        <v>2005</v>
      </c>
      <c r="B8" s="7">
        <v>191</v>
      </c>
      <c r="C8" s="7">
        <v>2036</v>
      </c>
      <c r="D8" s="7">
        <v>1</v>
      </c>
      <c r="E8" s="11">
        <v>20.2</v>
      </c>
    </row>
    <row r="9" spans="1:5">
      <c r="A9" s="92">
        <v>2006</v>
      </c>
      <c r="B9" s="7">
        <v>172</v>
      </c>
      <c r="C9" s="7">
        <v>6857</v>
      </c>
      <c r="D9" s="7">
        <v>7</v>
      </c>
      <c r="E9" s="11">
        <v>68.099999999999994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CFEBF-E70F-4D4A-8D74-148F819033A3}">
  <sheetPr codeName="Munka21"/>
  <dimension ref="A1:E42"/>
  <sheetViews>
    <sheetView zoomScaleNormal="100" workbookViewId="0"/>
  </sheetViews>
  <sheetFormatPr defaultRowHeight="11.25"/>
  <cols>
    <col min="1" max="1" width="25" style="1" customWidth="1"/>
    <col min="2" max="16384" width="9.140625" style="1"/>
  </cols>
  <sheetData>
    <row r="1" spans="1:5" ht="12" thickBot="1">
      <c r="A1" s="25" t="s">
        <v>369</v>
      </c>
      <c r="B1" s="25"/>
      <c r="C1" s="25"/>
      <c r="D1" s="25"/>
      <c r="E1" s="25"/>
    </row>
    <row r="2" spans="1:5">
      <c r="A2" s="112" t="s">
        <v>368</v>
      </c>
      <c r="B2" s="21">
        <v>2000</v>
      </c>
      <c r="C2" s="21">
        <v>2004</v>
      </c>
      <c r="D2" s="21">
        <v>2005</v>
      </c>
      <c r="E2" s="20">
        <v>2006</v>
      </c>
    </row>
    <row r="3" spans="1:5">
      <c r="A3" s="318" t="s">
        <v>367</v>
      </c>
      <c r="B3" s="318"/>
      <c r="C3" s="318"/>
      <c r="D3" s="318"/>
      <c r="E3" s="318"/>
    </row>
    <row r="4" spans="1:5">
      <c r="A4" s="4" t="s">
        <v>366</v>
      </c>
      <c r="B4" s="7">
        <v>91693</v>
      </c>
      <c r="C4" s="7">
        <v>91410</v>
      </c>
      <c r="D4" s="26">
        <v>92188</v>
      </c>
      <c r="E4" s="26">
        <v>94461</v>
      </c>
    </row>
    <row r="5" spans="1:5">
      <c r="A5" s="4" t="s">
        <v>365</v>
      </c>
      <c r="B5" s="7">
        <v>84118</v>
      </c>
      <c r="C5" s="7">
        <v>91405</v>
      </c>
      <c r="D5" s="26">
        <v>92190</v>
      </c>
      <c r="E5" s="26">
        <v>79442</v>
      </c>
    </row>
    <row r="6" spans="1:5">
      <c r="A6" s="4" t="s">
        <v>364</v>
      </c>
      <c r="B6" s="7">
        <v>91625</v>
      </c>
      <c r="C6" s="7">
        <v>91392</v>
      </c>
      <c r="D6" s="26">
        <v>92167</v>
      </c>
      <c r="E6" s="26">
        <v>79435</v>
      </c>
    </row>
    <row r="7" spans="1:5">
      <c r="A7" s="4" t="s">
        <v>363</v>
      </c>
      <c r="B7" s="7" t="s">
        <v>68</v>
      </c>
      <c r="C7" s="7" t="s">
        <v>68</v>
      </c>
      <c r="D7" s="7" t="s">
        <v>68</v>
      </c>
      <c r="E7" s="26">
        <v>15022</v>
      </c>
    </row>
    <row r="8" spans="1:5">
      <c r="A8" s="4" t="s">
        <v>362</v>
      </c>
      <c r="B8" s="7">
        <v>91586</v>
      </c>
      <c r="C8" s="7" t="s">
        <v>68</v>
      </c>
      <c r="D8" s="7" t="s">
        <v>68</v>
      </c>
      <c r="E8" s="7" t="s">
        <v>68</v>
      </c>
    </row>
    <row r="9" spans="1:5">
      <c r="A9" s="4" t="s">
        <v>361</v>
      </c>
      <c r="B9" s="7">
        <v>91474</v>
      </c>
      <c r="C9" s="7" t="s">
        <v>68</v>
      </c>
      <c r="D9" s="7" t="s">
        <v>68</v>
      </c>
      <c r="E9" s="7" t="s">
        <v>68</v>
      </c>
    </row>
    <row r="10" spans="1:5">
      <c r="A10" s="4" t="s">
        <v>360</v>
      </c>
      <c r="B10" s="7">
        <v>84082</v>
      </c>
      <c r="C10" s="7">
        <v>91360</v>
      </c>
      <c r="D10" s="7">
        <v>92115</v>
      </c>
      <c r="E10" s="26">
        <v>79403</v>
      </c>
    </row>
    <row r="11" spans="1:5">
      <c r="A11" s="4" t="s">
        <v>359</v>
      </c>
      <c r="B11" s="7" t="s">
        <v>68</v>
      </c>
      <c r="C11" s="7" t="s">
        <v>68</v>
      </c>
      <c r="D11" s="7" t="s">
        <v>68</v>
      </c>
      <c r="E11" s="26">
        <v>15016</v>
      </c>
    </row>
    <row r="12" spans="1:5">
      <c r="A12" s="4" t="s">
        <v>358</v>
      </c>
      <c r="B12" s="7">
        <v>83832</v>
      </c>
      <c r="C12" s="7">
        <v>91284</v>
      </c>
      <c r="D12" s="7">
        <v>92988</v>
      </c>
      <c r="E12" s="26">
        <v>79340</v>
      </c>
    </row>
    <row r="13" spans="1:5">
      <c r="A13" s="4" t="s">
        <v>357</v>
      </c>
      <c r="B13" s="7" t="s">
        <v>335</v>
      </c>
      <c r="C13" s="7" t="s">
        <v>335</v>
      </c>
      <c r="D13" s="7" t="s">
        <v>335</v>
      </c>
      <c r="E13" s="26">
        <v>15000</v>
      </c>
    </row>
    <row r="14" spans="1:5">
      <c r="A14" s="4" t="s">
        <v>356</v>
      </c>
      <c r="B14" s="7">
        <v>93492</v>
      </c>
      <c r="C14" s="7">
        <v>93247</v>
      </c>
      <c r="D14" s="7">
        <v>91066</v>
      </c>
      <c r="E14" s="7">
        <v>68622</v>
      </c>
    </row>
    <row r="15" spans="1:5">
      <c r="A15" s="4" t="s">
        <v>355</v>
      </c>
      <c r="B15" s="7" t="s">
        <v>68</v>
      </c>
      <c r="C15" s="7" t="s">
        <v>68</v>
      </c>
      <c r="D15" s="7" t="s">
        <v>68</v>
      </c>
      <c r="E15" s="7">
        <v>23081</v>
      </c>
    </row>
    <row r="16" spans="1:5">
      <c r="A16" s="4" t="s">
        <v>354</v>
      </c>
      <c r="B16" s="7">
        <v>99803</v>
      </c>
      <c r="C16" s="7">
        <v>93213</v>
      </c>
      <c r="D16" s="7">
        <v>91400</v>
      </c>
      <c r="E16" s="7">
        <v>92696</v>
      </c>
    </row>
    <row r="17" spans="1:5">
      <c r="A17" s="4" t="s">
        <v>353</v>
      </c>
      <c r="B17" s="7">
        <v>112115</v>
      </c>
      <c r="C17" s="7">
        <v>92217</v>
      </c>
      <c r="D17" s="7">
        <v>90002</v>
      </c>
      <c r="E17" s="7">
        <v>87588</v>
      </c>
    </row>
    <row r="18" spans="1:5">
      <c r="A18" s="4" t="s">
        <v>352</v>
      </c>
      <c r="B18" s="7">
        <v>111838</v>
      </c>
      <c r="C18" s="7">
        <v>118814</v>
      </c>
      <c r="D18" s="7">
        <v>113068</v>
      </c>
      <c r="E18" s="7">
        <v>109170</v>
      </c>
    </row>
    <row r="19" spans="1:5">
      <c r="A19" s="4" t="s">
        <v>351</v>
      </c>
      <c r="B19" s="7">
        <v>111728</v>
      </c>
      <c r="C19" s="7">
        <v>118964</v>
      </c>
      <c r="D19" s="7">
        <v>113158</v>
      </c>
      <c r="E19" s="7">
        <v>109320</v>
      </c>
    </row>
    <row r="20" spans="1:5">
      <c r="A20" s="4" t="s">
        <v>350</v>
      </c>
      <c r="B20" s="7">
        <v>117489</v>
      </c>
      <c r="C20" s="7">
        <v>121679</v>
      </c>
      <c r="D20" s="7">
        <v>119152</v>
      </c>
      <c r="E20" s="7">
        <v>114739</v>
      </c>
    </row>
    <row r="21" spans="1:5">
      <c r="A21" s="4" t="s">
        <v>349</v>
      </c>
      <c r="B21" s="7">
        <v>95079</v>
      </c>
      <c r="C21" s="7">
        <v>92832</v>
      </c>
      <c r="D21" s="7">
        <v>119793</v>
      </c>
      <c r="E21" s="7">
        <v>120038</v>
      </c>
    </row>
    <row r="22" spans="1:5">
      <c r="A22" s="4" t="s">
        <v>348</v>
      </c>
      <c r="B22" s="7" t="s">
        <v>335</v>
      </c>
      <c r="C22" s="7">
        <v>26389</v>
      </c>
      <c r="D22" s="7" t="s">
        <v>68</v>
      </c>
      <c r="E22" s="7" t="s">
        <v>68</v>
      </c>
    </row>
    <row r="23" spans="1:5" s="5" customFormat="1">
      <c r="A23" s="287" t="s">
        <v>347</v>
      </c>
      <c r="B23" s="287"/>
      <c r="C23" s="287"/>
      <c r="D23" s="287"/>
      <c r="E23" s="287"/>
    </row>
    <row r="24" spans="1:5">
      <c r="A24" s="4" t="s">
        <v>346</v>
      </c>
      <c r="B24" s="7">
        <v>3483</v>
      </c>
      <c r="C24" s="7">
        <v>3175</v>
      </c>
      <c r="D24" s="7">
        <v>3255</v>
      </c>
      <c r="E24" s="7">
        <v>3841</v>
      </c>
    </row>
    <row r="25" spans="1:5" s="5" customFormat="1" ht="22.5">
      <c r="A25" s="8" t="s">
        <v>345</v>
      </c>
      <c r="B25" s="7">
        <v>560</v>
      </c>
      <c r="C25" s="7">
        <v>1501</v>
      </c>
      <c r="D25" s="7">
        <v>1554</v>
      </c>
      <c r="E25" s="7">
        <v>1728</v>
      </c>
    </row>
    <row r="26" spans="1:5">
      <c r="A26" s="4" t="s">
        <v>344</v>
      </c>
      <c r="B26" s="7">
        <v>284</v>
      </c>
      <c r="C26" s="7">
        <v>20</v>
      </c>
      <c r="D26" s="7">
        <v>125</v>
      </c>
      <c r="E26" s="7" t="s">
        <v>68</v>
      </c>
    </row>
    <row r="27" spans="1:5">
      <c r="A27" s="4" t="s">
        <v>343</v>
      </c>
      <c r="B27" s="7">
        <v>3217</v>
      </c>
      <c r="C27" s="7">
        <v>4134</v>
      </c>
      <c r="D27" s="7">
        <v>4897</v>
      </c>
      <c r="E27" s="7">
        <v>4361</v>
      </c>
    </row>
    <row r="28" spans="1:5">
      <c r="A28" s="4" t="s">
        <v>342</v>
      </c>
      <c r="B28" s="7">
        <v>2475</v>
      </c>
      <c r="C28" s="7">
        <v>1720</v>
      </c>
      <c r="D28" s="7">
        <v>3062</v>
      </c>
      <c r="E28" s="7">
        <v>1748</v>
      </c>
    </row>
    <row r="29" spans="1:5">
      <c r="A29" s="4" t="s">
        <v>341</v>
      </c>
      <c r="B29" s="7">
        <v>654</v>
      </c>
      <c r="C29" s="7">
        <v>425</v>
      </c>
      <c r="D29" s="7">
        <v>472</v>
      </c>
      <c r="E29" s="7">
        <v>429</v>
      </c>
    </row>
    <row r="30" spans="1:5">
      <c r="A30" s="4" t="s">
        <v>340</v>
      </c>
      <c r="B30" s="7">
        <v>673</v>
      </c>
      <c r="C30" s="7">
        <v>654</v>
      </c>
      <c r="D30" s="7">
        <v>1058</v>
      </c>
      <c r="E30" s="7">
        <v>392</v>
      </c>
    </row>
    <row r="31" spans="1:5">
      <c r="A31" s="12" t="s">
        <v>339</v>
      </c>
      <c r="B31" s="111">
        <v>315</v>
      </c>
      <c r="C31" s="111">
        <v>481</v>
      </c>
      <c r="D31" s="111">
        <v>404</v>
      </c>
      <c r="E31" s="7">
        <v>319</v>
      </c>
    </row>
    <row r="32" spans="1:5">
      <c r="A32" s="4" t="s">
        <v>338</v>
      </c>
      <c r="B32" s="7" t="s">
        <v>335</v>
      </c>
      <c r="C32" s="7">
        <v>6105</v>
      </c>
      <c r="D32" s="7">
        <v>7433</v>
      </c>
      <c r="E32" s="7">
        <v>6233</v>
      </c>
    </row>
    <row r="33" spans="1:5">
      <c r="A33" s="4" t="s">
        <v>337</v>
      </c>
      <c r="B33" s="7" t="s">
        <v>335</v>
      </c>
      <c r="C33" s="7">
        <v>4484</v>
      </c>
      <c r="D33" s="7">
        <v>5541</v>
      </c>
      <c r="E33" s="7">
        <v>5109</v>
      </c>
    </row>
    <row r="34" spans="1:5">
      <c r="A34" s="4" t="s">
        <v>336</v>
      </c>
      <c r="B34" s="7" t="s">
        <v>335</v>
      </c>
      <c r="C34" s="7" t="s">
        <v>335</v>
      </c>
      <c r="D34" s="7">
        <v>1434</v>
      </c>
      <c r="E34" s="7">
        <v>2983</v>
      </c>
    </row>
    <row r="35" spans="1:5">
      <c r="A35" s="4" t="s">
        <v>69</v>
      </c>
      <c r="B35" s="7">
        <v>4831</v>
      </c>
      <c r="C35" s="7">
        <v>2607</v>
      </c>
      <c r="D35" s="7">
        <v>876</v>
      </c>
      <c r="E35" s="7">
        <v>977</v>
      </c>
    </row>
    <row r="36" spans="1:5">
      <c r="A36" s="287" t="s">
        <v>334</v>
      </c>
      <c r="B36" s="287"/>
      <c r="C36" s="287"/>
      <c r="D36" s="287"/>
      <c r="E36" s="287"/>
    </row>
    <row r="37" spans="1:5">
      <c r="A37" s="33" t="s">
        <v>333</v>
      </c>
      <c r="B37" s="7">
        <v>76</v>
      </c>
      <c r="C37" s="7">
        <v>101</v>
      </c>
      <c r="D37" s="7">
        <v>87</v>
      </c>
      <c r="E37" s="7">
        <v>57</v>
      </c>
    </row>
    <row r="38" spans="1:5" ht="33.75">
      <c r="A38" s="34" t="s">
        <v>332</v>
      </c>
      <c r="B38" s="7">
        <v>20991</v>
      </c>
      <c r="C38" s="7">
        <v>10341</v>
      </c>
      <c r="D38" s="7">
        <v>10405</v>
      </c>
      <c r="E38" s="7">
        <v>8876</v>
      </c>
    </row>
    <row r="39" spans="1:5">
      <c r="A39" s="33" t="s">
        <v>331</v>
      </c>
      <c r="B39" s="7">
        <v>275</v>
      </c>
      <c r="C39" s="7">
        <v>65</v>
      </c>
      <c r="D39" s="7">
        <v>26</v>
      </c>
      <c r="E39" s="7" t="s">
        <v>68</v>
      </c>
    </row>
    <row r="40" spans="1:5">
      <c r="A40" s="33" t="s">
        <v>330</v>
      </c>
      <c r="B40" s="7">
        <v>171</v>
      </c>
      <c r="C40" s="7">
        <v>2</v>
      </c>
      <c r="D40" s="7">
        <v>1</v>
      </c>
      <c r="E40" s="7" t="s">
        <v>68</v>
      </c>
    </row>
    <row r="41" spans="1:5" ht="22.5">
      <c r="A41" s="34" t="s">
        <v>329</v>
      </c>
      <c r="B41" s="7">
        <v>5613</v>
      </c>
      <c r="C41" s="7">
        <v>5451</v>
      </c>
      <c r="D41" s="7">
        <v>5220</v>
      </c>
      <c r="E41" s="7">
        <v>4639</v>
      </c>
    </row>
    <row r="42" spans="1:5">
      <c r="A42" s="33" t="s">
        <v>69</v>
      </c>
      <c r="B42" s="7" t="s">
        <v>68</v>
      </c>
      <c r="C42" s="7">
        <v>4</v>
      </c>
      <c r="D42" s="7">
        <v>13</v>
      </c>
      <c r="E42" s="7">
        <v>7</v>
      </c>
    </row>
  </sheetData>
  <mergeCells count="3">
    <mergeCell ref="A3:E3"/>
    <mergeCell ref="A23:E23"/>
    <mergeCell ref="A36:E36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797D3-16D1-44B2-B47C-5AFF41E2262F}">
  <sheetPr codeName="Munka22"/>
  <dimension ref="A1:E33"/>
  <sheetViews>
    <sheetView zoomScaleNormal="100" workbookViewId="0"/>
  </sheetViews>
  <sheetFormatPr defaultRowHeight="11.25"/>
  <cols>
    <col min="1" max="1" width="25.7109375" style="1" customWidth="1"/>
    <col min="2" max="3" width="9" style="1" customWidth="1"/>
    <col min="4" max="4" width="9.42578125" style="1" customWidth="1"/>
    <col min="5" max="5" width="9" style="1" customWidth="1"/>
    <col min="6" max="16384" width="9.140625" style="1"/>
  </cols>
  <sheetData>
    <row r="1" spans="1:5" s="23" customFormat="1" ht="12" thickBot="1">
      <c r="A1" s="25" t="s">
        <v>394</v>
      </c>
      <c r="B1" s="25"/>
      <c r="C1" s="115"/>
      <c r="D1" s="115"/>
      <c r="E1" s="115"/>
    </row>
    <row r="2" spans="1:5" s="23" customFormat="1">
      <c r="A2" s="114" t="s">
        <v>159</v>
      </c>
      <c r="B2" s="21">
        <v>2000</v>
      </c>
      <c r="C2" s="21">
        <v>2004</v>
      </c>
      <c r="D2" s="21">
        <v>2005</v>
      </c>
      <c r="E2" s="20">
        <v>2006</v>
      </c>
    </row>
    <row r="3" spans="1:5" s="18" customFormat="1">
      <c r="A3" s="288" t="s">
        <v>393</v>
      </c>
      <c r="B3" s="288"/>
      <c r="C3" s="288"/>
      <c r="D3" s="288"/>
      <c r="E3" s="288"/>
    </row>
    <row r="4" spans="1:5">
      <c r="A4" s="33" t="s">
        <v>167</v>
      </c>
      <c r="B4" s="26">
        <v>184</v>
      </c>
      <c r="C4" s="26">
        <v>182</v>
      </c>
      <c r="D4" s="26">
        <v>179</v>
      </c>
      <c r="E4" s="26">
        <v>183</v>
      </c>
    </row>
    <row r="5" spans="1:5" s="9" customFormat="1">
      <c r="A5" s="49" t="s">
        <v>392</v>
      </c>
      <c r="B5" s="10">
        <v>3977.85</v>
      </c>
      <c r="C5" s="10">
        <v>3681.9</v>
      </c>
      <c r="D5" s="10">
        <v>3508.5</v>
      </c>
      <c r="E5" s="6">
        <v>3670.1</v>
      </c>
    </row>
    <row r="6" spans="1:5">
      <c r="A6" s="4" t="s">
        <v>19</v>
      </c>
      <c r="B6" s="42"/>
      <c r="C6" s="42"/>
      <c r="D6" s="42"/>
      <c r="E6" s="6"/>
    </row>
    <row r="7" spans="1:5">
      <c r="A7" s="35" t="s">
        <v>391</v>
      </c>
      <c r="B7" s="10">
        <v>225</v>
      </c>
      <c r="C7" s="10">
        <v>216.8</v>
      </c>
      <c r="D7" s="10">
        <v>227.1</v>
      </c>
      <c r="E7" s="10">
        <v>212.5</v>
      </c>
    </row>
    <row r="8" spans="1:5" ht="22.5">
      <c r="A8" s="34" t="s">
        <v>390</v>
      </c>
      <c r="B8" s="11"/>
      <c r="C8" s="11"/>
      <c r="D8" s="11"/>
      <c r="E8" s="26"/>
    </row>
    <row r="9" spans="1:5">
      <c r="A9" s="16" t="s">
        <v>389</v>
      </c>
      <c r="B9" s="113">
        <v>40.5</v>
      </c>
      <c r="C9" s="113">
        <v>37.799999999999997</v>
      </c>
      <c r="D9" s="113">
        <v>33.9</v>
      </c>
      <c r="E9" s="26">
        <v>37.6</v>
      </c>
    </row>
    <row r="10" spans="1:5">
      <c r="A10" s="41" t="s">
        <v>388</v>
      </c>
      <c r="B10" s="10">
        <v>31.9</v>
      </c>
      <c r="C10" s="10">
        <v>32.6</v>
      </c>
      <c r="D10" s="10">
        <v>31.4</v>
      </c>
      <c r="E10" s="10">
        <v>30.1</v>
      </c>
    </row>
    <row r="11" spans="1:5">
      <c r="A11" s="287" t="s">
        <v>387</v>
      </c>
      <c r="B11" s="287"/>
      <c r="C11" s="287"/>
      <c r="D11" s="287"/>
      <c r="E11" s="287"/>
    </row>
    <row r="12" spans="1:5">
      <c r="A12" s="33" t="s">
        <v>386</v>
      </c>
      <c r="B12" s="26">
        <v>162</v>
      </c>
      <c r="C12" s="26">
        <v>162</v>
      </c>
      <c r="D12" s="26">
        <v>162</v>
      </c>
      <c r="E12" s="26">
        <v>162</v>
      </c>
    </row>
    <row r="13" spans="1:5">
      <c r="A13" s="33" t="s">
        <v>385</v>
      </c>
      <c r="B13" s="6">
        <v>2035.4</v>
      </c>
      <c r="C13" s="6">
        <v>2010.9</v>
      </c>
      <c r="D13" s="6">
        <v>2045.6</v>
      </c>
      <c r="E13" s="6">
        <v>1948</v>
      </c>
    </row>
    <row r="14" spans="1:5">
      <c r="A14" s="33" t="s">
        <v>19</v>
      </c>
      <c r="B14" s="42"/>
      <c r="C14" s="42"/>
      <c r="D14" s="42"/>
      <c r="E14" s="6"/>
    </row>
    <row r="15" spans="1:5" ht="22.5">
      <c r="A15" s="47" t="s">
        <v>384</v>
      </c>
      <c r="B15" s="6">
        <v>78.900000000000006</v>
      </c>
      <c r="C15" s="6">
        <v>66.5</v>
      </c>
      <c r="D15" s="6">
        <v>49.5</v>
      </c>
      <c r="E15" s="6">
        <v>44.1</v>
      </c>
    </row>
    <row r="16" spans="1:5">
      <c r="A16" s="33" t="s">
        <v>383</v>
      </c>
      <c r="B16" s="6">
        <v>3598</v>
      </c>
      <c r="C16" s="6">
        <v>2476</v>
      </c>
      <c r="D16" s="6">
        <v>2024</v>
      </c>
      <c r="E16" s="6">
        <v>1894</v>
      </c>
    </row>
    <row r="17" spans="1:5">
      <c r="A17" s="33" t="s">
        <v>19</v>
      </c>
      <c r="B17" s="42"/>
      <c r="C17" s="42"/>
      <c r="D17" s="42"/>
      <c r="E17" s="6"/>
    </row>
    <row r="18" spans="1:5">
      <c r="A18" s="16" t="s">
        <v>291</v>
      </c>
      <c r="B18" s="6">
        <v>2504</v>
      </c>
      <c r="C18" s="6">
        <v>1681</v>
      </c>
      <c r="D18" s="6">
        <v>1389</v>
      </c>
      <c r="E18" s="6">
        <v>1265</v>
      </c>
    </row>
    <row r="19" spans="1:5">
      <c r="A19" s="16" t="s">
        <v>290</v>
      </c>
      <c r="B19" s="6">
        <v>1094</v>
      </c>
      <c r="C19" s="6">
        <v>795</v>
      </c>
      <c r="D19" s="6">
        <v>635</v>
      </c>
      <c r="E19" s="6">
        <v>629</v>
      </c>
    </row>
    <row r="20" spans="1:5">
      <c r="A20" s="33" t="s">
        <v>382</v>
      </c>
      <c r="B20" s="42"/>
      <c r="C20" s="42"/>
      <c r="D20" s="42"/>
      <c r="E20" s="6"/>
    </row>
    <row r="21" spans="1:5">
      <c r="A21" s="16" t="s">
        <v>381</v>
      </c>
      <c r="B21" s="6">
        <v>3.52</v>
      </c>
      <c r="C21" s="6">
        <v>2.4500000000000002</v>
      </c>
      <c r="D21" s="6">
        <v>2.0099999999999998</v>
      </c>
      <c r="E21" s="6">
        <v>1.9</v>
      </c>
    </row>
    <row r="22" spans="1:5">
      <c r="A22" s="16" t="s">
        <v>380</v>
      </c>
      <c r="B22" s="6">
        <v>0.35</v>
      </c>
      <c r="C22" s="6">
        <v>0.3</v>
      </c>
      <c r="D22" s="6">
        <v>0.25</v>
      </c>
      <c r="E22" s="6">
        <v>0.24</v>
      </c>
    </row>
    <row r="23" spans="1:5" ht="22.5">
      <c r="A23" s="34" t="s">
        <v>379</v>
      </c>
      <c r="B23" s="26">
        <v>390772</v>
      </c>
      <c r="C23" s="26">
        <v>552665</v>
      </c>
      <c r="D23" s="26">
        <v>598429</v>
      </c>
      <c r="E23" s="26">
        <v>649867</v>
      </c>
    </row>
    <row r="24" spans="1:5">
      <c r="A24" s="33" t="s">
        <v>19</v>
      </c>
      <c r="B24" s="7"/>
      <c r="C24" s="7"/>
      <c r="D24" s="7"/>
      <c r="E24" s="26"/>
    </row>
    <row r="25" spans="1:5">
      <c r="A25" s="16" t="s">
        <v>378</v>
      </c>
      <c r="B25" s="26">
        <v>49007</v>
      </c>
      <c r="C25" s="26">
        <v>61794</v>
      </c>
      <c r="D25" s="26">
        <v>76043</v>
      </c>
      <c r="E25" s="26">
        <v>93901</v>
      </c>
    </row>
    <row r="26" spans="1:5">
      <c r="A26" s="16" t="s">
        <v>377</v>
      </c>
      <c r="B26" s="26">
        <v>128809</v>
      </c>
      <c r="C26" s="26">
        <v>184113</v>
      </c>
      <c r="D26" s="26">
        <v>195916</v>
      </c>
      <c r="E26" s="26">
        <v>209103</v>
      </c>
    </row>
    <row r="27" spans="1:5">
      <c r="A27" s="16" t="s">
        <v>376</v>
      </c>
      <c r="B27" s="26">
        <v>13374</v>
      </c>
      <c r="C27" s="26">
        <v>16662</v>
      </c>
      <c r="D27" s="26">
        <v>17560</v>
      </c>
      <c r="E27" s="26">
        <v>18501</v>
      </c>
    </row>
    <row r="28" spans="1:5">
      <c r="A28" s="16" t="s">
        <v>375</v>
      </c>
      <c r="B28" s="26">
        <v>5460</v>
      </c>
      <c r="C28" s="26">
        <v>5267</v>
      </c>
      <c r="D28" s="26">
        <v>5276</v>
      </c>
      <c r="E28" s="26">
        <v>5185</v>
      </c>
    </row>
    <row r="29" spans="1:5">
      <c r="A29" s="47" t="s">
        <v>374</v>
      </c>
      <c r="B29" s="26">
        <v>5629</v>
      </c>
      <c r="C29" s="26">
        <v>5114</v>
      </c>
      <c r="D29" s="26">
        <v>4917</v>
      </c>
      <c r="E29" s="26">
        <v>4767</v>
      </c>
    </row>
    <row r="30" spans="1:5">
      <c r="A30" s="16" t="s">
        <v>373</v>
      </c>
      <c r="B30" s="26">
        <v>131657</v>
      </c>
      <c r="C30" s="26">
        <v>224259</v>
      </c>
      <c r="D30" s="26">
        <v>244296</v>
      </c>
      <c r="E30" s="26">
        <v>263925</v>
      </c>
    </row>
    <row r="31" spans="1:5">
      <c r="A31" s="16" t="s">
        <v>372</v>
      </c>
      <c r="B31" s="26">
        <v>6844</v>
      </c>
      <c r="C31" s="26">
        <v>6885</v>
      </c>
      <c r="D31" s="26">
        <v>6761</v>
      </c>
      <c r="E31" s="26">
        <v>6764</v>
      </c>
    </row>
    <row r="32" spans="1:5">
      <c r="A32" s="33" t="s">
        <v>371</v>
      </c>
      <c r="B32" s="26">
        <v>3314</v>
      </c>
      <c r="C32" s="26">
        <v>2194</v>
      </c>
      <c r="D32" s="26">
        <v>1857</v>
      </c>
      <c r="E32" s="26">
        <v>1676</v>
      </c>
    </row>
    <row r="33" spans="1:5">
      <c r="A33" s="33" t="s">
        <v>370</v>
      </c>
      <c r="B33" s="26">
        <v>4686</v>
      </c>
      <c r="C33" s="26">
        <v>3909</v>
      </c>
      <c r="D33" s="26">
        <v>3735</v>
      </c>
      <c r="E33" s="26">
        <v>3479</v>
      </c>
    </row>
  </sheetData>
  <mergeCells count="2">
    <mergeCell ref="A11:E11"/>
    <mergeCell ref="A3:E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679A6-D857-443A-9AE4-AC46EAA4CFE0}">
  <sheetPr codeName="Munka23"/>
  <dimension ref="A1:E11"/>
  <sheetViews>
    <sheetView zoomScaleNormal="100" workbookViewId="0"/>
  </sheetViews>
  <sheetFormatPr defaultRowHeight="11.25"/>
  <cols>
    <col min="1" max="1" width="22.5703125" style="1" customWidth="1"/>
    <col min="2" max="5" width="10.5703125" style="1" customWidth="1"/>
    <col min="6" max="16384" width="9.140625" style="1"/>
  </cols>
  <sheetData>
    <row r="1" spans="1:5" ht="12" thickBot="1">
      <c r="A1" s="25" t="s">
        <v>401</v>
      </c>
      <c r="B1" s="25"/>
      <c r="C1" s="25"/>
      <c r="D1" s="58"/>
      <c r="E1" s="58"/>
    </row>
    <row r="2" spans="1:5">
      <c r="A2" s="121" t="s">
        <v>159</v>
      </c>
      <c r="B2" s="120">
        <v>2000</v>
      </c>
      <c r="C2" s="120">
        <v>2004</v>
      </c>
      <c r="D2" s="120">
        <v>2005</v>
      </c>
      <c r="E2" s="119">
        <v>2006</v>
      </c>
    </row>
    <row r="3" spans="1:5">
      <c r="A3" s="118" t="s">
        <v>400</v>
      </c>
      <c r="B3" s="7">
        <v>121</v>
      </c>
      <c r="C3" s="7">
        <v>125</v>
      </c>
      <c r="D3" s="29">
        <v>125</v>
      </c>
      <c r="E3" s="29">
        <v>112</v>
      </c>
    </row>
    <row r="4" spans="1:5">
      <c r="A4" s="1" t="s">
        <v>385</v>
      </c>
      <c r="B4" s="3">
        <v>1966</v>
      </c>
      <c r="C4" s="3">
        <v>1898</v>
      </c>
      <c r="D4" s="29">
        <v>1894</v>
      </c>
      <c r="E4" s="29">
        <v>1875</v>
      </c>
    </row>
    <row r="5" spans="1:5">
      <c r="A5" s="1" t="s">
        <v>19</v>
      </c>
      <c r="B5" s="3"/>
      <c r="C5" s="3"/>
      <c r="D5" s="29"/>
      <c r="E5" s="29"/>
    </row>
    <row r="6" spans="1:5" ht="22.5">
      <c r="A6" s="117" t="s">
        <v>399</v>
      </c>
      <c r="B6" s="7">
        <v>42</v>
      </c>
      <c r="C6" s="7">
        <v>33</v>
      </c>
      <c r="D6" s="26">
        <v>29</v>
      </c>
      <c r="E6" s="29">
        <v>27</v>
      </c>
    </row>
    <row r="7" spans="1:5">
      <c r="A7" s="116" t="s">
        <v>398</v>
      </c>
      <c r="B7" s="3">
        <v>764</v>
      </c>
      <c r="C7" s="3">
        <v>1140</v>
      </c>
      <c r="D7" s="29">
        <v>1289</v>
      </c>
      <c r="E7" s="29">
        <v>1704</v>
      </c>
    </row>
    <row r="8" spans="1:5">
      <c r="A8" s="116" t="s">
        <v>397</v>
      </c>
      <c r="B8" s="3">
        <v>1548</v>
      </c>
      <c r="C8" s="3">
        <v>1337</v>
      </c>
      <c r="D8" s="29">
        <v>1396</v>
      </c>
      <c r="E8" s="29">
        <v>1477</v>
      </c>
    </row>
    <row r="9" spans="1:5">
      <c r="A9" s="116" t="s">
        <v>19</v>
      </c>
      <c r="B9" s="3"/>
      <c r="C9" s="3"/>
      <c r="D9" s="29"/>
      <c r="E9" s="29"/>
    </row>
    <row r="10" spans="1:5">
      <c r="A10" s="80" t="s">
        <v>396</v>
      </c>
      <c r="B10" s="3">
        <v>1183</v>
      </c>
      <c r="C10" s="3">
        <v>877</v>
      </c>
      <c r="D10" s="29">
        <v>851</v>
      </c>
      <c r="E10" s="29">
        <v>916</v>
      </c>
    </row>
    <row r="11" spans="1:5">
      <c r="A11" s="80" t="s">
        <v>395</v>
      </c>
      <c r="B11" s="3">
        <v>365</v>
      </c>
      <c r="C11" s="3">
        <v>460</v>
      </c>
      <c r="D11" s="29">
        <v>545</v>
      </c>
      <c r="E11" s="29">
        <v>561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E4BB6-CFC0-4766-A633-054ED60FC3D6}">
  <sheetPr codeName="Munka24"/>
  <dimension ref="A1:E18"/>
  <sheetViews>
    <sheetView zoomScaleNormal="100" workbookViewId="0"/>
  </sheetViews>
  <sheetFormatPr defaultRowHeight="11.25"/>
  <cols>
    <col min="1" max="1" width="24.7109375" style="1" customWidth="1"/>
    <col min="2" max="2" width="10" style="1" customWidth="1"/>
    <col min="3" max="3" width="9.85546875" style="1" customWidth="1"/>
    <col min="4" max="5" width="9.28515625" style="1" customWidth="1"/>
    <col min="6" max="16384" width="9.140625" style="1"/>
  </cols>
  <sheetData>
    <row r="1" spans="1:5" s="9" customFormat="1" ht="12" thickBot="1">
      <c r="A1" s="25" t="s">
        <v>411</v>
      </c>
      <c r="B1" s="25"/>
      <c r="C1" s="25"/>
      <c r="D1" s="25"/>
    </row>
    <row r="2" spans="1:5">
      <c r="A2" s="121" t="s">
        <v>159</v>
      </c>
      <c r="B2" s="75">
        <v>2000</v>
      </c>
      <c r="C2" s="75">
        <v>2004</v>
      </c>
      <c r="D2" s="75">
        <v>2005</v>
      </c>
      <c r="E2" s="75">
        <v>2006</v>
      </c>
    </row>
    <row r="3" spans="1:5">
      <c r="A3" s="118" t="s">
        <v>400</v>
      </c>
      <c r="B3" s="124">
        <v>139</v>
      </c>
      <c r="C3" s="107">
        <v>144</v>
      </c>
      <c r="D3" s="107">
        <v>146</v>
      </c>
      <c r="E3" s="107">
        <v>146</v>
      </c>
    </row>
    <row r="4" spans="1:5">
      <c r="A4" s="1" t="s">
        <v>385</v>
      </c>
      <c r="B4" s="29">
        <v>1262</v>
      </c>
      <c r="C4" s="7">
        <v>1395</v>
      </c>
      <c r="D4" s="7">
        <v>1431</v>
      </c>
      <c r="E4" s="7">
        <v>1482</v>
      </c>
    </row>
    <row r="5" spans="1:5">
      <c r="A5" s="1" t="s">
        <v>181</v>
      </c>
      <c r="B5" s="29"/>
      <c r="C5" s="7"/>
      <c r="D5" s="7"/>
      <c r="E5" s="7"/>
    </row>
    <row r="6" spans="1:5">
      <c r="A6" s="41" t="s">
        <v>410</v>
      </c>
      <c r="B6" s="32">
        <v>589</v>
      </c>
      <c r="C6" s="111">
        <v>607</v>
      </c>
      <c r="D6" s="111">
        <v>641</v>
      </c>
      <c r="E6" s="111">
        <f>632943/1000</f>
        <v>632.94299999999998</v>
      </c>
    </row>
    <row r="7" spans="1:5" s="33" customFormat="1">
      <c r="A7" s="34" t="s">
        <v>409</v>
      </c>
      <c r="B7" s="36">
        <v>130762</v>
      </c>
      <c r="C7" s="3">
        <v>141488</v>
      </c>
      <c r="D7" s="3">
        <v>142210</v>
      </c>
      <c r="E7" s="3">
        <v>149777</v>
      </c>
    </row>
    <row r="8" spans="1:5">
      <c r="A8" s="1" t="s">
        <v>181</v>
      </c>
      <c r="B8" s="29"/>
      <c r="C8" s="7"/>
      <c r="D8" s="7"/>
      <c r="E8" s="7"/>
    </row>
    <row r="9" spans="1:5">
      <c r="A9" s="27" t="s">
        <v>291</v>
      </c>
      <c r="B9" s="29">
        <v>46069</v>
      </c>
      <c r="C9" s="7">
        <v>48852</v>
      </c>
      <c r="D9" s="7">
        <v>48927</v>
      </c>
      <c r="E9" s="7">
        <v>51468</v>
      </c>
    </row>
    <row r="10" spans="1:5">
      <c r="A10" s="27" t="s">
        <v>290</v>
      </c>
      <c r="B10" s="29">
        <v>84693</v>
      </c>
      <c r="C10" s="7">
        <v>92636</v>
      </c>
      <c r="D10" s="7">
        <v>93283</v>
      </c>
      <c r="E10" s="7">
        <v>98309</v>
      </c>
    </row>
    <row r="11" spans="1:5" ht="22.5">
      <c r="A11" s="30" t="s">
        <v>408</v>
      </c>
      <c r="B11" s="29"/>
      <c r="C11" s="7"/>
      <c r="D11" s="7"/>
      <c r="E11" s="7"/>
    </row>
    <row r="12" spans="1:5">
      <c r="A12" s="123" t="s">
        <v>407</v>
      </c>
      <c r="B12" s="29">
        <v>2688</v>
      </c>
      <c r="C12" s="7">
        <v>2984</v>
      </c>
      <c r="D12" s="7">
        <v>2763</v>
      </c>
      <c r="E12" s="7">
        <v>3346</v>
      </c>
    </row>
    <row r="13" spans="1:5">
      <c r="A13" s="27" t="s">
        <v>406</v>
      </c>
      <c r="B13" s="7">
        <v>80480</v>
      </c>
      <c r="C13" s="7">
        <v>85353</v>
      </c>
      <c r="D13" s="7">
        <v>84071</v>
      </c>
      <c r="E13" s="7">
        <v>86817</v>
      </c>
    </row>
    <row r="14" spans="1:5">
      <c r="A14" s="27" t="s">
        <v>256</v>
      </c>
      <c r="B14" s="7">
        <v>23903</v>
      </c>
      <c r="C14" s="7">
        <v>28534</v>
      </c>
      <c r="D14" s="7">
        <v>30107</v>
      </c>
      <c r="E14" s="7">
        <v>32387</v>
      </c>
    </row>
    <row r="15" spans="1:5">
      <c r="A15" s="27" t="s">
        <v>405</v>
      </c>
      <c r="B15" s="7">
        <v>23691</v>
      </c>
      <c r="C15" s="7">
        <v>24617</v>
      </c>
      <c r="D15" s="7">
        <v>25269</v>
      </c>
      <c r="E15" s="7">
        <v>27227</v>
      </c>
    </row>
    <row r="16" spans="1:5">
      <c r="A16" s="1" t="s">
        <v>404</v>
      </c>
      <c r="B16" s="7">
        <v>22432</v>
      </c>
      <c r="C16" s="7">
        <v>22892</v>
      </c>
      <c r="D16" s="7">
        <v>24567</v>
      </c>
      <c r="E16" s="7">
        <v>24305</v>
      </c>
    </row>
    <row r="17" spans="1:5" ht="22.5">
      <c r="A17" s="49" t="s">
        <v>403</v>
      </c>
      <c r="B17" s="122">
        <v>128.19999999999999</v>
      </c>
      <c r="C17" s="15">
        <v>140.1</v>
      </c>
      <c r="D17" s="15">
        <v>141.1</v>
      </c>
      <c r="E17" s="15">
        <v>148.80000000000001</v>
      </c>
    </row>
    <row r="18" spans="1:5" ht="22.5">
      <c r="A18" s="49" t="s">
        <v>402</v>
      </c>
      <c r="B18" s="122">
        <v>22</v>
      </c>
      <c r="C18" s="15">
        <v>22.6</v>
      </c>
      <c r="D18" s="15">
        <v>24.4</v>
      </c>
      <c r="E18" s="15">
        <v>24.1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63AD5-8D38-4DAE-A81F-161F5DF52366}">
  <sheetPr codeName="Munka25"/>
  <dimension ref="A1:E11"/>
  <sheetViews>
    <sheetView zoomScaleNormal="100" workbookViewId="0"/>
  </sheetViews>
  <sheetFormatPr defaultRowHeight="11.25"/>
  <cols>
    <col min="1" max="1" width="19.85546875" style="1" customWidth="1"/>
    <col min="2" max="2" width="11" style="1" customWidth="1"/>
    <col min="3" max="3" width="13.140625" style="1" customWidth="1"/>
    <col min="4" max="4" width="13" style="1" customWidth="1"/>
    <col min="5" max="5" width="10.7109375" style="1" customWidth="1"/>
    <col min="6" max="16384" width="9.140625" style="1"/>
  </cols>
  <sheetData>
    <row r="1" spans="1:5" s="9" customFormat="1" ht="12" thickBot="1">
      <c r="A1" s="25" t="s">
        <v>419</v>
      </c>
      <c r="B1" s="25"/>
      <c r="C1" s="25"/>
      <c r="D1" s="25"/>
      <c r="E1" s="25"/>
    </row>
    <row r="2" spans="1:5">
      <c r="A2" s="112" t="s">
        <v>159</v>
      </c>
      <c r="B2" s="75">
        <v>2000</v>
      </c>
      <c r="C2" s="75">
        <v>2004</v>
      </c>
      <c r="D2" s="75">
        <v>2005</v>
      </c>
      <c r="E2" s="75">
        <v>2006</v>
      </c>
    </row>
    <row r="3" spans="1:5">
      <c r="A3" s="1" t="s">
        <v>418</v>
      </c>
      <c r="B3" s="125">
        <v>18048</v>
      </c>
      <c r="C3" s="125">
        <v>17936</v>
      </c>
      <c r="D3" s="125">
        <v>18196</v>
      </c>
      <c r="E3" s="125">
        <v>19502</v>
      </c>
    </row>
    <row r="4" spans="1:5">
      <c r="A4" s="1" t="s">
        <v>19</v>
      </c>
      <c r="B4" s="3"/>
      <c r="C4" s="3"/>
      <c r="D4" s="29"/>
      <c r="E4" s="29"/>
    </row>
    <row r="5" spans="1:5">
      <c r="A5" s="27" t="s">
        <v>417</v>
      </c>
      <c r="B5" s="3">
        <v>10380</v>
      </c>
      <c r="C5" s="3">
        <v>10660</v>
      </c>
      <c r="D5" s="3">
        <v>10858</v>
      </c>
      <c r="E5" s="3">
        <v>11957</v>
      </c>
    </row>
    <row r="6" spans="1:5">
      <c r="A6" s="27" t="s">
        <v>416</v>
      </c>
      <c r="B6" s="3">
        <v>7668</v>
      </c>
      <c r="C6" s="3">
        <v>7276</v>
      </c>
      <c r="D6" s="3">
        <v>7338</v>
      </c>
      <c r="E6" s="3">
        <v>7545</v>
      </c>
    </row>
    <row r="7" spans="1:5" ht="22.5">
      <c r="A7" s="30" t="s">
        <v>408</v>
      </c>
      <c r="B7" s="3"/>
      <c r="C7" s="3"/>
      <c r="D7" s="29"/>
      <c r="E7" s="29"/>
    </row>
    <row r="8" spans="1:5">
      <c r="A8" s="123" t="s">
        <v>415</v>
      </c>
      <c r="B8" s="3">
        <v>1510</v>
      </c>
      <c r="C8" s="3">
        <v>1576</v>
      </c>
      <c r="D8" s="3">
        <v>1617</v>
      </c>
      <c r="E8" s="3">
        <v>1561</v>
      </c>
    </row>
    <row r="9" spans="1:5">
      <c r="A9" s="123" t="s">
        <v>414</v>
      </c>
      <c r="B9" s="3">
        <v>5356</v>
      </c>
      <c r="C9" s="3">
        <v>4963</v>
      </c>
      <c r="D9" s="3">
        <v>4904</v>
      </c>
      <c r="E9" s="3">
        <v>5170</v>
      </c>
    </row>
    <row r="10" spans="1:5">
      <c r="A10" s="27" t="s">
        <v>413</v>
      </c>
      <c r="B10" s="3">
        <v>6147</v>
      </c>
      <c r="C10" s="3">
        <v>6469</v>
      </c>
      <c r="D10" s="3">
        <v>6525</v>
      </c>
      <c r="E10" s="3">
        <v>6992</v>
      </c>
    </row>
    <row r="11" spans="1:5">
      <c r="A11" s="27" t="s">
        <v>412</v>
      </c>
      <c r="B11" s="3">
        <v>5035</v>
      </c>
      <c r="C11" s="3">
        <v>4928</v>
      </c>
      <c r="D11" s="3">
        <v>5150</v>
      </c>
      <c r="E11" s="3">
        <v>5779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C2D51-9E8F-462C-9952-8A8E269EC64F}">
  <sheetPr codeName="Munka26"/>
  <dimension ref="A1:E22"/>
  <sheetViews>
    <sheetView zoomScaleNormal="100" workbookViewId="0"/>
  </sheetViews>
  <sheetFormatPr defaultRowHeight="11.25"/>
  <cols>
    <col min="1" max="1" width="18" style="1" customWidth="1"/>
    <col min="2" max="5" width="13" style="1" customWidth="1"/>
    <col min="6" max="16384" width="9.140625" style="1"/>
  </cols>
  <sheetData>
    <row r="1" spans="1:5" ht="12" thickBot="1">
      <c r="A1" s="25" t="s">
        <v>434</v>
      </c>
      <c r="B1" s="25"/>
    </row>
    <row r="2" spans="1:5">
      <c r="A2" s="112" t="s">
        <v>159</v>
      </c>
      <c r="B2" s="75">
        <v>2000</v>
      </c>
      <c r="C2" s="75">
        <v>2004</v>
      </c>
      <c r="D2" s="75">
        <v>2005</v>
      </c>
      <c r="E2" s="75">
        <v>2006</v>
      </c>
    </row>
    <row r="3" spans="1:5" s="5" customFormat="1">
      <c r="A3" s="320" t="s">
        <v>433</v>
      </c>
      <c r="B3" s="320"/>
      <c r="C3" s="320"/>
      <c r="D3" s="320"/>
      <c r="E3" s="320"/>
    </row>
    <row r="4" spans="1:5" s="33" customFormat="1">
      <c r="A4" s="128" t="s">
        <v>7</v>
      </c>
      <c r="B4" s="60">
        <v>4701</v>
      </c>
      <c r="C4" s="60">
        <v>5655</v>
      </c>
      <c r="D4" s="60">
        <v>6319</v>
      </c>
      <c r="E4" s="60">
        <v>5673</v>
      </c>
    </row>
    <row r="5" spans="1:5">
      <c r="A5" s="9" t="s">
        <v>19</v>
      </c>
      <c r="B5" s="3"/>
      <c r="C5" s="3"/>
      <c r="D5" s="29"/>
      <c r="E5" s="29"/>
    </row>
    <row r="6" spans="1:5">
      <c r="A6" s="16" t="s">
        <v>431</v>
      </c>
      <c r="B6" s="3">
        <v>3237</v>
      </c>
      <c r="C6" s="3">
        <v>4050</v>
      </c>
      <c r="D6" s="3">
        <v>4695</v>
      </c>
      <c r="E6" s="3">
        <v>4150</v>
      </c>
    </row>
    <row r="7" spans="1:5">
      <c r="A7" s="16" t="s">
        <v>290</v>
      </c>
      <c r="B7" s="3">
        <v>1464</v>
      </c>
      <c r="C7" s="3">
        <v>1605</v>
      </c>
      <c r="D7" s="3">
        <v>1624</v>
      </c>
      <c r="E7" s="3">
        <v>1523</v>
      </c>
    </row>
    <row r="8" spans="1:5" s="5" customFormat="1">
      <c r="A8" s="319" t="s">
        <v>432</v>
      </c>
      <c r="B8" s="319"/>
      <c r="C8" s="319"/>
      <c r="D8" s="319"/>
      <c r="E8" s="319"/>
    </row>
    <row r="9" spans="1:5" s="9" customFormat="1">
      <c r="A9" s="127" t="s">
        <v>7</v>
      </c>
      <c r="B9" s="126">
        <v>12789</v>
      </c>
      <c r="C9" s="126">
        <v>14165</v>
      </c>
      <c r="D9" s="126">
        <v>14793</v>
      </c>
      <c r="E9" s="126">
        <v>15480</v>
      </c>
    </row>
    <row r="10" spans="1:5">
      <c r="A10" s="33" t="s">
        <v>181</v>
      </c>
      <c r="B10" s="3"/>
      <c r="C10" s="3"/>
      <c r="D10" s="29"/>
      <c r="E10" s="29"/>
    </row>
    <row r="11" spans="1:5">
      <c r="A11" s="16" t="s">
        <v>431</v>
      </c>
      <c r="B11" s="3">
        <v>8784</v>
      </c>
      <c r="C11" s="3">
        <v>9477</v>
      </c>
      <c r="D11" s="3">
        <v>9931</v>
      </c>
      <c r="E11" s="3">
        <v>10477</v>
      </c>
    </row>
    <row r="12" spans="1:5">
      <c r="A12" s="16" t="s">
        <v>430</v>
      </c>
      <c r="B12" s="3">
        <v>4005</v>
      </c>
      <c r="C12" s="3">
        <v>4688</v>
      </c>
      <c r="D12" s="3">
        <v>4862</v>
      </c>
      <c r="E12" s="3">
        <v>5003</v>
      </c>
    </row>
    <row r="13" spans="1:5" s="4" customFormat="1">
      <c r="A13" s="319" t="s">
        <v>429</v>
      </c>
      <c r="B13" s="319"/>
      <c r="C13" s="319"/>
      <c r="D13" s="319"/>
      <c r="E13" s="319"/>
    </row>
    <row r="14" spans="1:5">
      <c r="A14" s="4" t="s">
        <v>428</v>
      </c>
      <c r="B14" s="3">
        <v>38</v>
      </c>
      <c r="C14" s="3">
        <v>14.366396046593715</v>
      </c>
      <c r="D14" s="3">
        <v>14.446021767051983</v>
      </c>
      <c r="E14" s="3">
        <v>14.961240310077519</v>
      </c>
    </row>
    <row r="15" spans="1:5">
      <c r="A15" s="4" t="s">
        <v>427</v>
      </c>
      <c r="B15" s="3">
        <v>1</v>
      </c>
      <c r="C15" s="3">
        <v>0.797740910695376</v>
      </c>
      <c r="D15" s="3">
        <v>0.932873656459136</v>
      </c>
      <c r="E15" s="3">
        <v>1.317829457364341</v>
      </c>
    </row>
    <row r="16" spans="1:5">
      <c r="A16" s="4" t="s">
        <v>426</v>
      </c>
      <c r="B16" s="3">
        <v>14</v>
      </c>
      <c r="C16" s="3">
        <v>32.269678785739501</v>
      </c>
      <c r="D16" s="3">
        <v>35.692557290610424</v>
      </c>
      <c r="E16" s="3">
        <v>37.7390180878553</v>
      </c>
    </row>
    <row r="17" spans="1:5">
      <c r="A17" s="4" t="s">
        <v>425</v>
      </c>
      <c r="B17" s="3">
        <v>2</v>
      </c>
      <c r="C17" s="3">
        <v>0.53653370984821747</v>
      </c>
      <c r="D17" s="3">
        <v>0.88555397823294801</v>
      </c>
      <c r="E17" s="3">
        <v>0.53617571059431524</v>
      </c>
    </row>
    <row r="18" spans="1:5">
      <c r="A18" s="4" t="s">
        <v>424</v>
      </c>
      <c r="B18" s="3">
        <v>8</v>
      </c>
      <c r="C18" s="3">
        <v>8.7045534768796333</v>
      </c>
      <c r="D18" s="3">
        <v>10.363009531535186</v>
      </c>
      <c r="E18" s="3">
        <v>8.6046511627906987</v>
      </c>
    </row>
    <row r="19" spans="1:5">
      <c r="A19" s="4" t="s">
        <v>423</v>
      </c>
      <c r="B19" s="3">
        <v>15</v>
      </c>
      <c r="C19" s="3">
        <v>28.189198729262266</v>
      </c>
      <c r="D19" s="3">
        <v>25.11998918407355</v>
      </c>
      <c r="E19" s="3">
        <v>24.573643410852714</v>
      </c>
    </row>
    <row r="20" spans="1:5">
      <c r="A20" s="4" t="s">
        <v>422</v>
      </c>
      <c r="B20" s="3">
        <v>16</v>
      </c>
      <c r="C20" s="3">
        <v>12.389692905047653</v>
      </c>
      <c r="D20" s="3">
        <v>10.680727371053877</v>
      </c>
      <c r="E20" s="3">
        <v>10.665374677002584</v>
      </c>
    </row>
    <row r="21" spans="1:5">
      <c r="A21" s="4" t="s">
        <v>421</v>
      </c>
      <c r="B21" s="3">
        <v>4</v>
      </c>
      <c r="C21" s="3">
        <v>1.5601835510060007</v>
      </c>
      <c r="D21" s="3">
        <v>1.1762320016223891</v>
      </c>
      <c r="E21" s="3">
        <v>1.0400516795865633</v>
      </c>
    </row>
    <row r="22" spans="1:5">
      <c r="A22" s="4" t="s">
        <v>420</v>
      </c>
      <c r="B22" s="3">
        <v>2</v>
      </c>
      <c r="C22" s="3">
        <v>1.1860218849276385</v>
      </c>
      <c r="D22" s="3">
        <v>0.70303521936050839</v>
      </c>
      <c r="E22" s="3">
        <v>0.56201550387596899</v>
      </c>
    </row>
  </sheetData>
  <mergeCells count="3">
    <mergeCell ref="A13:E13"/>
    <mergeCell ref="A3:E3"/>
    <mergeCell ref="A8:E8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F53A0-1CE8-4206-A095-0FC740C47567}">
  <sheetPr codeName="Munka27"/>
  <dimension ref="A1:E22"/>
  <sheetViews>
    <sheetView zoomScaleNormal="100" workbookViewId="0"/>
  </sheetViews>
  <sheetFormatPr defaultRowHeight="11.25"/>
  <cols>
    <col min="1" max="1" width="26.85546875" style="1" customWidth="1"/>
    <col min="2" max="4" width="9.140625" style="1"/>
    <col min="5" max="5" width="9.28515625" style="1" customWidth="1"/>
    <col min="6" max="16384" width="9.140625" style="1"/>
  </cols>
  <sheetData>
    <row r="1" spans="1:5" ht="12" thickBot="1">
      <c r="A1" s="97" t="s">
        <v>445</v>
      </c>
      <c r="B1" s="134"/>
      <c r="C1" s="134"/>
      <c r="D1" s="134"/>
    </row>
    <row r="2" spans="1:5">
      <c r="A2" s="112" t="s">
        <v>159</v>
      </c>
      <c r="B2" s="75">
        <v>2000</v>
      </c>
      <c r="C2" s="75">
        <v>2004</v>
      </c>
      <c r="D2" s="21">
        <v>2005</v>
      </c>
      <c r="E2" s="75">
        <v>2006</v>
      </c>
    </row>
    <row r="3" spans="1:5" s="5" customFormat="1">
      <c r="A3" s="8" t="s">
        <v>444</v>
      </c>
      <c r="B3" s="107">
        <v>829</v>
      </c>
      <c r="C3" s="107">
        <v>692</v>
      </c>
      <c r="D3" s="7">
        <v>432</v>
      </c>
      <c r="E3" s="107">
        <f>509472/1000</f>
        <v>509.47199999999998</v>
      </c>
    </row>
    <row r="4" spans="1:5" s="5" customFormat="1">
      <c r="A4" s="33" t="s">
        <v>181</v>
      </c>
      <c r="B4" s="7"/>
      <c r="C4" s="7"/>
      <c r="D4" s="26"/>
      <c r="E4" s="26"/>
    </row>
    <row r="5" spans="1:5">
      <c r="A5" s="27" t="s">
        <v>291</v>
      </c>
      <c r="B5" s="29">
        <v>624</v>
      </c>
      <c r="C5" s="29">
        <v>514</v>
      </c>
      <c r="D5" s="29">
        <v>324</v>
      </c>
      <c r="E5" s="29">
        <f>371088/1000</f>
        <v>371.08800000000002</v>
      </c>
    </row>
    <row r="6" spans="1:5">
      <c r="A6" s="27" t="s">
        <v>290</v>
      </c>
      <c r="B6" s="29">
        <v>205</v>
      </c>
      <c r="C6" s="29">
        <v>178</v>
      </c>
      <c r="D6" s="29">
        <v>108</v>
      </c>
      <c r="E6" s="29">
        <f>138384/1000</f>
        <v>138.38399999999999</v>
      </c>
    </row>
    <row r="7" spans="1:5">
      <c r="A7" s="133" t="s">
        <v>443</v>
      </c>
      <c r="B7" s="32">
        <v>42272</v>
      </c>
      <c r="C7" s="32">
        <v>33219</v>
      </c>
      <c r="D7" s="32">
        <v>32888</v>
      </c>
      <c r="E7" s="32">
        <v>29022</v>
      </c>
    </row>
    <row r="8" spans="1:5">
      <c r="A8" s="33" t="s">
        <v>181</v>
      </c>
      <c r="B8" s="29"/>
      <c r="C8" s="29"/>
      <c r="D8" s="29"/>
      <c r="E8" s="29"/>
    </row>
    <row r="9" spans="1:5">
      <c r="A9" s="27" t="s">
        <v>291</v>
      </c>
      <c r="B9" s="29">
        <v>32326</v>
      </c>
      <c r="C9" s="29">
        <v>24340</v>
      </c>
      <c r="D9" s="29">
        <v>24470</v>
      </c>
      <c r="E9" s="29">
        <v>21682</v>
      </c>
    </row>
    <row r="10" spans="1:5">
      <c r="A10" s="27" t="s">
        <v>290</v>
      </c>
      <c r="B10" s="29">
        <v>9946</v>
      </c>
      <c r="C10" s="29">
        <v>8879</v>
      </c>
      <c r="D10" s="29">
        <v>8418</v>
      </c>
      <c r="E10" s="29">
        <v>7340</v>
      </c>
    </row>
    <row r="11" spans="1:5" ht="33.75">
      <c r="A11" s="49" t="s">
        <v>442</v>
      </c>
      <c r="B11" s="29">
        <v>41067</v>
      </c>
      <c r="C11" s="29">
        <v>31465</v>
      </c>
      <c r="D11" s="29">
        <v>30989</v>
      </c>
      <c r="E11" s="29">
        <v>27112</v>
      </c>
    </row>
    <row r="12" spans="1:5">
      <c r="A12" s="33" t="s">
        <v>181</v>
      </c>
      <c r="B12" s="29"/>
      <c r="C12" s="29"/>
      <c r="D12" s="29"/>
      <c r="E12" s="29"/>
    </row>
    <row r="13" spans="1:5">
      <c r="A13" s="27" t="s">
        <v>441</v>
      </c>
      <c r="B13" s="29">
        <v>595</v>
      </c>
      <c r="C13" s="29">
        <v>327</v>
      </c>
      <c r="D13" s="29">
        <v>249</v>
      </c>
      <c r="E13" s="29">
        <v>176</v>
      </c>
    </row>
    <row r="14" spans="1:5">
      <c r="A14" s="132" t="s">
        <v>440</v>
      </c>
      <c r="B14" s="29">
        <v>7088</v>
      </c>
      <c r="C14" s="29">
        <v>5437</v>
      </c>
      <c r="D14" s="29">
        <v>4603</v>
      </c>
      <c r="E14" s="29">
        <v>4154</v>
      </c>
    </row>
    <row r="15" spans="1:5">
      <c r="A15" s="132" t="s">
        <v>439</v>
      </c>
      <c r="B15" s="29">
        <v>24484</v>
      </c>
      <c r="C15" s="29">
        <v>18151</v>
      </c>
      <c r="D15" s="29">
        <v>18353</v>
      </c>
      <c r="E15" s="29">
        <v>16247</v>
      </c>
    </row>
    <row r="16" spans="1:5">
      <c r="A16" s="132" t="s">
        <v>438</v>
      </c>
      <c r="B16" s="29">
        <v>6754</v>
      </c>
      <c r="C16" s="29">
        <v>6236</v>
      </c>
      <c r="D16" s="29">
        <v>6188</v>
      </c>
      <c r="E16" s="29">
        <v>5301</v>
      </c>
    </row>
    <row r="17" spans="1:5">
      <c r="A17" s="132" t="s">
        <v>437</v>
      </c>
      <c r="B17" s="29">
        <v>2146</v>
      </c>
      <c r="C17" s="29">
        <v>1314</v>
      </c>
      <c r="D17" s="29">
        <v>1596</v>
      </c>
      <c r="E17" s="29">
        <v>1234</v>
      </c>
    </row>
    <row r="18" spans="1:5" ht="22.5">
      <c r="A18" s="49" t="s">
        <v>436</v>
      </c>
      <c r="B18" s="131">
        <v>41.4</v>
      </c>
      <c r="C18" s="79">
        <v>31.1</v>
      </c>
      <c r="D18" s="79">
        <v>32.6</v>
      </c>
      <c r="E18" s="79">
        <f>SUM(E7)/10066158*10000</f>
        <v>28.831258162250183</v>
      </c>
    </row>
    <row r="19" spans="1:5" s="5" customFormat="1" ht="22.5">
      <c r="A19" s="30" t="s">
        <v>435</v>
      </c>
      <c r="B19" s="26">
        <v>5757</v>
      </c>
      <c r="C19" s="130">
        <v>4808</v>
      </c>
      <c r="D19" s="129">
        <v>3000</v>
      </c>
      <c r="E19" s="26">
        <v>3538</v>
      </c>
    </row>
    <row r="20" spans="1:5">
      <c r="A20" s="33" t="s">
        <v>181</v>
      </c>
      <c r="B20" s="29"/>
      <c r="C20" s="29"/>
      <c r="D20" s="29"/>
      <c r="E20" s="29"/>
    </row>
    <row r="21" spans="1:5">
      <c r="A21" s="27" t="s">
        <v>291</v>
      </c>
      <c r="B21" s="29">
        <v>4332</v>
      </c>
      <c r="C21" s="29">
        <v>3570</v>
      </c>
      <c r="D21" s="29">
        <v>2252</v>
      </c>
      <c r="E21" s="29">
        <v>2577</v>
      </c>
    </row>
    <row r="22" spans="1:5">
      <c r="A22" s="27" t="s">
        <v>290</v>
      </c>
      <c r="B22" s="29">
        <v>1425</v>
      </c>
      <c r="C22" s="29">
        <v>1238</v>
      </c>
      <c r="D22" s="29">
        <v>748</v>
      </c>
      <c r="E22" s="29">
        <v>961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BCA56-3B21-40F7-9E01-FED7CF11B10F}">
  <sheetPr codeName="Munka28"/>
  <dimension ref="A1:E14"/>
  <sheetViews>
    <sheetView zoomScaleNormal="100" workbookViewId="0"/>
  </sheetViews>
  <sheetFormatPr defaultRowHeight="11.25"/>
  <cols>
    <col min="1" max="1" width="16" style="1" customWidth="1"/>
    <col min="2" max="5" width="18" style="1" customWidth="1"/>
    <col min="6" max="16384" width="9.140625" style="1"/>
  </cols>
  <sheetData>
    <row r="1" spans="1:5" ht="12" thickBot="1">
      <c r="A1" s="25" t="s">
        <v>449</v>
      </c>
      <c r="B1" s="25"/>
      <c r="C1" s="25"/>
      <c r="D1" s="25"/>
      <c r="E1" s="25"/>
    </row>
    <row r="2" spans="1:5">
      <c r="A2" s="138" t="s">
        <v>287</v>
      </c>
      <c r="B2" s="137" t="s">
        <v>448</v>
      </c>
      <c r="C2" s="136" t="s">
        <v>447</v>
      </c>
      <c r="D2" s="136" t="s">
        <v>446</v>
      </c>
      <c r="E2" s="135" t="s">
        <v>7</v>
      </c>
    </row>
    <row r="3" spans="1:5">
      <c r="A3" s="92">
        <v>1995</v>
      </c>
      <c r="B3" s="107">
        <v>1815</v>
      </c>
      <c r="C3" s="7">
        <v>8485</v>
      </c>
      <c r="D3" s="7">
        <v>48005</v>
      </c>
      <c r="E3" s="107">
        <v>58305</v>
      </c>
    </row>
    <row r="4" spans="1:5">
      <c r="A4" s="92">
        <v>1996</v>
      </c>
      <c r="B4" s="7">
        <v>1720</v>
      </c>
      <c r="C4" s="7">
        <v>8253</v>
      </c>
      <c r="D4" s="7">
        <v>46325</v>
      </c>
      <c r="E4" s="7">
        <v>56298</v>
      </c>
    </row>
    <row r="5" spans="1:5">
      <c r="A5" s="92">
        <v>1997</v>
      </c>
      <c r="B5" s="7">
        <v>1561</v>
      </c>
      <c r="C5" s="7">
        <v>7717</v>
      </c>
      <c r="D5" s="7">
        <v>36488</v>
      </c>
      <c r="E5" s="7">
        <v>45766</v>
      </c>
    </row>
    <row r="6" spans="1:5">
      <c r="A6" s="92">
        <v>1998</v>
      </c>
      <c r="B6" s="7">
        <v>1459</v>
      </c>
      <c r="C6" s="7">
        <v>6854</v>
      </c>
      <c r="D6" s="7">
        <v>31025</v>
      </c>
      <c r="E6" s="7">
        <v>39338</v>
      </c>
    </row>
    <row r="7" spans="1:5">
      <c r="A7" s="92">
        <v>1999</v>
      </c>
      <c r="B7" s="7">
        <v>1447</v>
      </c>
      <c r="C7" s="7">
        <v>7573</v>
      </c>
      <c r="D7" s="7">
        <v>33886</v>
      </c>
      <c r="E7" s="7">
        <v>42906</v>
      </c>
    </row>
    <row r="8" spans="1:5">
      <c r="A8" s="92">
        <v>2000</v>
      </c>
      <c r="B8" s="7">
        <v>1529</v>
      </c>
      <c r="C8" s="7">
        <v>7811</v>
      </c>
      <c r="D8" s="7">
        <v>38415</v>
      </c>
      <c r="E8" s="7">
        <v>47755</v>
      </c>
    </row>
    <row r="9" spans="1:5">
      <c r="A9" s="92">
        <v>2001</v>
      </c>
      <c r="B9" s="7">
        <v>1339</v>
      </c>
      <c r="C9" s="7">
        <v>7901</v>
      </c>
      <c r="D9" s="7">
        <v>41970</v>
      </c>
      <c r="E9" s="7">
        <v>51210</v>
      </c>
    </row>
    <row r="10" spans="1:5">
      <c r="A10" s="92">
        <v>2002</v>
      </c>
      <c r="B10" s="7">
        <v>1305</v>
      </c>
      <c r="C10" s="7">
        <v>7603</v>
      </c>
      <c r="D10" s="7">
        <v>38574</v>
      </c>
      <c r="E10" s="7">
        <v>47482</v>
      </c>
    </row>
    <row r="11" spans="1:5">
      <c r="A11" s="92">
        <v>2003</v>
      </c>
      <c r="B11" s="7">
        <v>1277</v>
      </c>
      <c r="C11" s="7">
        <v>7310</v>
      </c>
      <c r="D11" s="7">
        <v>34043</v>
      </c>
      <c r="E11" s="7">
        <v>42630</v>
      </c>
    </row>
    <row r="12" spans="1:5">
      <c r="A12" s="92">
        <v>2004</v>
      </c>
      <c r="B12" s="7">
        <v>1280</v>
      </c>
      <c r="C12" s="7">
        <v>7225</v>
      </c>
      <c r="D12" s="7">
        <v>30686</v>
      </c>
      <c r="E12" s="7">
        <v>39191</v>
      </c>
    </row>
    <row r="13" spans="1:5">
      <c r="A13" s="92">
        <v>2005</v>
      </c>
      <c r="B13" s="7">
        <v>1310</v>
      </c>
      <c r="C13" s="7">
        <v>7337</v>
      </c>
      <c r="D13" s="7">
        <v>28283</v>
      </c>
      <c r="E13" s="7">
        <v>36930</v>
      </c>
    </row>
    <row r="14" spans="1:5">
      <c r="A14" s="92">
        <v>2006</v>
      </c>
      <c r="B14" s="7">
        <v>1211</v>
      </c>
      <c r="C14" s="7">
        <v>7121</v>
      </c>
      <c r="D14" s="7">
        <v>25987</v>
      </c>
      <c r="E14" s="7">
        <v>34319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453BB-DFC1-41CA-8567-F8128155CA74}">
  <sheetPr codeName="Munka2"/>
  <dimension ref="A1:E20"/>
  <sheetViews>
    <sheetView zoomScaleNormal="100" workbookViewId="0"/>
  </sheetViews>
  <sheetFormatPr defaultRowHeight="11.25"/>
  <cols>
    <col min="1" max="1" width="27" style="1" customWidth="1"/>
    <col min="2" max="5" width="8.140625" style="1" customWidth="1"/>
    <col min="6" max="16384" width="9.140625" style="1"/>
  </cols>
  <sheetData>
    <row r="1" spans="1:5" s="23" customFormat="1" ht="12" thickBot="1">
      <c r="A1" s="25" t="s">
        <v>30</v>
      </c>
      <c r="B1" s="25"/>
      <c r="C1" s="25"/>
      <c r="D1" s="25"/>
      <c r="E1" s="25"/>
    </row>
    <row r="2" spans="1:5">
      <c r="A2" s="22" t="s">
        <v>29</v>
      </c>
      <c r="B2" s="21">
        <v>2000</v>
      </c>
      <c r="C2" s="21">
        <v>2004</v>
      </c>
      <c r="D2" s="21">
        <v>2005</v>
      </c>
      <c r="E2" s="20">
        <v>2006</v>
      </c>
    </row>
    <row r="3" spans="1:5">
      <c r="A3" s="1" t="s">
        <v>28</v>
      </c>
      <c r="B3" s="26">
        <v>5159</v>
      </c>
      <c r="C3" s="26">
        <v>5046</v>
      </c>
      <c r="D3" s="26">
        <v>5018</v>
      </c>
      <c r="E3" s="26">
        <v>5184</v>
      </c>
    </row>
    <row r="4" spans="1:5">
      <c r="A4" s="1" t="s">
        <v>26</v>
      </c>
      <c r="B4" s="26">
        <v>993</v>
      </c>
      <c r="C4" s="26">
        <v>966</v>
      </c>
      <c r="D4" s="26">
        <v>979</v>
      </c>
      <c r="E4" s="26">
        <v>981</v>
      </c>
    </row>
    <row r="5" spans="1:5">
      <c r="A5" s="31" t="s">
        <v>25</v>
      </c>
      <c r="B5" s="26">
        <v>2202</v>
      </c>
      <c r="C5" s="26">
        <v>1808</v>
      </c>
      <c r="D5" s="26">
        <v>2338</v>
      </c>
      <c r="E5" s="26">
        <v>2388</v>
      </c>
    </row>
    <row r="6" spans="1:5">
      <c r="A6" s="31" t="s">
        <v>24</v>
      </c>
      <c r="B6" s="26">
        <v>1964</v>
      </c>
      <c r="C6" s="26">
        <v>2272</v>
      </c>
      <c r="D6" s="26">
        <v>1701</v>
      </c>
      <c r="E6" s="26">
        <v>1815</v>
      </c>
    </row>
    <row r="7" spans="1:5">
      <c r="A7" s="1" t="s">
        <v>27</v>
      </c>
      <c r="B7" s="26">
        <v>1977</v>
      </c>
      <c r="C7" s="26">
        <v>2001</v>
      </c>
      <c r="D7" s="26">
        <v>2008</v>
      </c>
      <c r="E7" s="26">
        <v>1942</v>
      </c>
    </row>
    <row r="8" spans="1:5">
      <c r="A8" s="1" t="s">
        <v>26</v>
      </c>
      <c r="B8" s="26">
        <v>1810</v>
      </c>
      <c r="C8" s="26">
        <v>1757</v>
      </c>
      <c r="D8" s="26">
        <v>1735</v>
      </c>
      <c r="E8" s="26">
        <v>1729</v>
      </c>
    </row>
    <row r="9" spans="1:5">
      <c r="A9" s="31" t="s">
        <v>25</v>
      </c>
      <c r="B9" s="26">
        <v>2074</v>
      </c>
      <c r="C9" s="26">
        <v>2191</v>
      </c>
      <c r="D9" s="26">
        <v>2161</v>
      </c>
      <c r="E9" s="26">
        <v>2112</v>
      </c>
    </row>
    <row r="10" spans="1:5">
      <c r="A10" s="31" t="s">
        <v>24</v>
      </c>
      <c r="B10" s="26">
        <v>1864</v>
      </c>
      <c r="C10" s="26">
        <v>1892</v>
      </c>
      <c r="D10" s="26">
        <v>1955</v>
      </c>
      <c r="E10" s="26">
        <v>1833</v>
      </c>
    </row>
    <row r="11" spans="1:5" ht="22.5">
      <c r="A11" s="30" t="s">
        <v>23</v>
      </c>
      <c r="B11" s="26">
        <v>403</v>
      </c>
      <c r="C11" s="26">
        <v>427</v>
      </c>
      <c r="D11" s="26">
        <v>430</v>
      </c>
      <c r="E11" s="26">
        <v>419</v>
      </c>
    </row>
    <row r="12" spans="1:5">
      <c r="A12" s="30" t="s">
        <v>22</v>
      </c>
      <c r="B12" s="26">
        <v>8497</v>
      </c>
      <c r="C12" s="26">
        <v>8623</v>
      </c>
      <c r="D12" s="26">
        <v>8616</v>
      </c>
      <c r="E12" s="26">
        <v>8667</v>
      </c>
    </row>
    <row r="13" spans="1:5">
      <c r="A13" s="1" t="s">
        <v>21</v>
      </c>
      <c r="B13" s="26">
        <v>418</v>
      </c>
      <c r="C13" s="26">
        <v>355</v>
      </c>
      <c r="D13" s="26">
        <v>356</v>
      </c>
      <c r="E13" s="26">
        <v>345</v>
      </c>
    </row>
    <row r="14" spans="1:5">
      <c r="A14" s="1" t="s">
        <v>20</v>
      </c>
      <c r="B14" s="26">
        <v>53167</v>
      </c>
      <c r="C14" s="26">
        <v>57283</v>
      </c>
      <c r="D14" s="26">
        <v>58950</v>
      </c>
      <c r="E14" s="26">
        <v>61598</v>
      </c>
    </row>
    <row r="15" spans="1:5">
      <c r="A15" s="1" t="s">
        <v>19</v>
      </c>
      <c r="B15" s="26"/>
      <c r="C15" s="26"/>
      <c r="D15" s="26"/>
      <c r="E15" s="26"/>
    </row>
    <row r="16" spans="1:5" ht="22.5">
      <c r="A16" s="28" t="s">
        <v>18</v>
      </c>
      <c r="B16" s="26">
        <v>47593</v>
      </c>
      <c r="C16" s="26">
        <v>52448</v>
      </c>
      <c r="D16" s="26">
        <v>54291</v>
      </c>
      <c r="E16" s="26">
        <v>57391</v>
      </c>
    </row>
    <row r="17" spans="1:5">
      <c r="A17" s="27" t="s">
        <v>17</v>
      </c>
      <c r="B17" s="26">
        <v>5574</v>
      </c>
      <c r="C17" s="26">
        <v>4835</v>
      </c>
      <c r="D17" s="26">
        <v>4659</v>
      </c>
      <c r="E17" s="26">
        <v>4207</v>
      </c>
    </row>
    <row r="18" spans="1:5" s="27" customFormat="1" ht="22.5">
      <c r="A18" s="28" t="s">
        <v>16</v>
      </c>
      <c r="B18" s="26">
        <v>6454</v>
      </c>
      <c r="C18" s="26">
        <v>7945</v>
      </c>
      <c r="D18" s="26">
        <v>8377</v>
      </c>
      <c r="E18" s="26">
        <v>9150</v>
      </c>
    </row>
    <row r="19" spans="1:5">
      <c r="A19" s="27" t="s">
        <v>15</v>
      </c>
      <c r="B19" s="26">
        <v>355</v>
      </c>
      <c r="C19" s="26">
        <v>414</v>
      </c>
      <c r="D19" s="26">
        <v>417</v>
      </c>
      <c r="E19" s="26">
        <v>437</v>
      </c>
    </row>
    <row r="20" spans="1:5">
      <c r="A20" s="1" t="s">
        <v>14</v>
      </c>
      <c r="B20" s="26">
        <v>5859</v>
      </c>
      <c r="C20" s="26">
        <v>5808</v>
      </c>
      <c r="D20" s="26">
        <v>5772</v>
      </c>
      <c r="E20" s="26">
        <v>5727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1DB02-5423-46C0-8C0C-C2F71E0DF72B}">
  <sheetPr codeName="Munka29"/>
  <dimension ref="A1:I20"/>
  <sheetViews>
    <sheetView zoomScaleNormal="100" workbookViewId="0"/>
  </sheetViews>
  <sheetFormatPr defaultRowHeight="11.25"/>
  <cols>
    <col min="1" max="1" width="11.42578125" style="139" customWidth="1"/>
    <col min="2" max="9" width="9.5703125" style="139" customWidth="1"/>
    <col min="10" max="16384" width="9.140625" style="139"/>
  </cols>
  <sheetData>
    <row r="1" spans="1:9" ht="12" thickBot="1">
      <c r="A1" s="151" t="s">
        <v>460</v>
      </c>
      <c r="B1" s="151"/>
      <c r="C1" s="151"/>
      <c r="D1" s="151"/>
      <c r="E1" s="151"/>
      <c r="F1" s="151"/>
      <c r="G1" s="151"/>
      <c r="H1" s="151"/>
      <c r="I1" s="151"/>
    </row>
    <row r="2" spans="1:9" s="147" customFormat="1" ht="22.5">
      <c r="A2" s="293" t="s">
        <v>287</v>
      </c>
      <c r="B2" s="291" t="s">
        <v>459</v>
      </c>
      <c r="C2" s="149" t="s">
        <v>458</v>
      </c>
      <c r="D2" s="149" t="s">
        <v>457</v>
      </c>
      <c r="E2" s="150" t="s">
        <v>453</v>
      </c>
      <c r="F2" s="150" t="s">
        <v>456</v>
      </c>
      <c r="G2" s="149" t="s">
        <v>455</v>
      </c>
      <c r="H2" s="149" t="s">
        <v>454</v>
      </c>
      <c r="I2" s="148" t="s">
        <v>453</v>
      </c>
    </row>
    <row r="3" spans="1:9" s="147" customFormat="1">
      <c r="A3" s="309"/>
      <c r="B3" s="292"/>
      <c r="C3" s="310" t="s">
        <v>452</v>
      </c>
      <c r="D3" s="311"/>
      <c r="E3" s="321"/>
      <c r="F3" s="310" t="s">
        <v>451</v>
      </c>
      <c r="G3" s="311"/>
      <c r="H3" s="311"/>
      <c r="I3" s="311"/>
    </row>
    <row r="4" spans="1:9" s="147" customFormat="1">
      <c r="A4" s="302"/>
      <c r="B4" s="303"/>
      <c r="C4" s="312"/>
      <c r="D4" s="313"/>
      <c r="E4" s="295"/>
      <c r="F4" s="312"/>
      <c r="G4" s="313"/>
      <c r="H4" s="313"/>
      <c r="I4" s="313"/>
    </row>
    <row r="5" spans="1:9" s="145" customFormat="1">
      <c r="A5" s="286" t="s">
        <v>7</v>
      </c>
      <c r="B5" s="286"/>
      <c r="C5" s="286"/>
      <c r="D5" s="286"/>
      <c r="E5" s="286"/>
      <c r="F5" s="286"/>
      <c r="G5" s="286"/>
      <c r="H5" s="286"/>
      <c r="I5" s="286"/>
    </row>
    <row r="6" spans="1:9" s="145" customFormat="1">
      <c r="A6" s="141">
        <v>2000</v>
      </c>
      <c r="B6" s="146">
        <v>1064</v>
      </c>
      <c r="C6" s="146">
        <v>6388</v>
      </c>
      <c r="D6" s="146">
        <v>10041</v>
      </c>
      <c r="E6" s="146">
        <v>17493</v>
      </c>
      <c r="F6" s="146">
        <v>1200</v>
      </c>
      <c r="G6" s="146">
        <v>7653</v>
      </c>
      <c r="H6" s="146">
        <v>15045</v>
      </c>
      <c r="I6" s="146">
        <v>23898</v>
      </c>
    </row>
    <row r="7" spans="1:9">
      <c r="A7" s="143">
        <v>2001</v>
      </c>
      <c r="B7" s="142">
        <v>1132</v>
      </c>
      <c r="C7" s="142">
        <v>6673</v>
      </c>
      <c r="D7" s="142">
        <v>10700</v>
      </c>
      <c r="E7" s="142">
        <v>18505</v>
      </c>
      <c r="F7" s="142">
        <v>1239</v>
      </c>
      <c r="G7" s="142">
        <v>7920</v>
      </c>
      <c r="H7" s="142">
        <v>16229</v>
      </c>
      <c r="I7" s="142">
        <v>25388</v>
      </c>
    </row>
    <row r="8" spans="1:9">
      <c r="A8" s="143">
        <v>2002</v>
      </c>
      <c r="B8" s="142">
        <v>1264</v>
      </c>
      <c r="C8" s="142">
        <v>6982</v>
      </c>
      <c r="D8" s="142">
        <v>11440</v>
      </c>
      <c r="E8" s="142">
        <v>19686</v>
      </c>
      <c r="F8" s="142">
        <v>1429</v>
      </c>
      <c r="G8" s="142">
        <v>8360</v>
      </c>
      <c r="H8" s="142">
        <v>17618</v>
      </c>
      <c r="I8" s="142">
        <v>27407</v>
      </c>
    </row>
    <row r="9" spans="1:9">
      <c r="A9" s="143">
        <v>2003</v>
      </c>
      <c r="B9" s="142">
        <v>1135</v>
      </c>
      <c r="C9" s="142">
        <v>6904</v>
      </c>
      <c r="D9" s="142">
        <v>11937</v>
      </c>
      <c r="E9" s="142">
        <v>19976</v>
      </c>
      <c r="F9" s="142">
        <v>1326</v>
      </c>
      <c r="G9" s="142">
        <v>8299</v>
      </c>
      <c r="H9" s="142">
        <v>18328</v>
      </c>
      <c r="I9" s="142">
        <v>27953</v>
      </c>
    </row>
    <row r="10" spans="1:9">
      <c r="A10" s="143">
        <v>2004</v>
      </c>
      <c r="B10" s="142">
        <v>1168</v>
      </c>
      <c r="C10" s="142">
        <v>7111</v>
      </c>
      <c r="D10" s="142">
        <v>12678</v>
      </c>
      <c r="E10" s="142">
        <v>20957</v>
      </c>
      <c r="F10" s="142">
        <v>1296</v>
      </c>
      <c r="G10" s="142">
        <v>8523</v>
      </c>
      <c r="H10" s="142">
        <v>19531</v>
      </c>
      <c r="I10" s="142">
        <v>29350</v>
      </c>
    </row>
    <row r="11" spans="1:9">
      <c r="A11" s="141">
        <v>2005</v>
      </c>
      <c r="B11" s="142">
        <v>1139</v>
      </c>
      <c r="C11" s="142">
        <v>7010</v>
      </c>
      <c r="D11" s="142">
        <v>12628</v>
      </c>
      <c r="E11" s="142">
        <v>20777</v>
      </c>
      <c r="F11" s="142">
        <v>1278</v>
      </c>
      <c r="G11" s="142">
        <v>8320</v>
      </c>
      <c r="H11" s="142">
        <v>19185</v>
      </c>
      <c r="I11" s="142">
        <v>28783</v>
      </c>
    </row>
    <row r="12" spans="1:9">
      <c r="A12" s="141">
        <v>2006</v>
      </c>
      <c r="B12" s="142">
        <v>1173</v>
      </c>
      <c r="C12" s="142">
        <v>7075</v>
      </c>
      <c r="D12" s="142">
        <v>12729</v>
      </c>
      <c r="E12" s="142">
        <v>20977</v>
      </c>
      <c r="F12" s="142">
        <v>1303</v>
      </c>
      <c r="G12" s="142">
        <v>8431</v>
      </c>
      <c r="H12" s="142">
        <v>19546</v>
      </c>
      <c r="I12" s="142">
        <v>29280</v>
      </c>
    </row>
    <row r="13" spans="1:9">
      <c r="A13" s="287" t="s">
        <v>450</v>
      </c>
      <c r="B13" s="287"/>
      <c r="C13" s="287"/>
      <c r="D13" s="287"/>
      <c r="E13" s="287"/>
      <c r="F13" s="287"/>
      <c r="G13" s="287"/>
      <c r="H13" s="287"/>
      <c r="I13" s="287"/>
    </row>
    <row r="14" spans="1:9">
      <c r="A14" s="143">
        <v>2000</v>
      </c>
      <c r="B14" s="144">
        <v>114</v>
      </c>
      <c r="C14" s="144">
        <v>953</v>
      </c>
      <c r="D14" s="142">
        <v>2576</v>
      </c>
      <c r="E14" s="142">
        <v>3643</v>
      </c>
      <c r="F14" s="144">
        <v>124</v>
      </c>
      <c r="G14" s="142">
        <v>1032</v>
      </c>
      <c r="H14" s="142">
        <v>3303</v>
      </c>
      <c r="I14" s="142">
        <v>4459</v>
      </c>
    </row>
    <row r="15" spans="1:9">
      <c r="A15" s="143">
        <v>2001</v>
      </c>
      <c r="B15" s="144">
        <v>108</v>
      </c>
      <c r="C15" s="144">
        <v>974</v>
      </c>
      <c r="D15" s="142">
        <v>2841</v>
      </c>
      <c r="E15" s="142">
        <v>3923</v>
      </c>
      <c r="F15" s="144">
        <v>111</v>
      </c>
      <c r="G15" s="142">
        <v>1078</v>
      </c>
      <c r="H15" s="142">
        <v>3679</v>
      </c>
      <c r="I15" s="142">
        <v>4868</v>
      </c>
    </row>
    <row r="16" spans="1:9">
      <c r="A16" s="143">
        <v>2002</v>
      </c>
      <c r="B16" s="142">
        <v>101</v>
      </c>
      <c r="C16" s="142">
        <v>996</v>
      </c>
      <c r="D16" s="142">
        <v>3144</v>
      </c>
      <c r="E16" s="142">
        <v>4241</v>
      </c>
      <c r="F16" s="142">
        <v>108</v>
      </c>
      <c r="G16" s="142">
        <v>1088</v>
      </c>
      <c r="H16" s="142">
        <v>4082</v>
      </c>
      <c r="I16" s="142">
        <v>5278</v>
      </c>
    </row>
    <row r="17" spans="1:9">
      <c r="A17" s="143">
        <v>2003</v>
      </c>
      <c r="B17" s="142">
        <v>97</v>
      </c>
      <c r="C17" s="142">
        <v>1032</v>
      </c>
      <c r="D17" s="142">
        <v>3133</v>
      </c>
      <c r="E17" s="142">
        <v>4262</v>
      </c>
      <c r="F17" s="142">
        <v>98</v>
      </c>
      <c r="G17" s="142">
        <v>1140</v>
      </c>
      <c r="H17" s="142">
        <v>4068</v>
      </c>
      <c r="I17" s="142">
        <v>5306</v>
      </c>
    </row>
    <row r="18" spans="1:9">
      <c r="A18" s="143">
        <v>2004</v>
      </c>
      <c r="B18" s="142">
        <v>87</v>
      </c>
      <c r="C18" s="142">
        <v>1001</v>
      </c>
      <c r="D18" s="142">
        <v>3116</v>
      </c>
      <c r="E18" s="142">
        <v>4204</v>
      </c>
      <c r="F18" s="142">
        <v>93</v>
      </c>
      <c r="G18" s="142">
        <v>1079</v>
      </c>
      <c r="H18" s="142">
        <v>4071</v>
      </c>
      <c r="I18" s="142">
        <v>5243</v>
      </c>
    </row>
    <row r="19" spans="1:9">
      <c r="A19" s="141">
        <v>2005</v>
      </c>
      <c r="B19" s="142">
        <v>97</v>
      </c>
      <c r="C19" s="142">
        <v>984</v>
      </c>
      <c r="D19" s="142">
        <v>3061</v>
      </c>
      <c r="E19" s="142">
        <v>4142</v>
      </c>
      <c r="F19" s="142">
        <v>100</v>
      </c>
      <c r="G19" s="142">
        <v>1050</v>
      </c>
      <c r="H19" s="142">
        <v>3969</v>
      </c>
      <c r="I19" s="142">
        <v>5119</v>
      </c>
    </row>
    <row r="20" spans="1:9">
      <c r="A20" s="141">
        <v>2006</v>
      </c>
      <c r="B20" s="139">
        <v>97</v>
      </c>
      <c r="C20" s="140">
        <v>1053</v>
      </c>
      <c r="D20" s="140">
        <v>3061</v>
      </c>
      <c r="E20" s="140">
        <v>4211</v>
      </c>
      <c r="F20" s="139">
        <v>101</v>
      </c>
      <c r="G20" s="140">
        <v>1162</v>
      </c>
      <c r="H20" s="140">
        <v>4005</v>
      </c>
      <c r="I20" s="140">
        <v>5268</v>
      </c>
    </row>
  </sheetData>
  <mergeCells count="6">
    <mergeCell ref="A5:I5"/>
    <mergeCell ref="A13:I13"/>
    <mergeCell ref="B2:B4"/>
    <mergeCell ref="A2:A4"/>
    <mergeCell ref="C3:E4"/>
    <mergeCell ref="F3:I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894C7-1AB9-4DED-AB07-9E0F52C31CDA}">
  <sheetPr codeName="Munka30"/>
  <dimension ref="A1:G10"/>
  <sheetViews>
    <sheetView zoomScaleNormal="100" workbookViewId="0"/>
  </sheetViews>
  <sheetFormatPr defaultRowHeight="11.25"/>
  <cols>
    <col min="1" max="1" width="13.42578125" style="139" customWidth="1"/>
    <col min="2" max="2" width="12.85546875" style="139" customWidth="1"/>
    <col min="3" max="6" width="12.42578125" style="139" customWidth="1"/>
    <col min="7" max="7" width="12" style="139" customWidth="1"/>
    <col min="8" max="16384" width="9.140625" style="139"/>
  </cols>
  <sheetData>
    <row r="1" spans="1:7" ht="12" thickBot="1">
      <c r="A1" s="151" t="s">
        <v>467</v>
      </c>
      <c r="B1" s="159"/>
      <c r="C1" s="159"/>
      <c r="D1" s="159"/>
      <c r="E1" s="159"/>
      <c r="F1" s="159"/>
      <c r="G1" s="159"/>
    </row>
    <row r="2" spans="1:7" s="147" customFormat="1">
      <c r="A2" s="293" t="s">
        <v>287</v>
      </c>
      <c r="B2" s="291" t="s">
        <v>7</v>
      </c>
      <c r="C2" s="296" t="s">
        <v>466</v>
      </c>
      <c r="D2" s="297"/>
      <c r="E2" s="297"/>
      <c r="F2" s="322"/>
      <c r="G2" s="298" t="s">
        <v>465</v>
      </c>
    </row>
    <row r="3" spans="1:7" s="147" customFormat="1" ht="33.75">
      <c r="A3" s="309"/>
      <c r="B3" s="303"/>
      <c r="C3" s="158" t="s">
        <v>464</v>
      </c>
      <c r="D3" s="156" t="s">
        <v>463</v>
      </c>
      <c r="E3" s="157" t="s">
        <v>462</v>
      </c>
      <c r="F3" s="156" t="s">
        <v>461</v>
      </c>
      <c r="G3" s="300"/>
    </row>
    <row r="4" spans="1:7">
      <c r="A4" s="155">
        <v>2000</v>
      </c>
      <c r="B4" s="154">
        <v>2062</v>
      </c>
      <c r="C4" s="154">
        <v>974</v>
      </c>
      <c r="D4" s="146">
        <v>77</v>
      </c>
      <c r="E4" s="154">
        <v>660</v>
      </c>
      <c r="F4" s="146">
        <v>235</v>
      </c>
      <c r="G4" s="153">
        <v>11.8</v>
      </c>
    </row>
    <row r="5" spans="1:7">
      <c r="A5" s="143">
        <v>2001</v>
      </c>
      <c r="B5" s="142">
        <v>2138</v>
      </c>
      <c r="C5" s="142">
        <v>1104</v>
      </c>
      <c r="D5" s="142">
        <v>65</v>
      </c>
      <c r="E5" s="142">
        <v>611</v>
      </c>
      <c r="F5" s="142">
        <v>210</v>
      </c>
      <c r="G5" s="152">
        <v>11.6</v>
      </c>
    </row>
    <row r="6" spans="1:7">
      <c r="A6" s="143">
        <v>2002</v>
      </c>
      <c r="B6" s="142">
        <v>2440</v>
      </c>
      <c r="C6" s="142">
        <v>1380</v>
      </c>
      <c r="D6" s="142">
        <v>87</v>
      </c>
      <c r="E6" s="142">
        <v>619</v>
      </c>
      <c r="F6" s="142">
        <v>231</v>
      </c>
      <c r="G6" s="152">
        <v>12.4</v>
      </c>
    </row>
    <row r="7" spans="1:7">
      <c r="A7" s="143">
        <v>2003</v>
      </c>
      <c r="B7" s="142">
        <v>2450</v>
      </c>
      <c r="C7" s="142">
        <v>1457</v>
      </c>
      <c r="D7" s="142">
        <v>77</v>
      </c>
      <c r="E7" s="142">
        <v>566</v>
      </c>
      <c r="F7" s="142">
        <v>211</v>
      </c>
      <c r="G7" s="152">
        <v>12.3</v>
      </c>
    </row>
    <row r="8" spans="1:7">
      <c r="A8" s="143">
        <v>2004</v>
      </c>
      <c r="B8" s="142">
        <v>2909</v>
      </c>
      <c r="C8" s="142">
        <v>1700</v>
      </c>
      <c r="D8" s="142">
        <v>110</v>
      </c>
      <c r="E8" s="142">
        <v>682</v>
      </c>
      <c r="F8" s="142">
        <v>243</v>
      </c>
      <c r="G8" s="152">
        <v>13.9</v>
      </c>
    </row>
    <row r="9" spans="1:7">
      <c r="A9" s="141">
        <v>2005</v>
      </c>
      <c r="B9" s="142">
        <v>2583</v>
      </c>
      <c r="C9" s="142">
        <v>1545</v>
      </c>
      <c r="D9" s="142">
        <v>84</v>
      </c>
      <c r="E9" s="142">
        <v>434</v>
      </c>
      <c r="F9" s="142">
        <v>202</v>
      </c>
      <c r="G9" s="152">
        <f>B9/20777*100</f>
        <v>12.432016171728353</v>
      </c>
    </row>
    <row r="10" spans="1:7">
      <c r="A10" s="141">
        <v>2006</v>
      </c>
      <c r="B10" s="142">
        <v>2773</v>
      </c>
      <c r="C10" s="142">
        <v>1675</v>
      </c>
      <c r="D10" s="142">
        <v>92</v>
      </c>
      <c r="E10" s="142">
        <v>614</v>
      </c>
      <c r="F10" s="142">
        <v>220</v>
      </c>
      <c r="G10" s="152">
        <v>13.2</v>
      </c>
    </row>
  </sheetData>
  <mergeCells count="4">
    <mergeCell ref="A2:A3"/>
    <mergeCell ref="C2:F2"/>
    <mergeCell ref="G2:G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0E56C-5B7F-48AD-AF34-0F4C27A82B1C}">
  <sheetPr codeName="Munka31"/>
  <dimension ref="A1:E38"/>
  <sheetViews>
    <sheetView zoomScaleNormal="100" workbookViewId="0"/>
  </sheetViews>
  <sheetFormatPr defaultRowHeight="11.25"/>
  <cols>
    <col min="1" max="1" width="25.85546875" style="139" customWidth="1"/>
    <col min="2" max="5" width="9.7109375" style="139" customWidth="1"/>
    <col min="6" max="16384" width="9.140625" style="139"/>
  </cols>
  <sheetData>
    <row r="1" spans="1:5" ht="12" thickBot="1">
      <c r="A1" s="151" t="s">
        <v>501</v>
      </c>
      <c r="B1" s="151"/>
      <c r="C1" s="151"/>
      <c r="D1" s="151"/>
      <c r="E1" s="151"/>
    </row>
    <row r="2" spans="1:5" s="147" customFormat="1">
      <c r="A2" s="293" t="s">
        <v>159</v>
      </c>
      <c r="B2" s="296" t="s">
        <v>500</v>
      </c>
      <c r="C2" s="322"/>
      <c r="D2" s="323" t="s">
        <v>499</v>
      </c>
      <c r="E2" s="296"/>
    </row>
    <row r="3" spans="1:5" s="147" customFormat="1" ht="22.5">
      <c r="A3" s="302"/>
      <c r="B3" s="156" t="s">
        <v>289</v>
      </c>
      <c r="C3" s="156" t="s">
        <v>498</v>
      </c>
      <c r="D3" s="156" t="s">
        <v>289</v>
      </c>
      <c r="E3" s="175" t="s">
        <v>498</v>
      </c>
    </row>
    <row r="4" spans="1:5">
      <c r="A4" s="286" t="s">
        <v>497</v>
      </c>
      <c r="B4" s="286"/>
      <c r="C4" s="286"/>
      <c r="D4" s="286"/>
      <c r="E4" s="286"/>
    </row>
    <row r="5" spans="1:5" s="145" customFormat="1">
      <c r="A5" s="173" t="s">
        <v>496</v>
      </c>
      <c r="B5" s="146">
        <v>11344</v>
      </c>
      <c r="C5" s="146">
        <v>2490</v>
      </c>
      <c r="D5" s="153">
        <v>54.078276207274634</v>
      </c>
      <c r="E5" s="153">
        <v>59.130847779624794</v>
      </c>
    </row>
    <row r="6" spans="1:5">
      <c r="A6" s="163" t="s">
        <v>495</v>
      </c>
      <c r="B6" s="142">
        <v>445</v>
      </c>
      <c r="C6" s="142">
        <v>106</v>
      </c>
      <c r="D6" s="153">
        <v>2.1213710254087812</v>
      </c>
      <c r="E6" s="153">
        <v>2.5172168131085253</v>
      </c>
    </row>
    <row r="7" spans="1:5">
      <c r="A7" s="163" t="s">
        <v>494</v>
      </c>
      <c r="B7" s="142">
        <v>2719</v>
      </c>
      <c r="C7" s="142">
        <v>243</v>
      </c>
      <c r="D7" s="153">
        <v>12.961815321542641</v>
      </c>
      <c r="E7" s="153">
        <v>5.770600807409167</v>
      </c>
    </row>
    <row r="8" spans="1:5" ht="22.5">
      <c r="A8" s="165" t="s">
        <v>493</v>
      </c>
      <c r="B8" s="146">
        <v>2409</v>
      </c>
      <c r="C8" s="146">
        <v>108</v>
      </c>
      <c r="D8" s="153">
        <v>11.484006292606187</v>
      </c>
      <c r="E8" s="153">
        <v>2.5647114699596294</v>
      </c>
    </row>
    <row r="9" spans="1:5">
      <c r="A9" s="163" t="s">
        <v>492</v>
      </c>
      <c r="B9" s="142">
        <v>24</v>
      </c>
      <c r="C9" s="142"/>
      <c r="D9" s="153">
        <v>0.11441102159508033</v>
      </c>
      <c r="E9" s="153">
        <v>0</v>
      </c>
    </row>
    <row r="10" spans="1:5">
      <c r="A10" s="163" t="s">
        <v>491</v>
      </c>
      <c r="B10" s="142">
        <v>3491</v>
      </c>
      <c r="C10" s="142">
        <v>1174</v>
      </c>
      <c r="D10" s="153">
        <v>16.64203651618439</v>
      </c>
      <c r="E10" s="153">
        <v>27.879363571598191</v>
      </c>
    </row>
    <row r="11" spans="1:5">
      <c r="A11" s="163" t="s">
        <v>490</v>
      </c>
      <c r="B11" s="142">
        <v>545</v>
      </c>
      <c r="C11" s="142">
        <v>90</v>
      </c>
      <c r="D11" s="153">
        <v>2.5980836153882825</v>
      </c>
      <c r="E11" s="153">
        <v>2.1372595582996912</v>
      </c>
    </row>
    <row r="12" spans="1:5" s="145" customFormat="1">
      <c r="A12" s="162" t="s">
        <v>7</v>
      </c>
      <c r="B12" s="161">
        <f>SUM(B5:B11)</f>
        <v>20977</v>
      </c>
      <c r="C12" s="161">
        <v>4211</v>
      </c>
      <c r="D12" s="160">
        <v>100</v>
      </c>
      <c r="E12" s="160">
        <v>100</v>
      </c>
    </row>
    <row r="13" spans="1:5">
      <c r="A13" s="287" t="s">
        <v>489</v>
      </c>
      <c r="B13" s="287"/>
      <c r="C13" s="287"/>
      <c r="D13" s="287"/>
      <c r="E13" s="287"/>
    </row>
    <row r="14" spans="1:5" ht="22.5">
      <c r="A14" s="165" t="s">
        <v>488</v>
      </c>
      <c r="B14" s="146">
        <v>5605</v>
      </c>
      <c r="C14" s="146">
        <v>489</v>
      </c>
      <c r="D14" s="153">
        <v>26.719740668351051</v>
      </c>
      <c r="E14" s="153">
        <v>11.61244360009499</v>
      </c>
    </row>
    <row r="15" spans="1:5">
      <c r="A15" s="163" t="s">
        <v>19</v>
      </c>
      <c r="D15" s="153"/>
      <c r="E15" s="153"/>
    </row>
    <row r="16" spans="1:5">
      <c r="A16" s="172" t="s">
        <v>487</v>
      </c>
      <c r="B16" s="142">
        <v>4354</v>
      </c>
      <c r="C16" s="142">
        <v>368</v>
      </c>
      <c r="D16" s="153">
        <v>20.756066167707491</v>
      </c>
      <c r="E16" s="153">
        <v>8.7390168606031828</v>
      </c>
    </row>
    <row r="17" spans="1:5">
      <c r="A17" s="172" t="s">
        <v>486</v>
      </c>
      <c r="B17" s="142">
        <v>352</v>
      </c>
      <c r="C17" s="139">
        <v>28</v>
      </c>
      <c r="D17" s="153">
        <v>1.6780283167278447</v>
      </c>
      <c r="E17" s="153">
        <v>0.66492519591545951</v>
      </c>
    </row>
    <row r="18" spans="1:5">
      <c r="A18" s="172" t="s">
        <v>485</v>
      </c>
      <c r="B18" s="139">
        <v>461</v>
      </c>
      <c r="C18" s="139">
        <v>23</v>
      </c>
      <c r="D18" s="153">
        <v>2.1976450398055016</v>
      </c>
      <c r="E18" s="153">
        <v>0.54618855378769893</v>
      </c>
    </row>
    <row r="19" spans="1:5" ht="22.5">
      <c r="A19" s="171" t="s">
        <v>484</v>
      </c>
      <c r="B19" s="146">
        <v>1102</v>
      </c>
      <c r="C19" s="146">
        <v>113</v>
      </c>
      <c r="D19" s="153">
        <v>5.2533727415741049</v>
      </c>
      <c r="E19" s="153">
        <v>2.6834481120873903</v>
      </c>
    </row>
    <row r="20" spans="1:5">
      <c r="A20" s="163" t="s">
        <v>483</v>
      </c>
      <c r="B20" s="142">
        <v>4642</v>
      </c>
      <c r="C20" s="142">
        <v>1194</v>
      </c>
      <c r="D20" s="153">
        <v>22.128998426848455</v>
      </c>
      <c r="E20" s="153">
        <v>28.354310140109241</v>
      </c>
    </row>
    <row r="21" spans="1:5">
      <c r="A21" s="163" t="s">
        <v>19</v>
      </c>
      <c r="B21" s="142"/>
      <c r="C21" s="142"/>
      <c r="D21" s="153"/>
      <c r="E21" s="153"/>
    </row>
    <row r="22" spans="1:5" ht="22.5">
      <c r="A22" s="170" t="s">
        <v>482</v>
      </c>
      <c r="B22" s="142">
        <v>2987</v>
      </c>
      <c r="C22" s="142">
        <v>681</v>
      </c>
      <c r="D22" s="153">
        <v>14.239405062687705</v>
      </c>
      <c r="E22" s="153">
        <v>16.171930657800999</v>
      </c>
    </row>
    <row r="23" spans="1:5" ht="22.5">
      <c r="A23" s="170" t="s">
        <v>481</v>
      </c>
      <c r="B23" s="142">
        <v>620</v>
      </c>
      <c r="C23" s="142">
        <v>220</v>
      </c>
      <c r="D23" s="153">
        <v>2.9556180578729085</v>
      </c>
      <c r="E23" s="153">
        <v>5.224412253621467</v>
      </c>
    </row>
    <row r="24" spans="1:5" ht="22.5">
      <c r="A24" s="169" t="s">
        <v>480</v>
      </c>
      <c r="B24" s="142">
        <v>4838</v>
      </c>
      <c r="C24" s="142">
        <v>989</v>
      </c>
      <c r="D24" s="168">
        <v>23.063355103208274</v>
      </c>
      <c r="E24" s="168">
        <v>23.486107812871051</v>
      </c>
    </row>
    <row r="25" spans="1:5">
      <c r="A25" s="163" t="s">
        <v>19</v>
      </c>
      <c r="B25" s="142"/>
      <c r="C25" s="144"/>
      <c r="D25" s="168"/>
      <c r="E25" s="153"/>
    </row>
    <row r="26" spans="1:5">
      <c r="A26" s="166" t="s">
        <v>479</v>
      </c>
      <c r="B26" s="142">
        <v>1404</v>
      </c>
      <c r="C26" s="144">
        <v>230</v>
      </c>
      <c r="D26" s="168">
        <v>6.6930447633121988</v>
      </c>
      <c r="E26" s="153">
        <v>5.4618855378769888</v>
      </c>
    </row>
    <row r="27" spans="1:5" ht="22.5">
      <c r="A27" s="167" t="s">
        <v>478</v>
      </c>
      <c r="B27" s="139">
        <v>627</v>
      </c>
      <c r="C27" s="144">
        <v>13</v>
      </c>
      <c r="D27" s="153">
        <v>2.9889879391714733</v>
      </c>
      <c r="E27" s="153">
        <v>0.30871526953217765</v>
      </c>
    </row>
    <row r="28" spans="1:5">
      <c r="A28" s="166" t="s">
        <v>477</v>
      </c>
      <c r="B28" s="142">
        <v>1171</v>
      </c>
      <c r="C28" s="144">
        <v>264</v>
      </c>
      <c r="D28" s="153">
        <v>5.5823044286599606</v>
      </c>
      <c r="E28" s="153">
        <v>6.2692947043457607</v>
      </c>
    </row>
    <row r="29" spans="1:5" ht="22.5">
      <c r="A29" s="165" t="s">
        <v>476</v>
      </c>
      <c r="B29" s="142">
        <v>473</v>
      </c>
      <c r="C29" s="144">
        <v>254</v>
      </c>
      <c r="D29" s="153">
        <v>2.2548505506030416</v>
      </c>
      <c r="E29" s="153">
        <v>6.0318214200902398</v>
      </c>
    </row>
    <row r="30" spans="1:5">
      <c r="A30" s="163" t="s">
        <v>475</v>
      </c>
      <c r="B30" s="142">
        <v>51</v>
      </c>
      <c r="C30" s="164">
        <v>1</v>
      </c>
      <c r="D30" s="153">
        <v>0.24312342088954569</v>
      </c>
      <c r="E30" s="153">
        <v>2.3747328425552126E-2</v>
      </c>
    </row>
    <row r="31" spans="1:5">
      <c r="A31" s="163" t="s">
        <v>474</v>
      </c>
      <c r="B31" s="142">
        <v>2435</v>
      </c>
      <c r="C31" s="144">
        <v>495</v>
      </c>
      <c r="D31" s="153">
        <v>11.607951566000859</v>
      </c>
      <c r="E31" s="153">
        <v>11.754927570648302</v>
      </c>
    </row>
    <row r="32" spans="1:5">
      <c r="A32" s="163" t="s">
        <v>473</v>
      </c>
      <c r="B32" s="142">
        <v>19146</v>
      </c>
      <c r="C32" s="142">
        <v>3535</v>
      </c>
      <c r="D32" s="153">
        <v>91.271392477475331</v>
      </c>
      <c r="E32" s="153">
        <v>83.946805984326772</v>
      </c>
    </row>
    <row r="33" spans="1:5">
      <c r="A33" s="163" t="s">
        <v>472</v>
      </c>
      <c r="B33" s="142">
        <v>80</v>
      </c>
      <c r="C33" s="139">
        <v>9</v>
      </c>
      <c r="D33" s="153">
        <v>0.38137007198360107</v>
      </c>
      <c r="E33" s="153">
        <v>0.21372595582996914</v>
      </c>
    </row>
    <row r="34" spans="1:5">
      <c r="A34" s="163" t="s">
        <v>471</v>
      </c>
      <c r="B34" s="142">
        <v>27</v>
      </c>
      <c r="C34" s="139">
        <v>4</v>
      </c>
      <c r="D34" s="153">
        <v>0.12871239929446537</v>
      </c>
      <c r="E34" s="153">
        <v>9.4989313702208505E-2</v>
      </c>
    </row>
    <row r="35" spans="1:5">
      <c r="A35" s="163" t="s">
        <v>470</v>
      </c>
      <c r="B35" s="142">
        <v>1587</v>
      </c>
      <c r="C35" s="144">
        <v>652</v>
      </c>
      <c r="D35" s="153">
        <v>7.5654288029746874</v>
      </c>
      <c r="E35" s="153">
        <v>15.483258133459984</v>
      </c>
    </row>
    <row r="36" spans="1:5">
      <c r="A36" s="163" t="s">
        <v>469</v>
      </c>
      <c r="B36" s="142">
        <v>24</v>
      </c>
      <c r="C36" s="144">
        <v>10</v>
      </c>
      <c r="D36" s="153">
        <v>0.11441102159508033</v>
      </c>
      <c r="E36" s="153">
        <v>0.23747328425552128</v>
      </c>
    </row>
    <row r="37" spans="1:5">
      <c r="A37" s="163" t="s">
        <v>468</v>
      </c>
      <c r="B37" s="142">
        <v>113</v>
      </c>
      <c r="C37" s="142">
        <v>1</v>
      </c>
      <c r="D37" s="153">
        <v>0.53868522667683649</v>
      </c>
      <c r="E37" s="153">
        <v>2.3747328425552126E-2</v>
      </c>
    </row>
    <row r="38" spans="1:5" s="145" customFormat="1">
      <c r="A38" s="162" t="s">
        <v>7</v>
      </c>
      <c r="B38" s="161">
        <v>20977</v>
      </c>
      <c r="C38" s="161">
        <v>4211</v>
      </c>
      <c r="D38" s="160">
        <v>100</v>
      </c>
      <c r="E38" s="160">
        <v>100</v>
      </c>
    </row>
  </sheetData>
  <mergeCells count="5">
    <mergeCell ref="A4:E4"/>
    <mergeCell ref="A13:E13"/>
    <mergeCell ref="B2:C2"/>
    <mergeCell ref="D2:E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F3D87-7D3B-463E-93B4-A0048ACE8B55}">
  <sheetPr codeName="Munka32"/>
  <dimension ref="A1:E15"/>
  <sheetViews>
    <sheetView zoomScaleNormal="100" workbookViewId="0"/>
  </sheetViews>
  <sheetFormatPr defaultRowHeight="11.25"/>
  <cols>
    <col min="1" max="1" width="18.42578125" style="139" customWidth="1"/>
    <col min="2" max="3" width="12.85546875" style="139" customWidth="1"/>
    <col min="4" max="5" width="12.7109375" style="139" customWidth="1"/>
    <col min="6" max="16384" width="9.140625" style="139"/>
  </cols>
  <sheetData>
    <row r="1" spans="1:5" ht="12" thickBot="1">
      <c r="A1" s="151" t="s">
        <v>513</v>
      </c>
      <c r="B1" s="185"/>
      <c r="C1" s="185"/>
      <c r="D1" s="185"/>
      <c r="E1" s="185"/>
    </row>
    <row r="2" spans="1:5" s="147" customFormat="1">
      <c r="A2" s="314" t="s">
        <v>512</v>
      </c>
      <c r="B2" s="296" t="s">
        <v>500</v>
      </c>
      <c r="C2" s="322"/>
      <c r="D2" s="323" t="s">
        <v>499</v>
      </c>
      <c r="E2" s="296"/>
    </row>
    <row r="3" spans="1:5" s="147" customFormat="1" ht="22.5">
      <c r="A3" s="317"/>
      <c r="B3" s="184" t="s">
        <v>289</v>
      </c>
      <c r="C3" s="156" t="s">
        <v>498</v>
      </c>
      <c r="D3" s="157" t="s">
        <v>289</v>
      </c>
      <c r="E3" s="183" t="s">
        <v>498</v>
      </c>
    </row>
    <row r="4" spans="1:5">
      <c r="A4" s="139" t="s">
        <v>511</v>
      </c>
      <c r="B4" s="180">
        <v>13365</v>
      </c>
      <c r="C4" s="180">
        <v>2722</v>
      </c>
      <c r="D4" s="182">
        <f t="shared" ref="D4:D15" si="0">B4/20977*100</f>
        <v>63.712637650760364</v>
      </c>
      <c r="E4" s="181">
        <f t="shared" ref="E4:E15" si="1">C4/4211*100</f>
        <v>64.640227974352882</v>
      </c>
    </row>
    <row r="5" spans="1:5">
      <c r="A5" s="139" t="s">
        <v>510</v>
      </c>
      <c r="B5" s="180">
        <v>875</v>
      </c>
      <c r="C5" s="180">
        <v>173</v>
      </c>
      <c r="D5" s="179">
        <f t="shared" si="0"/>
        <v>4.1712351623206372</v>
      </c>
      <c r="E5" s="153">
        <f t="shared" si="1"/>
        <v>4.1082878176205178</v>
      </c>
    </row>
    <row r="6" spans="1:5">
      <c r="A6" s="163" t="s">
        <v>509</v>
      </c>
      <c r="B6" s="142">
        <v>1987</v>
      </c>
      <c r="C6" s="142">
        <v>281</v>
      </c>
      <c r="D6" s="179">
        <f t="shared" si="0"/>
        <v>9.4722791628926917</v>
      </c>
      <c r="E6" s="153">
        <f t="shared" si="1"/>
        <v>6.6729992875801472</v>
      </c>
    </row>
    <row r="7" spans="1:5">
      <c r="A7" s="139" t="s">
        <v>508</v>
      </c>
      <c r="B7" s="180">
        <v>204</v>
      </c>
      <c r="C7" s="180">
        <v>57</v>
      </c>
      <c r="D7" s="179">
        <f t="shared" si="0"/>
        <v>0.97249368355818278</v>
      </c>
      <c r="E7" s="153">
        <f t="shared" si="1"/>
        <v>1.3535977202564711</v>
      </c>
    </row>
    <row r="8" spans="1:5">
      <c r="A8" s="139" t="s">
        <v>507</v>
      </c>
      <c r="B8" s="180">
        <v>18</v>
      </c>
      <c r="C8" s="180">
        <v>13</v>
      </c>
      <c r="D8" s="179">
        <f t="shared" si="0"/>
        <v>8.580826619631024E-2</v>
      </c>
      <c r="E8" s="153">
        <f t="shared" si="1"/>
        <v>0.30871526953217765</v>
      </c>
    </row>
    <row r="9" spans="1:5">
      <c r="A9" s="139" t="s">
        <v>506</v>
      </c>
      <c r="B9" s="180">
        <v>1712</v>
      </c>
      <c r="C9" s="180">
        <v>173</v>
      </c>
      <c r="D9" s="179">
        <f t="shared" si="0"/>
        <v>8.1613195404490639</v>
      </c>
      <c r="E9" s="153">
        <f t="shared" si="1"/>
        <v>4.1082878176205178</v>
      </c>
    </row>
    <row r="10" spans="1:5">
      <c r="A10" s="139" t="s">
        <v>505</v>
      </c>
      <c r="B10" s="180">
        <v>901</v>
      </c>
      <c r="C10" s="180">
        <v>123</v>
      </c>
      <c r="D10" s="179">
        <f t="shared" si="0"/>
        <v>4.2951804357153076</v>
      </c>
      <c r="E10" s="153">
        <f t="shared" si="1"/>
        <v>2.9209213963429117</v>
      </c>
    </row>
    <row r="11" spans="1:5">
      <c r="A11" s="139" t="s">
        <v>504</v>
      </c>
      <c r="B11" s="180">
        <v>193</v>
      </c>
      <c r="C11" s="180">
        <v>6</v>
      </c>
      <c r="D11" s="179">
        <f t="shared" si="0"/>
        <v>0.92005529866043767</v>
      </c>
      <c r="E11" s="153">
        <f t="shared" si="1"/>
        <v>0.14248397055331277</v>
      </c>
    </row>
    <row r="12" spans="1:5">
      <c r="A12" s="139" t="s">
        <v>503</v>
      </c>
      <c r="B12" s="180">
        <v>1587</v>
      </c>
      <c r="C12" s="180">
        <v>652</v>
      </c>
      <c r="D12" s="179">
        <f t="shared" si="0"/>
        <v>7.5654288029746874</v>
      </c>
      <c r="E12" s="153">
        <f t="shared" si="1"/>
        <v>15.483258133459984</v>
      </c>
    </row>
    <row r="13" spans="1:5">
      <c r="A13" s="139" t="s">
        <v>502</v>
      </c>
      <c r="B13" s="180">
        <v>24</v>
      </c>
      <c r="C13" s="180">
        <v>10</v>
      </c>
      <c r="D13" s="179">
        <f t="shared" si="0"/>
        <v>0.11441102159508033</v>
      </c>
      <c r="E13" s="153">
        <f t="shared" si="1"/>
        <v>0.23747328425552128</v>
      </c>
    </row>
    <row r="14" spans="1:5">
      <c r="A14" s="139" t="s">
        <v>69</v>
      </c>
      <c r="B14" s="180">
        <v>111</v>
      </c>
      <c r="C14" s="180">
        <v>1</v>
      </c>
      <c r="D14" s="179">
        <f t="shared" si="0"/>
        <v>0.52915097487724649</v>
      </c>
      <c r="E14" s="153">
        <f t="shared" si="1"/>
        <v>2.3747328425552126E-2</v>
      </c>
    </row>
    <row r="15" spans="1:5">
      <c r="A15" s="178" t="s">
        <v>7</v>
      </c>
      <c r="B15" s="177">
        <f>SUM(B4:B14)</f>
        <v>20977</v>
      </c>
      <c r="C15" s="177">
        <f>SUM(C4:C14)</f>
        <v>4211</v>
      </c>
      <c r="D15" s="176">
        <f t="shared" si="0"/>
        <v>100</v>
      </c>
      <c r="E15" s="160">
        <f t="shared" si="1"/>
        <v>100</v>
      </c>
    </row>
  </sheetData>
  <mergeCells count="3">
    <mergeCell ref="B2:C2"/>
    <mergeCell ref="D2:E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481C1-0681-491E-BF91-E122F77FA186}">
  <sheetPr codeName="Munka33"/>
  <dimension ref="A1:E19"/>
  <sheetViews>
    <sheetView zoomScaleNormal="100" workbookViewId="0"/>
  </sheetViews>
  <sheetFormatPr defaultRowHeight="11.25"/>
  <cols>
    <col min="1" max="1" width="15.5703125" style="139" customWidth="1"/>
    <col min="2" max="5" width="14.28515625" style="139" customWidth="1"/>
    <col min="6" max="16384" width="9.140625" style="139"/>
  </cols>
  <sheetData>
    <row r="1" spans="1:5" ht="12" thickBot="1">
      <c r="A1" s="151" t="s">
        <v>530</v>
      </c>
      <c r="B1" s="151"/>
      <c r="C1" s="151"/>
      <c r="D1" s="151"/>
      <c r="E1" s="151"/>
    </row>
    <row r="2" spans="1:5" s="147" customFormat="1">
      <c r="A2" s="314" t="s">
        <v>529</v>
      </c>
      <c r="B2" s="298" t="s">
        <v>528</v>
      </c>
      <c r="C2" s="316"/>
      <c r="D2" s="324" t="s">
        <v>499</v>
      </c>
      <c r="E2" s="297"/>
    </row>
    <row r="3" spans="1:5" s="147" customFormat="1">
      <c r="A3" s="317"/>
      <c r="B3" s="156" t="s">
        <v>289</v>
      </c>
      <c r="C3" s="156" t="s">
        <v>498</v>
      </c>
      <c r="D3" s="184" t="s">
        <v>289</v>
      </c>
      <c r="E3" s="183" t="s">
        <v>498</v>
      </c>
    </row>
    <row r="4" spans="1:5">
      <c r="A4" s="187" t="s">
        <v>527</v>
      </c>
      <c r="B4" s="146">
        <v>2915</v>
      </c>
      <c r="C4" s="146">
        <v>636</v>
      </c>
      <c r="D4" s="153">
        <f t="shared" ref="D4:E11" si="0">B4/B$11*100</f>
        <v>13.896171997902465</v>
      </c>
      <c r="E4" s="181">
        <f t="shared" si="0"/>
        <v>15.103300878651153</v>
      </c>
    </row>
    <row r="5" spans="1:5">
      <c r="A5" s="163" t="s">
        <v>526</v>
      </c>
      <c r="B5" s="142">
        <v>2837</v>
      </c>
      <c r="C5" s="142">
        <v>636</v>
      </c>
      <c r="D5" s="153">
        <f t="shared" si="0"/>
        <v>13.524336177718455</v>
      </c>
      <c r="E5" s="153">
        <f t="shared" si="0"/>
        <v>15.103300878651153</v>
      </c>
    </row>
    <row r="6" spans="1:5">
      <c r="A6" s="163" t="s">
        <v>525</v>
      </c>
      <c r="B6" s="142">
        <v>2790</v>
      </c>
      <c r="C6" s="142">
        <v>611</v>
      </c>
      <c r="D6" s="153">
        <f t="shared" si="0"/>
        <v>13.300281260428088</v>
      </c>
      <c r="E6" s="153">
        <f t="shared" si="0"/>
        <v>14.509617668012348</v>
      </c>
    </row>
    <row r="7" spans="1:5">
      <c r="A7" s="163" t="s">
        <v>524</v>
      </c>
      <c r="B7" s="142">
        <v>2952</v>
      </c>
      <c r="C7" s="142">
        <v>655</v>
      </c>
      <c r="D7" s="153">
        <f t="shared" si="0"/>
        <v>14.072555656194879</v>
      </c>
      <c r="E7" s="153">
        <f t="shared" si="0"/>
        <v>15.554500118736641</v>
      </c>
    </row>
    <row r="8" spans="1:5">
      <c r="A8" s="163" t="s">
        <v>523</v>
      </c>
      <c r="B8" s="142">
        <v>3527</v>
      </c>
      <c r="C8" s="142">
        <v>712</v>
      </c>
      <c r="D8" s="153">
        <f t="shared" si="0"/>
        <v>16.813653048577013</v>
      </c>
      <c r="E8" s="153">
        <f t="shared" si="0"/>
        <v>16.908097838993115</v>
      </c>
    </row>
    <row r="9" spans="1:5">
      <c r="A9" s="163" t="s">
        <v>522</v>
      </c>
      <c r="B9" s="142">
        <v>3273</v>
      </c>
      <c r="C9" s="142">
        <v>539</v>
      </c>
      <c r="D9" s="153">
        <f t="shared" si="0"/>
        <v>15.602803070029077</v>
      </c>
      <c r="E9" s="153">
        <f t="shared" si="0"/>
        <v>12.799810021372595</v>
      </c>
    </row>
    <row r="10" spans="1:5">
      <c r="A10" s="163" t="s">
        <v>521</v>
      </c>
      <c r="B10" s="142">
        <v>2683</v>
      </c>
      <c r="C10" s="142">
        <v>422</v>
      </c>
      <c r="D10" s="153">
        <f t="shared" si="0"/>
        <v>12.79019878915002</v>
      </c>
      <c r="E10" s="153">
        <f t="shared" si="0"/>
        <v>10.021372595582998</v>
      </c>
    </row>
    <row r="11" spans="1:5">
      <c r="A11" s="162" t="s">
        <v>7</v>
      </c>
      <c r="B11" s="161">
        <f>SUM(B4:B10)</f>
        <v>20977</v>
      </c>
      <c r="C11" s="161">
        <f>SUM(C4:C10)</f>
        <v>4211</v>
      </c>
      <c r="D11" s="160">
        <f t="shared" si="0"/>
        <v>100</v>
      </c>
      <c r="E11" s="160">
        <f t="shared" si="0"/>
        <v>100</v>
      </c>
    </row>
    <row r="12" spans="1:5" s="145" customFormat="1">
      <c r="A12" s="173" t="s">
        <v>19</v>
      </c>
      <c r="B12" s="146"/>
      <c r="C12" s="146"/>
      <c r="D12" s="153"/>
      <c r="E12" s="153"/>
    </row>
    <row r="13" spans="1:5">
      <c r="A13" s="186" t="s">
        <v>520</v>
      </c>
      <c r="B13" s="142">
        <v>1272</v>
      </c>
      <c r="C13" s="142">
        <v>203</v>
      </c>
      <c r="D13" s="153">
        <f t="shared" ref="D13:E19" si="1">B13/B$11*100</f>
        <v>6.0637841445392571</v>
      </c>
      <c r="E13" s="153">
        <f t="shared" si="1"/>
        <v>4.8207076703870815</v>
      </c>
    </row>
    <row r="14" spans="1:5">
      <c r="A14" s="186" t="s">
        <v>519</v>
      </c>
      <c r="B14" s="142">
        <v>2430</v>
      </c>
      <c r="C14" s="142">
        <v>426</v>
      </c>
      <c r="D14" s="153">
        <f t="shared" si="1"/>
        <v>11.584115936501883</v>
      </c>
      <c r="E14" s="153">
        <f t="shared" si="1"/>
        <v>10.116361909285205</v>
      </c>
    </row>
    <row r="15" spans="1:5">
      <c r="A15" s="186" t="s">
        <v>518</v>
      </c>
      <c r="B15" s="142">
        <v>4427</v>
      </c>
      <c r="C15" s="142">
        <v>960</v>
      </c>
      <c r="D15" s="153">
        <f t="shared" si="1"/>
        <v>21.104066358392526</v>
      </c>
      <c r="E15" s="153">
        <f t="shared" si="1"/>
        <v>22.797435288530039</v>
      </c>
    </row>
    <row r="16" spans="1:5">
      <c r="A16" s="186" t="s">
        <v>517</v>
      </c>
      <c r="B16" s="142">
        <v>3583</v>
      </c>
      <c r="C16" s="142">
        <v>772</v>
      </c>
      <c r="D16" s="153">
        <f t="shared" si="1"/>
        <v>17.080612098965535</v>
      </c>
      <c r="E16" s="153">
        <f t="shared" si="1"/>
        <v>18.332937544526239</v>
      </c>
    </row>
    <row r="17" spans="1:5">
      <c r="A17" s="186" t="s">
        <v>516</v>
      </c>
      <c r="B17" s="142">
        <v>4531</v>
      </c>
      <c r="C17" s="142">
        <v>876</v>
      </c>
      <c r="D17" s="153">
        <f t="shared" si="1"/>
        <v>21.599847451971208</v>
      </c>
      <c r="E17" s="153">
        <f t="shared" si="1"/>
        <v>20.802659700783664</v>
      </c>
    </row>
    <row r="18" spans="1:5">
      <c r="A18" s="186" t="s">
        <v>515</v>
      </c>
      <c r="B18" s="142">
        <v>3860</v>
      </c>
      <c r="C18" s="142">
        <v>811</v>
      </c>
      <c r="D18" s="153">
        <f t="shared" si="1"/>
        <v>18.401105973208754</v>
      </c>
      <c r="E18" s="153">
        <f t="shared" si="1"/>
        <v>19.259083353122776</v>
      </c>
    </row>
    <row r="19" spans="1:5">
      <c r="A19" s="186" t="s">
        <v>514</v>
      </c>
      <c r="B19" s="142">
        <v>874</v>
      </c>
      <c r="C19" s="142">
        <v>163</v>
      </c>
      <c r="D19" s="153">
        <f t="shared" si="1"/>
        <v>4.1664680364208415</v>
      </c>
      <c r="E19" s="153">
        <f t="shared" si="1"/>
        <v>3.8708145333649959</v>
      </c>
    </row>
  </sheetData>
  <mergeCells count="3">
    <mergeCell ref="B2:C2"/>
    <mergeCell ref="D2:E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287FF-C79E-4348-BC18-798F9E5363D6}">
  <sheetPr codeName="Munka34"/>
  <dimension ref="A1:I12"/>
  <sheetViews>
    <sheetView zoomScaleNormal="100" workbookViewId="0"/>
  </sheetViews>
  <sheetFormatPr defaultRowHeight="11.25"/>
  <cols>
    <col min="1" max="1" width="22.5703125" style="139" customWidth="1"/>
    <col min="2" max="2" width="8.28515625" style="139" customWidth="1"/>
    <col min="3" max="4" width="8.140625" style="139" customWidth="1"/>
    <col min="5" max="5" width="8.42578125" style="139" customWidth="1"/>
    <col min="6" max="6" width="8.140625" style="139" customWidth="1"/>
    <col min="7" max="7" width="8.28515625" style="139" customWidth="1"/>
    <col min="8" max="9" width="8" style="139" customWidth="1"/>
    <col min="10" max="16384" width="9.140625" style="139"/>
  </cols>
  <sheetData>
    <row r="1" spans="1:9" ht="12" thickBot="1">
      <c r="A1" s="151" t="s">
        <v>545</v>
      </c>
      <c r="B1" s="151"/>
      <c r="C1" s="151"/>
      <c r="D1" s="151"/>
      <c r="E1" s="151"/>
      <c r="F1" s="151"/>
      <c r="G1" s="151"/>
      <c r="H1" s="151"/>
      <c r="I1" s="151"/>
    </row>
    <row r="2" spans="1:9" s="143" customFormat="1">
      <c r="A2" s="293" t="s">
        <v>544</v>
      </c>
      <c r="B2" s="323" t="s">
        <v>543</v>
      </c>
      <c r="C2" s="325"/>
      <c r="D2" s="325"/>
      <c r="E2" s="325"/>
      <c r="F2" s="291" t="s">
        <v>499</v>
      </c>
      <c r="G2" s="326"/>
      <c r="H2" s="326"/>
      <c r="I2" s="327"/>
    </row>
    <row r="3" spans="1:9" s="143" customFormat="1" ht="22.5">
      <c r="A3" s="302"/>
      <c r="B3" s="157" t="s">
        <v>542</v>
      </c>
      <c r="C3" s="157" t="s">
        <v>541</v>
      </c>
      <c r="D3" s="157" t="s">
        <v>540</v>
      </c>
      <c r="E3" s="183" t="s">
        <v>539</v>
      </c>
      <c r="F3" s="156" t="s">
        <v>542</v>
      </c>
      <c r="G3" s="156" t="s">
        <v>541</v>
      </c>
      <c r="H3" s="156" t="s">
        <v>540</v>
      </c>
      <c r="I3" s="175" t="s">
        <v>539</v>
      </c>
    </row>
    <row r="4" spans="1:9">
      <c r="A4" s="173" t="s">
        <v>538</v>
      </c>
      <c r="B4" s="194">
        <v>6</v>
      </c>
      <c r="C4" s="194">
        <v>441</v>
      </c>
      <c r="D4" s="194">
        <v>112</v>
      </c>
      <c r="E4" s="194">
        <v>559</v>
      </c>
      <c r="F4" s="190">
        <f t="shared" ref="F4:F12" si="0">B4/B$12*100</f>
        <v>3.7962670041126224E-2</v>
      </c>
      <c r="G4" s="193">
        <f t="shared" ref="G4:G12" si="1">C4/C$12*100</f>
        <v>4.5534331440371707</v>
      </c>
      <c r="H4" s="193">
        <f t="shared" ref="H4:H12" si="2">D4/D$12*100</f>
        <v>2.9551451187335092</v>
      </c>
      <c r="I4" s="193">
        <f t="shared" ref="I4:I12" si="3">E4/E$12*100</f>
        <v>1.9091530054644807</v>
      </c>
    </row>
    <row r="5" spans="1:9">
      <c r="A5" s="173" t="s">
        <v>537</v>
      </c>
      <c r="B5" s="191">
        <v>428</v>
      </c>
      <c r="C5" s="191">
        <v>931</v>
      </c>
      <c r="D5" s="191">
        <v>500</v>
      </c>
      <c r="E5" s="191">
        <v>1859</v>
      </c>
      <c r="F5" s="190">
        <f t="shared" si="0"/>
        <v>2.708003796267004</v>
      </c>
      <c r="G5" s="190">
        <f t="shared" si="1"/>
        <v>9.6128033040784722</v>
      </c>
      <c r="H5" s="190">
        <f t="shared" si="2"/>
        <v>13.192612137203167</v>
      </c>
      <c r="I5" s="190">
        <f t="shared" si="3"/>
        <v>6.3490437158469941</v>
      </c>
    </row>
    <row r="6" spans="1:9">
      <c r="A6" s="173" t="s">
        <v>536</v>
      </c>
      <c r="B6" s="191">
        <v>521</v>
      </c>
      <c r="C6" s="191">
        <v>645</v>
      </c>
      <c r="D6" s="191">
        <v>223</v>
      </c>
      <c r="E6" s="191">
        <v>1389</v>
      </c>
      <c r="F6" s="190">
        <f t="shared" si="0"/>
        <v>3.2964251819044601</v>
      </c>
      <c r="G6" s="190">
        <f t="shared" si="1"/>
        <v>6.6597831698502832</v>
      </c>
      <c r="H6" s="190">
        <f t="shared" si="2"/>
        <v>5.8839050131926118</v>
      </c>
      <c r="I6" s="190">
        <f t="shared" si="3"/>
        <v>4.7438524590163933</v>
      </c>
    </row>
    <row r="7" spans="1:9">
      <c r="A7" s="173" t="s">
        <v>535</v>
      </c>
      <c r="B7" s="191">
        <v>2509</v>
      </c>
      <c r="C7" s="191">
        <v>2080</v>
      </c>
      <c r="D7" s="191">
        <v>321</v>
      </c>
      <c r="E7" s="191">
        <v>4910</v>
      </c>
      <c r="F7" s="190">
        <f t="shared" si="0"/>
        <v>15.874723188864284</v>
      </c>
      <c r="G7" s="190">
        <f t="shared" si="1"/>
        <v>21.476510067114095</v>
      </c>
      <c r="H7" s="190">
        <f t="shared" si="2"/>
        <v>8.4696569920844329</v>
      </c>
      <c r="I7" s="190">
        <f t="shared" si="3"/>
        <v>16.769125683060111</v>
      </c>
    </row>
    <row r="8" spans="1:9">
      <c r="A8" s="173" t="s">
        <v>534</v>
      </c>
      <c r="B8" s="191">
        <v>4855</v>
      </c>
      <c r="C8" s="191">
        <v>2207</v>
      </c>
      <c r="D8" s="191">
        <v>438</v>
      </c>
      <c r="E8" s="191">
        <v>7500</v>
      </c>
      <c r="F8" s="190">
        <f t="shared" si="0"/>
        <v>30.718127174944637</v>
      </c>
      <c r="G8" s="190">
        <f t="shared" si="1"/>
        <v>22.787816210635004</v>
      </c>
      <c r="H8" s="190">
        <f t="shared" si="2"/>
        <v>11.556728232189974</v>
      </c>
      <c r="I8" s="190">
        <f t="shared" si="3"/>
        <v>25.614754098360653</v>
      </c>
    </row>
    <row r="9" spans="1:9">
      <c r="A9" s="173" t="s">
        <v>533</v>
      </c>
      <c r="B9" s="191">
        <v>2730</v>
      </c>
      <c r="C9" s="191">
        <v>1090</v>
      </c>
      <c r="D9" s="191">
        <v>394</v>
      </c>
      <c r="E9" s="191">
        <v>4214</v>
      </c>
      <c r="F9" s="190">
        <f t="shared" si="0"/>
        <v>17.273014868712433</v>
      </c>
      <c r="G9" s="190">
        <f t="shared" si="1"/>
        <v>11.254517294785751</v>
      </c>
      <c r="H9" s="190">
        <f t="shared" si="2"/>
        <v>10.395778364116095</v>
      </c>
      <c r="I9" s="190">
        <f t="shared" si="3"/>
        <v>14.392076502732239</v>
      </c>
    </row>
    <row r="10" spans="1:9">
      <c r="A10" s="173" t="s">
        <v>532</v>
      </c>
      <c r="B10" s="191">
        <v>3132</v>
      </c>
      <c r="C10" s="191">
        <v>1393</v>
      </c>
      <c r="D10" s="191">
        <v>830</v>
      </c>
      <c r="E10" s="191">
        <v>5355</v>
      </c>
      <c r="F10" s="190">
        <f t="shared" si="0"/>
        <v>19.816513761467892</v>
      </c>
      <c r="G10" s="190">
        <f t="shared" si="1"/>
        <v>14.383066597831698</v>
      </c>
      <c r="H10" s="190">
        <f t="shared" si="2"/>
        <v>21.899736147757256</v>
      </c>
      <c r="I10" s="190">
        <f t="shared" si="3"/>
        <v>18.28893442622951</v>
      </c>
    </row>
    <row r="11" spans="1:9">
      <c r="A11" s="192" t="s">
        <v>531</v>
      </c>
      <c r="B11" s="191">
        <v>1624</v>
      </c>
      <c r="C11" s="191">
        <v>898</v>
      </c>
      <c r="D11" s="191">
        <v>972</v>
      </c>
      <c r="E11" s="191">
        <v>3494</v>
      </c>
      <c r="F11" s="190">
        <f t="shared" si="0"/>
        <v>10.275229357798166</v>
      </c>
      <c r="G11" s="190">
        <f t="shared" si="1"/>
        <v>9.2720702116675273</v>
      </c>
      <c r="H11" s="190">
        <f t="shared" si="2"/>
        <v>25.646437994722955</v>
      </c>
      <c r="I11" s="190">
        <f t="shared" si="3"/>
        <v>11.933060109289617</v>
      </c>
    </row>
    <row r="12" spans="1:9" s="145" customFormat="1">
      <c r="A12" s="162" t="s">
        <v>7</v>
      </c>
      <c r="B12" s="189">
        <v>15805</v>
      </c>
      <c r="C12" s="189">
        <v>9685</v>
      </c>
      <c r="D12" s="189">
        <v>3790</v>
      </c>
      <c r="E12" s="189">
        <v>29280</v>
      </c>
      <c r="F12" s="188">
        <f t="shared" si="0"/>
        <v>100</v>
      </c>
      <c r="G12" s="188">
        <f t="shared" si="1"/>
        <v>100</v>
      </c>
      <c r="H12" s="188">
        <f t="shared" si="2"/>
        <v>100</v>
      </c>
      <c r="I12" s="188">
        <f t="shared" si="3"/>
        <v>100</v>
      </c>
    </row>
  </sheetData>
  <mergeCells count="3">
    <mergeCell ref="A2:A3"/>
    <mergeCell ref="B2:E2"/>
    <mergeCell ref="F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4B2DE-9F15-4956-BF80-42174F795ECE}">
  <sheetPr codeName="Munka35"/>
  <dimension ref="A1:F11"/>
  <sheetViews>
    <sheetView zoomScaleNormal="100" workbookViewId="0"/>
  </sheetViews>
  <sheetFormatPr defaultRowHeight="11.25"/>
  <cols>
    <col min="1" max="1" width="20.28515625" style="139" customWidth="1"/>
    <col min="2" max="2" width="10.5703125" style="139" customWidth="1"/>
    <col min="3" max="6" width="10.28515625" style="139" customWidth="1"/>
    <col min="7" max="16384" width="9.140625" style="139"/>
  </cols>
  <sheetData>
    <row r="1" spans="1:6" ht="12" thickBot="1">
      <c r="A1" s="151" t="s">
        <v>554</v>
      </c>
      <c r="B1" s="151"/>
      <c r="C1" s="151"/>
      <c r="D1" s="151"/>
      <c r="E1" s="151"/>
      <c r="F1" s="162"/>
    </row>
    <row r="2" spans="1:6" ht="22.5">
      <c r="A2" s="198" t="s">
        <v>159</v>
      </c>
      <c r="B2" s="197">
        <v>2000</v>
      </c>
      <c r="C2" s="197">
        <v>2004</v>
      </c>
      <c r="D2" s="197">
        <v>2005</v>
      </c>
      <c r="E2" s="197">
        <v>2006</v>
      </c>
      <c r="F2" s="196" t="s">
        <v>499</v>
      </c>
    </row>
    <row r="3" spans="1:6">
      <c r="A3" s="173" t="s">
        <v>553</v>
      </c>
      <c r="B3" s="194">
        <v>774</v>
      </c>
      <c r="C3" s="194">
        <v>705</v>
      </c>
      <c r="D3" s="195">
        <v>661</v>
      </c>
      <c r="E3" s="195">
        <v>612</v>
      </c>
      <c r="F3" s="193">
        <f t="shared" ref="F3:F11" si="0">E3/2418*100</f>
        <v>25.310173697270471</v>
      </c>
    </row>
    <row r="4" spans="1:6">
      <c r="A4" s="163" t="s">
        <v>552</v>
      </c>
      <c r="B4" s="191">
        <v>788</v>
      </c>
      <c r="C4" s="191">
        <v>1159</v>
      </c>
      <c r="D4" s="180">
        <v>1203</v>
      </c>
      <c r="E4" s="180">
        <v>1204</v>
      </c>
      <c r="F4" s="190">
        <f t="shared" si="0"/>
        <v>49.793217535153019</v>
      </c>
    </row>
    <row r="5" spans="1:6">
      <c r="A5" s="163" t="s">
        <v>551</v>
      </c>
      <c r="B5" s="191">
        <v>35</v>
      </c>
      <c r="C5" s="191">
        <v>30</v>
      </c>
      <c r="D5" s="180">
        <v>27</v>
      </c>
      <c r="E5" s="180">
        <v>43</v>
      </c>
      <c r="F5" s="190">
        <f t="shared" si="0"/>
        <v>1.7783291976840365</v>
      </c>
    </row>
    <row r="6" spans="1:6">
      <c r="A6" s="163" t="s">
        <v>550</v>
      </c>
      <c r="B6" s="191">
        <v>9</v>
      </c>
      <c r="C6" s="191">
        <v>12</v>
      </c>
      <c r="D6" s="180">
        <v>10</v>
      </c>
      <c r="E6" s="180">
        <v>23</v>
      </c>
      <c r="F6" s="190">
        <f t="shared" si="0"/>
        <v>0.95119933829611247</v>
      </c>
    </row>
    <row r="7" spans="1:6">
      <c r="A7" s="163" t="s">
        <v>549</v>
      </c>
      <c r="B7" s="191">
        <v>577</v>
      </c>
      <c r="C7" s="191">
        <v>488</v>
      </c>
      <c r="D7" s="180">
        <v>459</v>
      </c>
      <c r="E7" s="180">
        <v>403</v>
      </c>
      <c r="F7" s="190">
        <f t="shared" si="0"/>
        <v>16.666666666666664</v>
      </c>
    </row>
    <row r="8" spans="1:6">
      <c r="A8" s="163" t="s">
        <v>548</v>
      </c>
      <c r="B8" s="191">
        <v>38</v>
      </c>
      <c r="C8" s="191">
        <v>43</v>
      </c>
      <c r="D8" s="180">
        <v>66</v>
      </c>
      <c r="E8" s="180">
        <v>50</v>
      </c>
      <c r="F8" s="190">
        <f t="shared" si="0"/>
        <v>2.0678246484698097</v>
      </c>
    </row>
    <row r="9" spans="1:6">
      <c r="A9" s="163" t="s">
        <v>547</v>
      </c>
      <c r="B9" s="191">
        <v>59</v>
      </c>
      <c r="C9" s="191">
        <v>57</v>
      </c>
      <c r="D9" s="180">
        <v>88</v>
      </c>
      <c r="E9" s="180">
        <v>83</v>
      </c>
      <c r="F9" s="190">
        <f t="shared" si="0"/>
        <v>3.432588916459884</v>
      </c>
    </row>
    <row r="10" spans="1:6" s="145" customFormat="1">
      <c r="A10" s="162" t="s">
        <v>7</v>
      </c>
      <c r="B10" s="189">
        <v>2280</v>
      </c>
      <c r="C10" s="189">
        <v>2494</v>
      </c>
      <c r="D10" s="189">
        <v>2514</v>
      </c>
      <c r="E10" s="189">
        <v>2418</v>
      </c>
      <c r="F10" s="188">
        <f t="shared" si="0"/>
        <v>100</v>
      </c>
    </row>
    <row r="11" spans="1:6">
      <c r="A11" s="163" t="s">
        <v>546</v>
      </c>
      <c r="B11" s="191">
        <v>44</v>
      </c>
      <c r="C11" s="191">
        <v>39</v>
      </c>
      <c r="D11" s="180">
        <v>34</v>
      </c>
      <c r="E11" s="180">
        <v>43</v>
      </c>
      <c r="F11" s="190">
        <f t="shared" si="0"/>
        <v>1.7783291976840365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DA90C-D682-4282-81EE-3EA2E37A2BDD}">
  <sheetPr codeName="Munka36"/>
  <dimension ref="A1:F9"/>
  <sheetViews>
    <sheetView zoomScaleNormal="100" workbookViewId="0"/>
  </sheetViews>
  <sheetFormatPr defaultRowHeight="11.25"/>
  <cols>
    <col min="1" max="1" width="28.85546875" style="139" customWidth="1"/>
    <col min="2" max="6" width="11.85546875" style="139" customWidth="1"/>
    <col min="7" max="16384" width="9.140625" style="139"/>
  </cols>
  <sheetData>
    <row r="1" spans="1:6" ht="12" thickBot="1">
      <c r="A1" s="207" t="s">
        <v>559</v>
      </c>
      <c r="B1" s="206"/>
      <c r="C1" s="206"/>
      <c r="D1" s="206"/>
      <c r="E1" s="206"/>
      <c r="F1" s="206"/>
    </row>
    <row r="2" spans="1:6" ht="22.5">
      <c r="A2" s="205" t="s">
        <v>544</v>
      </c>
      <c r="B2" s="204">
        <v>2000</v>
      </c>
      <c r="C2" s="204">
        <v>2004</v>
      </c>
      <c r="D2" s="204">
        <v>2005</v>
      </c>
      <c r="E2" s="204">
        <v>2006</v>
      </c>
      <c r="F2" s="203" t="s">
        <v>499</v>
      </c>
    </row>
    <row r="3" spans="1:6">
      <c r="A3" s="202" t="s">
        <v>558</v>
      </c>
      <c r="B3" s="146">
        <v>1110</v>
      </c>
      <c r="C3" s="146">
        <v>1126</v>
      </c>
      <c r="D3" s="146">
        <v>1086</v>
      </c>
      <c r="E3" s="146">
        <v>1065</v>
      </c>
      <c r="F3" s="190">
        <f t="shared" ref="F3:F9" si="0">E3/19146*100</f>
        <v>5.5625195863365713</v>
      </c>
    </row>
    <row r="4" spans="1:6">
      <c r="A4" s="174" t="s">
        <v>557</v>
      </c>
      <c r="B4" s="142">
        <v>1726</v>
      </c>
      <c r="C4" s="142">
        <v>1821</v>
      </c>
      <c r="D4" s="146">
        <v>1777</v>
      </c>
      <c r="E4" s="146">
        <v>1718</v>
      </c>
      <c r="F4" s="190">
        <f t="shared" si="0"/>
        <v>8.9731536613391842</v>
      </c>
    </row>
    <row r="5" spans="1:6">
      <c r="A5" s="174" t="s">
        <v>556</v>
      </c>
      <c r="B5" s="142">
        <v>3838</v>
      </c>
      <c r="C5" s="142">
        <v>4984</v>
      </c>
      <c r="D5" s="146">
        <v>4811</v>
      </c>
      <c r="E5" s="146">
        <v>4488</v>
      </c>
      <c r="F5" s="190">
        <f t="shared" si="0"/>
        <v>23.440927608900029</v>
      </c>
    </row>
    <row r="6" spans="1:6">
      <c r="A6" s="174" t="s">
        <v>555</v>
      </c>
      <c r="B6" s="142">
        <v>4131</v>
      </c>
      <c r="C6" s="142">
        <v>5225</v>
      </c>
      <c r="D6" s="146">
        <v>5500</v>
      </c>
      <c r="E6" s="146">
        <v>5901</v>
      </c>
      <c r="F6" s="190">
        <f t="shared" si="0"/>
        <v>30.821059229081794</v>
      </c>
    </row>
    <row r="7" spans="1:6">
      <c r="A7" s="174" t="s">
        <v>532</v>
      </c>
      <c r="B7" s="142">
        <v>2665</v>
      </c>
      <c r="C7" s="142">
        <v>3487</v>
      </c>
      <c r="D7" s="146">
        <v>3418</v>
      </c>
      <c r="E7" s="146">
        <v>3535</v>
      </c>
      <c r="F7" s="190">
        <f t="shared" si="0"/>
        <v>18.463386608168808</v>
      </c>
    </row>
    <row r="8" spans="1:6">
      <c r="A8" s="201" t="s">
        <v>531</v>
      </c>
      <c r="B8" s="142">
        <v>1832</v>
      </c>
      <c r="C8" s="142">
        <v>2142</v>
      </c>
      <c r="D8" s="146">
        <v>2226</v>
      </c>
      <c r="E8" s="146">
        <v>2439</v>
      </c>
      <c r="F8" s="190">
        <f t="shared" si="0"/>
        <v>12.738953306173615</v>
      </c>
    </row>
    <row r="9" spans="1:6">
      <c r="A9" s="200" t="s">
        <v>7</v>
      </c>
      <c r="B9" s="161">
        <v>15302</v>
      </c>
      <c r="C9" s="161">
        <v>18785</v>
      </c>
      <c r="D9" s="199">
        <v>18818</v>
      </c>
      <c r="E9" s="161">
        <v>19146</v>
      </c>
      <c r="F9" s="190">
        <f t="shared" si="0"/>
        <v>100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4E325-0F11-465A-A679-016F259DFFBF}">
  <sheetPr codeName="Munka37"/>
  <dimension ref="A1:F13"/>
  <sheetViews>
    <sheetView zoomScaleNormal="100" workbookViewId="0"/>
  </sheetViews>
  <sheetFormatPr defaultRowHeight="11.25"/>
  <cols>
    <col min="1" max="1" width="21.140625" style="139" customWidth="1"/>
    <col min="2" max="16384" width="9.140625" style="139"/>
  </cols>
  <sheetData>
    <row r="1" spans="1:6" ht="12" thickBot="1">
      <c r="A1" s="151" t="s">
        <v>568</v>
      </c>
      <c r="B1" s="151"/>
      <c r="C1" s="151"/>
      <c r="D1" s="151"/>
      <c r="E1" s="151"/>
      <c r="F1" s="151"/>
    </row>
    <row r="2" spans="1:6" ht="22.5">
      <c r="A2" s="210" t="s">
        <v>567</v>
      </c>
      <c r="B2" s="204">
        <v>2000</v>
      </c>
      <c r="C2" s="204">
        <v>2004</v>
      </c>
      <c r="D2" s="204">
        <v>2005</v>
      </c>
      <c r="E2" s="204">
        <v>2006</v>
      </c>
      <c r="F2" s="203" t="s">
        <v>499</v>
      </c>
    </row>
    <row r="3" spans="1:6">
      <c r="A3" s="187" t="s">
        <v>566</v>
      </c>
      <c r="B3" s="146">
        <v>1837</v>
      </c>
      <c r="C3" s="180">
        <v>1957</v>
      </c>
      <c r="D3" s="146">
        <v>2023</v>
      </c>
      <c r="E3" s="180">
        <v>1942</v>
      </c>
      <c r="F3" s="153">
        <f>E3/3491*100</f>
        <v>55.628759667716984</v>
      </c>
    </row>
    <row r="4" spans="1:6">
      <c r="A4" s="163" t="s">
        <v>19</v>
      </c>
      <c r="B4" s="142"/>
      <c r="C4" s="180"/>
      <c r="D4" s="142"/>
      <c r="E4" s="180"/>
      <c r="F4" s="153"/>
    </row>
    <row r="5" spans="1:6" ht="22.5">
      <c r="A5" s="165" t="s">
        <v>565</v>
      </c>
      <c r="B5" s="146">
        <v>456</v>
      </c>
      <c r="C5" s="180">
        <v>440</v>
      </c>
      <c r="D5" s="146">
        <v>401</v>
      </c>
      <c r="E5" s="180">
        <v>356</v>
      </c>
      <c r="F5" s="153">
        <f>E5/3491*100</f>
        <v>10.197651102835865</v>
      </c>
    </row>
    <row r="6" spans="1:6">
      <c r="A6" s="163" t="s">
        <v>564</v>
      </c>
      <c r="B6" s="142">
        <v>580</v>
      </c>
      <c r="C6" s="180">
        <v>742</v>
      </c>
      <c r="D6" s="142">
        <v>789</v>
      </c>
      <c r="E6" s="180">
        <v>785</v>
      </c>
      <c r="F6" s="153">
        <f>E6/3491*100</f>
        <v>22.48639358350043</v>
      </c>
    </row>
    <row r="7" spans="1:6">
      <c r="A7" s="163" t="s">
        <v>563</v>
      </c>
      <c r="B7" s="142">
        <v>1843</v>
      </c>
      <c r="C7" s="180">
        <v>1782</v>
      </c>
      <c r="D7" s="142">
        <v>1635</v>
      </c>
      <c r="E7" s="180">
        <v>1543</v>
      </c>
      <c r="F7" s="153">
        <f>E7/3491*100</f>
        <v>44.199369808077918</v>
      </c>
    </row>
    <row r="8" spans="1:6">
      <c r="A8" s="163" t="s">
        <v>19</v>
      </c>
      <c r="B8" s="142"/>
      <c r="C8" s="180"/>
      <c r="D8" s="142"/>
      <c r="E8" s="180"/>
      <c r="F8" s="153"/>
    </row>
    <row r="9" spans="1:6" ht="22.5">
      <c r="A9" s="209" t="s">
        <v>562</v>
      </c>
      <c r="B9" s="146">
        <v>782</v>
      </c>
      <c r="C9" s="146">
        <v>865</v>
      </c>
      <c r="D9" s="180">
        <v>743</v>
      </c>
      <c r="E9" s="180">
        <v>749</v>
      </c>
      <c r="F9" s="153">
        <f>E9/3491*100</f>
        <v>21.455170438269835</v>
      </c>
    </row>
    <row r="10" spans="1:6">
      <c r="A10" s="208" t="s">
        <v>561</v>
      </c>
      <c r="B10" s="142">
        <v>234</v>
      </c>
      <c r="C10" s="142">
        <v>395</v>
      </c>
      <c r="D10" s="180">
        <v>396</v>
      </c>
      <c r="E10" s="180">
        <v>338</v>
      </c>
      <c r="F10" s="153">
        <f>E10/3491*100</f>
        <v>9.6820395302205675</v>
      </c>
    </row>
    <row r="11" spans="1:6" ht="22.5">
      <c r="A11" s="165" t="s">
        <v>560</v>
      </c>
      <c r="B11" s="146">
        <v>307</v>
      </c>
      <c r="C11" s="146">
        <v>276</v>
      </c>
      <c r="D11" s="180">
        <v>259</v>
      </c>
      <c r="E11" s="180">
        <v>230</v>
      </c>
      <c r="F11" s="153">
        <f>E11/3491*100</f>
        <v>6.5883700945287877</v>
      </c>
    </row>
    <row r="12" spans="1:6">
      <c r="A12" s="163" t="s">
        <v>468</v>
      </c>
      <c r="B12" s="142">
        <v>7</v>
      </c>
      <c r="C12" s="142">
        <v>9</v>
      </c>
      <c r="D12" s="180">
        <v>5</v>
      </c>
      <c r="E12" s="180">
        <v>6</v>
      </c>
      <c r="F12" s="153">
        <f>E12/3491*100</f>
        <v>0.17187052420509882</v>
      </c>
    </row>
    <row r="13" spans="1:6" s="145" customFormat="1">
      <c r="A13" s="162" t="s">
        <v>7</v>
      </c>
      <c r="B13" s="161">
        <v>3687</v>
      </c>
      <c r="C13" s="161">
        <v>3748</v>
      </c>
      <c r="D13" s="161">
        <v>3663</v>
      </c>
      <c r="E13" s="189">
        <f>E3+E7+E12</f>
        <v>3491</v>
      </c>
      <c r="F13" s="160">
        <f>E13/3491*100</f>
        <v>100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97D02-EB9C-4BDE-BF53-80E9ACE61A15}">
  <sheetPr codeName="Munka38"/>
  <dimension ref="A1:E11"/>
  <sheetViews>
    <sheetView zoomScaleNormal="100" workbookViewId="0"/>
  </sheetViews>
  <sheetFormatPr defaultRowHeight="11.25"/>
  <cols>
    <col min="1" max="1" width="21.85546875" style="1" customWidth="1"/>
    <col min="2" max="5" width="10.85546875" style="1" customWidth="1"/>
    <col min="6" max="16384" width="9.140625" style="1"/>
  </cols>
  <sheetData>
    <row r="1" spans="1:5" ht="12" thickBot="1">
      <c r="A1" s="97" t="s">
        <v>577</v>
      </c>
      <c r="B1" s="14"/>
      <c r="C1" s="14"/>
      <c r="D1" s="14"/>
      <c r="E1" s="18"/>
    </row>
    <row r="2" spans="1:5">
      <c r="A2" s="112" t="s">
        <v>576</v>
      </c>
      <c r="B2" s="21">
        <v>2000</v>
      </c>
      <c r="C2" s="21">
        <v>2004</v>
      </c>
      <c r="D2" s="21">
        <v>2005</v>
      </c>
      <c r="E2" s="20">
        <v>2006</v>
      </c>
    </row>
    <row r="3" spans="1:5">
      <c r="A3" s="18" t="s">
        <v>575</v>
      </c>
      <c r="B3" s="7">
        <v>2402</v>
      </c>
      <c r="C3" s="216">
        <v>2149</v>
      </c>
      <c r="D3" s="29">
        <v>1454</v>
      </c>
      <c r="E3" s="29">
        <v>1263</v>
      </c>
    </row>
    <row r="4" spans="1:5">
      <c r="A4" s="4" t="s">
        <v>574</v>
      </c>
      <c r="B4" s="3">
        <v>84</v>
      </c>
      <c r="C4" s="218">
        <v>109</v>
      </c>
      <c r="D4" s="215">
        <v>122</v>
      </c>
      <c r="E4" s="29">
        <v>125</v>
      </c>
    </row>
    <row r="5" spans="1:5">
      <c r="A5" s="4" t="s">
        <v>573</v>
      </c>
      <c r="B5" s="3">
        <v>143</v>
      </c>
      <c r="C5" s="218">
        <v>149</v>
      </c>
      <c r="D5" s="29">
        <v>141</v>
      </c>
      <c r="E5" s="29">
        <v>136</v>
      </c>
    </row>
    <row r="6" spans="1:5">
      <c r="A6" s="4" t="s">
        <v>572</v>
      </c>
      <c r="B6" s="3">
        <v>247</v>
      </c>
      <c r="C6" s="218">
        <v>213</v>
      </c>
      <c r="D6" s="29">
        <v>151</v>
      </c>
      <c r="E6" s="29">
        <v>146</v>
      </c>
    </row>
    <row r="7" spans="1:5">
      <c r="A7" s="12" t="s">
        <v>571</v>
      </c>
      <c r="B7" s="111">
        <v>23</v>
      </c>
      <c r="C7" s="217">
        <v>34</v>
      </c>
      <c r="D7" s="32">
        <v>23</v>
      </c>
      <c r="E7" s="32">
        <v>24</v>
      </c>
    </row>
    <row r="8" spans="1:5" s="5" customFormat="1">
      <c r="A8" s="18" t="s">
        <v>570</v>
      </c>
      <c r="B8" s="7">
        <v>36</v>
      </c>
      <c r="C8" s="216">
        <v>32</v>
      </c>
      <c r="D8" s="26">
        <v>42</v>
      </c>
      <c r="E8" s="26">
        <v>22</v>
      </c>
    </row>
    <row r="9" spans="1:5" s="5" customFormat="1">
      <c r="A9" s="18" t="s">
        <v>569</v>
      </c>
      <c r="B9" s="7">
        <v>8</v>
      </c>
      <c r="C9" s="216">
        <v>2</v>
      </c>
      <c r="D9" s="26">
        <v>16</v>
      </c>
      <c r="E9" s="26">
        <v>10</v>
      </c>
    </row>
    <row r="10" spans="1:5" s="5" customFormat="1">
      <c r="A10" s="18" t="s">
        <v>69</v>
      </c>
      <c r="B10" s="7">
        <v>116</v>
      </c>
      <c r="C10" s="216">
        <v>157</v>
      </c>
      <c r="D10" s="215">
        <v>149</v>
      </c>
      <c r="E10" s="26">
        <v>119</v>
      </c>
    </row>
    <row r="11" spans="1:5" s="5" customFormat="1">
      <c r="A11" s="214" t="s">
        <v>7</v>
      </c>
      <c r="B11" s="19">
        <v>3059</v>
      </c>
      <c r="C11" s="213">
        <v>2845</v>
      </c>
      <c r="D11" s="212">
        <v>2098</v>
      </c>
      <c r="E11" s="211">
        <v>1845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D9086-F9DC-4DB9-BA6A-4124F9C9A9E0}">
  <sheetPr codeName="Munka3"/>
  <dimension ref="A1:E16"/>
  <sheetViews>
    <sheetView zoomScaleNormal="100" workbookViewId="0"/>
  </sheetViews>
  <sheetFormatPr defaultRowHeight="11.25"/>
  <cols>
    <col min="1" max="1" width="26.28515625" style="1" customWidth="1"/>
    <col min="2" max="16384" width="9.140625" style="1"/>
  </cols>
  <sheetData>
    <row r="1" spans="1:5" s="9" customFormat="1" ht="12" thickBot="1">
      <c r="A1" s="38" t="s">
        <v>38</v>
      </c>
      <c r="B1" s="25"/>
      <c r="C1" s="25"/>
      <c r="D1" s="37"/>
      <c r="E1" s="37"/>
    </row>
    <row r="2" spans="1:5">
      <c r="A2" s="22" t="s">
        <v>29</v>
      </c>
      <c r="B2" s="21">
        <v>2000</v>
      </c>
      <c r="C2" s="21">
        <v>2004</v>
      </c>
      <c r="D2" s="21">
        <v>2005</v>
      </c>
      <c r="E2" s="20">
        <v>2006</v>
      </c>
    </row>
    <row r="3" spans="1:5" s="5" customFormat="1">
      <c r="A3" s="5" t="s">
        <v>37</v>
      </c>
      <c r="B3" s="26">
        <v>1570</v>
      </c>
      <c r="C3" s="26">
        <v>1577</v>
      </c>
      <c r="D3" s="26">
        <v>1571</v>
      </c>
      <c r="E3" s="26">
        <v>1584</v>
      </c>
    </row>
    <row r="4" spans="1:5">
      <c r="A4" s="9" t="s">
        <v>31</v>
      </c>
      <c r="B4" s="32">
        <v>348</v>
      </c>
      <c r="C4" s="32">
        <v>343</v>
      </c>
      <c r="D4" s="32">
        <v>342</v>
      </c>
      <c r="E4" s="29">
        <v>342</v>
      </c>
    </row>
    <row r="5" spans="1:5">
      <c r="A5" s="23" t="s">
        <v>25</v>
      </c>
      <c r="B5" s="32">
        <v>982</v>
      </c>
      <c r="C5" s="32">
        <v>1017</v>
      </c>
      <c r="D5" s="32">
        <v>1047</v>
      </c>
      <c r="E5" s="29">
        <v>1052</v>
      </c>
    </row>
    <row r="6" spans="1:5">
      <c r="A6" s="23" t="s">
        <v>24</v>
      </c>
      <c r="B6" s="32">
        <v>240</v>
      </c>
      <c r="C6" s="32">
        <v>217</v>
      </c>
      <c r="D6" s="32">
        <v>182</v>
      </c>
      <c r="E6" s="29">
        <v>190</v>
      </c>
    </row>
    <row r="7" spans="1:5">
      <c r="A7" s="9" t="s">
        <v>36</v>
      </c>
      <c r="B7" s="36">
        <v>1494</v>
      </c>
      <c r="C7" s="36">
        <v>1717</v>
      </c>
      <c r="D7" s="36">
        <v>1475</v>
      </c>
      <c r="E7" s="36">
        <v>1474</v>
      </c>
    </row>
    <row r="8" spans="1:5">
      <c r="A8" s="9" t="s">
        <v>20</v>
      </c>
      <c r="B8" s="32">
        <v>10504</v>
      </c>
      <c r="C8" s="32">
        <v>10415</v>
      </c>
      <c r="D8" s="32">
        <v>10670</v>
      </c>
      <c r="E8" s="29">
        <v>10838</v>
      </c>
    </row>
    <row r="9" spans="1:5">
      <c r="A9" s="9" t="s">
        <v>19</v>
      </c>
      <c r="B9" s="32"/>
      <c r="C9" s="32"/>
      <c r="D9" s="32"/>
      <c r="E9" s="29"/>
    </row>
    <row r="10" spans="1:5" ht="22.5">
      <c r="A10" s="35" t="s">
        <v>35</v>
      </c>
      <c r="B10" s="26">
        <v>9158</v>
      </c>
      <c r="C10" s="26">
        <v>9350</v>
      </c>
      <c r="D10" s="26">
        <v>9634</v>
      </c>
      <c r="E10" s="29">
        <v>9857</v>
      </c>
    </row>
    <row r="11" spans="1:5" s="5" customFormat="1">
      <c r="A11" s="27" t="s">
        <v>34</v>
      </c>
      <c r="B11" s="26">
        <v>1346</v>
      </c>
      <c r="C11" s="26">
        <v>1066</v>
      </c>
      <c r="D11" s="26">
        <v>1036</v>
      </c>
      <c r="E11" s="26">
        <v>982</v>
      </c>
    </row>
    <row r="12" spans="1:5" ht="22.5">
      <c r="A12" s="35" t="s">
        <v>33</v>
      </c>
      <c r="B12" s="26">
        <v>1200</v>
      </c>
      <c r="C12" s="26">
        <v>1170</v>
      </c>
      <c r="D12" s="26">
        <v>1134</v>
      </c>
      <c r="E12" s="29">
        <v>1194</v>
      </c>
    </row>
    <row r="13" spans="1:5" s="33" customFormat="1" ht="22.5">
      <c r="A13" s="34" t="s">
        <v>32</v>
      </c>
      <c r="B13" s="26">
        <v>1516</v>
      </c>
      <c r="C13" s="26">
        <v>1525</v>
      </c>
      <c r="D13" s="26">
        <v>1529</v>
      </c>
      <c r="E13" s="29">
        <v>1487</v>
      </c>
    </row>
    <row r="14" spans="1:5">
      <c r="A14" s="9" t="s">
        <v>31</v>
      </c>
      <c r="B14" s="32">
        <v>1340</v>
      </c>
      <c r="C14" s="32">
        <v>1297</v>
      </c>
      <c r="D14" s="32">
        <v>1285</v>
      </c>
      <c r="E14" s="29">
        <v>1282</v>
      </c>
    </row>
    <row r="15" spans="1:5">
      <c r="A15" s="23" t="s">
        <v>25</v>
      </c>
      <c r="B15" s="32">
        <v>1434</v>
      </c>
      <c r="C15" s="32">
        <v>1514</v>
      </c>
      <c r="D15" s="32">
        <v>1493</v>
      </c>
      <c r="E15" s="29">
        <v>1466</v>
      </c>
    </row>
    <row r="16" spans="1:5">
      <c r="A16" s="23" t="s">
        <v>24</v>
      </c>
      <c r="B16" s="32">
        <v>1661</v>
      </c>
      <c r="C16" s="32">
        <v>1690</v>
      </c>
      <c r="D16" s="32">
        <v>1766</v>
      </c>
      <c r="E16" s="29">
        <v>1659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BA3F-EC7D-4CE5-93DE-5D785107409B}">
  <sheetPr codeName="Munka39"/>
  <dimension ref="A1:I35"/>
  <sheetViews>
    <sheetView zoomScaleNormal="100" workbookViewId="0">
      <selection sqref="A1:E1"/>
    </sheetView>
  </sheetViews>
  <sheetFormatPr defaultRowHeight="12.75"/>
  <cols>
    <col min="1" max="1" width="25.85546875" style="219" customWidth="1"/>
    <col min="2" max="3" width="14.28515625" style="219" customWidth="1"/>
    <col min="4" max="4" width="13.42578125" style="219" customWidth="1"/>
    <col min="5" max="5" width="13.7109375" style="219" customWidth="1"/>
    <col min="6" max="7" width="14.28515625" style="219" customWidth="1"/>
    <col min="8" max="9" width="11.28515625" style="219" customWidth="1"/>
    <col min="10" max="16384" width="9.140625" style="219"/>
  </cols>
  <sheetData>
    <row r="1" spans="1:9" ht="14.1" customHeight="1">
      <c r="A1" s="331" t="s">
        <v>609</v>
      </c>
      <c r="B1" s="331"/>
      <c r="C1" s="331"/>
      <c r="D1" s="331"/>
      <c r="E1" s="331"/>
      <c r="F1" s="228"/>
      <c r="G1" s="227"/>
      <c r="H1" s="227"/>
      <c r="I1" s="227"/>
    </row>
    <row r="2" spans="1:9" ht="36.75" customHeight="1">
      <c r="A2" s="330" t="s">
        <v>608</v>
      </c>
      <c r="B2" s="330" t="s">
        <v>607</v>
      </c>
      <c r="C2" s="330"/>
      <c r="D2" s="330" t="s">
        <v>606</v>
      </c>
      <c r="E2" s="330"/>
      <c r="F2" s="225" t="s">
        <v>605</v>
      </c>
      <c r="G2" s="225" t="s">
        <v>604</v>
      </c>
      <c r="H2" s="226" t="s">
        <v>603</v>
      </c>
      <c r="I2" s="328" t="s">
        <v>7</v>
      </c>
    </row>
    <row r="3" spans="1:9" ht="18.75" customHeight="1">
      <c r="A3" s="330"/>
      <c r="B3" s="225" t="s">
        <v>602</v>
      </c>
      <c r="C3" s="225" t="s">
        <v>601</v>
      </c>
      <c r="D3" s="225" t="s">
        <v>600</v>
      </c>
      <c r="E3" s="225" t="s">
        <v>599</v>
      </c>
      <c r="F3" s="330" t="s">
        <v>598</v>
      </c>
      <c r="G3" s="330"/>
      <c r="H3" s="330"/>
      <c r="I3" s="329"/>
    </row>
    <row r="4" spans="1:9" ht="11.45" customHeight="1">
      <c r="A4" s="223">
        <v>2000</v>
      </c>
      <c r="B4" s="220">
        <v>7991</v>
      </c>
      <c r="C4" s="220">
        <v>6105</v>
      </c>
      <c r="D4" s="220">
        <v>52045</v>
      </c>
      <c r="E4" s="220">
        <v>12592</v>
      </c>
      <c r="F4" s="220">
        <v>1618</v>
      </c>
      <c r="G4" s="220">
        <v>2275</v>
      </c>
      <c r="H4" s="220">
        <v>1651</v>
      </c>
      <c r="I4" s="220">
        <v>84277</v>
      </c>
    </row>
    <row r="5" spans="1:9" ht="11.45" customHeight="1">
      <c r="A5" s="223">
        <v>2001</v>
      </c>
      <c r="B5" s="220">
        <v>7710</v>
      </c>
      <c r="C5" s="220">
        <v>6028</v>
      </c>
      <c r="D5" s="220">
        <v>50047</v>
      </c>
      <c r="E5" s="220">
        <v>11832</v>
      </c>
      <c r="F5" s="220">
        <v>1570</v>
      </c>
      <c r="G5" s="220">
        <v>2032</v>
      </c>
      <c r="H5" s="220">
        <v>1760</v>
      </c>
      <c r="I5" s="220">
        <v>80979</v>
      </c>
    </row>
    <row r="6" spans="1:9" ht="11.45" customHeight="1">
      <c r="A6" s="223">
        <v>2002</v>
      </c>
      <c r="B6" s="220">
        <v>7158</v>
      </c>
      <c r="C6" s="220">
        <v>6641</v>
      </c>
      <c r="D6" s="220">
        <v>49375</v>
      </c>
      <c r="E6" s="220">
        <v>11949</v>
      </c>
      <c r="F6" s="220">
        <v>1560</v>
      </c>
      <c r="G6" s="220">
        <v>2032</v>
      </c>
      <c r="H6" s="220">
        <v>2129</v>
      </c>
      <c r="I6" s="220">
        <v>80844</v>
      </c>
    </row>
    <row r="7" spans="1:9" ht="11.1" customHeight="1">
      <c r="A7" s="223">
        <v>2003</v>
      </c>
      <c r="B7" s="220">
        <v>7446</v>
      </c>
      <c r="C7" s="220">
        <v>6498</v>
      </c>
      <c r="D7" s="220">
        <v>49158</v>
      </c>
      <c r="E7" s="220">
        <v>11589</v>
      </c>
      <c r="F7" s="220">
        <v>1549</v>
      </c>
      <c r="G7" s="220">
        <v>1799</v>
      </c>
      <c r="H7" s="220">
        <v>2135</v>
      </c>
      <c r="I7" s="220">
        <v>80174</v>
      </c>
    </row>
    <row r="8" spans="1:9" ht="11.1" customHeight="1">
      <c r="A8" s="223">
        <v>2004</v>
      </c>
      <c r="B8" s="220">
        <v>7356</v>
      </c>
      <c r="C8" s="220">
        <v>6579</v>
      </c>
      <c r="D8" s="220">
        <v>49142</v>
      </c>
      <c r="E8" s="220">
        <v>11538</v>
      </c>
      <c r="F8" s="220">
        <v>1549</v>
      </c>
      <c r="G8" s="220">
        <v>1750</v>
      </c>
      <c r="H8" s="220">
        <v>2157</v>
      </c>
      <c r="I8" s="220">
        <v>80071</v>
      </c>
    </row>
    <row r="9" spans="1:9" ht="11.1" customHeight="1">
      <c r="A9" s="224">
        <v>2005</v>
      </c>
      <c r="B9" s="220">
        <v>7440</v>
      </c>
      <c r="C9" s="220">
        <v>6579</v>
      </c>
      <c r="D9" s="220">
        <v>49169</v>
      </c>
      <c r="E9" s="220">
        <v>11473</v>
      </c>
      <c r="F9" s="220">
        <v>1549</v>
      </c>
      <c r="G9" s="220">
        <v>1750</v>
      </c>
      <c r="H9" s="220">
        <v>2225</v>
      </c>
      <c r="I9" s="220">
        <v>80185</v>
      </c>
    </row>
    <row r="10" spans="1:9" ht="11.1" customHeight="1">
      <c r="A10" s="224">
        <v>2006</v>
      </c>
      <c r="B10" s="220">
        <v>7414</v>
      </c>
      <c r="C10" s="220">
        <v>6486</v>
      </c>
      <c r="D10" s="220">
        <v>49151</v>
      </c>
      <c r="E10" s="220">
        <v>11491</v>
      </c>
      <c r="F10" s="220">
        <v>1545</v>
      </c>
      <c r="G10" s="220">
        <v>1759</v>
      </c>
      <c r="H10" s="220">
        <v>2406</v>
      </c>
      <c r="I10" s="220">
        <v>80252</v>
      </c>
    </row>
    <row r="11" spans="1:9" ht="11.1" customHeight="1">
      <c r="A11" s="223" t="s">
        <v>19</v>
      </c>
      <c r="B11" s="222"/>
      <c r="C11" s="220"/>
      <c r="D11" s="220"/>
      <c r="E11" s="220"/>
      <c r="F11" s="220"/>
      <c r="G11" s="220"/>
      <c r="H11" s="220"/>
      <c r="I11" s="220"/>
    </row>
    <row r="12" spans="1:9" ht="11.1" customHeight="1">
      <c r="A12" s="221" t="s">
        <v>105</v>
      </c>
      <c r="B12" s="220">
        <v>1495</v>
      </c>
      <c r="C12" s="220">
        <v>622</v>
      </c>
      <c r="D12" s="220">
        <v>7819</v>
      </c>
      <c r="E12" s="220">
        <v>2269</v>
      </c>
      <c r="F12" s="220">
        <v>315</v>
      </c>
      <c r="G12" s="220">
        <v>349</v>
      </c>
      <c r="H12" s="220">
        <v>310</v>
      </c>
      <c r="I12" s="220">
        <v>13179</v>
      </c>
    </row>
    <row r="13" spans="1:9" ht="11.1" customHeight="1">
      <c r="A13" s="221" t="s">
        <v>597</v>
      </c>
      <c r="B13" s="220">
        <v>1370</v>
      </c>
      <c r="C13" s="220">
        <v>736</v>
      </c>
      <c r="D13" s="220">
        <v>5625</v>
      </c>
      <c r="E13" s="220">
        <v>1179</v>
      </c>
      <c r="F13" s="220">
        <v>250</v>
      </c>
      <c r="G13" s="220">
        <v>317</v>
      </c>
      <c r="H13" s="220">
        <v>74</v>
      </c>
      <c r="I13" s="220">
        <v>9551</v>
      </c>
    </row>
    <row r="14" spans="1:9" ht="11.1" customHeight="1">
      <c r="A14" s="221" t="s">
        <v>596</v>
      </c>
      <c r="B14" s="220">
        <v>628</v>
      </c>
      <c r="C14" s="220">
        <v>133</v>
      </c>
      <c r="D14" s="220">
        <v>3028</v>
      </c>
      <c r="E14" s="220">
        <v>551</v>
      </c>
      <c r="F14" s="220">
        <v>35</v>
      </c>
      <c r="G14" s="220">
        <v>67</v>
      </c>
      <c r="H14" s="220" t="s">
        <v>578</v>
      </c>
      <c r="I14" s="220">
        <v>4442</v>
      </c>
    </row>
    <row r="15" spans="1:9" ht="11.1" customHeight="1">
      <c r="A15" s="221" t="s">
        <v>101</v>
      </c>
      <c r="B15" s="220">
        <v>749</v>
      </c>
      <c r="C15" s="220">
        <v>282</v>
      </c>
      <c r="D15" s="220">
        <v>2585</v>
      </c>
      <c r="E15" s="220">
        <v>857</v>
      </c>
      <c r="F15" s="220">
        <v>10</v>
      </c>
      <c r="G15" s="220" t="s">
        <v>578</v>
      </c>
      <c r="H15" s="220">
        <v>162</v>
      </c>
      <c r="I15" s="220">
        <v>4645</v>
      </c>
    </row>
    <row r="16" spans="1:9" ht="11.1" customHeight="1">
      <c r="A16" s="221" t="s">
        <v>595</v>
      </c>
      <c r="B16" s="220">
        <v>193</v>
      </c>
      <c r="C16" s="220">
        <v>49</v>
      </c>
      <c r="D16" s="220">
        <v>1035</v>
      </c>
      <c r="E16" s="220">
        <v>198</v>
      </c>
      <c r="F16" s="220">
        <v>20</v>
      </c>
      <c r="G16" s="220">
        <v>44</v>
      </c>
      <c r="H16" s="220">
        <v>40</v>
      </c>
      <c r="I16" s="220">
        <v>1579</v>
      </c>
    </row>
    <row r="17" spans="1:9" ht="11.1" customHeight="1">
      <c r="A17" s="221" t="s">
        <v>99</v>
      </c>
      <c r="B17" s="220">
        <v>295</v>
      </c>
      <c r="C17" s="220">
        <v>38</v>
      </c>
      <c r="D17" s="220">
        <v>960</v>
      </c>
      <c r="E17" s="220">
        <v>136</v>
      </c>
      <c r="F17" s="220">
        <v>18</v>
      </c>
      <c r="G17" s="220">
        <v>50</v>
      </c>
      <c r="H17" s="220">
        <v>18</v>
      </c>
      <c r="I17" s="220">
        <v>1515</v>
      </c>
    </row>
    <row r="18" spans="1:9" ht="11.1" customHeight="1">
      <c r="A18" s="221" t="s">
        <v>594</v>
      </c>
      <c r="B18" s="220">
        <v>149</v>
      </c>
      <c r="C18" s="220" t="s">
        <v>578</v>
      </c>
      <c r="D18" s="220">
        <v>438</v>
      </c>
      <c r="E18" s="220">
        <v>60</v>
      </c>
      <c r="F18" s="220">
        <v>20</v>
      </c>
      <c r="G18" s="220">
        <v>20</v>
      </c>
      <c r="H18" s="220" t="s">
        <v>578</v>
      </c>
      <c r="I18" s="220">
        <v>687</v>
      </c>
    </row>
    <row r="19" spans="1:9" ht="11.1" customHeight="1">
      <c r="A19" s="221" t="s">
        <v>593</v>
      </c>
      <c r="B19" s="220">
        <v>292</v>
      </c>
      <c r="C19" s="220">
        <v>87</v>
      </c>
      <c r="D19" s="220">
        <v>2094</v>
      </c>
      <c r="E19" s="220">
        <v>538</v>
      </c>
      <c r="F19" s="220">
        <v>80</v>
      </c>
      <c r="G19" s="220">
        <v>104</v>
      </c>
      <c r="H19" s="220" t="s">
        <v>578</v>
      </c>
      <c r="I19" s="220">
        <v>3195</v>
      </c>
    </row>
    <row r="20" spans="1:9" ht="11.1" customHeight="1">
      <c r="A20" s="221" t="s">
        <v>96</v>
      </c>
      <c r="B20" s="220">
        <v>288</v>
      </c>
      <c r="C20" s="220">
        <v>62</v>
      </c>
      <c r="D20" s="220">
        <v>428</v>
      </c>
      <c r="E20" s="220">
        <v>110</v>
      </c>
      <c r="F20" s="220">
        <v>62</v>
      </c>
      <c r="G20" s="220" t="s">
        <v>578</v>
      </c>
      <c r="H20" s="220">
        <v>126</v>
      </c>
      <c r="I20" s="220">
        <v>1076</v>
      </c>
    </row>
    <row r="21" spans="1:9" ht="11.1" customHeight="1">
      <c r="A21" s="221" t="s">
        <v>95</v>
      </c>
      <c r="B21" s="220">
        <v>171</v>
      </c>
      <c r="C21" s="220">
        <v>57</v>
      </c>
      <c r="D21" s="220">
        <v>969</v>
      </c>
      <c r="E21" s="220">
        <v>205</v>
      </c>
      <c r="F21" s="220">
        <v>25</v>
      </c>
      <c r="G21" s="220">
        <v>55</v>
      </c>
      <c r="H21" s="220">
        <v>25</v>
      </c>
      <c r="I21" s="220">
        <v>1507</v>
      </c>
    </row>
    <row r="22" spans="1:9" ht="11.1" customHeight="1">
      <c r="A22" s="221" t="s">
        <v>592</v>
      </c>
      <c r="B22" s="220">
        <v>498</v>
      </c>
      <c r="C22" s="220">
        <v>248</v>
      </c>
      <c r="D22" s="220">
        <v>928</v>
      </c>
      <c r="E22" s="220">
        <v>264</v>
      </c>
      <c r="F22" s="220" t="s">
        <v>578</v>
      </c>
      <c r="G22" s="220">
        <v>65</v>
      </c>
      <c r="H22" s="220" t="s">
        <v>578</v>
      </c>
      <c r="I22" s="220">
        <v>2003</v>
      </c>
    </row>
    <row r="23" spans="1:9" ht="11.1" customHeight="1">
      <c r="A23" s="221" t="s">
        <v>591</v>
      </c>
      <c r="B23" s="220">
        <v>68</v>
      </c>
      <c r="C23" s="220" t="s">
        <v>578</v>
      </c>
      <c r="D23" s="220">
        <v>96</v>
      </c>
      <c r="E23" s="220">
        <v>24</v>
      </c>
      <c r="F23" s="220" t="s">
        <v>578</v>
      </c>
      <c r="G23" s="220">
        <v>10</v>
      </c>
      <c r="H23" s="220" t="s">
        <v>578</v>
      </c>
      <c r="I23" s="220">
        <v>198</v>
      </c>
    </row>
    <row r="24" spans="1:9" ht="11.1" customHeight="1">
      <c r="A24" s="221" t="s">
        <v>590</v>
      </c>
      <c r="B24" s="220">
        <v>40</v>
      </c>
      <c r="C24" s="220">
        <v>314</v>
      </c>
      <c r="D24" s="220">
        <v>942</v>
      </c>
      <c r="E24" s="220" t="s">
        <v>578</v>
      </c>
      <c r="F24" s="220">
        <v>104</v>
      </c>
      <c r="G24" s="220">
        <v>25</v>
      </c>
      <c r="H24" s="220">
        <v>140</v>
      </c>
      <c r="I24" s="220">
        <v>1565</v>
      </c>
    </row>
    <row r="25" spans="1:9" ht="11.1" customHeight="1">
      <c r="A25" s="221" t="s">
        <v>589</v>
      </c>
      <c r="B25" s="220">
        <v>317</v>
      </c>
      <c r="C25" s="220">
        <v>165</v>
      </c>
      <c r="D25" s="220">
        <v>723</v>
      </c>
      <c r="E25" s="220">
        <v>173</v>
      </c>
      <c r="F25" s="220">
        <v>19</v>
      </c>
      <c r="G25" s="220">
        <v>26</v>
      </c>
      <c r="H25" s="220">
        <v>33</v>
      </c>
      <c r="I25" s="220">
        <v>1456</v>
      </c>
    </row>
    <row r="26" spans="1:9" ht="11.1" customHeight="1">
      <c r="A26" s="221" t="s">
        <v>588</v>
      </c>
      <c r="B26" s="220">
        <v>58</v>
      </c>
      <c r="C26" s="220">
        <v>20</v>
      </c>
      <c r="D26" s="220">
        <v>760</v>
      </c>
      <c r="E26" s="220">
        <v>320</v>
      </c>
      <c r="F26" s="220" t="s">
        <v>578</v>
      </c>
      <c r="G26" s="220" t="s">
        <v>578</v>
      </c>
      <c r="H26" s="220" t="s">
        <v>578</v>
      </c>
      <c r="I26" s="220">
        <v>1158</v>
      </c>
    </row>
    <row r="27" spans="1:9" ht="11.1" customHeight="1">
      <c r="A27" s="221" t="s">
        <v>587</v>
      </c>
      <c r="B27" s="220">
        <v>14</v>
      </c>
      <c r="C27" s="220">
        <v>8</v>
      </c>
      <c r="D27" s="220">
        <v>248</v>
      </c>
      <c r="E27" s="220">
        <v>23</v>
      </c>
      <c r="F27" s="220">
        <v>6</v>
      </c>
      <c r="G27" s="220" t="s">
        <v>578</v>
      </c>
      <c r="H27" s="220" t="s">
        <v>578</v>
      </c>
      <c r="I27" s="220">
        <v>299</v>
      </c>
    </row>
    <row r="28" spans="1:9" ht="11.1" customHeight="1">
      <c r="A28" s="221" t="s">
        <v>586</v>
      </c>
      <c r="B28" s="220">
        <v>443</v>
      </c>
      <c r="C28" s="220">
        <v>1146</v>
      </c>
      <c r="D28" s="220">
        <v>6186</v>
      </c>
      <c r="E28" s="220">
        <v>1191</v>
      </c>
      <c r="F28" s="220" t="s">
        <v>578</v>
      </c>
      <c r="G28" s="220">
        <v>87</v>
      </c>
      <c r="H28" s="220">
        <v>305</v>
      </c>
      <c r="I28" s="220">
        <v>9358</v>
      </c>
    </row>
    <row r="29" spans="1:9" ht="11.1" customHeight="1">
      <c r="A29" s="221" t="s">
        <v>585</v>
      </c>
      <c r="B29" s="220">
        <v>195</v>
      </c>
      <c r="C29" s="220">
        <v>821</v>
      </c>
      <c r="D29" s="220">
        <v>2591</v>
      </c>
      <c r="E29" s="220">
        <v>50</v>
      </c>
      <c r="F29" s="220">
        <v>120</v>
      </c>
      <c r="G29" s="220" t="s">
        <v>578</v>
      </c>
      <c r="H29" s="220">
        <v>120</v>
      </c>
      <c r="I29" s="220">
        <v>3897</v>
      </c>
    </row>
    <row r="30" spans="1:9" ht="11.1" customHeight="1">
      <c r="A30" s="221" t="s">
        <v>584</v>
      </c>
      <c r="B30" s="220" t="s">
        <v>578</v>
      </c>
      <c r="C30" s="220" t="s">
        <v>578</v>
      </c>
      <c r="D30" s="220">
        <v>2811</v>
      </c>
      <c r="E30" s="220">
        <v>1630</v>
      </c>
      <c r="F30" s="220">
        <v>92</v>
      </c>
      <c r="G30" s="220">
        <v>100</v>
      </c>
      <c r="H30" s="220">
        <v>277</v>
      </c>
      <c r="I30" s="220">
        <v>4910</v>
      </c>
    </row>
    <row r="31" spans="1:9" ht="11.1" customHeight="1">
      <c r="A31" s="221" t="s">
        <v>583</v>
      </c>
      <c r="B31" s="220">
        <v>151</v>
      </c>
      <c r="C31" s="220">
        <v>1698</v>
      </c>
      <c r="D31" s="220">
        <v>3077</v>
      </c>
      <c r="E31" s="220">
        <v>1108</v>
      </c>
      <c r="F31" s="220">
        <v>359</v>
      </c>
      <c r="G31" s="220">
        <v>440</v>
      </c>
      <c r="H31" s="220">
        <v>141</v>
      </c>
      <c r="I31" s="220">
        <v>6974</v>
      </c>
    </row>
    <row r="32" spans="1:9" ht="11.1" customHeight="1">
      <c r="A32" s="221" t="s">
        <v>582</v>
      </c>
      <c r="B32" s="220" t="s">
        <v>578</v>
      </c>
      <c r="C32" s="220" t="s">
        <v>578</v>
      </c>
      <c r="D32" s="220">
        <v>1252</v>
      </c>
      <c r="E32" s="220">
        <v>83</v>
      </c>
      <c r="F32" s="220">
        <v>10</v>
      </c>
      <c r="G32" s="220" t="s">
        <v>578</v>
      </c>
      <c r="H32" s="220">
        <v>461</v>
      </c>
      <c r="I32" s="220">
        <v>1806</v>
      </c>
    </row>
    <row r="33" spans="1:9" ht="11.1" customHeight="1">
      <c r="A33" s="221" t="s">
        <v>581</v>
      </c>
      <c r="B33" s="220" t="s">
        <v>578</v>
      </c>
      <c r="C33" s="220" t="s">
        <v>578</v>
      </c>
      <c r="D33" s="220">
        <v>1103</v>
      </c>
      <c r="E33" s="220" t="s">
        <v>578</v>
      </c>
      <c r="F33" s="220" t="s">
        <v>578</v>
      </c>
      <c r="G33" s="220" t="s">
        <v>578</v>
      </c>
      <c r="H33" s="220">
        <v>174</v>
      </c>
      <c r="I33" s="220">
        <v>1277</v>
      </c>
    </row>
    <row r="34" spans="1:9" ht="11.1" customHeight="1">
      <c r="A34" s="221" t="s">
        <v>580</v>
      </c>
      <c r="B34" s="220" t="s">
        <v>578</v>
      </c>
      <c r="C34" s="220" t="s">
        <v>578</v>
      </c>
      <c r="D34" s="220">
        <v>1692</v>
      </c>
      <c r="E34" s="220">
        <v>340</v>
      </c>
      <c r="F34" s="220" t="s">
        <v>578</v>
      </c>
      <c r="G34" s="220" t="s">
        <v>578</v>
      </c>
      <c r="H34" s="220" t="s">
        <v>578</v>
      </c>
      <c r="I34" s="220">
        <v>2032</v>
      </c>
    </row>
    <row r="35" spans="1:9" ht="10.5" customHeight="1">
      <c r="A35" s="221" t="s">
        <v>579</v>
      </c>
      <c r="B35" s="220" t="s">
        <v>578</v>
      </c>
      <c r="C35" s="220" t="s">
        <v>578</v>
      </c>
      <c r="D35" s="220">
        <v>1761</v>
      </c>
      <c r="E35" s="220">
        <v>182</v>
      </c>
      <c r="F35" s="220" t="s">
        <v>578</v>
      </c>
      <c r="G35" s="220" t="s">
        <v>578</v>
      </c>
      <c r="H35" s="220" t="s">
        <v>578</v>
      </c>
      <c r="I35" s="220">
        <v>1943</v>
      </c>
    </row>
  </sheetData>
  <mergeCells count="6">
    <mergeCell ref="I2:I3"/>
    <mergeCell ref="F3:H3"/>
    <mergeCell ref="A1:E1"/>
    <mergeCell ref="A2:A3"/>
    <mergeCell ref="B2:C2"/>
    <mergeCell ref="D2:E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EB0A8-2E99-4837-844A-86D5865BC1C4}">
  <sheetPr codeName="Munka40"/>
  <dimension ref="A1:E17"/>
  <sheetViews>
    <sheetView zoomScaleNormal="100" workbookViewId="0">
      <selection sqref="A1:D1"/>
    </sheetView>
  </sheetViews>
  <sheetFormatPr defaultRowHeight="12.75"/>
  <cols>
    <col min="1" max="1" width="16.85546875" style="229" customWidth="1"/>
    <col min="2" max="2" width="17.42578125" style="229" customWidth="1"/>
    <col min="3" max="5" width="17.7109375" style="229" customWidth="1"/>
    <col min="6" max="16384" width="9.140625" style="229"/>
  </cols>
  <sheetData>
    <row r="1" spans="1:5" ht="15" customHeight="1">
      <c r="A1" s="333" t="s">
        <v>616</v>
      </c>
      <c r="B1" s="333"/>
      <c r="C1" s="333"/>
      <c r="D1" s="333"/>
    </row>
    <row r="2" spans="1:5" ht="11.45" customHeight="1">
      <c r="A2" s="334" t="s">
        <v>615</v>
      </c>
      <c r="B2" s="335" t="s">
        <v>614</v>
      </c>
      <c r="C2" s="335" t="s">
        <v>613</v>
      </c>
      <c r="D2" s="332" t="s">
        <v>612</v>
      </c>
      <c r="E2" s="332"/>
    </row>
    <row r="3" spans="1:5" ht="11.45" customHeight="1">
      <c r="A3" s="334"/>
      <c r="B3" s="335"/>
      <c r="C3" s="335"/>
      <c r="D3" s="230" t="s">
        <v>289</v>
      </c>
      <c r="E3" s="230" t="s">
        <v>611</v>
      </c>
    </row>
    <row r="4" spans="1:5" s="5" customFormat="1" ht="9.9499999999999993" customHeight="1">
      <c r="A4" s="92">
        <v>1980</v>
      </c>
      <c r="B4" s="7">
        <v>744</v>
      </c>
      <c r="C4" s="7">
        <v>181</v>
      </c>
      <c r="D4" s="11">
        <v>6.9</v>
      </c>
      <c r="E4" s="11">
        <v>7.4</v>
      </c>
    </row>
    <row r="5" spans="1:5" s="1" customFormat="1" ht="9.9499999999999993" customHeight="1">
      <c r="A5" s="52">
        <v>1993</v>
      </c>
      <c r="B5" s="3">
        <v>1176</v>
      </c>
      <c r="C5" s="3">
        <v>407</v>
      </c>
      <c r="D5" s="15">
        <v>11</v>
      </c>
      <c r="E5" s="15">
        <v>9.3000000000000007</v>
      </c>
    </row>
    <row r="6" spans="1:5" s="1" customFormat="1" ht="9.9499999999999993" customHeight="1">
      <c r="A6" s="52">
        <v>1986</v>
      </c>
      <c r="B6" s="3">
        <v>1391</v>
      </c>
      <c r="C6" s="3">
        <v>171</v>
      </c>
      <c r="D6" s="15">
        <v>13.1</v>
      </c>
      <c r="E6" s="15">
        <v>9.9</v>
      </c>
    </row>
    <row r="7" spans="1:5" s="1" customFormat="1" ht="9.9499999999999993" customHeight="1">
      <c r="A7" s="52">
        <v>1988</v>
      </c>
      <c r="B7" s="3">
        <v>656</v>
      </c>
      <c r="C7" s="3">
        <v>84</v>
      </c>
      <c r="D7" s="15">
        <v>6.2</v>
      </c>
      <c r="E7" s="15">
        <v>6.9</v>
      </c>
    </row>
    <row r="8" spans="1:5" s="1" customFormat="1" ht="9.9499999999999993" customHeight="1">
      <c r="A8" s="52">
        <v>1991</v>
      </c>
      <c r="B8" s="3">
        <v>328</v>
      </c>
      <c r="C8" s="3">
        <v>10</v>
      </c>
      <c r="D8" s="15">
        <v>3.2</v>
      </c>
      <c r="E8" s="15">
        <v>4.3</v>
      </c>
    </row>
    <row r="9" spans="1:5" s="1" customFormat="1" ht="9.9499999999999993" customHeight="1">
      <c r="A9" s="52">
        <v>1992</v>
      </c>
      <c r="B9" s="3">
        <v>561</v>
      </c>
      <c r="C9" s="3">
        <v>112</v>
      </c>
      <c r="D9" s="15">
        <v>5.4</v>
      </c>
      <c r="E9" s="15">
        <v>3.3</v>
      </c>
    </row>
    <row r="10" spans="1:5" s="1" customFormat="1" ht="9.9499999999999993" customHeight="1">
      <c r="A10" s="52">
        <v>1993</v>
      </c>
      <c r="B10" s="3">
        <v>973</v>
      </c>
      <c r="C10" s="3">
        <v>48</v>
      </c>
      <c r="D10" s="15">
        <v>9.4</v>
      </c>
      <c r="E10" s="15">
        <v>6</v>
      </c>
    </row>
    <row r="11" spans="1:5" s="1" customFormat="1" ht="9.9499999999999993" customHeight="1">
      <c r="A11" s="52">
        <v>1994</v>
      </c>
      <c r="B11" s="3">
        <v>439</v>
      </c>
      <c r="C11" s="3">
        <v>53</v>
      </c>
      <c r="D11" s="15">
        <v>4.2</v>
      </c>
      <c r="E11" s="15">
        <v>2.9</v>
      </c>
    </row>
    <row r="12" spans="1:5" s="1" customFormat="1" ht="9.9499999999999993" customHeight="1">
      <c r="A12" s="52" t="s">
        <v>610</v>
      </c>
      <c r="B12" s="3">
        <v>480</v>
      </c>
      <c r="C12" s="3">
        <v>107</v>
      </c>
      <c r="D12" s="15">
        <v>4.7</v>
      </c>
      <c r="E12" s="15">
        <v>4.3</v>
      </c>
    </row>
    <row r="13" spans="1:5" s="1" customFormat="1" ht="9.9499999999999993" customHeight="1">
      <c r="A13" s="52">
        <v>1997</v>
      </c>
      <c r="B13" s="3">
        <v>284</v>
      </c>
      <c r="C13" s="3">
        <v>63</v>
      </c>
      <c r="D13" s="15">
        <v>2.8</v>
      </c>
      <c r="E13" s="15">
        <v>4.4000000000000004</v>
      </c>
    </row>
    <row r="14" spans="1:5" s="1" customFormat="1" ht="9.9499999999999993" customHeight="1">
      <c r="A14" s="52">
        <v>1999</v>
      </c>
      <c r="B14" s="3">
        <v>327</v>
      </c>
      <c r="C14" s="3">
        <v>37</v>
      </c>
      <c r="D14" s="15">
        <v>3.2</v>
      </c>
      <c r="E14" s="15">
        <v>3.6</v>
      </c>
    </row>
    <row r="15" spans="1:5" s="1" customFormat="1" ht="9.9499999999999993" customHeight="1">
      <c r="A15" s="52">
        <v>2001</v>
      </c>
      <c r="B15" s="3">
        <v>228</v>
      </c>
      <c r="C15" s="3">
        <v>1</v>
      </c>
      <c r="D15" s="15">
        <v>2.2000000000000002</v>
      </c>
      <c r="E15" s="15">
        <v>2.1</v>
      </c>
    </row>
    <row r="16" spans="1:5" s="1" customFormat="1" ht="9.9499999999999993" customHeight="1">
      <c r="A16" s="52">
        <v>2003</v>
      </c>
      <c r="B16" s="3">
        <v>435</v>
      </c>
      <c r="C16" s="3">
        <v>23</v>
      </c>
      <c r="D16" s="15">
        <v>4.3</v>
      </c>
      <c r="E16" s="15">
        <v>2.1</v>
      </c>
    </row>
    <row r="17" spans="1:5" s="1" customFormat="1" ht="9.9499999999999993" customHeight="1">
      <c r="A17" s="52">
        <v>2004</v>
      </c>
      <c r="B17" s="3">
        <v>132</v>
      </c>
      <c r="C17" s="3">
        <v>5</v>
      </c>
      <c r="D17" s="15">
        <v>1.3106964770616987</v>
      </c>
      <c r="E17" s="15">
        <v>1.9</v>
      </c>
    </row>
  </sheetData>
  <mergeCells count="5">
    <mergeCell ref="D2:E2"/>
    <mergeCell ref="A1:D1"/>
    <mergeCell ref="A2:A3"/>
    <mergeCell ref="B2:B3"/>
    <mergeCell ref="C2:C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E2175-C570-42EE-9ED3-E9DDD9E1060E}">
  <sheetPr codeName="Munka41"/>
  <dimension ref="A1:F15"/>
  <sheetViews>
    <sheetView zoomScaleNormal="100" workbookViewId="0">
      <selection sqref="A1:E1"/>
    </sheetView>
  </sheetViews>
  <sheetFormatPr defaultRowHeight="12.75"/>
  <cols>
    <col min="1" max="1" width="9.5703125" style="229" customWidth="1"/>
    <col min="2" max="6" width="15.7109375" style="229" customWidth="1"/>
    <col min="7" max="16384" width="9.140625" style="229"/>
  </cols>
  <sheetData>
    <row r="1" spans="1:6" ht="15" customHeight="1">
      <c r="A1" s="337" t="s">
        <v>623</v>
      </c>
      <c r="B1" s="337"/>
      <c r="C1" s="337"/>
      <c r="D1" s="337"/>
      <c r="E1" s="337"/>
      <c r="F1" s="231"/>
    </row>
    <row r="2" spans="1:6" ht="11.1" customHeight="1">
      <c r="A2" s="334" t="s">
        <v>287</v>
      </c>
      <c r="B2" s="336" t="s">
        <v>622</v>
      </c>
      <c r="C2" s="334" t="s">
        <v>621</v>
      </c>
      <c r="D2" s="334"/>
      <c r="E2" s="334"/>
      <c r="F2" s="334"/>
    </row>
    <row r="3" spans="1:6" ht="11.1" customHeight="1">
      <c r="A3" s="334"/>
      <c r="B3" s="336"/>
      <c r="C3" s="83" t="s">
        <v>620</v>
      </c>
      <c r="D3" s="83" t="s">
        <v>619</v>
      </c>
      <c r="E3" s="83" t="s">
        <v>618</v>
      </c>
      <c r="F3" s="83" t="s">
        <v>617</v>
      </c>
    </row>
    <row r="4" spans="1:6" ht="11.1" customHeight="1">
      <c r="A4" s="92">
        <v>1995</v>
      </c>
      <c r="B4" s="7">
        <v>294874</v>
      </c>
      <c r="C4" s="7">
        <v>112104</v>
      </c>
      <c r="D4" s="7">
        <v>3843</v>
      </c>
      <c r="E4" s="7">
        <v>68118</v>
      </c>
      <c r="F4" s="7">
        <v>27598</v>
      </c>
    </row>
    <row r="5" spans="1:6" ht="11.1" customHeight="1">
      <c r="A5" s="92">
        <v>1996</v>
      </c>
      <c r="B5" s="7">
        <v>318976</v>
      </c>
      <c r="C5" s="7">
        <v>115339</v>
      </c>
      <c r="D5" s="7">
        <v>3796</v>
      </c>
      <c r="E5" s="7">
        <v>75504</v>
      </c>
      <c r="F5" s="7">
        <v>28947</v>
      </c>
    </row>
    <row r="6" spans="1:6" ht="11.1" customHeight="1">
      <c r="A6" s="92">
        <v>1997</v>
      </c>
      <c r="B6" s="7">
        <v>299049</v>
      </c>
      <c r="C6" s="7">
        <v>112344</v>
      </c>
      <c r="D6" s="7">
        <v>3853</v>
      </c>
      <c r="E6" s="7">
        <v>69443</v>
      </c>
      <c r="F6" s="7">
        <v>28619</v>
      </c>
    </row>
    <row r="7" spans="1:6" ht="11.1" customHeight="1">
      <c r="A7" s="92">
        <v>1998</v>
      </c>
      <c r="B7" s="7">
        <v>307565</v>
      </c>
      <c r="C7" s="7">
        <v>122233</v>
      </c>
      <c r="D7" s="7">
        <v>4160</v>
      </c>
      <c r="E7" s="7">
        <v>64457</v>
      </c>
      <c r="F7" s="7">
        <v>26286</v>
      </c>
    </row>
    <row r="8" spans="1:6" ht="11.1" customHeight="1">
      <c r="A8" s="92">
        <v>1999</v>
      </c>
      <c r="B8" s="7">
        <v>347807</v>
      </c>
      <c r="C8" s="7">
        <v>145200</v>
      </c>
      <c r="D8" s="7">
        <v>4719</v>
      </c>
      <c r="E8" s="7">
        <v>70388</v>
      </c>
      <c r="F8" s="7">
        <v>25889</v>
      </c>
    </row>
    <row r="9" spans="1:6" ht="11.1" customHeight="1">
      <c r="A9" s="92">
        <v>2000</v>
      </c>
      <c r="B9" s="7">
        <v>330512</v>
      </c>
      <c r="C9" s="7">
        <v>133856</v>
      </c>
      <c r="D9" s="7">
        <v>4787</v>
      </c>
      <c r="E9" s="7">
        <v>74783</v>
      </c>
      <c r="F9" s="7">
        <v>30797</v>
      </c>
    </row>
    <row r="10" spans="1:6" ht="11.1" customHeight="1">
      <c r="A10" s="92">
        <v>2001</v>
      </c>
      <c r="B10" s="7">
        <v>407104</v>
      </c>
      <c r="C10" s="7">
        <v>133803</v>
      </c>
      <c r="D10" s="7">
        <v>4074</v>
      </c>
      <c r="E10" s="7">
        <v>76430</v>
      </c>
      <c r="F10" s="7">
        <v>28621</v>
      </c>
    </row>
    <row r="11" spans="1:6" ht="11.1" customHeight="1">
      <c r="A11" s="92">
        <v>2002</v>
      </c>
      <c r="B11" s="7">
        <v>336292</v>
      </c>
      <c r="C11" s="7">
        <v>129936</v>
      </c>
      <c r="D11" s="7">
        <v>3425</v>
      </c>
      <c r="E11" s="7">
        <v>77562</v>
      </c>
      <c r="F11" s="7">
        <v>28254</v>
      </c>
    </row>
    <row r="12" spans="1:6" ht="11.1" customHeight="1">
      <c r="A12" s="92">
        <v>2003</v>
      </c>
      <c r="B12" s="7">
        <v>339885</v>
      </c>
      <c r="C12" s="7">
        <v>129562</v>
      </c>
      <c r="D12" s="7">
        <v>3232</v>
      </c>
      <c r="E12" s="7">
        <v>75216</v>
      </c>
      <c r="F12" s="7">
        <v>32509</v>
      </c>
    </row>
    <row r="13" spans="1:6" ht="11.1" customHeight="1">
      <c r="A13" s="92">
        <v>2004</v>
      </c>
      <c r="B13" s="7">
        <v>320842</v>
      </c>
      <c r="C13" s="7">
        <v>125454</v>
      </c>
      <c r="D13" s="7">
        <v>2807</v>
      </c>
      <c r="E13" s="7">
        <v>71540</v>
      </c>
      <c r="F13" s="7">
        <v>29039</v>
      </c>
    </row>
    <row r="14" spans="1:6" ht="11.1" customHeight="1">
      <c r="A14" s="92">
        <v>2005</v>
      </c>
      <c r="B14" s="7">
        <v>323852</v>
      </c>
      <c r="C14" s="7">
        <v>127709</v>
      </c>
      <c r="D14" s="7">
        <v>2714</v>
      </c>
      <c r="E14" s="7">
        <v>68619</v>
      </c>
      <c r="F14" s="7">
        <v>28646</v>
      </c>
    </row>
    <row r="15" spans="1:6" ht="11.1" customHeight="1">
      <c r="A15" s="92">
        <v>2006</v>
      </c>
      <c r="B15" s="7">
        <v>303334</v>
      </c>
      <c r="C15" s="7">
        <v>120238</v>
      </c>
      <c r="D15" s="7">
        <v>2469</v>
      </c>
      <c r="E15" s="7">
        <v>60766</v>
      </c>
      <c r="F15" s="7">
        <v>27002</v>
      </c>
    </row>
  </sheetData>
  <mergeCells count="4">
    <mergeCell ref="C2:F2"/>
    <mergeCell ref="A2:A3"/>
    <mergeCell ref="B2:B3"/>
    <mergeCell ref="A1:E1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AD257-7F95-4A93-8BF3-DACDA9834396}">
  <sheetPr codeName="Munka42"/>
  <dimension ref="A1:E29"/>
  <sheetViews>
    <sheetView zoomScaleNormal="100" workbookViewId="0"/>
  </sheetViews>
  <sheetFormatPr defaultRowHeight="11.25"/>
  <cols>
    <col min="1" max="1" width="24.28515625" style="139" customWidth="1"/>
    <col min="2" max="5" width="14.7109375" style="139" customWidth="1"/>
    <col min="6" max="16384" width="9.140625" style="139"/>
  </cols>
  <sheetData>
    <row r="1" spans="1:5" s="239" customFormat="1" ht="15" customHeight="1">
      <c r="A1" s="241" t="s">
        <v>647</v>
      </c>
      <c r="B1" s="240"/>
      <c r="C1" s="240"/>
      <c r="D1" s="240"/>
      <c r="E1" s="240"/>
    </row>
    <row r="2" spans="1:5" ht="11.45" customHeight="1">
      <c r="A2" s="339" t="s">
        <v>646</v>
      </c>
      <c r="B2" s="332" t="s">
        <v>528</v>
      </c>
      <c r="C2" s="332"/>
      <c r="D2" s="332"/>
      <c r="E2" s="332"/>
    </row>
    <row r="3" spans="1:5" ht="10.5" customHeight="1">
      <c r="A3" s="340"/>
      <c r="B3" s="339" t="s">
        <v>645</v>
      </c>
      <c r="C3" s="238" t="s">
        <v>644</v>
      </c>
      <c r="D3" s="238" t="s">
        <v>643</v>
      </c>
      <c r="E3" s="339" t="s">
        <v>642</v>
      </c>
    </row>
    <row r="4" spans="1:5" ht="11.45" customHeight="1">
      <c r="A4" s="341"/>
      <c r="B4" s="303"/>
      <c r="C4" s="332" t="s">
        <v>641</v>
      </c>
      <c r="D4" s="338"/>
      <c r="E4" s="303"/>
    </row>
    <row r="5" spans="1:5" ht="11.1" customHeight="1">
      <c r="A5" s="173">
        <v>2000</v>
      </c>
      <c r="B5" s="233">
        <v>88</v>
      </c>
      <c r="C5" s="233">
        <v>282</v>
      </c>
      <c r="D5" s="233">
        <v>402</v>
      </c>
      <c r="E5" s="233">
        <v>772</v>
      </c>
    </row>
    <row r="6" spans="1:5" ht="11.1" customHeight="1">
      <c r="A6" s="173">
        <v>2001</v>
      </c>
      <c r="B6" s="233">
        <v>58</v>
      </c>
      <c r="C6" s="233">
        <v>319</v>
      </c>
      <c r="D6" s="233">
        <v>411</v>
      </c>
      <c r="E6" s="233">
        <v>788</v>
      </c>
    </row>
    <row r="7" spans="1:5" ht="11.1" customHeight="1">
      <c r="A7" s="173">
        <v>2002</v>
      </c>
      <c r="B7" s="234">
        <v>86</v>
      </c>
      <c r="C7" s="234">
        <v>351</v>
      </c>
      <c r="D7" s="234">
        <v>621</v>
      </c>
      <c r="E7" s="233">
        <v>1058</v>
      </c>
    </row>
    <row r="8" spans="1:5" ht="11.1" customHeight="1">
      <c r="A8" s="173">
        <v>2003</v>
      </c>
      <c r="B8" s="234">
        <v>86</v>
      </c>
      <c r="C8" s="234">
        <v>356</v>
      </c>
      <c r="D8" s="234">
        <v>658</v>
      </c>
      <c r="E8" s="233">
        <v>1100</v>
      </c>
    </row>
    <row r="9" spans="1:5" ht="11.1" customHeight="1">
      <c r="A9" s="173">
        <v>2004</v>
      </c>
      <c r="B9" s="234">
        <v>112</v>
      </c>
      <c r="C9" s="234">
        <v>371</v>
      </c>
      <c r="D9" s="234">
        <v>596</v>
      </c>
      <c r="E9" s="233">
        <v>1079</v>
      </c>
    </row>
    <row r="10" spans="1:5" ht="11.1" customHeight="1">
      <c r="A10" s="171">
        <v>2005</v>
      </c>
      <c r="B10" s="234">
        <v>82</v>
      </c>
      <c r="C10" s="234">
        <v>329</v>
      </c>
      <c r="D10" s="234">
        <v>603</v>
      </c>
      <c r="E10" s="233">
        <v>1014</v>
      </c>
    </row>
    <row r="11" spans="1:5">
      <c r="A11" s="173">
        <v>2006</v>
      </c>
      <c r="B11" s="232">
        <v>77</v>
      </c>
      <c r="C11" s="232">
        <v>334</v>
      </c>
      <c r="D11" s="232">
        <v>504</v>
      </c>
      <c r="E11" s="232">
        <v>915</v>
      </c>
    </row>
    <row r="12" spans="1:5" ht="11.1" customHeight="1">
      <c r="A12" s="139" t="s">
        <v>19</v>
      </c>
      <c r="B12" s="232"/>
      <c r="C12" s="232"/>
      <c r="D12" s="232"/>
      <c r="E12" s="232"/>
    </row>
    <row r="13" spans="1:5" ht="11.1" customHeight="1">
      <c r="A13" s="235" t="s">
        <v>640</v>
      </c>
      <c r="B13" s="234" t="s">
        <v>578</v>
      </c>
      <c r="C13" s="234">
        <v>4</v>
      </c>
      <c r="D13" s="234">
        <v>5</v>
      </c>
      <c r="E13" s="233">
        <v>9</v>
      </c>
    </row>
    <row r="14" spans="1:5" ht="11.1" customHeight="1">
      <c r="A14" s="235" t="s">
        <v>639</v>
      </c>
      <c r="B14" s="234">
        <v>2</v>
      </c>
      <c r="C14" s="234">
        <v>5</v>
      </c>
      <c r="D14" s="234">
        <v>8</v>
      </c>
      <c r="E14" s="233">
        <v>15</v>
      </c>
    </row>
    <row r="15" spans="1:5" ht="11.1" customHeight="1">
      <c r="A15" s="235" t="s">
        <v>638</v>
      </c>
      <c r="B15" s="234">
        <v>5</v>
      </c>
      <c r="C15" s="234">
        <v>20</v>
      </c>
      <c r="D15" s="234">
        <v>39</v>
      </c>
      <c r="E15" s="233">
        <v>64</v>
      </c>
    </row>
    <row r="16" spans="1:5" ht="11.1" customHeight="1">
      <c r="A16" s="235" t="s">
        <v>637</v>
      </c>
      <c r="B16" s="234" t="s">
        <v>578</v>
      </c>
      <c r="C16" s="234">
        <v>3</v>
      </c>
      <c r="D16" s="234">
        <v>5</v>
      </c>
      <c r="E16" s="233">
        <v>8</v>
      </c>
    </row>
    <row r="17" spans="1:5" ht="11.1" customHeight="1">
      <c r="A17" s="237" t="s">
        <v>636</v>
      </c>
      <c r="B17" s="234">
        <v>1</v>
      </c>
      <c r="C17" s="234">
        <v>7</v>
      </c>
      <c r="D17" s="234">
        <v>7</v>
      </c>
      <c r="E17" s="233">
        <v>15</v>
      </c>
    </row>
    <row r="18" spans="1:5" ht="11.1" customHeight="1">
      <c r="A18" s="236" t="s">
        <v>635</v>
      </c>
      <c r="B18" s="234">
        <v>3</v>
      </c>
      <c r="C18" s="234">
        <v>5</v>
      </c>
      <c r="D18" s="234">
        <v>3</v>
      </c>
      <c r="E18" s="233">
        <v>11</v>
      </c>
    </row>
    <row r="19" spans="1:5" ht="11.1" customHeight="1">
      <c r="A19" s="236" t="s">
        <v>634</v>
      </c>
      <c r="B19" s="234">
        <v>5</v>
      </c>
      <c r="C19" s="234">
        <v>22</v>
      </c>
      <c r="D19" s="234">
        <v>27</v>
      </c>
      <c r="E19" s="233">
        <v>54</v>
      </c>
    </row>
    <row r="20" spans="1:5" ht="11.1" customHeight="1">
      <c r="A20" s="235" t="s">
        <v>633</v>
      </c>
      <c r="B20" s="234">
        <v>3</v>
      </c>
      <c r="C20" s="234">
        <v>12</v>
      </c>
      <c r="D20" s="234">
        <v>9</v>
      </c>
      <c r="E20" s="233">
        <v>24</v>
      </c>
    </row>
    <row r="21" spans="1:5" ht="11.1" customHeight="1">
      <c r="A21" s="235" t="s">
        <v>632</v>
      </c>
      <c r="B21" s="234">
        <v>1</v>
      </c>
      <c r="C21" s="234">
        <v>5</v>
      </c>
      <c r="D21" s="234">
        <v>7</v>
      </c>
      <c r="E21" s="233">
        <v>13</v>
      </c>
    </row>
    <row r="22" spans="1:5" ht="11.1" customHeight="1">
      <c r="A22" s="235" t="s">
        <v>631</v>
      </c>
      <c r="B22" s="234">
        <v>5</v>
      </c>
      <c r="C22" s="234">
        <v>24</v>
      </c>
      <c r="D22" s="234">
        <v>53</v>
      </c>
      <c r="E22" s="233">
        <v>82</v>
      </c>
    </row>
    <row r="23" spans="1:5" ht="11.1" customHeight="1">
      <c r="A23" s="235" t="s">
        <v>630</v>
      </c>
      <c r="B23" s="234">
        <v>4</v>
      </c>
      <c r="C23" s="234">
        <v>10</v>
      </c>
      <c r="D23" s="234">
        <v>16</v>
      </c>
      <c r="E23" s="233">
        <v>30</v>
      </c>
    </row>
    <row r="24" spans="1:5" ht="11.1" customHeight="1">
      <c r="A24" s="235" t="s">
        <v>629</v>
      </c>
      <c r="B24" s="234" t="s">
        <v>578</v>
      </c>
      <c r="C24" s="234">
        <v>3</v>
      </c>
      <c r="D24" s="234">
        <v>4</v>
      </c>
      <c r="E24" s="233">
        <v>7</v>
      </c>
    </row>
    <row r="25" spans="1:5" ht="11.1" customHeight="1">
      <c r="A25" s="235" t="s">
        <v>628</v>
      </c>
      <c r="B25" s="234">
        <v>5</v>
      </c>
      <c r="C25" s="234">
        <v>37</v>
      </c>
      <c r="D25" s="234">
        <v>30</v>
      </c>
      <c r="E25" s="233">
        <v>72</v>
      </c>
    </row>
    <row r="26" spans="1:5" ht="11.1" customHeight="1">
      <c r="A26" s="235" t="s">
        <v>627</v>
      </c>
      <c r="B26" s="234">
        <v>27</v>
      </c>
      <c r="C26" s="234">
        <v>101</v>
      </c>
      <c r="D26" s="234">
        <v>173</v>
      </c>
      <c r="E26" s="233">
        <v>301</v>
      </c>
    </row>
    <row r="27" spans="1:5" ht="11.1" customHeight="1">
      <c r="A27" s="235" t="s">
        <v>626</v>
      </c>
      <c r="B27" s="234" t="s">
        <v>578</v>
      </c>
      <c r="C27" s="234">
        <v>5</v>
      </c>
      <c r="D27" s="234">
        <v>6</v>
      </c>
      <c r="E27" s="233">
        <v>11</v>
      </c>
    </row>
    <row r="28" spans="1:5" ht="11.1" customHeight="1">
      <c r="A28" s="235" t="s">
        <v>625</v>
      </c>
      <c r="B28" s="234">
        <v>1</v>
      </c>
      <c r="C28" s="234">
        <v>3</v>
      </c>
      <c r="D28" s="234">
        <v>3</v>
      </c>
      <c r="E28" s="233">
        <v>7</v>
      </c>
    </row>
    <row r="29" spans="1:5" ht="11.1" customHeight="1">
      <c r="A29" s="235" t="s">
        <v>624</v>
      </c>
      <c r="B29" s="234">
        <v>5</v>
      </c>
      <c r="C29" s="234">
        <v>25</v>
      </c>
      <c r="D29" s="234">
        <v>28</v>
      </c>
      <c r="E29" s="233">
        <v>58</v>
      </c>
    </row>
  </sheetData>
  <mergeCells count="5">
    <mergeCell ref="B2:E2"/>
    <mergeCell ref="C4:D4"/>
    <mergeCell ref="A2:A4"/>
    <mergeCell ref="B3:B4"/>
    <mergeCell ref="E3:E4"/>
  </mergeCells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0D080-6235-4D03-9CA1-601E3708E41F}">
  <sheetPr codeName="Munka43"/>
  <dimension ref="A1:E12"/>
  <sheetViews>
    <sheetView zoomScaleNormal="100" workbookViewId="0"/>
  </sheetViews>
  <sheetFormatPr defaultRowHeight="11.25"/>
  <cols>
    <col min="1" max="1" width="37.85546875" style="139" customWidth="1"/>
    <col min="2" max="5" width="9.7109375" style="139" customWidth="1"/>
    <col min="6" max="16384" width="9.140625" style="139"/>
  </cols>
  <sheetData>
    <row r="1" spans="1:5" s="239" customFormat="1" ht="15" customHeight="1">
      <c r="A1" s="248" t="s">
        <v>658</v>
      </c>
      <c r="B1" s="248"/>
      <c r="C1" s="248"/>
      <c r="D1" s="248"/>
      <c r="E1" s="248"/>
    </row>
    <row r="2" spans="1:5" ht="11.45" customHeight="1">
      <c r="A2" s="247" t="s">
        <v>657</v>
      </c>
      <c r="B2" s="246">
        <v>2000</v>
      </c>
      <c r="C2" s="246">
        <v>2004</v>
      </c>
      <c r="D2" s="246">
        <v>2005</v>
      </c>
      <c r="E2" s="246">
        <v>2006</v>
      </c>
    </row>
    <row r="3" spans="1:5" s="145" customFormat="1" ht="11.1" customHeight="1">
      <c r="A3" s="145" t="s">
        <v>656</v>
      </c>
      <c r="B3" s="244">
        <v>162</v>
      </c>
      <c r="C3" s="244">
        <v>57</v>
      </c>
      <c r="D3" s="244">
        <v>7</v>
      </c>
      <c r="E3" s="243">
        <v>1</v>
      </c>
    </row>
    <row r="4" spans="1:5" ht="11.1" customHeight="1">
      <c r="A4" s="147" t="s">
        <v>655</v>
      </c>
      <c r="B4" s="191">
        <v>304</v>
      </c>
      <c r="C4" s="191">
        <v>98</v>
      </c>
      <c r="D4" s="180">
        <v>20</v>
      </c>
      <c r="E4" s="242">
        <v>3</v>
      </c>
    </row>
    <row r="5" spans="1:5" ht="11.1" customHeight="1">
      <c r="A5" s="174" t="s">
        <v>654</v>
      </c>
      <c r="B5" s="191">
        <v>115</v>
      </c>
      <c r="C5" s="191">
        <v>87</v>
      </c>
      <c r="D5" s="180">
        <v>106</v>
      </c>
      <c r="E5" s="242">
        <v>35</v>
      </c>
    </row>
    <row r="6" spans="1:5" ht="11.1" customHeight="1">
      <c r="A6" s="245" t="s">
        <v>653</v>
      </c>
      <c r="B6" s="244">
        <v>283</v>
      </c>
      <c r="C6" s="244">
        <v>123</v>
      </c>
      <c r="D6" s="180">
        <v>109</v>
      </c>
      <c r="E6" s="242">
        <v>59</v>
      </c>
    </row>
    <row r="7" spans="1:5" ht="11.1" customHeight="1">
      <c r="A7" s="147" t="s">
        <v>69</v>
      </c>
      <c r="B7" s="191">
        <v>1234</v>
      </c>
      <c r="C7" s="191">
        <v>1990</v>
      </c>
      <c r="D7" s="180">
        <v>2000</v>
      </c>
      <c r="E7" s="242">
        <v>47</v>
      </c>
    </row>
    <row r="8" spans="1:5" s="145" customFormat="1" ht="11.1" customHeight="1">
      <c r="A8" s="162" t="s">
        <v>652</v>
      </c>
      <c r="B8" s="189">
        <v>2098</v>
      </c>
      <c r="C8" s="189">
        <v>2355</v>
      </c>
      <c r="D8" s="189">
        <v>2242</v>
      </c>
      <c r="E8" s="243">
        <v>145</v>
      </c>
    </row>
    <row r="9" spans="1:5" ht="11.1" customHeight="1">
      <c r="A9" s="147" t="s">
        <v>651</v>
      </c>
      <c r="B9" s="191">
        <v>347</v>
      </c>
      <c r="C9" s="191">
        <v>331</v>
      </c>
      <c r="D9" s="180">
        <v>379</v>
      </c>
      <c r="E9" s="242">
        <v>141</v>
      </c>
    </row>
    <row r="10" spans="1:5" ht="11.1" customHeight="1">
      <c r="A10" s="147" t="s">
        <v>650</v>
      </c>
      <c r="B10" s="191"/>
      <c r="C10" s="191"/>
      <c r="D10" s="180"/>
      <c r="E10" s="242"/>
    </row>
    <row r="11" spans="1:5" ht="11.1" customHeight="1">
      <c r="A11" s="166" t="s">
        <v>649</v>
      </c>
      <c r="B11" s="191">
        <v>105</v>
      </c>
      <c r="C11" s="191">
        <v>94</v>
      </c>
      <c r="D11" s="180">
        <v>91</v>
      </c>
      <c r="E11" s="242">
        <v>65</v>
      </c>
    </row>
    <row r="12" spans="1:5" ht="11.1" customHeight="1">
      <c r="A12" s="166" t="s">
        <v>648</v>
      </c>
      <c r="B12" s="191">
        <v>387</v>
      </c>
      <c r="C12" s="191">
        <v>357</v>
      </c>
      <c r="D12" s="180">
        <v>322</v>
      </c>
      <c r="E12" s="242">
        <v>98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BBE2C-F614-405E-8790-1B63DB9D39BB}">
  <sheetPr codeName="Munka44"/>
  <dimension ref="A1:F40"/>
  <sheetViews>
    <sheetView zoomScaleNormal="100" workbookViewId="0">
      <selection sqref="A1:F1"/>
    </sheetView>
  </sheetViews>
  <sheetFormatPr defaultRowHeight="15"/>
  <cols>
    <col min="1" max="1" width="5.42578125" style="249" customWidth="1"/>
    <col min="2" max="2" width="34.5703125" style="249" customWidth="1"/>
    <col min="3" max="6" width="12.7109375" style="249" customWidth="1"/>
    <col min="7" max="16384" width="9.140625" style="249"/>
  </cols>
  <sheetData>
    <row r="1" spans="1:6" ht="14.1" customHeight="1">
      <c r="A1" s="342" t="s">
        <v>722</v>
      </c>
      <c r="B1" s="342"/>
      <c r="C1" s="342"/>
      <c r="D1" s="342"/>
      <c r="E1" s="342"/>
      <c r="F1" s="342"/>
    </row>
    <row r="2" spans="1:6" s="257" customFormat="1" ht="23.25" customHeight="1">
      <c r="A2" s="336" t="s">
        <v>721</v>
      </c>
      <c r="B2" s="336" t="s">
        <v>720</v>
      </c>
      <c r="C2" s="336" t="s">
        <v>327</v>
      </c>
      <c r="D2" s="336"/>
      <c r="E2" s="336" t="s">
        <v>719</v>
      </c>
      <c r="F2" s="336"/>
    </row>
    <row r="3" spans="1:6" s="257" customFormat="1" ht="34.5" customHeight="1">
      <c r="A3" s="336"/>
      <c r="B3" s="336"/>
      <c r="C3" s="273" t="s">
        <v>164</v>
      </c>
      <c r="D3" s="272" t="s">
        <v>718</v>
      </c>
      <c r="E3" s="273" t="s">
        <v>164</v>
      </c>
      <c r="F3" s="272" t="s">
        <v>717</v>
      </c>
    </row>
    <row r="4" spans="1:6" s="257" customFormat="1" ht="11.45" customHeight="1">
      <c r="A4" s="271"/>
      <c r="B4" s="254">
        <v>2000</v>
      </c>
      <c r="C4" s="264">
        <v>28220</v>
      </c>
      <c r="D4" s="269">
        <v>86.1</v>
      </c>
      <c r="E4" s="264">
        <v>153</v>
      </c>
      <c r="F4" s="269">
        <v>4.7</v>
      </c>
    </row>
    <row r="5" spans="1:6" s="257" customFormat="1" ht="11.45" customHeight="1">
      <c r="A5" s="271"/>
      <c r="B5" s="254">
        <v>2001</v>
      </c>
      <c r="C5" s="264">
        <v>26369</v>
      </c>
      <c r="D5" s="269">
        <v>79.599999999999994</v>
      </c>
      <c r="E5" s="264">
        <v>128</v>
      </c>
      <c r="F5" s="269">
        <v>3.9</v>
      </c>
    </row>
    <row r="6" spans="1:6" s="257" customFormat="1" ht="11.45" customHeight="1">
      <c r="A6" s="271"/>
      <c r="B6" s="254">
        <v>2002</v>
      </c>
      <c r="C6" s="264">
        <v>26072</v>
      </c>
      <c r="D6" s="269">
        <v>78.099999999999994</v>
      </c>
      <c r="E6" s="264">
        <v>170</v>
      </c>
      <c r="F6" s="269">
        <v>5.0999999999999996</v>
      </c>
    </row>
    <row r="7" spans="1:6" s="257" customFormat="1" ht="11.45" customHeight="1">
      <c r="A7" s="271"/>
      <c r="B7" s="254">
        <v>2003</v>
      </c>
      <c r="C7" s="264">
        <v>26392</v>
      </c>
      <c r="D7" s="269">
        <v>77.599999999999994</v>
      </c>
      <c r="E7" s="264">
        <v>135</v>
      </c>
      <c r="F7" s="269">
        <v>4</v>
      </c>
    </row>
    <row r="8" spans="1:6" s="257" customFormat="1" ht="11.45" customHeight="1">
      <c r="A8" s="271"/>
      <c r="B8" s="254">
        <v>2004</v>
      </c>
      <c r="C8" s="264">
        <v>24355</v>
      </c>
      <c r="D8" s="269">
        <v>72.7</v>
      </c>
      <c r="E8" s="264">
        <v>163</v>
      </c>
      <c r="F8" s="269">
        <v>4.9000000000000004</v>
      </c>
    </row>
    <row r="9" spans="1:6" s="257" customFormat="1" ht="11.45" customHeight="1">
      <c r="A9" s="271"/>
      <c r="B9" s="254">
        <v>2005</v>
      </c>
      <c r="C9" s="264">
        <v>24346</v>
      </c>
      <c r="D9" s="269">
        <v>72.3</v>
      </c>
      <c r="E9" s="264">
        <v>130</v>
      </c>
      <c r="F9" s="269">
        <v>3.9</v>
      </c>
    </row>
    <row r="10" spans="1:6" s="257" customFormat="1" ht="11.45" customHeight="1">
      <c r="A10" s="271"/>
      <c r="B10" s="270">
        <v>2006</v>
      </c>
      <c r="C10" s="264">
        <v>23038</v>
      </c>
      <c r="D10" s="260">
        <v>67.099999999999994</v>
      </c>
      <c r="E10" s="261">
        <v>125</v>
      </c>
      <c r="F10" s="269">
        <v>3.6</v>
      </c>
    </row>
    <row r="11" spans="1:6" s="257" customFormat="1" ht="9.9499999999999993" customHeight="1">
      <c r="A11" s="268"/>
      <c r="B11" s="254" t="s">
        <v>181</v>
      </c>
      <c r="C11" s="267"/>
      <c r="D11" s="265"/>
      <c r="E11" s="266"/>
      <c r="F11" s="265"/>
    </row>
    <row r="12" spans="1:6" s="257" customFormat="1" ht="11.1" customHeight="1">
      <c r="A12" s="254" t="s">
        <v>716</v>
      </c>
      <c r="B12" s="254" t="s">
        <v>715</v>
      </c>
      <c r="C12" s="253">
        <v>1064</v>
      </c>
      <c r="D12" s="251">
        <v>86.952968577616147</v>
      </c>
      <c r="E12" s="253">
        <v>16</v>
      </c>
      <c r="F12" s="251">
        <v>13.0756343725739</v>
      </c>
    </row>
    <row r="13" spans="1:6" s="257" customFormat="1" ht="11.1" customHeight="1">
      <c r="A13" s="254" t="s">
        <v>714</v>
      </c>
      <c r="B13" s="254" t="s">
        <v>713</v>
      </c>
      <c r="C13" s="253">
        <v>367</v>
      </c>
      <c r="D13" s="251">
        <v>251.68015361404471</v>
      </c>
      <c r="E13" s="253">
        <v>2</v>
      </c>
      <c r="F13" s="251">
        <v>13.71553970648745</v>
      </c>
    </row>
    <row r="14" spans="1:6" s="257" customFormat="1" ht="11.1" customHeight="1">
      <c r="A14" s="254" t="s">
        <v>712</v>
      </c>
      <c r="B14" s="254" t="s">
        <v>711</v>
      </c>
      <c r="C14" s="253">
        <v>9153</v>
      </c>
      <c r="D14" s="251">
        <v>112.94506129117441</v>
      </c>
      <c r="E14" s="253">
        <v>17</v>
      </c>
      <c r="F14" s="251">
        <v>2.0977450474707364</v>
      </c>
    </row>
    <row r="15" spans="1:6" s="257" customFormat="1" ht="11.1" customHeight="1">
      <c r="A15" s="254" t="s">
        <v>710</v>
      </c>
      <c r="B15" s="254" t="s">
        <v>709</v>
      </c>
      <c r="C15" s="253">
        <v>1547</v>
      </c>
      <c r="D15" s="260">
        <v>113.53211850786359</v>
      </c>
      <c r="E15" s="261">
        <v>1</v>
      </c>
      <c r="F15" s="260">
        <v>0.73388570464035929</v>
      </c>
    </row>
    <row r="16" spans="1:6" s="257" customFormat="1" ht="11.1" customHeight="1">
      <c r="A16" s="254" t="s">
        <v>708</v>
      </c>
      <c r="B16" s="254" t="s">
        <v>707</v>
      </c>
      <c r="C16" s="253">
        <v>377</v>
      </c>
      <c r="D16" s="260">
        <v>52.829977158391841</v>
      </c>
      <c r="E16" s="261">
        <v>1</v>
      </c>
      <c r="F16" s="260">
        <v>1.4013256540687489</v>
      </c>
    </row>
    <row r="17" spans="1:6" s="257" customFormat="1" ht="11.1" customHeight="1">
      <c r="A17" s="254" t="s">
        <v>706</v>
      </c>
      <c r="B17" s="254" t="s">
        <v>705</v>
      </c>
      <c r="C17" s="253">
        <v>90</v>
      </c>
      <c r="D17" s="260">
        <v>68.896884329786417</v>
      </c>
      <c r="E17" s="264" t="s">
        <v>578</v>
      </c>
      <c r="F17" s="258" t="s">
        <v>335</v>
      </c>
    </row>
    <row r="18" spans="1:6" s="257" customFormat="1" ht="11.1" customHeight="1">
      <c r="A18" s="254" t="s">
        <v>704</v>
      </c>
      <c r="B18" s="254" t="s">
        <v>703</v>
      </c>
      <c r="C18" s="253">
        <v>320</v>
      </c>
      <c r="D18" s="260">
        <v>103.46611484738747</v>
      </c>
      <c r="E18" s="261">
        <v>2</v>
      </c>
      <c r="F18" s="260">
        <v>6.4666321779617171</v>
      </c>
    </row>
    <row r="19" spans="1:6" s="257" customFormat="1" ht="11.1" customHeight="1">
      <c r="A19" s="254" t="s">
        <v>702</v>
      </c>
      <c r="B19" s="254" t="s">
        <v>701</v>
      </c>
      <c r="C19" s="253">
        <v>369</v>
      </c>
      <c r="D19" s="260">
        <v>96.852935772592446</v>
      </c>
      <c r="E19" s="261">
        <v>1</v>
      </c>
      <c r="F19" s="260">
        <v>2.624740806845324</v>
      </c>
    </row>
    <row r="20" spans="1:6" s="257" customFormat="1" ht="22.5">
      <c r="A20" s="256" t="s">
        <v>700</v>
      </c>
      <c r="B20" s="255" t="s">
        <v>699</v>
      </c>
      <c r="C20" s="263">
        <v>47</v>
      </c>
      <c r="D20" s="260">
        <v>80.964685615848396</v>
      </c>
      <c r="E20" s="262" t="s">
        <v>578</v>
      </c>
      <c r="F20" s="258" t="s">
        <v>335</v>
      </c>
    </row>
    <row r="21" spans="1:6" s="257" customFormat="1" ht="11.1" customHeight="1">
      <c r="A21" s="254" t="s">
        <v>698</v>
      </c>
      <c r="B21" s="254" t="s">
        <v>697</v>
      </c>
      <c r="C21" s="253">
        <v>261</v>
      </c>
      <c r="D21" s="260">
        <v>62.185794953658473</v>
      </c>
      <c r="E21" s="261">
        <v>2</v>
      </c>
      <c r="F21" s="260">
        <v>4.7651950156060137</v>
      </c>
    </row>
    <row r="22" spans="1:6" s="257" customFormat="1" ht="11.1" customHeight="1">
      <c r="A22" s="254" t="s">
        <v>696</v>
      </c>
      <c r="B22" s="254" t="s">
        <v>695</v>
      </c>
      <c r="C22" s="253">
        <v>521</v>
      </c>
      <c r="D22" s="260">
        <v>129.62778662420382</v>
      </c>
      <c r="E22" s="262" t="s">
        <v>578</v>
      </c>
      <c r="F22" s="258" t="s">
        <v>335</v>
      </c>
    </row>
    <row r="23" spans="1:6" s="257" customFormat="1" ht="11.1" customHeight="1">
      <c r="A23" s="254" t="s">
        <v>694</v>
      </c>
      <c r="B23" s="254" t="s">
        <v>693</v>
      </c>
      <c r="C23" s="253">
        <v>536</v>
      </c>
      <c r="D23" s="260">
        <v>201.23141612854781</v>
      </c>
      <c r="E23" s="261">
        <v>1</v>
      </c>
      <c r="F23" s="260">
        <v>3.7543174650848474</v>
      </c>
    </row>
    <row r="24" spans="1:6" s="257" customFormat="1" ht="11.1" customHeight="1">
      <c r="A24" s="254" t="s">
        <v>692</v>
      </c>
      <c r="B24" s="254" t="s">
        <v>691</v>
      </c>
      <c r="C24" s="253">
        <v>1754</v>
      </c>
      <c r="D24" s="260">
        <v>185.54563534041384</v>
      </c>
      <c r="E24" s="261">
        <v>5</v>
      </c>
      <c r="F24" s="260">
        <v>5.2892142343333468</v>
      </c>
    </row>
    <row r="25" spans="1:6" s="257" customFormat="1">
      <c r="A25" s="254" t="s">
        <v>690</v>
      </c>
      <c r="B25" s="254" t="s">
        <v>689</v>
      </c>
      <c r="C25" s="253">
        <v>1015</v>
      </c>
      <c r="D25" s="260">
        <v>180.2649806414947</v>
      </c>
      <c r="E25" s="250">
        <v>2</v>
      </c>
      <c r="F25" s="260">
        <v>3.5520193229851174</v>
      </c>
    </row>
    <row r="26" spans="1:6">
      <c r="A26" s="254" t="s">
        <v>688</v>
      </c>
      <c r="B26" s="254" t="s">
        <v>687</v>
      </c>
      <c r="C26" s="253">
        <v>1183</v>
      </c>
      <c r="D26" s="260">
        <v>76.266487873435011</v>
      </c>
      <c r="E26" s="250">
        <v>1</v>
      </c>
      <c r="F26" s="260">
        <v>0.64468713333419292</v>
      </c>
    </row>
    <row r="27" spans="1:6">
      <c r="A27" s="254" t="s">
        <v>686</v>
      </c>
      <c r="B27" s="254" t="s">
        <v>685</v>
      </c>
      <c r="C27" s="253">
        <v>812</v>
      </c>
      <c r="D27" s="260">
        <v>123.29744749988612</v>
      </c>
      <c r="E27" s="250">
        <v>1</v>
      </c>
      <c r="F27" s="260">
        <v>1.5184414716734742</v>
      </c>
    </row>
    <row r="28" spans="1:6">
      <c r="A28" s="254" t="s">
        <v>684</v>
      </c>
      <c r="B28" s="254" t="s">
        <v>683</v>
      </c>
      <c r="C28" s="253">
        <v>321</v>
      </c>
      <c r="D28" s="260">
        <v>93.673397922259838</v>
      </c>
      <c r="E28" s="259" t="s">
        <v>578</v>
      </c>
      <c r="F28" s="258" t="s">
        <v>335</v>
      </c>
    </row>
    <row r="29" spans="1:6">
      <c r="A29" s="254" t="s">
        <v>682</v>
      </c>
      <c r="B29" s="254" t="s">
        <v>681</v>
      </c>
      <c r="C29" s="253">
        <v>374</v>
      </c>
      <c r="D29" s="251">
        <v>55.953681123861109</v>
      </c>
      <c r="E29" s="253">
        <v>2</v>
      </c>
      <c r="F29" s="251">
        <v>2.992175461169043</v>
      </c>
    </row>
    <row r="30" spans="1:6">
      <c r="A30" s="254" t="s">
        <v>680</v>
      </c>
      <c r="B30" s="254" t="s">
        <v>679</v>
      </c>
      <c r="C30" s="253">
        <v>1445</v>
      </c>
      <c r="D30" s="251">
        <v>56.859095684611056</v>
      </c>
      <c r="E30" s="253">
        <v>35</v>
      </c>
      <c r="F30" s="251">
        <v>13.772099300770845</v>
      </c>
    </row>
    <row r="31" spans="1:6">
      <c r="A31" s="254" t="s">
        <v>678</v>
      </c>
      <c r="B31" s="254" t="s">
        <v>677</v>
      </c>
      <c r="C31" s="253">
        <v>2859</v>
      </c>
      <c r="D31" s="251">
        <v>61.431423064609355</v>
      </c>
      <c r="E31" s="253">
        <v>9</v>
      </c>
      <c r="F31" s="251">
        <v>1.9338328351923197</v>
      </c>
    </row>
    <row r="32" spans="1:6">
      <c r="A32" s="254" t="s">
        <v>676</v>
      </c>
      <c r="B32" s="254" t="s">
        <v>675</v>
      </c>
      <c r="C32" s="253">
        <v>509</v>
      </c>
      <c r="D32" s="251">
        <v>37.630115921457296</v>
      </c>
      <c r="E32" s="253">
        <v>2</v>
      </c>
      <c r="F32" s="251">
        <v>1.4785900165602082</v>
      </c>
    </row>
    <row r="33" spans="1:6">
      <c r="A33" s="254" t="s">
        <v>674</v>
      </c>
      <c r="B33" s="254" t="s">
        <v>673</v>
      </c>
      <c r="C33" s="253">
        <v>2685</v>
      </c>
      <c r="D33" s="251">
        <v>97.923010995824129</v>
      </c>
      <c r="E33" s="253">
        <v>14</v>
      </c>
      <c r="F33" s="251">
        <v>5.1058553219424132</v>
      </c>
    </row>
    <row r="34" spans="1:6">
      <c r="A34" s="254" t="s">
        <v>672</v>
      </c>
      <c r="B34" s="254" t="s">
        <v>671</v>
      </c>
      <c r="C34" s="253">
        <v>93</v>
      </c>
      <c r="D34" s="251">
        <v>13.010814365058268</v>
      </c>
      <c r="E34" s="253" t="s">
        <v>578</v>
      </c>
      <c r="F34" s="251" t="s">
        <v>335</v>
      </c>
    </row>
    <row r="35" spans="1:6">
      <c r="A35" s="254" t="s">
        <v>670</v>
      </c>
      <c r="B35" s="254" t="s">
        <v>669</v>
      </c>
      <c r="C35" s="253">
        <v>841</v>
      </c>
      <c r="D35" s="251">
        <v>39.75438314527603</v>
      </c>
      <c r="E35" s="253">
        <v>8</v>
      </c>
      <c r="F35" s="251">
        <v>3.7816297878978391</v>
      </c>
    </row>
    <row r="36" spans="1:6" ht="22.5">
      <c r="A36" s="256" t="s">
        <v>668</v>
      </c>
      <c r="B36" s="255" t="s">
        <v>667</v>
      </c>
      <c r="C36" s="253">
        <v>632</v>
      </c>
      <c r="D36" s="251">
        <v>21.157502879027291</v>
      </c>
      <c r="E36" s="253">
        <v>6</v>
      </c>
      <c r="F36" s="251">
        <v>2.0086236910468949</v>
      </c>
    </row>
    <row r="37" spans="1:6">
      <c r="A37" s="254" t="s">
        <v>666</v>
      </c>
      <c r="B37" s="254" t="s">
        <v>665</v>
      </c>
      <c r="C37" s="253">
        <v>831</v>
      </c>
      <c r="D37" s="251">
        <v>26.236443714777337</v>
      </c>
      <c r="E37" s="253">
        <v>4</v>
      </c>
      <c r="F37" s="251">
        <v>1.262885377365937</v>
      </c>
    </row>
    <row r="38" spans="1:6">
      <c r="A38" s="254" t="s">
        <v>664</v>
      </c>
      <c r="B38" s="254" t="s">
        <v>663</v>
      </c>
      <c r="C38" s="253">
        <v>1385</v>
      </c>
      <c r="D38" s="251">
        <v>54.237792580583267</v>
      </c>
      <c r="E38" s="253">
        <v>5</v>
      </c>
      <c r="F38" s="251">
        <v>1.9580430534506594</v>
      </c>
    </row>
    <row r="39" spans="1:6">
      <c r="A39" s="254" t="s">
        <v>662</v>
      </c>
      <c r="B39" s="254" t="s">
        <v>661</v>
      </c>
      <c r="C39" s="253">
        <v>798</v>
      </c>
      <c r="D39" s="251">
        <v>60.258249641319949</v>
      </c>
      <c r="E39" s="253">
        <v>5</v>
      </c>
      <c r="F39" s="251">
        <v>3.7755795514611492</v>
      </c>
    </row>
    <row r="40" spans="1:6">
      <c r="A40" s="254" t="s">
        <v>660</v>
      </c>
      <c r="B40" s="254" t="s">
        <v>659</v>
      </c>
      <c r="C40" s="253">
        <v>2</v>
      </c>
      <c r="D40" s="251">
        <v>34.188034188034187</v>
      </c>
      <c r="E40" s="252" t="s">
        <v>578</v>
      </c>
      <c r="F40" s="251" t="s">
        <v>335</v>
      </c>
    </row>
  </sheetData>
  <mergeCells count="5">
    <mergeCell ref="A1:F1"/>
    <mergeCell ref="E2:F2"/>
    <mergeCell ref="A2:A3"/>
    <mergeCell ref="B2:B3"/>
    <mergeCell ref="C2:D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22DA6-E654-4075-817F-C11A1BC6A516}">
  <sheetPr codeName="Munka45"/>
  <dimension ref="A1:F18"/>
  <sheetViews>
    <sheetView zoomScaleNormal="100" workbookViewId="0"/>
  </sheetViews>
  <sheetFormatPr defaultRowHeight="15"/>
  <cols>
    <col min="1" max="5" width="14.7109375" style="274" customWidth="1"/>
    <col min="6" max="6" width="14.5703125" style="274" customWidth="1"/>
    <col min="7" max="16384" width="9.140625" style="274"/>
  </cols>
  <sheetData>
    <row r="1" spans="1:6" s="280" customFormat="1" ht="12" customHeight="1">
      <c r="A1" s="282" t="s">
        <v>729</v>
      </c>
      <c r="B1" s="281"/>
      <c r="C1" s="281"/>
      <c r="D1" s="281"/>
      <c r="E1" s="281"/>
      <c r="F1" s="281"/>
    </row>
    <row r="2" spans="1:6" s="275" customFormat="1" ht="11.45" customHeight="1">
      <c r="A2" s="343" t="s">
        <v>287</v>
      </c>
      <c r="B2" s="328" t="s">
        <v>728</v>
      </c>
      <c r="C2" s="330" t="s">
        <v>727</v>
      </c>
      <c r="D2" s="330"/>
      <c r="E2" s="330"/>
      <c r="F2" s="330"/>
    </row>
    <row r="3" spans="1:6" s="275" customFormat="1" ht="34.5" customHeight="1">
      <c r="A3" s="344"/>
      <c r="B3" s="329"/>
      <c r="C3" s="279" t="s">
        <v>726</v>
      </c>
      <c r="D3" s="279" t="s">
        <v>725</v>
      </c>
      <c r="E3" s="279" t="s">
        <v>724</v>
      </c>
      <c r="F3" s="279" t="s">
        <v>723</v>
      </c>
    </row>
    <row r="4" spans="1:6" s="275" customFormat="1" ht="11.1" customHeight="1">
      <c r="A4" s="277">
        <v>1991</v>
      </c>
      <c r="B4" s="278">
        <v>17450</v>
      </c>
      <c r="C4" s="276">
        <v>690</v>
      </c>
      <c r="D4" s="276">
        <v>3008</v>
      </c>
      <c r="E4" s="276">
        <v>7220</v>
      </c>
      <c r="F4" s="276">
        <v>6532</v>
      </c>
    </row>
    <row r="5" spans="1:6" s="275" customFormat="1" ht="11.1" customHeight="1">
      <c r="A5" s="277">
        <v>1992</v>
      </c>
      <c r="B5" s="278">
        <v>29636</v>
      </c>
      <c r="C5" s="276">
        <v>672</v>
      </c>
      <c r="D5" s="276">
        <v>7595</v>
      </c>
      <c r="E5" s="276">
        <v>7424</v>
      </c>
      <c r="F5" s="276">
        <v>13945</v>
      </c>
    </row>
    <row r="6" spans="1:6" s="275" customFormat="1" ht="11.1" customHeight="1">
      <c r="A6" s="277">
        <v>1993</v>
      </c>
      <c r="B6" s="278">
        <v>22139</v>
      </c>
      <c r="C6" s="276">
        <v>950</v>
      </c>
      <c r="D6" s="276">
        <v>7868</v>
      </c>
      <c r="E6" s="276">
        <v>7193</v>
      </c>
      <c r="F6" s="276">
        <v>6128</v>
      </c>
    </row>
    <row r="7" spans="1:6" s="275" customFormat="1" ht="11.1" customHeight="1">
      <c r="A7" s="277">
        <v>1994</v>
      </c>
      <c r="B7" s="278">
        <v>21409</v>
      </c>
      <c r="C7" s="276">
        <v>899</v>
      </c>
      <c r="D7" s="276">
        <v>7679</v>
      </c>
      <c r="E7" s="276">
        <v>6660</v>
      </c>
      <c r="F7" s="276">
        <v>6171</v>
      </c>
    </row>
    <row r="8" spans="1:6" s="275" customFormat="1" ht="11.1" customHeight="1">
      <c r="A8" s="277">
        <v>1995</v>
      </c>
      <c r="B8" s="278">
        <v>22254</v>
      </c>
      <c r="C8" s="276">
        <v>971</v>
      </c>
      <c r="D8" s="276">
        <v>8755</v>
      </c>
      <c r="E8" s="276">
        <v>6552</v>
      </c>
      <c r="F8" s="276">
        <v>5976</v>
      </c>
    </row>
    <row r="9" spans="1:6" s="275" customFormat="1" ht="11.1" customHeight="1">
      <c r="A9" s="277">
        <v>1996</v>
      </c>
      <c r="B9" s="278">
        <v>19912</v>
      </c>
      <c r="C9" s="276">
        <v>909</v>
      </c>
      <c r="D9" s="276">
        <v>7202</v>
      </c>
      <c r="E9" s="276">
        <v>6412</v>
      </c>
      <c r="F9" s="276">
        <v>5389</v>
      </c>
    </row>
    <row r="10" spans="1:6" s="275" customFormat="1" ht="11.1" customHeight="1">
      <c r="A10" s="277">
        <v>1997</v>
      </c>
      <c r="B10" s="278">
        <v>26728</v>
      </c>
      <c r="C10" s="276">
        <v>1081</v>
      </c>
      <c r="D10" s="276">
        <v>11915</v>
      </c>
      <c r="E10" s="276">
        <v>7241</v>
      </c>
      <c r="F10" s="276">
        <v>6491</v>
      </c>
    </row>
    <row r="11" spans="1:6" s="275" customFormat="1" ht="11.1" customHeight="1">
      <c r="A11" s="277">
        <v>1998</v>
      </c>
      <c r="B11" s="278">
        <v>27453</v>
      </c>
      <c r="C11" s="276">
        <v>670</v>
      </c>
      <c r="D11" s="276">
        <v>14341</v>
      </c>
      <c r="E11" s="276">
        <v>6163</v>
      </c>
      <c r="F11" s="276">
        <v>6279</v>
      </c>
    </row>
    <row r="12" spans="1:6" s="275" customFormat="1" ht="11.1" customHeight="1">
      <c r="A12" s="277">
        <v>1999</v>
      </c>
      <c r="B12" s="278">
        <v>16059</v>
      </c>
      <c r="C12" s="276">
        <v>638</v>
      </c>
      <c r="D12" s="276">
        <v>5264</v>
      </c>
      <c r="E12" s="276">
        <v>5622</v>
      </c>
      <c r="F12" s="276">
        <v>4535</v>
      </c>
    </row>
    <row r="13" spans="1:6" s="275" customFormat="1" ht="11.1" customHeight="1">
      <c r="A13" s="277">
        <v>2000</v>
      </c>
      <c r="B13" s="278">
        <v>28427</v>
      </c>
      <c r="C13" s="276">
        <v>818</v>
      </c>
      <c r="D13" s="276">
        <v>13157</v>
      </c>
      <c r="E13" s="276">
        <v>6690</v>
      </c>
      <c r="F13" s="276">
        <v>7762</v>
      </c>
    </row>
    <row r="14" spans="1:6" s="275" customFormat="1" ht="11.1" customHeight="1">
      <c r="A14" s="277">
        <v>2001</v>
      </c>
      <c r="B14" s="278">
        <v>21425</v>
      </c>
      <c r="C14" s="276">
        <v>734</v>
      </c>
      <c r="D14" s="276">
        <v>9134</v>
      </c>
      <c r="E14" s="276">
        <v>6134</v>
      </c>
      <c r="F14" s="276">
        <v>5423</v>
      </c>
    </row>
    <row r="15" spans="1:6" s="275" customFormat="1" ht="11.1" customHeight="1">
      <c r="A15" s="277">
        <v>2002</v>
      </c>
      <c r="B15" s="278">
        <v>27707</v>
      </c>
      <c r="C15" s="276">
        <v>730</v>
      </c>
      <c r="D15" s="276">
        <v>13509</v>
      </c>
      <c r="E15" s="276">
        <v>6462</v>
      </c>
      <c r="F15" s="276">
        <v>7006</v>
      </c>
    </row>
    <row r="16" spans="1:6" s="275" customFormat="1" ht="11.1" customHeight="1">
      <c r="A16" s="277">
        <v>2003</v>
      </c>
      <c r="B16" s="278">
        <v>27311</v>
      </c>
      <c r="C16" s="276">
        <v>781</v>
      </c>
      <c r="D16" s="276">
        <v>12248</v>
      </c>
      <c r="E16" s="276">
        <v>6839</v>
      </c>
      <c r="F16" s="276">
        <v>7443</v>
      </c>
    </row>
    <row r="17" spans="1:6" s="275" customFormat="1" ht="11.1" customHeight="1">
      <c r="A17" s="277">
        <v>2004</v>
      </c>
      <c r="B17" s="278">
        <v>18757</v>
      </c>
      <c r="C17" s="276">
        <v>707</v>
      </c>
      <c r="D17" s="276">
        <v>6817</v>
      </c>
      <c r="E17" s="276">
        <v>5893</v>
      </c>
      <c r="F17" s="276">
        <v>5340</v>
      </c>
    </row>
    <row r="18" spans="1:6" s="275" customFormat="1" ht="11.1" customHeight="1">
      <c r="A18" s="277">
        <v>2005</v>
      </c>
      <c r="B18" s="276">
        <v>21458</v>
      </c>
      <c r="C18" s="276">
        <v>725</v>
      </c>
      <c r="D18" s="276">
        <v>8896</v>
      </c>
      <c r="E18" s="276">
        <v>6056</v>
      </c>
      <c r="F18" s="276">
        <v>5781</v>
      </c>
    </row>
  </sheetData>
  <mergeCells count="3">
    <mergeCell ref="A2:A3"/>
    <mergeCell ref="B2:B3"/>
    <mergeCell ref="C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95758-E527-43A5-B4A3-C3A07A309A2A}">
  <sheetPr codeName="Munka4"/>
  <dimension ref="A1:E31"/>
  <sheetViews>
    <sheetView zoomScaleNormal="100" workbookViewId="0"/>
  </sheetViews>
  <sheetFormatPr defaultRowHeight="11.25"/>
  <cols>
    <col min="1" max="1" width="28" style="1" customWidth="1"/>
    <col min="2" max="5" width="8.7109375" style="1" customWidth="1"/>
    <col min="6" max="16384" width="9.140625" style="1"/>
  </cols>
  <sheetData>
    <row r="1" spans="1:5" s="9" customFormat="1" ht="12" thickBot="1">
      <c r="A1" s="24" t="s">
        <v>67</v>
      </c>
    </row>
    <row r="2" spans="1:5">
      <c r="A2" s="22" t="s">
        <v>29</v>
      </c>
      <c r="B2" s="21">
        <v>2000</v>
      </c>
      <c r="C2" s="21">
        <v>2004</v>
      </c>
      <c r="D2" s="21">
        <v>2005</v>
      </c>
      <c r="E2" s="20">
        <v>2006</v>
      </c>
    </row>
    <row r="3" spans="1:5" s="5" customFormat="1">
      <c r="A3" s="18" t="s">
        <v>66</v>
      </c>
      <c r="B3" s="7">
        <v>176</v>
      </c>
      <c r="C3" s="45">
        <v>182</v>
      </c>
      <c r="D3" s="45">
        <v>182</v>
      </c>
      <c r="E3" s="45">
        <v>182</v>
      </c>
    </row>
    <row r="4" spans="1:5">
      <c r="A4" s="4" t="s">
        <v>65</v>
      </c>
      <c r="B4" s="3">
        <v>83430</v>
      </c>
      <c r="C4" s="46">
        <v>79605</v>
      </c>
      <c r="D4" s="46">
        <v>79605</v>
      </c>
      <c r="E4" s="46">
        <v>79847</v>
      </c>
    </row>
    <row r="5" spans="1:5">
      <c r="A5" s="4" t="s">
        <v>19</v>
      </c>
      <c r="B5" s="3"/>
      <c r="C5" s="46"/>
      <c r="D5" s="46"/>
      <c r="E5" s="29"/>
    </row>
    <row r="6" spans="1:5">
      <c r="A6" s="16" t="s">
        <v>64</v>
      </c>
      <c r="B6" s="3">
        <v>15513</v>
      </c>
      <c r="C6" s="46">
        <v>13946</v>
      </c>
      <c r="D6" s="46">
        <v>13553</v>
      </c>
      <c r="E6" s="46">
        <v>13175</v>
      </c>
    </row>
    <row r="7" spans="1:5">
      <c r="A7" s="16" t="s">
        <v>63</v>
      </c>
      <c r="B7" s="3">
        <v>11999</v>
      </c>
      <c r="C7" s="46">
        <v>10017</v>
      </c>
      <c r="D7" s="46">
        <v>9974</v>
      </c>
      <c r="E7" s="46">
        <v>9507</v>
      </c>
    </row>
    <row r="8" spans="1:5">
      <c r="A8" s="16" t="s">
        <v>62</v>
      </c>
      <c r="B8" s="3">
        <v>6219</v>
      </c>
      <c r="C8" s="46">
        <v>4793</v>
      </c>
      <c r="D8" s="46">
        <v>4607</v>
      </c>
      <c r="E8" s="46">
        <v>4442</v>
      </c>
    </row>
    <row r="9" spans="1:5" ht="22.5">
      <c r="A9" s="47" t="s">
        <v>61</v>
      </c>
      <c r="B9" s="7">
        <v>5881</v>
      </c>
      <c r="C9" s="45">
        <v>4819</v>
      </c>
      <c r="D9" s="45">
        <v>4711</v>
      </c>
      <c r="E9" s="45">
        <v>4598</v>
      </c>
    </row>
    <row r="10" spans="1:5">
      <c r="A10" s="16" t="s">
        <v>60</v>
      </c>
      <c r="B10" s="3">
        <v>13549</v>
      </c>
      <c r="C10" s="46">
        <v>12816</v>
      </c>
      <c r="D10" s="46">
        <v>12758</v>
      </c>
      <c r="E10" s="46">
        <v>12482</v>
      </c>
    </row>
    <row r="11" spans="1:5">
      <c r="A11" s="16" t="s">
        <v>59</v>
      </c>
      <c r="B11" s="3">
        <v>4395</v>
      </c>
      <c r="C11" s="46">
        <v>4175</v>
      </c>
      <c r="D11" s="46">
        <v>3973</v>
      </c>
      <c r="E11" s="46">
        <v>3897</v>
      </c>
    </row>
    <row r="12" spans="1:5">
      <c r="A12" s="4" t="s">
        <v>58</v>
      </c>
      <c r="B12" s="3">
        <v>11986</v>
      </c>
      <c r="C12" s="46">
        <v>12644</v>
      </c>
      <c r="D12" s="46">
        <v>12654</v>
      </c>
      <c r="E12" s="46">
        <v>12715</v>
      </c>
    </row>
    <row r="13" spans="1:5" s="5" customFormat="1" ht="22.5">
      <c r="A13" s="8" t="s">
        <v>57</v>
      </c>
      <c r="B13" s="7">
        <v>54932</v>
      </c>
      <c r="C13" s="45">
        <v>56015</v>
      </c>
      <c r="D13" s="45">
        <v>54700</v>
      </c>
      <c r="E13" s="45">
        <v>54093</v>
      </c>
    </row>
    <row r="14" spans="1:5">
      <c r="A14" s="44" t="s">
        <v>56</v>
      </c>
      <c r="B14" s="42">
        <v>14.4</v>
      </c>
      <c r="C14" s="39">
        <v>24.7</v>
      </c>
      <c r="D14" s="39">
        <v>15.9</v>
      </c>
      <c r="E14" s="39">
        <v>15.9</v>
      </c>
    </row>
    <row r="15" spans="1:5" ht="22.5">
      <c r="A15" s="44" t="s">
        <v>55</v>
      </c>
      <c r="B15" s="42">
        <v>65.8</v>
      </c>
      <c r="C15" s="39">
        <v>70.400000000000006</v>
      </c>
      <c r="D15" s="39">
        <v>68.7</v>
      </c>
      <c r="E15" s="39">
        <v>67.7</v>
      </c>
    </row>
    <row r="16" spans="1:5" s="5" customFormat="1" ht="22.5">
      <c r="A16" s="8" t="s">
        <v>54</v>
      </c>
      <c r="B16" s="42">
        <v>81.8</v>
      </c>
      <c r="C16" s="42">
        <v>78.8</v>
      </c>
      <c r="D16" s="42">
        <v>79</v>
      </c>
      <c r="E16" s="39">
        <v>79.3</v>
      </c>
    </row>
    <row r="17" spans="1:5">
      <c r="A17" s="16" t="s">
        <v>53</v>
      </c>
      <c r="B17" s="43">
        <v>134.5</v>
      </c>
      <c r="C17" s="43">
        <v>131.69999999999999</v>
      </c>
      <c r="D17" s="43">
        <v>131.69999999999999</v>
      </c>
      <c r="E17" s="39">
        <v>131.80000000000001</v>
      </c>
    </row>
    <row r="18" spans="1:5">
      <c r="A18" s="16" t="s">
        <v>52</v>
      </c>
      <c r="B18" s="43">
        <v>70.8</v>
      </c>
      <c r="C18" s="43">
        <v>68.099999999999994</v>
      </c>
      <c r="D18" s="43">
        <v>68.3</v>
      </c>
      <c r="E18" s="39">
        <v>68.679562677792077</v>
      </c>
    </row>
    <row r="19" spans="1:5">
      <c r="A19" s="5" t="s">
        <v>51</v>
      </c>
      <c r="B19" s="42">
        <v>2.6</v>
      </c>
      <c r="C19" s="42">
        <v>2.8</v>
      </c>
      <c r="D19" s="42">
        <v>2.8</v>
      </c>
      <c r="E19" s="39">
        <v>2.7</v>
      </c>
    </row>
    <row r="20" spans="1:5">
      <c r="A20" s="9" t="s">
        <v>50</v>
      </c>
      <c r="B20" s="40">
        <v>23.2</v>
      </c>
      <c r="C20" s="40">
        <v>23</v>
      </c>
      <c r="D20" s="40">
        <v>22.7</v>
      </c>
      <c r="E20" s="39">
        <v>21.6</v>
      </c>
    </row>
    <row r="21" spans="1:5">
      <c r="A21" s="9" t="s">
        <v>49</v>
      </c>
      <c r="B21" s="40">
        <v>8.9</v>
      </c>
      <c r="C21" s="40">
        <v>8.1999999999999993</v>
      </c>
      <c r="D21" s="40">
        <v>8.09</v>
      </c>
      <c r="E21" s="39">
        <v>7.9</v>
      </c>
    </row>
    <row r="22" spans="1:5">
      <c r="A22" s="9" t="s">
        <v>48</v>
      </c>
      <c r="B22" s="40"/>
      <c r="C22" s="40"/>
      <c r="D22" s="40"/>
      <c r="E22" s="39"/>
    </row>
    <row r="23" spans="1:5">
      <c r="A23" s="41" t="s">
        <v>47</v>
      </c>
      <c r="B23" s="40">
        <v>8.1999999999999993</v>
      </c>
      <c r="C23" s="40">
        <v>7.6</v>
      </c>
      <c r="D23" s="40">
        <v>7.38</v>
      </c>
      <c r="E23" s="39">
        <v>7.2</v>
      </c>
    </row>
    <row r="24" spans="1:5">
      <c r="A24" s="41" t="s">
        <v>46</v>
      </c>
      <c r="B24" s="40">
        <v>6.9</v>
      </c>
      <c r="C24" s="40">
        <v>6.2</v>
      </c>
      <c r="D24" s="40">
        <v>6</v>
      </c>
      <c r="E24" s="39">
        <v>5.9189398537676787</v>
      </c>
    </row>
    <row r="25" spans="1:5">
      <c r="A25" s="41" t="s">
        <v>45</v>
      </c>
      <c r="B25" s="40">
        <v>4.5999999999999996</v>
      </c>
      <c r="C25" s="40">
        <v>4.4000000000000004</v>
      </c>
      <c r="D25" s="40">
        <v>4.41</v>
      </c>
      <c r="E25" s="39">
        <v>4.2</v>
      </c>
    </row>
    <row r="26" spans="1:5">
      <c r="A26" s="41" t="s">
        <v>44</v>
      </c>
      <c r="B26" s="40">
        <v>6</v>
      </c>
      <c r="C26" s="40">
        <v>5.6</v>
      </c>
      <c r="D26" s="40">
        <v>5.52</v>
      </c>
      <c r="E26" s="39">
        <v>5.3</v>
      </c>
    </row>
    <row r="27" spans="1:5">
      <c r="A27" s="41" t="s">
        <v>43</v>
      </c>
      <c r="B27" s="40">
        <v>4.5</v>
      </c>
      <c r="C27" s="40">
        <v>4.3</v>
      </c>
      <c r="D27" s="40">
        <v>4.3499999999999996</v>
      </c>
      <c r="E27" s="39">
        <v>4.0999999999999996</v>
      </c>
    </row>
    <row r="28" spans="1:5">
      <c r="A28" s="41" t="s">
        <v>42</v>
      </c>
      <c r="B28" s="40">
        <v>7.2</v>
      </c>
      <c r="C28" s="40">
        <v>6.9</v>
      </c>
      <c r="D28" s="40">
        <v>6.8</v>
      </c>
      <c r="E28" s="39">
        <v>6.3</v>
      </c>
    </row>
    <row r="29" spans="1:5">
      <c r="A29" s="41" t="s">
        <v>41</v>
      </c>
      <c r="B29" s="40">
        <v>16.3</v>
      </c>
      <c r="C29" s="40">
        <v>16</v>
      </c>
      <c r="D29" s="40">
        <v>15.9</v>
      </c>
      <c r="E29" s="39">
        <v>15.896308464173384</v>
      </c>
    </row>
    <row r="30" spans="1:5">
      <c r="A30" s="9" t="s">
        <v>40</v>
      </c>
      <c r="B30" s="40">
        <v>76.5</v>
      </c>
      <c r="C30" s="40">
        <v>79.2</v>
      </c>
      <c r="D30" s="40">
        <v>78.48</v>
      </c>
      <c r="E30" s="39">
        <v>74.2</v>
      </c>
    </row>
    <row r="31" spans="1:5">
      <c r="A31" s="9" t="s">
        <v>39</v>
      </c>
      <c r="B31" s="40">
        <v>2.9</v>
      </c>
      <c r="C31" s="40">
        <v>2.8</v>
      </c>
      <c r="D31" s="40">
        <v>2.81</v>
      </c>
      <c r="E31" s="39">
        <v>2.8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3043D-5B83-4DE0-B3B1-6E805106A0BE}">
  <sheetPr codeName="Munka5"/>
  <dimension ref="A1:E40"/>
  <sheetViews>
    <sheetView zoomScaleNormal="100" workbookViewId="0"/>
  </sheetViews>
  <sheetFormatPr defaultRowHeight="11.25"/>
  <cols>
    <col min="1" max="1" width="24.140625" style="1" customWidth="1"/>
    <col min="2" max="5" width="10.42578125" style="1" customWidth="1"/>
    <col min="6" max="16384" width="9.140625" style="1"/>
  </cols>
  <sheetData>
    <row r="1" spans="1:5" s="57" customFormat="1" ht="12" thickBot="1">
      <c r="A1" s="25" t="s">
        <v>111</v>
      </c>
      <c r="B1" s="25"/>
      <c r="C1" s="25"/>
      <c r="D1" s="25"/>
      <c r="E1" s="25"/>
    </row>
    <row r="2" spans="1:5" s="52" customFormat="1" ht="45">
      <c r="A2" s="56" t="s">
        <v>110</v>
      </c>
      <c r="B2" s="55" t="s">
        <v>109</v>
      </c>
      <c r="C2" s="54" t="s">
        <v>108</v>
      </c>
      <c r="D2" s="54" t="s">
        <v>107</v>
      </c>
      <c r="E2" s="53" t="s">
        <v>106</v>
      </c>
    </row>
    <row r="3" spans="1:5">
      <c r="A3" s="51" t="s">
        <v>105</v>
      </c>
      <c r="B3" s="50">
        <v>4310172</v>
      </c>
      <c r="C3" s="7">
        <v>11179951</v>
      </c>
      <c r="D3" s="7">
        <v>1318465</v>
      </c>
      <c r="E3" s="7">
        <v>15778</v>
      </c>
    </row>
    <row r="4" spans="1:5">
      <c r="A4" s="51" t="s">
        <v>104</v>
      </c>
      <c r="B4" s="50">
        <v>2903830</v>
      </c>
      <c r="C4" s="7">
        <v>8812760</v>
      </c>
      <c r="D4" s="7">
        <v>720325</v>
      </c>
      <c r="E4" s="7">
        <v>2856</v>
      </c>
    </row>
    <row r="5" spans="1:5">
      <c r="A5" s="1" t="s">
        <v>103</v>
      </c>
      <c r="B5" s="7">
        <v>2073941</v>
      </c>
      <c r="C5" s="7">
        <v>6208170</v>
      </c>
      <c r="D5" s="7">
        <v>435864</v>
      </c>
      <c r="E5" s="7">
        <v>54012</v>
      </c>
    </row>
    <row r="6" spans="1:5">
      <c r="A6" s="1" t="s">
        <v>102</v>
      </c>
      <c r="B6" s="7">
        <v>3835720</v>
      </c>
      <c r="C6" s="7">
        <v>8203891</v>
      </c>
      <c r="D6" s="7">
        <v>827903</v>
      </c>
      <c r="E6" s="7">
        <v>8412</v>
      </c>
    </row>
    <row r="7" spans="1:5">
      <c r="A7" s="1" t="s">
        <v>101</v>
      </c>
      <c r="B7" s="7">
        <v>1903242</v>
      </c>
      <c r="C7" s="7">
        <v>8097079</v>
      </c>
      <c r="D7" s="7">
        <v>759705</v>
      </c>
      <c r="E7" s="7">
        <v>53650</v>
      </c>
    </row>
    <row r="8" spans="1:5">
      <c r="A8" s="1" t="s">
        <v>100</v>
      </c>
      <c r="B8" s="7">
        <v>2577314</v>
      </c>
      <c r="C8" s="7">
        <v>10630562</v>
      </c>
      <c r="D8" s="7">
        <v>551800</v>
      </c>
      <c r="E8" s="7">
        <v>16588</v>
      </c>
    </row>
    <row r="9" spans="1:5">
      <c r="A9" s="1" t="s">
        <v>99</v>
      </c>
      <c r="B9" s="7">
        <v>2857860</v>
      </c>
      <c r="C9" s="7">
        <v>17294252</v>
      </c>
      <c r="D9" s="7">
        <v>714327</v>
      </c>
      <c r="E9" s="7">
        <v>4152</v>
      </c>
    </row>
    <row r="10" spans="1:5" ht="22.5">
      <c r="A10" s="30" t="s">
        <v>98</v>
      </c>
      <c r="B10" s="7">
        <v>2500247</v>
      </c>
      <c r="C10" s="7">
        <v>8317944</v>
      </c>
      <c r="D10" s="7">
        <v>577858</v>
      </c>
      <c r="E10" s="7">
        <v>2756</v>
      </c>
    </row>
    <row r="11" spans="1:5">
      <c r="A11" s="1" t="s">
        <v>97</v>
      </c>
      <c r="B11" s="7">
        <v>1509652</v>
      </c>
      <c r="C11" s="7">
        <v>9813395</v>
      </c>
      <c r="D11" s="7">
        <v>518608</v>
      </c>
      <c r="E11" s="7">
        <v>25906</v>
      </c>
    </row>
    <row r="12" spans="1:5">
      <c r="A12" s="1" t="s">
        <v>96</v>
      </c>
      <c r="B12" s="7">
        <v>1116885</v>
      </c>
      <c r="C12" s="7">
        <v>3019167</v>
      </c>
      <c r="D12" s="7">
        <v>274642</v>
      </c>
      <c r="E12" s="7">
        <v>312</v>
      </c>
    </row>
    <row r="13" spans="1:5">
      <c r="A13" s="1" t="s">
        <v>95</v>
      </c>
      <c r="B13" s="7">
        <v>1444427</v>
      </c>
      <c r="C13" s="7">
        <v>4315575</v>
      </c>
      <c r="D13" s="7">
        <v>324779</v>
      </c>
      <c r="E13" s="7" t="s">
        <v>68</v>
      </c>
    </row>
    <row r="14" spans="1:5">
      <c r="A14" s="1" t="s">
        <v>94</v>
      </c>
      <c r="B14" s="7">
        <v>1030457</v>
      </c>
      <c r="C14" s="7">
        <v>2042855</v>
      </c>
      <c r="D14" s="7">
        <v>439579</v>
      </c>
      <c r="E14" s="7">
        <v>34841</v>
      </c>
    </row>
    <row r="15" spans="1:5">
      <c r="A15" s="1" t="s">
        <v>93</v>
      </c>
      <c r="B15" s="7">
        <v>2927</v>
      </c>
      <c r="C15" s="7">
        <v>6653</v>
      </c>
      <c r="D15" s="7">
        <v>1560</v>
      </c>
      <c r="E15" s="7">
        <v>90</v>
      </c>
    </row>
    <row r="16" spans="1:5">
      <c r="A16" s="1" t="s">
        <v>92</v>
      </c>
      <c r="B16" s="7">
        <v>4284865</v>
      </c>
      <c r="C16" s="7">
        <v>14356418</v>
      </c>
      <c r="D16" s="7">
        <v>687989</v>
      </c>
      <c r="E16" s="7">
        <v>146026</v>
      </c>
    </row>
    <row r="17" spans="1:5" ht="22.5">
      <c r="A17" s="30" t="s">
        <v>91</v>
      </c>
      <c r="B17" s="7">
        <v>230256</v>
      </c>
      <c r="C17" s="7">
        <v>541837</v>
      </c>
      <c r="D17" s="7">
        <v>103435</v>
      </c>
      <c r="E17" s="7" t="s">
        <v>68</v>
      </c>
    </row>
    <row r="18" spans="1:5">
      <c r="A18" s="1" t="s">
        <v>90</v>
      </c>
      <c r="B18" s="7">
        <v>135680</v>
      </c>
      <c r="C18" s="7">
        <v>373210</v>
      </c>
      <c r="D18" s="7">
        <v>47376</v>
      </c>
      <c r="E18" s="7">
        <v>5298</v>
      </c>
    </row>
    <row r="19" spans="1:5">
      <c r="A19" s="1" t="s">
        <v>89</v>
      </c>
      <c r="B19" s="7">
        <v>2441132</v>
      </c>
      <c r="C19" s="7">
        <v>6858936</v>
      </c>
      <c r="D19" s="7">
        <v>950198</v>
      </c>
      <c r="E19" s="7">
        <v>302490</v>
      </c>
    </row>
    <row r="20" spans="1:5">
      <c r="A20" s="1" t="s">
        <v>88</v>
      </c>
      <c r="B20" s="7">
        <v>4774296</v>
      </c>
      <c r="C20" s="7">
        <v>8736502</v>
      </c>
      <c r="D20" s="7">
        <v>592615</v>
      </c>
      <c r="E20" s="7">
        <v>48096</v>
      </c>
    </row>
    <row r="21" spans="1:5">
      <c r="A21" s="1" t="s">
        <v>87</v>
      </c>
      <c r="B21" s="7">
        <v>190156</v>
      </c>
      <c r="C21" s="7">
        <v>695605</v>
      </c>
      <c r="D21" s="7">
        <v>67707</v>
      </c>
      <c r="E21" s="7">
        <v>15909</v>
      </c>
    </row>
    <row r="22" spans="1:5">
      <c r="A22" s="1" t="s">
        <v>86</v>
      </c>
      <c r="B22" s="7">
        <v>18201</v>
      </c>
      <c r="C22" s="7">
        <v>28531</v>
      </c>
      <c r="D22" s="7">
        <v>98589</v>
      </c>
      <c r="E22" s="7" t="s">
        <v>68</v>
      </c>
    </row>
    <row r="23" spans="1:5">
      <c r="A23" s="1" t="s">
        <v>85</v>
      </c>
      <c r="B23" s="7">
        <v>1537146</v>
      </c>
      <c r="C23" s="7">
        <v>3463041</v>
      </c>
      <c r="D23" s="7">
        <v>455255</v>
      </c>
      <c r="E23" s="7">
        <v>7009</v>
      </c>
    </row>
    <row r="24" spans="1:5">
      <c r="A24" s="1" t="s">
        <v>84</v>
      </c>
      <c r="B24" s="7">
        <v>417116</v>
      </c>
      <c r="C24" s="7">
        <v>1614170</v>
      </c>
      <c r="D24" s="7">
        <v>145312</v>
      </c>
      <c r="E24" s="7" t="s">
        <v>68</v>
      </c>
    </row>
    <row r="25" spans="1:5">
      <c r="A25" s="1" t="s">
        <v>83</v>
      </c>
      <c r="B25" s="7">
        <v>13467231</v>
      </c>
      <c r="C25" s="7">
        <v>144912684</v>
      </c>
      <c r="D25" s="7">
        <v>719446</v>
      </c>
      <c r="E25" s="7">
        <v>431053</v>
      </c>
    </row>
    <row r="26" spans="1:5">
      <c r="A26" s="1" t="s">
        <v>82</v>
      </c>
      <c r="B26" s="7">
        <v>4133149</v>
      </c>
      <c r="C26" s="7">
        <v>8628099</v>
      </c>
      <c r="D26" s="7">
        <v>862098</v>
      </c>
      <c r="E26" s="7">
        <v>31392</v>
      </c>
    </row>
    <row r="27" spans="1:5">
      <c r="A27" s="1" t="s">
        <v>81</v>
      </c>
      <c r="B27" s="7">
        <v>900726</v>
      </c>
      <c r="C27" s="7">
        <v>900725</v>
      </c>
      <c r="D27" s="7">
        <v>392801</v>
      </c>
      <c r="E27" s="7">
        <v>2304</v>
      </c>
    </row>
    <row r="28" spans="1:5">
      <c r="A28" s="1" t="s">
        <v>80</v>
      </c>
      <c r="B28" s="7">
        <v>2108407</v>
      </c>
      <c r="C28" s="7">
        <v>5319282</v>
      </c>
      <c r="D28" s="7">
        <v>629059</v>
      </c>
      <c r="E28" s="7">
        <v>7302</v>
      </c>
    </row>
    <row r="29" spans="1:5">
      <c r="A29" s="1" t="s">
        <v>79</v>
      </c>
      <c r="B29" s="7">
        <v>1315542</v>
      </c>
      <c r="C29" s="7">
        <v>2358756</v>
      </c>
      <c r="D29" s="7">
        <v>292782</v>
      </c>
      <c r="E29" s="7">
        <v>102865</v>
      </c>
    </row>
    <row r="30" spans="1:5">
      <c r="A30" s="1" t="s">
        <v>78</v>
      </c>
      <c r="B30" s="7">
        <v>766902</v>
      </c>
      <c r="C30" s="7">
        <v>2324729</v>
      </c>
      <c r="D30" s="7">
        <v>319014</v>
      </c>
      <c r="E30" s="7">
        <v>47073</v>
      </c>
    </row>
    <row r="31" spans="1:5">
      <c r="A31" s="1" t="s">
        <v>77</v>
      </c>
      <c r="B31" s="7">
        <v>6966238</v>
      </c>
      <c r="C31" s="7">
        <v>29168924</v>
      </c>
      <c r="D31" s="7">
        <v>82963</v>
      </c>
      <c r="E31" s="7">
        <v>1337528</v>
      </c>
    </row>
    <row r="32" spans="1:5" ht="22.5">
      <c r="A32" s="30" t="s">
        <v>76</v>
      </c>
      <c r="B32" s="7">
        <v>324960</v>
      </c>
      <c r="C32" s="7">
        <v>2630191</v>
      </c>
      <c r="D32" s="7">
        <v>55332</v>
      </c>
      <c r="E32" s="7">
        <v>21168</v>
      </c>
    </row>
    <row r="33" spans="1:5" ht="22.5">
      <c r="A33" s="49" t="s">
        <v>75</v>
      </c>
      <c r="B33" s="3">
        <v>388848</v>
      </c>
      <c r="C33" s="3">
        <v>1178951</v>
      </c>
      <c r="D33" s="3">
        <v>110454</v>
      </c>
      <c r="E33" s="3">
        <v>28388</v>
      </c>
    </row>
    <row r="34" spans="1:5">
      <c r="A34" s="1" t="s">
        <v>74</v>
      </c>
      <c r="B34" s="7">
        <v>10803</v>
      </c>
      <c r="C34" s="7">
        <v>12087</v>
      </c>
      <c r="D34" s="7">
        <v>6398</v>
      </c>
      <c r="E34" s="7">
        <v>2076</v>
      </c>
    </row>
    <row r="35" spans="1:5" ht="22.5">
      <c r="A35" s="30" t="s">
        <v>73</v>
      </c>
      <c r="B35" s="7" t="s">
        <v>68</v>
      </c>
      <c r="C35" s="7" t="s">
        <v>68</v>
      </c>
      <c r="D35" s="7">
        <v>204</v>
      </c>
      <c r="E35" s="7" t="s">
        <v>68</v>
      </c>
    </row>
    <row r="36" spans="1:5">
      <c r="A36" s="1" t="s">
        <v>72</v>
      </c>
      <c r="B36" s="7">
        <v>97259</v>
      </c>
      <c r="C36" s="7">
        <v>387464</v>
      </c>
      <c r="D36" s="7">
        <v>8628</v>
      </c>
      <c r="E36" s="7">
        <v>152813</v>
      </c>
    </row>
    <row r="37" spans="1:5" ht="22.5">
      <c r="A37" s="30" t="s">
        <v>71</v>
      </c>
      <c r="B37" s="7">
        <v>28288</v>
      </c>
      <c r="C37" s="7">
        <v>147515</v>
      </c>
      <c r="D37" s="7" t="s">
        <v>68</v>
      </c>
      <c r="E37" s="7">
        <v>27654</v>
      </c>
    </row>
    <row r="38" spans="1:5">
      <c r="A38" s="1" t="s">
        <v>70</v>
      </c>
      <c r="B38" s="7">
        <v>2720</v>
      </c>
      <c r="C38" s="7">
        <v>3635</v>
      </c>
      <c r="D38" s="7">
        <v>237</v>
      </c>
      <c r="E38" s="7">
        <v>14741</v>
      </c>
    </row>
    <row r="39" spans="1:5">
      <c r="A39" s="1" t="s">
        <v>69</v>
      </c>
      <c r="B39" s="7">
        <v>300018</v>
      </c>
      <c r="C39" s="7">
        <v>1049234</v>
      </c>
      <c r="D39" s="7">
        <v>299774</v>
      </c>
      <c r="E39" s="7" t="s">
        <v>68</v>
      </c>
    </row>
    <row r="40" spans="1:5">
      <c r="A40" s="48" t="s">
        <v>7</v>
      </c>
      <c r="B40" s="19">
        <v>72906613</v>
      </c>
      <c r="C40" s="19">
        <v>333632780</v>
      </c>
      <c r="D40" s="19">
        <v>14393081</v>
      </c>
      <c r="E40" s="19">
        <v>2950538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787DA-09FE-426A-BE1E-92C355A1398D}">
  <sheetPr codeName="Munka6"/>
  <dimension ref="A1:E28"/>
  <sheetViews>
    <sheetView zoomScaleNormal="100" workbookViewId="0"/>
  </sheetViews>
  <sheetFormatPr defaultRowHeight="11.25"/>
  <cols>
    <col min="1" max="1" width="27.7109375" style="1" customWidth="1"/>
    <col min="2" max="5" width="9.5703125" style="1" customWidth="1"/>
    <col min="6" max="16384" width="9.140625" style="1"/>
  </cols>
  <sheetData>
    <row r="1" spans="1:5" s="9" customFormat="1" ht="12" thickBot="1">
      <c r="A1" s="25" t="s">
        <v>137</v>
      </c>
    </row>
    <row r="2" spans="1:5">
      <c r="A2" s="22" t="s">
        <v>12</v>
      </c>
      <c r="B2" s="21">
        <v>2000</v>
      </c>
      <c r="C2" s="21">
        <v>2003</v>
      </c>
      <c r="D2" s="21">
        <v>2004</v>
      </c>
      <c r="E2" s="20">
        <v>2005</v>
      </c>
    </row>
    <row r="3" spans="1:5" s="18" customFormat="1">
      <c r="A3" s="286" t="s">
        <v>136</v>
      </c>
      <c r="B3" s="286"/>
      <c r="C3" s="286"/>
      <c r="D3" s="286"/>
      <c r="E3" s="286"/>
    </row>
    <row r="4" spans="1:5">
      <c r="A4" s="33" t="s">
        <v>127</v>
      </c>
      <c r="B4" s="36">
        <v>1502216</v>
      </c>
      <c r="C4" s="36">
        <v>1461408</v>
      </c>
      <c r="D4" s="36">
        <v>1556473</v>
      </c>
      <c r="E4" s="29">
        <v>1551707</v>
      </c>
    </row>
    <row r="5" spans="1:5">
      <c r="A5" s="33" t="s">
        <v>135</v>
      </c>
      <c r="B5" s="36"/>
      <c r="C5" s="36"/>
      <c r="D5" s="36"/>
      <c r="E5" s="29"/>
    </row>
    <row r="6" spans="1:5">
      <c r="A6" s="16" t="s">
        <v>134</v>
      </c>
      <c r="B6" s="36">
        <v>84744</v>
      </c>
      <c r="C6" s="36">
        <v>64842</v>
      </c>
      <c r="D6" s="36">
        <v>74497</v>
      </c>
      <c r="E6" s="29">
        <v>144248</v>
      </c>
    </row>
    <row r="7" spans="1:5">
      <c r="A7" s="16" t="s">
        <v>133</v>
      </c>
      <c r="B7" s="36">
        <v>67934</v>
      </c>
      <c r="C7" s="36">
        <v>39114</v>
      </c>
      <c r="D7" s="36">
        <v>39459</v>
      </c>
      <c r="E7" s="29">
        <v>40453</v>
      </c>
    </row>
    <row r="8" spans="1:5">
      <c r="A8" s="33" t="s">
        <v>132</v>
      </c>
      <c r="B8" s="36"/>
      <c r="C8" s="36"/>
      <c r="D8" s="36"/>
      <c r="E8" s="29"/>
    </row>
    <row r="9" spans="1:5">
      <c r="A9" s="33" t="s">
        <v>131</v>
      </c>
      <c r="B9" s="36">
        <v>373631</v>
      </c>
      <c r="C9" s="36">
        <v>302046</v>
      </c>
      <c r="D9" s="36">
        <v>329187</v>
      </c>
      <c r="E9" s="29">
        <v>328158</v>
      </c>
    </row>
    <row r="10" spans="1:5">
      <c r="A10" s="33" t="s">
        <v>130</v>
      </c>
      <c r="B10" s="36">
        <v>21789</v>
      </c>
      <c r="C10" s="36">
        <v>24528</v>
      </c>
      <c r="D10" s="36">
        <v>26530</v>
      </c>
      <c r="E10" s="29">
        <v>44650</v>
      </c>
    </row>
    <row r="11" spans="1:5">
      <c r="A11" s="33" t="s">
        <v>129</v>
      </c>
      <c r="B11" s="36">
        <v>45854</v>
      </c>
      <c r="C11" s="36">
        <v>51269</v>
      </c>
      <c r="D11" s="36">
        <v>41644</v>
      </c>
      <c r="E11" s="29">
        <v>38728</v>
      </c>
    </row>
    <row r="12" spans="1:5">
      <c r="A12" s="287" t="s">
        <v>128</v>
      </c>
      <c r="B12" s="287"/>
      <c r="C12" s="287"/>
      <c r="D12" s="287"/>
      <c r="E12" s="287"/>
    </row>
    <row r="13" spans="1:5">
      <c r="A13" s="33" t="s">
        <v>127</v>
      </c>
      <c r="B13" s="36">
        <v>4588069</v>
      </c>
      <c r="C13" s="36">
        <v>4734930</v>
      </c>
      <c r="D13" s="36">
        <v>4924559</v>
      </c>
      <c r="E13" s="29">
        <v>4682986</v>
      </c>
    </row>
    <row r="14" spans="1:5">
      <c r="A14" s="33" t="s">
        <v>126</v>
      </c>
      <c r="B14" s="36">
        <v>480069</v>
      </c>
      <c r="C14" s="36">
        <v>516059</v>
      </c>
      <c r="D14" s="36">
        <v>561852</v>
      </c>
      <c r="E14" s="29">
        <v>604748</v>
      </c>
    </row>
    <row r="15" spans="1:5">
      <c r="A15" s="33" t="s">
        <v>125</v>
      </c>
      <c r="B15" s="36">
        <v>97213</v>
      </c>
      <c r="C15" s="36">
        <v>103288</v>
      </c>
      <c r="D15" s="36">
        <v>116325</v>
      </c>
      <c r="E15" s="29">
        <v>122188</v>
      </c>
    </row>
    <row r="16" spans="1:5">
      <c r="A16" s="33" t="s">
        <v>124</v>
      </c>
      <c r="B16" s="36">
        <v>833262</v>
      </c>
      <c r="C16" s="36">
        <v>746190</v>
      </c>
      <c r="D16" s="36">
        <v>760068</v>
      </c>
      <c r="E16" s="29">
        <v>717353</v>
      </c>
    </row>
    <row r="17" spans="1:5">
      <c r="A17" s="33" t="s">
        <v>123</v>
      </c>
      <c r="B17" s="36">
        <f>391471+454810+1796</f>
        <v>848077</v>
      </c>
      <c r="C17" s="36">
        <v>1265905</v>
      </c>
      <c r="D17" s="36">
        <v>1438245</v>
      </c>
      <c r="E17" s="29">
        <v>1549380</v>
      </c>
    </row>
    <row r="18" spans="1:5">
      <c r="A18" s="33" t="s">
        <v>122</v>
      </c>
      <c r="B18" s="36">
        <v>159537</v>
      </c>
      <c r="C18" s="36">
        <v>254519</v>
      </c>
      <c r="D18" s="36">
        <v>308198</v>
      </c>
      <c r="E18" s="29">
        <v>311675</v>
      </c>
    </row>
    <row r="19" spans="1:5">
      <c r="A19" s="33" t="s">
        <v>121</v>
      </c>
      <c r="B19" s="36">
        <v>436960</v>
      </c>
      <c r="C19" s="36">
        <v>607688</v>
      </c>
      <c r="D19" s="36">
        <v>770864</v>
      </c>
      <c r="E19" s="29">
        <v>785924</v>
      </c>
    </row>
    <row r="20" spans="1:5">
      <c r="A20" s="33" t="s">
        <v>120</v>
      </c>
      <c r="B20" s="36">
        <f>639+13565+86746+5320</f>
        <v>106270</v>
      </c>
      <c r="C20" s="36">
        <v>89527</v>
      </c>
      <c r="D20" s="36">
        <v>122485</v>
      </c>
      <c r="E20" s="29">
        <v>107150</v>
      </c>
    </row>
    <row r="21" spans="1:5">
      <c r="A21" s="33" t="s">
        <v>119</v>
      </c>
      <c r="B21" s="36">
        <v>33090</v>
      </c>
      <c r="C21" s="36">
        <v>44347</v>
      </c>
      <c r="D21" s="36">
        <v>47109</v>
      </c>
      <c r="E21" s="29">
        <v>48275</v>
      </c>
    </row>
    <row r="22" spans="1:5">
      <c r="A22" s="33" t="s">
        <v>118</v>
      </c>
      <c r="B22" s="36">
        <f>77261+25274</f>
        <v>102535</v>
      </c>
      <c r="C22" s="36">
        <v>84434</v>
      </c>
      <c r="D22" s="36">
        <v>114530</v>
      </c>
      <c r="E22" s="29">
        <v>105441</v>
      </c>
    </row>
    <row r="23" spans="1:5" s="33" customFormat="1">
      <c r="A23" s="287" t="s">
        <v>117</v>
      </c>
      <c r="B23" s="287"/>
      <c r="C23" s="287"/>
      <c r="D23" s="287"/>
      <c r="E23" s="287"/>
    </row>
    <row r="24" spans="1:5">
      <c r="A24" s="33" t="s">
        <v>116</v>
      </c>
      <c r="B24" s="36">
        <v>277995</v>
      </c>
      <c r="C24" s="36">
        <v>418116</v>
      </c>
      <c r="D24" s="36">
        <v>454139</v>
      </c>
      <c r="E24" s="29">
        <v>449103</v>
      </c>
    </row>
    <row r="25" spans="1:5">
      <c r="A25" s="16" t="s">
        <v>115</v>
      </c>
      <c r="B25" s="36">
        <v>28055</v>
      </c>
      <c r="C25" s="36">
        <v>33502</v>
      </c>
      <c r="D25" s="36">
        <v>33631</v>
      </c>
      <c r="E25" s="29">
        <v>32295</v>
      </c>
    </row>
    <row r="26" spans="1:5">
      <c r="A26" s="33" t="s">
        <v>114</v>
      </c>
      <c r="B26" s="36">
        <f>8661+23545</f>
        <v>32206</v>
      </c>
      <c r="C26" s="36">
        <v>42965</v>
      </c>
      <c r="D26" s="36">
        <v>42543</v>
      </c>
      <c r="E26" s="29">
        <v>58662</v>
      </c>
    </row>
    <row r="27" spans="1:5">
      <c r="A27" s="16" t="s">
        <v>113</v>
      </c>
      <c r="B27" s="36">
        <v>23545</v>
      </c>
      <c r="C27" s="36">
        <v>30433</v>
      </c>
      <c r="D27" s="36">
        <v>28330</v>
      </c>
      <c r="E27" s="29">
        <v>26905</v>
      </c>
    </row>
    <row r="28" spans="1:5">
      <c r="A28" s="33" t="s">
        <v>112</v>
      </c>
      <c r="B28" s="36">
        <v>9586</v>
      </c>
      <c r="C28" s="36">
        <v>12532</v>
      </c>
      <c r="D28" s="36">
        <v>16156</v>
      </c>
      <c r="E28" s="29">
        <v>18087</v>
      </c>
    </row>
  </sheetData>
  <mergeCells count="3">
    <mergeCell ref="A3:E3"/>
    <mergeCell ref="A12:E12"/>
    <mergeCell ref="A23:E2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853FB-C771-4332-BE98-1FACDE68E78E}">
  <sheetPr codeName="Munka7"/>
  <dimension ref="A1:E9"/>
  <sheetViews>
    <sheetView zoomScaleNormal="100" workbookViewId="0"/>
  </sheetViews>
  <sheetFormatPr defaultRowHeight="11.25"/>
  <cols>
    <col min="1" max="1" width="28.42578125" style="1" customWidth="1"/>
    <col min="2" max="2" width="8.5703125" style="1" customWidth="1"/>
    <col min="3" max="4" width="8" style="1" customWidth="1"/>
    <col min="5" max="5" width="7.5703125" style="1" customWidth="1"/>
    <col min="6" max="16384" width="9.140625" style="1"/>
  </cols>
  <sheetData>
    <row r="1" spans="1:5" ht="12" thickBot="1">
      <c r="A1" s="25" t="s">
        <v>143</v>
      </c>
      <c r="B1" s="58"/>
      <c r="C1" s="58"/>
      <c r="D1" s="58"/>
      <c r="E1" s="58"/>
    </row>
    <row r="2" spans="1:5">
      <c r="A2" s="22" t="s">
        <v>12</v>
      </c>
      <c r="B2" s="21">
        <v>2000</v>
      </c>
      <c r="C2" s="21">
        <v>2004</v>
      </c>
      <c r="D2" s="21">
        <v>2005</v>
      </c>
      <c r="E2" s="20">
        <v>2006</v>
      </c>
    </row>
    <row r="3" spans="1:5" s="5" customFormat="1" ht="22.5">
      <c r="A3" s="30" t="s">
        <v>142</v>
      </c>
      <c r="B3" s="26">
        <v>82122</v>
      </c>
      <c r="C3" s="26">
        <v>96630</v>
      </c>
      <c r="D3" s="26">
        <v>98357</v>
      </c>
      <c r="E3" s="26">
        <v>98215</v>
      </c>
    </row>
    <row r="4" spans="1:5" s="5" customFormat="1" ht="22.5">
      <c r="A4" s="49" t="s">
        <v>141</v>
      </c>
      <c r="B4" s="26">
        <v>3400</v>
      </c>
      <c r="C4" s="26">
        <v>3419</v>
      </c>
      <c r="D4" s="26">
        <v>3398</v>
      </c>
      <c r="E4" s="26">
        <v>3399</v>
      </c>
    </row>
    <row r="5" spans="1:5">
      <c r="A5" s="33" t="s">
        <v>20</v>
      </c>
      <c r="B5" s="36">
        <v>4534</v>
      </c>
      <c r="C5" s="36">
        <v>4488</v>
      </c>
      <c r="D5" s="26">
        <v>4419</v>
      </c>
      <c r="E5" s="26">
        <v>4242</v>
      </c>
    </row>
    <row r="6" spans="1:5">
      <c r="A6" s="33" t="s">
        <v>19</v>
      </c>
      <c r="B6" s="36"/>
      <c r="C6" s="36"/>
      <c r="D6" s="29"/>
      <c r="E6" s="26"/>
    </row>
    <row r="7" spans="1:5" s="5" customFormat="1" ht="22.5">
      <c r="A7" s="28" t="s">
        <v>140</v>
      </c>
      <c r="B7" s="26">
        <v>2578</v>
      </c>
      <c r="C7" s="26">
        <v>2724</v>
      </c>
      <c r="D7" s="26">
        <v>2698</v>
      </c>
      <c r="E7" s="26">
        <v>2692</v>
      </c>
    </row>
    <row r="8" spans="1:5">
      <c r="A8" s="16" t="s">
        <v>139</v>
      </c>
      <c r="B8" s="36">
        <v>206</v>
      </c>
      <c r="C8" s="36">
        <v>146</v>
      </c>
      <c r="D8" s="26">
        <v>123</v>
      </c>
      <c r="E8" s="26">
        <v>106</v>
      </c>
    </row>
    <row r="9" spans="1:5" ht="22.5">
      <c r="A9" s="34" t="s">
        <v>138</v>
      </c>
      <c r="B9" s="26">
        <v>405</v>
      </c>
      <c r="C9" s="26">
        <v>472</v>
      </c>
      <c r="D9" s="26">
        <v>546</v>
      </c>
      <c r="E9" s="26">
        <v>485</v>
      </c>
    </row>
  </sheetData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AEDE0-2C97-4991-8E4F-50F1C70144CC}">
  <sheetPr codeName="Munka8"/>
  <dimension ref="A1:E11"/>
  <sheetViews>
    <sheetView zoomScaleNormal="100" workbookViewId="0"/>
  </sheetViews>
  <sheetFormatPr defaultRowHeight="11.25"/>
  <cols>
    <col min="1" max="1" width="26.140625" style="1" customWidth="1"/>
    <col min="2" max="5" width="9.28515625" style="1" customWidth="1"/>
    <col min="6" max="16384" width="9.140625" style="1"/>
  </cols>
  <sheetData>
    <row r="1" spans="1:5" ht="12" thickBot="1">
      <c r="A1" s="24" t="s">
        <v>152</v>
      </c>
      <c r="B1" s="58"/>
      <c r="C1" s="58"/>
      <c r="D1" s="58"/>
      <c r="E1" s="58"/>
    </row>
    <row r="2" spans="1:5">
      <c r="A2" s="22" t="s">
        <v>12</v>
      </c>
      <c r="B2" s="21">
        <v>2000</v>
      </c>
      <c r="C2" s="21">
        <v>2004</v>
      </c>
      <c r="D2" s="21">
        <v>2005</v>
      </c>
      <c r="E2" s="20">
        <v>2006</v>
      </c>
    </row>
    <row r="3" spans="1:5" s="5" customFormat="1" ht="22.5">
      <c r="A3" s="8" t="s">
        <v>151</v>
      </c>
      <c r="B3" s="7">
        <v>1999</v>
      </c>
      <c r="C3" s="7">
        <v>2005</v>
      </c>
      <c r="D3" s="7">
        <v>2006</v>
      </c>
      <c r="E3" s="7">
        <v>2010</v>
      </c>
    </row>
    <row r="4" spans="1:5" ht="22.5">
      <c r="A4" s="62" t="s">
        <v>150</v>
      </c>
      <c r="B4" s="3"/>
      <c r="C4" s="3"/>
      <c r="D4" s="29"/>
      <c r="E4" s="29"/>
    </row>
    <row r="5" spans="1:5">
      <c r="A5" s="16" t="s">
        <v>149</v>
      </c>
      <c r="B5" s="3">
        <v>604</v>
      </c>
      <c r="C5" s="3">
        <v>637</v>
      </c>
      <c r="D5" s="3">
        <v>641</v>
      </c>
      <c r="E5" s="7">
        <v>650</v>
      </c>
    </row>
    <row r="6" spans="1:5">
      <c r="A6" s="16" t="s">
        <v>148</v>
      </c>
      <c r="B6" s="3">
        <v>298</v>
      </c>
      <c r="C6" s="3">
        <v>293</v>
      </c>
      <c r="D6" s="3">
        <v>286</v>
      </c>
      <c r="E6" s="7">
        <v>278</v>
      </c>
    </row>
    <row r="7" spans="1:5">
      <c r="A7" s="4" t="s">
        <v>147</v>
      </c>
      <c r="B7" s="3">
        <v>147</v>
      </c>
      <c r="C7" s="3">
        <v>146</v>
      </c>
      <c r="D7" s="3">
        <v>142</v>
      </c>
      <c r="E7" s="7">
        <v>143</v>
      </c>
    </row>
    <row r="8" spans="1:5">
      <c r="A8" s="4" t="s">
        <v>19</v>
      </c>
      <c r="B8" s="3"/>
      <c r="C8" s="3"/>
      <c r="D8" s="29"/>
      <c r="E8" s="7"/>
    </row>
    <row r="9" spans="1:5" s="5" customFormat="1" ht="22.5">
      <c r="A9" s="47" t="s">
        <v>146</v>
      </c>
      <c r="B9" s="3">
        <v>46</v>
      </c>
      <c r="C9" s="3">
        <v>62</v>
      </c>
      <c r="D9" s="3">
        <v>64</v>
      </c>
      <c r="E9" s="7">
        <v>73</v>
      </c>
    </row>
    <row r="10" spans="1:5">
      <c r="A10" s="61" t="s">
        <v>145</v>
      </c>
      <c r="B10" s="60">
        <v>2045</v>
      </c>
      <c r="C10" s="60">
        <v>2067</v>
      </c>
      <c r="D10" s="59">
        <v>2070</v>
      </c>
      <c r="E10" s="19">
        <v>2083</v>
      </c>
    </row>
    <row r="11" spans="1:5" s="5" customFormat="1" ht="22.5">
      <c r="A11" s="8" t="s">
        <v>144</v>
      </c>
      <c r="B11" s="7">
        <v>4905</v>
      </c>
      <c r="C11" s="7">
        <v>5156</v>
      </c>
      <c r="D11" s="7">
        <v>5313</v>
      </c>
      <c r="E11" s="7">
        <v>5364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46</vt:i4>
      </vt:variant>
    </vt:vector>
  </HeadingPairs>
  <TitlesOfParts>
    <vt:vector size="46" baseType="lpstr">
      <vt:lpstr>Tartalom</vt:lpstr>
      <vt:lpstr>3.5.1.</vt:lpstr>
      <vt:lpstr>3.5.2.</vt:lpstr>
      <vt:lpstr>3.5.3.</vt:lpstr>
      <vt:lpstr>3.5.4.</vt:lpstr>
      <vt:lpstr>3.5.5.</vt:lpstr>
      <vt:lpstr>3.5.6.</vt:lpstr>
      <vt:lpstr>3.5.7.</vt:lpstr>
      <vt:lpstr>3.5.8.</vt:lpstr>
      <vt:lpstr>3.5.9.</vt:lpstr>
      <vt:lpstr>3.5.10.</vt:lpstr>
      <vt:lpstr>3.5.11.</vt:lpstr>
      <vt:lpstr>3.5.12.</vt:lpstr>
      <vt:lpstr>3.5.13.</vt:lpstr>
      <vt:lpstr>3.5.14.</vt:lpstr>
      <vt:lpstr>3.5.15.</vt:lpstr>
      <vt:lpstr>3.5.16.</vt:lpstr>
      <vt:lpstr>3.5.17.</vt:lpstr>
      <vt:lpstr>3.5.18.</vt:lpstr>
      <vt:lpstr>3.5.19.</vt:lpstr>
      <vt:lpstr>3.5.20.</vt:lpstr>
      <vt:lpstr>3.5.21.</vt:lpstr>
      <vt:lpstr>3.5.22.</vt:lpstr>
      <vt:lpstr>3.5.23.</vt:lpstr>
      <vt:lpstr>3.5.24.</vt:lpstr>
      <vt:lpstr>3.5.25.</vt:lpstr>
      <vt:lpstr>3.5.26.</vt:lpstr>
      <vt:lpstr>3.5.27.</vt:lpstr>
      <vt:lpstr>3.5.28.</vt:lpstr>
      <vt:lpstr>3.5.29.</vt:lpstr>
      <vt:lpstr>3.5.30.</vt:lpstr>
      <vt:lpstr>3.5.31.</vt:lpstr>
      <vt:lpstr>3.5.32.</vt:lpstr>
      <vt:lpstr>3.5.33.</vt:lpstr>
      <vt:lpstr>3.5.34.</vt:lpstr>
      <vt:lpstr>3.5.35.</vt:lpstr>
      <vt:lpstr>3.5.36.</vt:lpstr>
      <vt:lpstr>3.5.37.</vt:lpstr>
      <vt:lpstr>3.5.38.</vt:lpstr>
      <vt:lpstr>3.5.39.</vt:lpstr>
      <vt:lpstr>3.5.40.</vt:lpstr>
      <vt:lpstr>3.5.41.</vt:lpstr>
      <vt:lpstr>3.5.42.</vt:lpstr>
      <vt:lpstr>3.5.43.</vt:lpstr>
      <vt:lpstr>3.5.44.</vt:lpstr>
      <vt:lpstr>3.5.45.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2025-03-20T15:49:05Z</dcterms:created>
  <dcterms:modified xsi:type="dcterms:W3CDTF">2025-03-20T15:49:06Z</dcterms:modified>
</cp:coreProperties>
</file>