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ThisWorkbook" defaultThemeVersion="166925"/>
  <xr:revisionPtr revIDLastSave="0" documentId="13_ncr:1_{FC93ED01-9608-49BF-9573-C12F69B40C6C}" xr6:coauthVersionLast="36" xr6:coauthVersionMax="36" xr10:uidLastSave="{00000000-0000-0000-0000-000000000000}"/>
  <bookViews>
    <workbookView xWindow="0" yWindow="0" windowWidth="28800" windowHeight="13425" xr2:uid="{AD9A088C-A632-4170-9EF2-E6F922307D8A}"/>
  </bookViews>
  <sheets>
    <sheet name="Tartalom" sheetId="24" r:id="rId1"/>
    <sheet name="4.1.1." sheetId="2" r:id="rId2"/>
    <sheet name="4.1.2." sheetId="3" r:id="rId3"/>
    <sheet name="4.1.3." sheetId="4" r:id="rId4"/>
    <sheet name="4.1.4." sheetId="5" r:id="rId5"/>
    <sheet name="4.1.5." sheetId="6" r:id="rId6"/>
    <sheet name="4.1.6." sheetId="7" r:id="rId7"/>
    <sheet name="4.1.7." sheetId="8" r:id="rId8"/>
    <sheet name="4.1.8." sheetId="9" r:id="rId9"/>
    <sheet name="4.1.9." sheetId="10" r:id="rId10"/>
    <sheet name="4.1.10." sheetId="11" r:id="rId11"/>
    <sheet name="4.1.11." sheetId="12" r:id="rId12"/>
    <sheet name="4.1.12." sheetId="13" r:id="rId13"/>
    <sheet name="4.1.13." sheetId="14" r:id="rId14"/>
    <sheet name="4.1.14." sheetId="15" r:id="rId15"/>
    <sheet name="4.1.15." sheetId="16" r:id="rId16"/>
    <sheet name="4.1.16." sheetId="17" r:id="rId17"/>
    <sheet name="4.1.17." sheetId="18" r:id="rId18"/>
    <sheet name="4.1.18." sheetId="19" r:id="rId19"/>
    <sheet name="4.1.19." sheetId="20" r:id="rId20"/>
    <sheet name="4.1.20." sheetId="21" r:id="rId21"/>
    <sheet name="4.1.21." sheetId="22" r:id="rId22"/>
    <sheet name="4.1.22." sheetId="23" r:id="rId2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9" l="1"/>
  <c r="D12" i="19"/>
  <c r="E12" i="19"/>
  <c r="F12" i="19"/>
  <c r="C13" i="19"/>
  <c r="D13" i="19"/>
  <c r="E13" i="19"/>
  <c r="F13" i="19"/>
  <c r="C14" i="19"/>
  <c r="D14" i="19"/>
  <c r="E14" i="19"/>
  <c r="F14" i="19"/>
  <c r="F15" i="19" s="1"/>
  <c r="F17" i="19" s="1"/>
  <c r="C15" i="19"/>
  <c r="D15" i="19"/>
  <c r="E15" i="19"/>
  <c r="C16" i="19"/>
  <c r="D16" i="19"/>
  <c r="E16" i="19"/>
  <c r="F16" i="19"/>
  <c r="C17" i="19"/>
  <c r="D17" i="19"/>
  <c r="E17" i="19"/>
  <c r="B5" i="16"/>
  <c r="C5" i="16"/>
  <c r="D5" i="16"/>
  <c r="E5" i="16"/>
  <c r="B6" i="16"/>
  <c r="C6" i="16"/>
  <c r="D6" i="16"/>
  <c r="D7" i="16" s="1"/>
  <c r="D8" i="16" s="1"/>
  <c r="D9" i="16" s="1"/>
  <c r="D10" i="16" s="1"/>
  <c r="E6" i="16"/>
  <c r="E7" i="16" s="1"/>
  <c r="E8" i="16" s="1"/>
  <c r="E9" i="16" s="1"/>
  <c r="B7" i="16"/>
  <c r="B8" i="16" s="1"/>
  <c r="B9" i="16" s="1"/>
  <c r="B10" i="16" s="1"/>
  <c r="B11" i="16" s="1"/>
  <c r="B12" i="16" s="1"/>
  <c r="B13" i="16" s="1"/>
  <c r="B14" i="16" s="1"/>
  <c r="B15" i="16" s="1"/>
  <c r="B16" i="16" s="1"/>
  <c r="B17" i="16" s="1"/>
  <c r="B18" i="16" s="1"/>
  <c r="B19" i="16" s="1"/>
  <c r="C9" i="16"/>
  <c r="C11" i="16"/>
  <c r="E11" i="16"/>
  <c r="E12" i="16" s="1"/>
  <c r="C13" i="16"/>
  <c r="C14" i="16" s="1"/>
  <c r="C15" i="16" s="1"/>
  <c r="E18" i="16"/>
  <c r="D28" i="16"/>
  <c r="D29" i="16"/>
  <c r="D30" i="16"/>
  <c r="D31" i="16"/>
  <c r="D32" i="16"/>
  <c r="D33" i="16"/>
  <c r="D35" i="16"/>
  <c r="D36" i="16"/>
  <c r="B4" i="15"/>
  <c r="G4" i="15"/>
  <c r="C5" i="15"/>
  <c r="G5" i="15"/>
  <c r="G6" i="15"/>
  <c r="G7" i="15"/>
  <c r="G8" i="15"/>
  <c r="G9" i="15"/>
  <c r="G10" i="15"/>
  <c r="G11" i="15"/>
  <c r="G12" i="15"/>
  <c r="G13" i="15"/>
  <c r="C15" i="15"/>
  <c r="G15" i="15" s="1"/>
  <c r="G16" i="15"/>
  <c r="G17" i="15"/>
  <c r="B18" i="15"/>
  <c r="D18" i="15"/>
  <c r="E18" i="15"/>
  <c r="F18" i="15"/>
  <c r="G19" i="15"/>
  <c r="G20" i="15"/>
  <c r="C21" i="15"/>
  <c r="F21" i="15"/>
  <c r="G21" i="15" s="1"/>
  <c r="G22" i="15"/>
  <c r="G23" i="15"/>
  <c r="G24" i="15"/>
  <c r="G25" i="15"/>
  <c r="B26" i="15"/>
  <c r="C26" i="15"/>
  <c r="D26" i="15"/>
  <c r="E26" i="15"/>
  <c r="B27" i="15"/>
  <c r="B13" i="14"/>
  <c r="C13" i="14"/>
  <c r="B18" i="14"/>
  <c r="B27" i="14" s="1"/>
  <c r="B29" i="14" s="1"/>
  <c r="C18" i="14"/>
  <c r="C27" i="14" s="1"/>
  <c r="C29" i="14" s="1"/>
  <c r="B6" i="3"/>
  <c r="C6" i="3"/>
  <c r="D6" i="3"/>
  <c r="E6" i="3"/>
  <c r="F6" i="3"/>
  <c r="B10" i="3"/>
  <c r="C10" i="3"/>
  <c r="D10" i="3"/>
  <c r="E10" i="3"/>
  <c r="F10" i="3"/>
  <c r="B14" i="3"/>
  <c r="C14" i="3"/>
  <c r="D14" i="3"/>
  <c r="E14" i="3"/>
  <c r="F14" i="3"/>
  <c r="D11" i="16" l="1"/>
  <c r="D12" i="16" s="1"/>
  <c r="D13" i="16" s="1"/>
  <c r="D14" i="16" s="1"/>
  <c r="D15" i="16" s="1"/>
  <c r="D16" i="16" s="1"/>
  <c r="D17" i="16" s="1"/>
  <c r="D18" i="16" s="1"/>
  <c r="D19" i="16" s="1"/>
  <c r="E27" i="15"/>
  <c r="C18" i="15"/>
  <c r="C27" i="15" s="1"/>
  <c r="D27" i="15"/>
  <c r="F26" i="15"/>
  <c r="F27" i="15" s="1"/>
  <c r="G18" i="15"/>
  <c r="G26" i="15"/>
  <c r="G27" i="1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6" authorId="0" shapeId="0" xr:uid="{DEC75A96-D04C-4829-A85A-40D25B509765}">
      <text>
        <r>
          <rPr>
            <sz val="8"/>
            <color indexed="81"/>
            <rFont val="Tahoma"/>
            <family val="2"/>
            <charset val="238"/>
          </rPr>
          <t xml:space="preserve">A Magyar Nemzeti Bank hivatalos árfolyamán számítva. </t>
        </r>
      </text>
    </comment>
    <comment ref="A7" authorId="0" shapeId="0" xr:uid="{24D78BF0-074E-4DD7-B70C-6BCA6A4631E2}">
      <text>
        <r>
          <rPr>
            <sz val="8"/>
            <color indexed="81"/>
            <rFont val="Arial"/>
            <family val="2"/>
            <charset val="238"/>
          </rPr>
          <t>A vásárlóerő-paritások alapján számolt, euróban kifejezett érték, amelynek jelölésére a PPS (purchasing power standard) szolgál.</t>
        </r>
      </text>
    </comment>
    <comment ref="F7" authorId="0" shapeId="0" xr:uid="{B271DB3A-9941-43E9-8E7C-E86D6CFA45E5}">
      <text>
        <r>
          <rPr>
            <sz val="8"/>
            <color indexed="81"/>
            <rFont val="Arial"/>
            <family val="2"/>
            <charset val="238"/>
          </rPr>
          <t>Becsült adat.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C2" authorId="0" shapeId="0" xr:uid="{6BDAE1CC-7F1F-4B1D-A168-36E5720226F1}">
      <text>
        <r>
          <rPr>
            <sz val="7"/>
            <color indexed="81"/>
            <rFont val="Arial"/>
            <family val="2"/>
            <charset val="238"/>
          </rPr>
          <t>A tápanyagfogyasztási adatokat 2004-től az OÉTI 2004-es tápanyagtáblázatának megfelelően számítjuk. Az adatok összehasonlíthatósága érdekében a 2003-as értékeket ennek megfelelően átdolgoztuk.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3" authorId="0" shapeId="0" xr:uid="{87B7F29B-9467-4773-AEE3-DD2DB4167937}">
      <text>
        <r>
          <rPr>
            <sz val="8"/>
            <color indexed="81"/>
            <rFont val="Tahoma"/>
            <family val="2"/>
            <charset val="238"/>
          </rPr>
          <t xml:space="preserve">A készítmények alapanyagsúlyra átszámítva.
</t>
        </r>
      </text>
    </comment>
    <comment ref="A4" authorId="0" shapeId="0" xr:uid="{0871A63B-27BA-40F7-BAAF-9F1F030457B8}">
      <text>
        <r>
          <rPr>
            <sz val="8"/>
            <color indexed="81"/>
            <rFont val="Tahoma"/>
            <family val="2"/>
            <charset val="238"/>
          </rPr>
          <t xml:space="preserve"> Módszertanváltás történt 2005-ben. Az adatok összehasonlíthatósága érdekében a 2004-es értékeket átdolgoztuk. Lásd a Módszertant.</t>
        </r>
      </text>
    </comment>
    <comment ref="A12" authorId="0" shapeId="0" xr:uid="{1FC53E62-83A0-4BD2-A98B-EC7B4FB6EE0F}">
      <text>
        <r>
          <rPr>
            <sz val="8"/>
            <color indexed="81"/>
            <rFont val="Arial"/>
            <family val="2"/>
            <charset val="238"/>
          </rPr>
          <t>Módszertanváltás történt 2005-ben. Az adatok összehasonlíthatósága érdekében a 2004-es értékeket átdolgoztuk. Lásd a Módszertant.</t>
        </r>
      </text>
    </comment>
    <comment ref="A38" authorId="0" shapeId="0" xr:uid="{45E45225-FDC2-4A65-B095-A06041A485E7}">
      <text>
        <r>
          <rPr>
            <sz val="8"/>
            <color indexed="81"/>
            <rFont val="Tahoma"/>
            <family val="2"/>
            <charset val="238"/>
          </rPr>
          <t xml:space="preserve">50°-os szeszre átszámítva.
</t>
        </r>
      </text>
    </comment>
    <comment ref="A39" authorId="0" shapeId="0" xr:uid="{74BD6F6A-DD7B-4539-8595-C601D7651834}">
      <text>
        <r>
          <rPr>
            <sz val="8"/>
            <color indexed="81"/>
            <rFont val="Tahoma"/>
            <family val="2"/>
            <charset val="238"/>
          </rPr>
          <t xml:space="preserve">Abs. liter. Az átszámításnál  bornál  átlagosan 11,5°,  sörnél átlagosan 3,5–4,6°-os szesztartalmat vettünk figyelembe, az égetett szeszes italoknál az átszámítás  kiindulási alapját a táblázatban közölt, 50°-os égetett szeszes ital mennyisége képezte.
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E3" authorId="0" shapeId="0" xr:uid="{BEBC9302-0148-487C-84BC-3B0C0ECCEF2C}">
      <text>
        <r>
          <rPr>
            <sz val="9"/>
            <color indexed="81"/>
            <rFont val="Tahoma"/>
            <family val="2"/>
            <charset val="238"/>
          </rPr>
          <t xml:space="preserve"> </t>
        </r>
        <r>
          <rPr>
            <sz val="9"/>
            <color indexed="81"/>
            <rFont val="Arial"/>
            <family val="2"/>
            <charset val="238"/>
          </rPr>
          <t>A magánnyugdíjpénztárak nélkül.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E3" authorId="0" shapeId="0" xr:uid="{625A9CB1-5CE8-476E-BAE9-D823024C5081}">
      <text>
        <r>
          <rPr>
            <sz val="9"/>
            <color indexed="81"/>
            <rFont val="Tahoma"/>
            <family val="2"/>
            <charset val="238"/>
          </rPr>
          <t xml:space="preserve"> </t>
        </r>
        <r>
          <rPr>
            <sz val="9"/>
            <color indexed="81"/>
            <rFont val="Arial"/>
            <family val="2"/>
            <charset val="238"/>
          </rPr>
          <t>A magánnyugdíjpénztárak nélkül.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8" authorId="0" shapeId="0" xr:uid="{F5E0AC99-DF99-434A-AF4E-85D5678879F0}">
      <text>
        <r>
          <rPr>
            <sz val="8"/>
            <color indexed="81"/>
            <rFont val="Arial"/>
            <family val="2"/>
            <charset val="238"/>
          </rPr>
          <t>A Tevékenységek Egységes Ágazati Osztályozási Rendszere '03 (TEÁOR '03) szerint.</t>
        </r>
      </text>
    </comment>
    <comment ref="A9" authorId="0" shapeId="0" xr:uid="{0B636244-0E3D-46E9-BBF2-658105B712A6}">
      <text>
        <r>
          <rPr>
            <sz val="8"/>
            <color indexed="81"/>
            <rFont val="Arial"/>
            <family val="2"/>
            <charset val="238"/>
          </rPr>
          <t>A Tevékenységek Egységes Ágazati Osztályozási Rendszere '03 (TEÁOR '03) szerint.</t>
        </r>
      </text>
    </comment>
    <comment ref="A10" authorId="0" shapeId="0" xr:uid="{F272D2FF-B43C-477E-A5FE-C4ED2AAD4F20}">
      <text>
        <r>
          <rPr>
            <sz val="8"/>
            <color indexed="81"/>
            <rFont val="Arial"/>
            <family val="2"/>
            <charset val="238"/>
          </rPr>
          <t>A Tevékenységek Egységes Ágazati Osztályozási Rendszere '03 (TEÁOR '03) szerint.</t>
        </r>
      </text>
    </comment>
    <comment ref="A15" authorId="0" shapeId="0" xr:uid="{C2F8D9A7-E851-4076-9C14-35EBEC6975D9}">
      <text>
        <r>
          <rPr>
            <sz val="8"/>
            <color indexed="81"/>
            <rFont val="Arial"/>
            <family val="2"/>
            <charset val="238"/>
          </rPr>
          <t>A Tevékenységek Egységes Ágazati Osztályozási Rendszere '03 (TEÁOR '03) szerint.</t>
        </r>
      </text>
    </comment>
    <comment ref="A16" authorId="0" shapeId="0" xr:uid="{18E12642-119B-4529-B9B5-A9BBECCE561D}">
      <text>
        <r>
          <rPr>
            <sz val="8"/>
            <color indexed="81"/>
            <rFont val="Arial"/>
            <family val="2"/>
            <charset val="238"/>
          </rPr>
          <t>A Tevékenységek Egységes Ágazati Osztályozási Rendszere '03 (TEÁOR '03) szerint.</t>
        </r>
      </text>
    </comment>
    <comment ref="A17" authorId="0" shapeId="0" xr:uid="{7AE15212-6B4F-47E2-B84E-89F41FBC5F65}">
      <text>
        <r>
          <rPr>
            <sz val="8"/>
            <color indexed="81"/>
            <rFont val="Arial"/>
            <family val="2"/>
            <charset val="238"/>
          </rPr>
          <t>A Tevékenységek Egységes Ágazati Osztályozási Rendszere '03 (TEÁOR '03) szerint.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" authorId="0" shapeId="0" xr:uid="{107DECD6-9544-4557-8A3E-4DF0A8427AD7}">
      <text>
        <r>
          <rPr>
            <sz val="8"/>
            <color indexed="81"/>
            <rFont val="Arial"/>
            <family val="2"/>
            <charset val="238"/>
          </rPr>
          <t>A Tevékenységek Egységes Ágazati Osztályozási Rendszere '03 (TEÁOR '03) szerint.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" authorId="0" shapeId="0" xr:uid="{1BB69787-B5CC-4026-8431-68029B9F0240}">
      <text>
        <r>
          <rPr>
            <sz val="8"/>
            <color indexed="81"/>
            <rFont val="Arial"/>
            <family val="2"/>
            <charset val="238"/>
          </rPr>
          <t>A Tevékenységek Egységes Ágazati Osztályozási Rendszere '03 (TEÁOR '03) szerint.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F460A97-E25E-4B84-B19F-4EC9745EED85}">
      <text>
        <r>
          <rPr>
            <sz val="8"/>
            <color indexed="81"/>
            <rFont val="Arial"/>
            <family val="2"/>
            <charset val="238"/>
          </rPr>
          <t>A gazdasági ágak csoportosítása a Tevékenységek Egységes Ágazati Osztályozási Rendszere '03 (TEÁOR '03) szerint.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6E1B82B-7368-475C-81E3-B6393E3227AD}">
      <text>
        <r>
          <rPr>
            <sz val="8"/>
            <color indexed="81"/>
            <rFont val="Arial"/>
            <family val="2"/>
            <charset val="238"/>
          </rPr>
          <t>A gazdasági ágak csoportosítása a Tevékenységek Egységes Ágazati Osztályozási Rendszere '03 (TEÁOR '03) szerint.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321DC6E-8EA5-400C-89DE-B39E8B7BF135}">
      <text>
        <r>
          <rPr>
            <sz val="8"/>
            <color indexed="81"/>
            <rFont val="Arial"/>
            <family val="2"/>
            <charset val="238"/>
          </rPr>
          <t>A kettős könyvvitelt vezető vállalatok adatai az offshore cégek és a naptári évtől  eltérő üzleti éves jelentést küldő vállalatok adatai nélkül. 
Két referenciarátás FISIM-mel számolva.</t>
        </r>
      </text>
    </comment>
    <comment ref="A2" authorId="0" shapeId="0" xr:uid="{D7EE98B4-FCDC-477D-8972-7D8BD9CDE72F}">
      <text>
        <r>
          <rPr>
            <sz val="8"/>
            <color indexed="81"/>
            <rFont val="Arial"/>
            <family val="2"/>
            <charset val="238"/>
          </rPr>
          <t>A Tevékenységek Egységes Ágazati Osztályozási Rendszere '03 (TEÁOR '03) szerint.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FFAD99F-FF1F-40E4-9828-1D2B7CFB081E}">
      <text>
        <r>
          <rPr>
            <sz val="8"/>
            <color indexed="81"/>
            <rFont val="Arial"/>
            <family val="2"/>
            <charset val="238"/>
          </rPr>
          <t>COICOP: Az egyéni fogyasztás rendeltetés szerinti csoportosítása.</t>
        </r>
        <r>
          <rPr>
            <sz val="7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2" authorId="0" shapeId="0" xr:uid="{E2C0D345-B305-459E-A435-A6DB1198DAB4}">
      <text>
        <r>
          <rPr>
            <sz val="8"/>
            <color indexed="81"/>
            <rFont val="Tahoma"/>
            <family val="2"/>
            <charset val="238"/>
          </rPr>
          <t>2000-ig a pénzközvetítés fel nem osztott szolgáltatási díját (FISIM) a korábbi, 2001-től pedig az új módszertan szerint számoltuk el.</t>
        </r>
      </text>
    </comment>
  </commentList>
</comments>
</file>

<file path=xl/sharedStrings.xml><?xml version="1.0" encoding="utf-8"?>
<sst xmlns="http://schemas.openxmlformats.org/spreadsheetml/2006/main" count="1432" uniqueCount="770">
  <si>
    <t>Összesen</t>
  </si>
  <si>
    <t>Export</t>
  </si>
  <si>
    <t>Bruttó felhalmozás összesen</t>
  </si>
  <si>
    <t>Végső fogyasztás összesen</t>
  </si>
  <si>
    <t>Folyó termelőfelhasználás</t>
  </si>
  <si>
    <t>Felhasználás</t>
  </si>
  <si>
    <t>Import</t>
  </si>
  <si>
    <t>Termékadók egyenlege</t>
  </si>
  <si>
    <t>Bruttó kibocsátás, alapáron</t>
  </si>
  <si>
    <t>Forrás</t>
  </si>
  <si>
    <t>Volumenindex, előző év = 100,0</t>
  </si>
  <si>
    <t>Folyó áron, milliárd Ft</t>
  </si>
  <si>
    <t>Megnevezés</t>
  </si>
  <si>
    <t>4.1.1. A nemzetgazdaság forrásai és azok felhasználása</t>
  </si>
  <si>
    <t>Szolgáltatás</t>
  </si>
  <si>
    <t>Áru</t>
  </si>
  <si>
    <t>Kiviteli (+), behozatali (–) többlet</t>
  </si>
  <si>
    <t xml:space="preserve"> Export</t>
  </si>
  <si>
    <t>4.1.2. A nemzetgazdaság külkereskedelmi forgalma [folyó áron, milliárd Ft]</t>
  </si>
  <si>
    <r>
      <t>Érték, PPS</t>
    </r>
    <r>
      <rPr>
        <vertAlign val="superscript"/>
        <sz val="8"/>
        <rFont val="Arial"/>
        <family val="2"/>
        <charset val="238"/>
      </rPr>
      <t xml:space="preserve"> </t>
    </r>
  </si>
  <si>
    <r>
      <t>Érték, euró</t>
    </r>
    <r>
      <rPr>
        <vertAlign val="superscript"/>
        <sz val="8"/>
        <rFont val="Arial"/>
        <family val="2"/>
        <charset val="238"/>
      </rPr>
      <t xml:space="preserve"> </t>
    </r>
  </si>
  <si>
    <t>Előző év = 100,0</t>
  </si>
  <si>
    <t xml:space="preserve">1990 = 100,0 </t>
  </si>
  <si>
    <t>Érték, Ft</t>
  </si>
  <si>
    <t>4.1.3. Egy főre jutó bruttó hazai termék (GDP)</t>
  </si>
  <si>
    <t>1990 = 100,0</t>
  </si>
  <si>
    <t>egyéb szolgáltatás</t>
  </si>
  <si>
    <t>szállítás, raktározás, posta,  távközlés</t>
  </si>
  <si>
    <t>kereskedelem, javítás, szálláshelyszolgáltatás, vendéglátás</t>
  </si>
  <si>
    <t>építőipar</t>
  </si>
  <si>
    <t>ipar</t>
  </si>
  <si>
    <t>mezőgazdaság,  vad-, erdő-, halgazdálkodás</t>
  </si>
  <si>
    <t>Ebből</t>
  </si>
  <si>
    <t>Bruttó hazai termék (GDP)</t>
  </si>
  <si>
    <t>Év</t>
  </si>
  <si>
    <t>4.1.4. A bruttó hazai termék (GDP) termelésének volumenindexe</t>
  </si>
  <si>
    <t>bruttó felhalmozás összesen</t>
  </si>
  <si>
    <t>bruttó állóeszközfelhalmozás</t>
  </si>
  <si>
    <t>végső fogyasztás összesen</t>
  </si>
  <si>
    <t>közösségi fogyasztás</t>
  </si>
  <si>
    <t>háztartások fogyasztása</t>
  </si>
  <si>
    <t>Belföldi  felhasználás összesen</t>
  </si>
  <si>
    <t>4.1.5. A bruttó hazai termék (GDP) belföldi felhasználásának volumenindexe</t>
  </si>
  <si>
    <t>Bruttó kibocsátás, piaci beszerzési áron</t>
  </si>
  <si>
    <t>Ágazatok összesen, alapáron</t>
  </si>
  <si>
    <t>A–O</t>
  </si>
  <si>
    <t>Egyéb közösségi, személyi szolgáltatás</t>
  </si>
  <si>
    <t>O</t>
  </si>
  <si>
    <t>Egészségügyi, szociális ellátás</t>
  </si>
  <si>
    <t xml:space="preserve">N </t>
  </si>
  <si>
    <t>Oktatás</t>
  </si>
  <si>
    <t>M</t>
  </si>
  <si>
    <t>Közigazgatás, védelem; kötelező társadalombiztosítás</t>
  </si>
  <si>
    <t>L</t>
  </si>
  <si>
    <t>Ingatlanügyletek, gazdasági szolgáltatás</t>
  </si>
  <si>
    <t>K</t>
  </si>
  <si>
    <t>Pénzügyi közvetítés</t>
  </si>
  <si>
    <t xml:space="preserve">J </t>
  </si>
  <si>
    <t>Szállítás, raktározás, posta, távközlés</t>
  </si>
  <si>
    <t>I</t>
  </si>
  <si>
    <t>Szálláshely-szolgáltatás, vendéglátás</t>
  </si>
  <si>
    <t>H</t>
  </si>
  <si>
    <t>Kereskedelem, javítás</t>
  </si>
  <si>
    <t xml:space="preserve">G </t>
  </si>
  <si>
    <t>Építőipar</t>
  </si>
  <si>
    <t>F</t>
  </si>
  <si>
    <t>Villamosenergia-, gáz-, gőz-, vízellátás</t>
  </si>
  <si>
    <t>E</t>
  </si>
  <si>
    <t>Feldolgozóipar</t>
  </si>
  <si>
    <t>D</t>
  </si>
  <si>
    <t>Bányászat</t>
  </si>
  <si>
    <t>C</t>
  </si>
  <si>
    <t>Mezőgazdaság, vad-, erdő-, halgazdálkodás</t>
  </si>
  <si>
    <t>A + B</t>
  </si>
  <si>
    <t>megnevezés</t>
  </si>
  <si>
    <t>kód</t>
  </si>
  <si>
    <t>Gazdasági ág</t>
  </si>
  <si>
    <t>4.1.6. Bruttó kibocsátás gazdasági ágak szerint</t>
  </si>
  <si>
    <t>Bruttó hazai termék, piaci beszerzési áron</t>
  </si>
  <si>
    <t>Bruttó hozzáadott érték összesen, alapáron</t>
  </si>
  <si>
    <t>4.1.7. Bruttó hozzáadott érték gazdasági ágak szerint</t>
  </si>
  <si>
    <t>Ágazatok összesen</t>
  </si>
  <si>
    <t>-</t>
  </si>
  <si>
    <t>N</t>
  </si>
  <si>
    <t>Közigazgatás, védelem; kötelező társadalom- biztosítás</t>
  </si>
  <si>
    <t>3 067 778</t>
  </si>
  <si>
    <t>J</t>
  </si>
  <si>
    <t>G</t>
  </si>
  <si>
    <t>1 716 681</t>
  </si>
  <si>
    <t>17 193 967</t>
  </si>
  <si>
    <t>108 362</t>
  </si>
  <si>
    <t>1 046 271</t>
  </si>
  <si>
    <t>Háztartásokat segítő nonprofit intézmények</t>
  </si>
  <si>
    <t>Háztartások</t>
  </si>
  <si>
    <t>Kormányzat</t>
  </si>
  <si>
    <t>Pénzügyi vállalatok</t>
  </si>
  <si>
    <t>Vállalatok</t>
  </si>
  <si>
    <t>Kód</t>
  </si>
  <si>
    <t>4.1.8. Bruttó kibocsátás szektorok és gazdasági ágak szerint, 2005 [folyó alapáron, millió Ft]</t>
  </si>
  <si>
    <t>18 891 603</t>
  </si>
  <si>
    <t>210 043</t>
  </si>
  <si>
    <t>3 448 823</t>
  </si>
  <si>
    <t>769 691</t>
  </si>
  <si>
    <t>10 637 051</t>
  </si>
  <si>
    <t>817 625</t>
  </si>
  <si>
    <t>124 131</t>
  </si>
  <si>
    <t>311 521</t>
  </si>
  <si>
    <t>133 946</t>
  </si>
  <si>
    <t>248 027</t>
  </si>
  <si>
    <t>884 744</t>
  </si>
  <si>
    <t>41 105</t>
  </si>
  <si>
    <t>138 127</t>
  </si>
  <si>
    <t>599 791</t>
  </si>
  <si>
    <t>105 721</t>
  </si>
  <si>
    <t>1 067 761</t>
  </si>
  <si>
    <t>4 4807</t>
  </si>
  <si>
    <t>118 836</t>
  </si>
  <si>
    <t>870 313</t>
  </si>
  <si>
    <t>3 3805</t>
  </si>
  <si>
    <t>1 6434 85</t>
  </si>
  <si>
    <t>1 643 485</t>
  </si>
  <si>
    <t>3 236 885</t>
  </si>
  <si>
    <t>1 589 976</t>
  </si>
  <si>
    <t>102 355</t>
  </si>
  <si>
    <t>1 544 554</t>
  </si>
  <si>
    <t>873 889</t>
  </si>
  <si>
    <t>104 198</t>
  </si>
  <si>
    <t>1 448 801</t>
  </si>
  <si>
    <t>113 873</t>
  </si>
  <si>
    <t>44 513</t>
  </si>
  <si>
    <t>1 290 415</t>
  </si>
  <si>
    <t>306 343</t>
  </si>
  <si>
    <t>93 428</t>
  </si>
  <si>
    <t>38 896</t>
  </si>
  <si>
    <t>174 019</t>
  </si>
  <si>
    <t>2 089 628</t>
  </si>
  <si>
    <t>449 092</t>
  </si>
  <si>
    <t>1 640 489</t>
  </si>
  <si>
    <t>917 972</t>
  </si>
  <si>
    <t>287 872</t>
  </si>
  <si>
    <t>4 813</t>
  </si>
  <si>
    <t>625 287</t>
  </si>
  <si>
    <t>546 600</t>
  </si>
  <si>
    <t>546 487</t>
  </si>
  <si>
    <t>4 197 429</t>
  </si>
  <si>
    <t>132 495</t>
  </si>
  <si>
    <t>1 426</t>
  </si>
  <si>
    <t>4 063 508</t>
  </si>
  <si>
    <t>42 342</t>
  </si>
  <si>
    <t>42 126</t>
  </si>
  <si>
    <t>818 099</t>
  </si>
  <si>
    <t>486 248</t>
  </si>
  <si>
    <t>9 238</t>
  </si>
  <si>
    <t>322 613</t>
  </si>
  <si>
    <t>4.1.9. Bruttó hozzáadott érték szektorok és gazdasági ágak szerint, 2005 [folyó alapáron, millió Ft]</t>
  </si>
  <si>
    <t>103,9</t>
  </si>
  <si>
    <t>104,1</t>
  </si>
  <si>
    <t>104,8</t>
  </si>
  <si>
    <t>23 757,2</t>
  </si>
  <si>
    <t>22 055,1</t>
  </si>
  <si>
    <t>20 717,1</t>
  </si>
  <si>
    <t>Bruttó hazai termék összesen (14=12+13)</t>
  </si>
  <si>
    <t>x</t>
  </si>
  <si>
    <t>140,6</t>
  </si>
  <si>
    <t>-239,1</t>
  </si>
  <si>
    <t>-586,2</t>
  </si>
  <si>
    <t>Külkereskedelmi egyenleg (13)</t>
  </si>
  <si>
    <t>101,1</t>
  </si>
  <si>
    <t>101,3</t>
  </si>
  <si>
    <t>103,8</t>
  </si>
  <si>
    <t>23 616,6</t>
  </si>
  <si>
    <t>22 294,2</t>
  </si>
  <si>
    <t>21 303,3</t>
  </si>
  <si>
    <t>Belföldi felhasználás összesen (12=4+11)</t>
  </si>
  <si>
    <t>96,1</t>
  </si>
  <si>
    <t>95,8</t>
  </si>
  <si>
    <t>108,2</t>
  </si>
  <si>
    <t>5 441,4</t>
  </si>
  <si>
    <t>5 211,5</t>
  </si>
  <si>
    <t>5 372,1</t>
  </si>
  <si>
    <t>Bruttó felhalmozás összesen (11=9+10)</t>
  </si>
  <si>
    <t>286,1</t>
  </si>
  <si>
    <t>194,8</t>
  </si>
  <si>
    <t>721,4</t>
  </si>
  <si>
    <t>Készletváltozás és egyéb nem specifikált felhasználás (10)</t>
  </si>
  <si>
    <t>Bruttó állóeszköz-felhalmozás (9)</t>
  </si>
  <si>
    <t>106,6</t>
  </si>
  <si>
    <t>99,9</t>
  </si>
  <si>
    <t>Közösségi fogyasztás (8=2–5)</t>
  </si>
  <si>
    <t>102,1</t>
  </si>
  <si>
    <t>103,6</t>
  </si>
  <si>
    <t>102,8</t>
  </si>
  <si>
    <t>15 743,1</t>
  </si>
  <si>
    <t>14 910,7</t>
  </si>
  <si>
    <t>13 863,1</t>
  </si>
  <si>
    <t>Háztartások tényleges fogyasztása (7=1+6)</t>
  </si>
  <si>
    <t>Ebből: kormányzattól (5)</t>
  </si>
  <si>
    <t>102,7</t>
  </si>
  <si>
    <t>104,6</t>
  </si>
  <si>
    <t>104,2</t>
  </si>
  <si>
    <t>3 379,0</t>
  </si>
  <si>
    <t>3 146,7</t>
  </si>
  <si>
    <t>2 897,3</t>
  </si>
  <si>
    <t>Természetbeni társadalmi juttatás (6=5+3)</t>
  </si>
  <si>
    <t>102,6</t>
  </si>
  <si>
    <t>103,1</t>
  </si>
  <si>
    <t>102,4</t>
  </si>
  <si>
    <t>18 175,2</t>
  </si>
  <si>
    <t>17 082,8</t>
  </si>
  <si>
    <t>15 931,1</t>
  </si>
  <si>
    <t>Végső fogyasztási kiadás összesen (4=1+2+3)</t>
  </si>
  <si>
    <t>98,8</t>
  </si>
  <si>
    <t>109,4</t>
  </si>
  <si>
    <t>381,2</t>
  </si>
  <si>
    <t>360,8</t>
  </si>
  <si>
    <t>328,7</t>
  </si>
  <si>
    <t>Háztartásokat segítő nonprofit intézmények fogyasztási kiadása (3)</t>
  </si>
  <si>
    <t>Kormányzat fogyasztási kiadása (2)</t>
  </si>
  <si>
    <t>Háztartások fogyasztási kiadása (1)</t>
  </si>
  <si>
    <t>4.1.10. A bruttó hazai termék (GDP) felhasználása</t>
  </si>
  <si>
    <t>515 234</t>
  </si>
  <si>
    <t>434 897</t>
  </si>
  <si>
    <t>410 426</t>
  </si>
  <si>
    <t>Termelési támogatások összesen</t>
  </si>
  <si>
    <t>276 879</t>
  </si>
  <si>
    <t>237 405</t>
  </si>
  <si>
    <t>209 846</t>
  </si>
  <si>
    <t>Egyéb termelési támogatások összesen</t>
  </si>
  <si>
    <t>7 703</t>
  </si>
  <si>
    <t>6 331</t>
  </si>
  <si>
    <t>15 534</t>
  </si>
  <si>
    <t>elkülönített alapokból</t>
  </si>
  <si>
    <t>60 430</t>
  </si>
  <si>
    <t>74 659</t>
  </si>
  <si>
    <t>73 394</t>
  </si>
  <si>
    <t>költségvetésből</t>
  </si>
  <si>
    <t>Ebből:</t>
  </si>
  <si>
    <t>68 133</t>
  </si>
  <si>
    <t>80 990</t>
  </si>
  <si>
    <t>88 928</t>
  </si>
  <si>
    <t>Egyéb támogatások összesen</t>
  </si>
  <si>
    <t>208 746</t>
  </si>
  <si>
    <t>156 415</t>
  </si>
  <si>
    <t>120 918</t>
  </si>
  <si>
    <t>Termelőfelhasználás támogatása</t>
  </si>
  <si>
    <t>238 355</t>
  </si>
  <si>
    <t>197 492</t>
  </si>
  <si>
    <t>200 580</t>
  </si>
  <si>
    <t>Terméktámogatások összesen</t>
  </si>
  <si>
    <t>232 800</t>
  </si>
  <si>
    <t>187 095</t>
  </si>
  <si>
    <t>199 022</t>
  </si>
  <si>
    <t>Belföldi terméktámogatások</t>
  </si>
  <si>
    <t>5 555</t>
  </si>
  <si>
    <t>10 397</t>
  </si>
  <si>
    <t>1 558</t>
  </si>
  <si>
    <t>Ebből: közvetlen támogatás</t>
  </si>
  <si>
    <t>1 0397</t>
  </si>
  <si>
    <t>Exporttámogatások</t>
  </si>
  <si>
    <t>3 627 530,1</t>
  </si>
  <si>
    <t>3 478 930</t>
  </si>
  <si>
    <t>3 368 853</t>
  </si>
  <si>
    <t>Termelési adók összesen</t>
  </si>
  <si>
    <t>133 971</t>
  </si>
  <si>
    <t>117 948</t>
  </si>
  <si>
    <t>105 601</t>
  </si>
  <si>
    <t>Egyéb termelési adók összesen</t>
  </si>
  <si>
    <t>82 236</t>
  </si>
  <si>
    <t>72 868</t>
  </si>
  <si>
    <t>65 589</t>
  </si>
  <si>
    <t>helyi adók</t>
  </si>
  <si>
    <t>8 091</t>
  </si>
  <si>
    <t>5 621</t>
  </si>
  <si>
    <t>8 851</t>
  </si>
  <si>
    <t>költségvetésbe</t>
  </si>
  <si>
    <t>90 327</t>
  </si>
  <si>
    <t>78 489</t>
  </si>
  <si>
    <t>74 440</t>
  </si>
  <si>
    <t>Egyéb adók összesen</t>
  </si>
  <si>
    <t>43 644</t>
  </si>
  <si>
    <t>39 459</t>
  </si>
  <si>
    <t>31 161</t>
  </si>
  <si>
    <t>Bér- és létszámadó</t>
  </si>
  <si>
    <t>3 493 559,1</t>
  </si>
  <si>
    <t>3 360 982</t>
  </si>
  <si>
    <t>3 263 252</t>
  </si>
  <si>
    <t>Termékadók összesen</t>
  </si>
  <si>
    <t>893 253,4</t>
  </si>
  <si>
    <t>786 760</t>
  </si>
  <si>
    <t>693 628</t>
  </si>
  <si>
    <t>egyéb belföldi adók</t>
  </si>
  <si>
    <t>762 130,7</t>
  </si>
  <si>
    <t>680 522</t>
  </si>
  <si>
    <t>fogyasztási adó</t>
  </si>
  <si>
    <t>1 655 384,1</t>
  </si>
  <si>
    <t>1 467 282</t>
  </si>
  <si>
    <t>1 367 318</t>
  </si>
  <si>
    <t>Belföldi termékadók</t>
  </si>
  <si>
    <t>35 449</t>
  </si>
  <si>
    <t>34 618</t>
  </si>
  <si>
    <t>51 139</t>
  </si>
  <si>
    <t>vám</t>
  </si>
  <si>
    <t>37 830</t>
  </si>
  <si>
    <t>37 153</t>
  </si>
  <si>
    <t>6 4287</t>
  </si>
  <si>
    <t>Importadók és illetékek</t>
  </si>
  <si>
    <t>1 800 345</t>
  </si>
  <si>
    <t>1 856 547</t>
  </si>
  <si>
    <t>1 831 647</t>
  </si>
  <si>
    <t>Hozzáadott érték típusú adó (áfa)</t>
  </si>
  <si>
    <t>4.1.11. A termelési adók és a termelési támogatások összefoglaló adatai [millió Ft]</t>
  </si>
  <si>
    <t>10 458 885</t>
  </si>
  <si>
    <t>4 916 882</t>
  </si>
  <si>
    <t>3 912 877</t>
  </si>
  <si>
    <t>1 629 126</t>
  </si>
  <si>
    <t>1 610 316</t>
  </si>
  <si>
    <t>1 029 437</t>
  </si>
  <si>
    <t>456 457</t>
  </si>
  <si>
    <t>124 422</t>
  </si>
  <si>
    <t>Egyéb tevékenység</t>
  </si>
  <si>
    <t>K-O</t>
  </si>
  <si>
    <t>767 927</t>
  </si>
  <si>
    <t>166 532</t>
  </si>
  <si>
    <t>412 558</t>
  </si>
  <si>
    <t>188 837</t>
  </si>
  <si>
    <t>1 257 766</t>
  </si>
  <si>
    <t>479 327</t>
  </si>
  <si>
    <t>282 090</t>
  </si>
  <si>
    <t>496 349</t>
  </si>
  <si>
    <t>141 990</t>
  </si>
  <si>
    <t>107 759</t>
  </si>
  <si>
    <t>33 743</t>
  </si>
  <si>
    <t>1 516 724</t>
  </si>
  <si>
    <t>908 547</t>
  </si>
  <si>
    <t>594 402</t>
  </si>
  <si>
    <t>13 775</t>
  </si>
  <si>
    <t>537 413</t>
  </si>
  <si>
    <t>450 305</t>
  </si>
  <si>
    <t>81 355</t>
  </si>
  <si>
    <t>5 753</t>
  </si>
  <si>
    <t>542 154</t>
  </si>
  <si>
    <t>56 644</t>
  </si>
  <si>
    <t>29 083</t>
  </si>
  <si>
    <t>456 427</t>
  </si>
  <si>
    <t>3 724 575</t>
  </si>
  <si>
    <t>1 416 743</t>
  </si>
  <si>
    <t>1 989 943</t>
  </si>
  <si>
    <t>317 889</t>
  </si>
  <si>
    <t>41 813</t>
  </si>
  <si>
    <t>31 081</t>
  </si>
  <si>
    <t>10 685</t>
  </si>
  <si>
    <t>318 207</t>
  </si>
  <si>
    <t>270 507</t>
  </si>
  <si>
    <t>22 561</t>
  </si>
  <si>
    <t>25 139</t>
  </si>
  <si>
    <t>A+B</t>
  </si>
  <si>
    <t>Bruttó hozzáadott érték, millió Ft</t>
  </si>
  <si>
    <t>2 952 121</t>
  </si>
  <si>
    <t>3 435 800</t>
  </si>
  <si>
    <t>1 939 581</t>
  </si>
  <si>
    <t>1 109 266</t>
  </si>
  <si>
    <t>817 164</t>
  </si>
  <si>
    <t>255 367</t>
  </si>
  <si>
    <t>144 571</t>
  </si>
  <si>
    <t>457 001</t>
  </si>
  <si>
    <t>142 857</t>
  </si>
  <si>
    <t>149 558</t>
  </si>
  <si>
    <t>205 155</t>
  </si>
  <si>
    <t>386 251</t>
  </si>
  <si>
    <t>113 820</t>
  </si>
  <si>
    <t>42 638</t>
  </si>
  <si>
    <t>432 626</t>
  </si>
  <si>
    <t>447 283</t>
  </si>
  <si>
    <t>9 869</t>
  </si>
  <si>
    <t>131 871</t>
  </si>
  <si>
    <t>47 845</t>
  </si>
  <si>
    <t>12 151</t>
  </si>
  <si>
    <t>69 763</t>
  </si>
  <si>
    <t>22 953</t>
  </si>
  <si>
    <t>955 687</t>
  </si>
  <si>
    <t>566 454</t>
  </si>
  <si>
    <t>1 362 430</t>
  </si>
  <si>
    <t>139 344</t>
  </si>
  <si>
    <t>11 772</t>
  </si>
  <si>
    <t>11 377</t>
  </si>
  <si>
    <t>222 420</t>
  </si>
  <si>
    <t>21 954</t>
  </si>
  <si>
    <t>36 982</t>
  </si>
  <si>
    <t>Jegyzett tőke, millió Ft</t>
  </si>
  <si>
    <t>2 255 902</t>
  </si>
  <si>
    <t>1 469 945</t>
  </si>
  <si>
    <t>514 941</t>
  </si>
  <si>
    <t>271 016</t>
  </si>
  <si>
    <t>393 403</t>
  </si>
  <si>
    <t>312 219</t>
  </si>
  <si>
    <t>51 154</t>
  </si>
  <si>
    <t>30 030</t>
  </si>
  <si>
    <t>70 837</t>
  </si>
  <si>
    <t>24 720</t>
  </si>
  <si>
    <t>36 358</t>
  </si>
  <si>
    <t>9 759</t>
  </si>
  <si>
    <t>229 102</t>
  </si>
  <si>
    <t>69 938</t>
  </si>
  <si>
    <t>21 235</t>
  </si>
  <si>
    <t>137 929</t>
  </si>
  <si>
    <t>80 135</t>
  </si>
  <si>
    <t>71 207</t>
  </si>
  <si>
    <t>8 464</t>
  </si>
  <si>
    <t>441 233</t>
  </si>
  <si>
    <t>343 683</t>
  </si>
  <si>
    <t>94 518</t>
  </si>
  <si>
    <t>3 032</t>
  </si>
  <si>
    <t>170 747</t>
  </si>
  <si>
    <t>158 136</t>
  </si>
  <si>
    <t>9 835</t>
  </si>
  <si>
    <t>2 776</t>
  </si>
  <si>
    <t>56 684</t>
  </si>
  <si>
    <t>4 754</t>
  </si>
  <si>
    <t>1 670</t>
  </si>
  <si>
    <t>50 260</t>
  </si>
  <si>
    <t>709 906</t>
  </si>
  <si>
    <t>397 561</t>
  </si>
  <si>
    <t>286 149</t>
  </si>
  <si>
    <t>26 196</t>
  </si>
  <si>
    <t>5 719</t>
  </si>
  <si>
    <t>4 416</t>
  </si>
  <si>
    <t>1 274</t>
  </si>
  <si>
    <t>98 136</t>
  </si>
  <si>
    <t>83 311</t>
  </si>
  <si>
    <t>4 284</t>
  </si>
  <si>
    <t>10 541</t>
  </si>
  <si>
    <t>Létszám, fő</t>
  </si>
  <si>
    <t>324 297</t>
  </si>
  <si>
    <t>298 310</t>
  </si>
  <si>
    <t>24 129</t>
  </si>
  <si>
    <t>1 858</t>
  </si>
  <si>
    <t>120 356</t>
  </si>
  <si>
    <t>111 490</t>
  </si>
  <si>
    <t>8 136</t>
  </si>
  <si>
    <t>4 109</t>
  </si>
  <si>
    <t>3 867</t>
  </si>
  <si>
    <t>13 166</t>
  </si>
  <si>
    <t>12 269</t>
  </si>
  <si>
    <t>15 649</t>
  </si>
  <si>
    <t>14 421</t>
  </si>
  <si>
    <t>1 180</t>
  </si>
  <si>
    <t>88 540</t>
  </si>
  <si>
    <t>79 200</t>
  </si>
  <si>
    <t>9 131</t>
  </si>
  <si>
    <t>32 557</t>
  </si>
  <si>
    <t>31 492</t>
  </si>
  <si>
    <t>11 259</t>
  </si>
  <si>
    <t>10 409</t>
  </si>
  <si>
    <t>Vállalatok száma</t>
  </si>
  <si>
    <t>hazai magán</t>
  </si>
  <si>
    <t>külföldi</t>
  </si>
  <si>
    <t>közösségi</t>
  </si>
  <si>
    <t>megnevezése</t>
  </si>
  <si>
    <t>kódja</t>
  </si>
  <si>
    <t>Tulajdonosi alszektor</t>
  </si>
  <si>
    <t>4.1.12. A vállalatok tulajdonosi szerkezete, 2005</t>
  </si>
  <si>
    <t>Összes (korrigált rendelkezésre álló) jövedelem</t>
  </si>
  <si>
    <t>Természetbeni társadalmi juttatások</t>
  </si>
  <si>
    <t>Rendelkezésre álló jövedelem</t>
  </si>
  <si>
    <t>Egyéb fizetett folyó transzferek</t>
  </si>
  <si>
    <t>Munkavállalók önkéntes társadalombiztosítási hozzájárulásai</t>
  </si>
  <si>
    <t>Munkavállalók kötelező társadalombiztosítási hozzájárulásai</t>
  </si>
  <si>
    <t>Munkaadói és egyéb társadalombiztosítási hozzájárulás</t>
  </si>
  <si>
    <t>Adók összesen</t>
  </si>
  <si>
    <t>Egyéb adók</t>
  </si>
  <si>
    <t>Jövedelemadó</t>
  </si>
  <si>
    <t>Egyéb kapott folyó transzferek</t>
  </si>
  <si>
    <t>Pénzbeli társadalmi juttatások összesen</t>
  </si>
  <si>
    <t>Társadalombiztosítási jellegű juttatások</t>
  </si>
  <si>
    <t>Nem alapszerű társadalombiztosítási juttatások</t>
  </si>
  <si>
    <t>Magánalapok pénzbeli juttatásai</t>
  </si>
  <si>
    <t>Kötelező társadalombiztosítás pénzbeli juttatásai</t>
  </si>
  <si>
    <t>Elsődleges jövedelmek egyenlege</t>
  </si>
  <si>
    <t>Osztalék</t>
  </si>
  <si>
    <t>Kamat</t>
  </si>
  <si>
    <t>Tulajdonosi jövedelem</t>
  </si>
  <si>
    <t>Vegyes jövedelem</t>
  </si>
  <si>
    <t>Működési eredmény</t>
  </si>
  <si>
    <t>Munkavállalói jövedelem</t>
  </si>
  <si>
    <t>Munkaadói társadalombiztosítási hozzájárulás</t>
  </si>
  <si>
    <t>Bérek, keresetek összesen</t>
  </si>
  <si>
    <t>4.1.13. A háztartások jövedelme</t>
  </si>
  <si>
    <t>Társadalmi juttatások összesen</t>
  </si>
  <si>
    <t>Természetbeni juttatások összesen</t>
  </si>
  <si>
    <t>Egyéb</t>
  </si>
  <si>
    <t>Állami lakások amortizációja</t>
  </si>
  <si>
    <t>Közlekedési árak támogatása</t>
  </si>
  <si>
    <t>Szociális ellátás</t>
  </si>
  <si>
    <t>Kultúra, sport, üdülés, szálláshely</t>
  </si>
  <si>
    <t>Egészségügyi ellátás</t>
  </si>
  <si>
    <t>Pénzbeli juttatások összesen</t>
  </si>
  <si>
    <t>Önkéntes kölcsönös biztosítási pénztárak juttatásai</t>
  </si>
  <si>
    <t>Lakásberuházások kamattámogatása</t>
  </si>
  <si>
    <t>Ösztöndíj és egyéb támogatás</t>
  </si>
  <si>
    <t>Rendszeres és eseti szociális segélyek</t>
  </si>
  <si>
    <t>–</t>
  </si>
  <si>
    <t>Munkanélküliek ellátása</t>
  </si>
  <si>
    <t>Családi pótlék, anyasági támogatás</t>
  </si>
  <si>
    <t>Gyermekgondozási díj</t>
  </si>
  <si>
    <t>Gyermekgondozási segély, támogatás</t>
  </si>
  <si>
    <t>Terhességi-gyermekágyi segély</t>
  </si>
  <si>
    <t>Betegséggel kapcsolatos egyéb ellátások</t>
  </si>
  <si>
    <t>Táppénz</t>
  </si>
  <si>
    <t>Korengedményes nyugdíj</t>
  </si>
  <si>
    <t>Nyugdíjellátáshoz kapcsolódó pótlékok, segélyek, járadékok</t>
  </si>
  <si>
    <t>Nyugdíj összesen</t>
  </si>
  <si>
    <t>juttatása</t>
  </si>
  <si>
    <t>A háztartáso-kat segítő nonprofit intézmények</t>
  </si>
  <si>
    <t>Munkaadók</t>
  </si>
  <si>
    <t>Elkülönített alapok</t>
  </si>
  <si>
    <t>Költségvetés</t>
  </si>
  <si>
    <t>Társadalom-biztosítási alapok</t>
  </si>
  <si>
    <t>4.1.14. Társadalmi juttatások, 2005 [folyó áron, millió Ft]</t>
  </si>
  <si>
    <t>..</t>
  </si>
  <si>
    <t>Egy főre jutó reáljövedelem</t>
  </si>
  <si>
    <t>Egy keresőre jutó reálkereset</t>
  </si>
  <si>
    <t>Fogyasztóár-index</t>
  </si>
  <si>
    <t>Egy keresőre jutó nettó nominál átlagkereset</t>
  </si>
  <si>
    <t>4.1.15. A reálkereset és a reáljövedelem indexe</t>
  </si>
  <si>
    <t>Bruttó hitelnyújtás</t>
  </si>
  <si>
    <t>Hitelfelvétel és -törlesztés egyenlege</t>
  </si>
  <si>
    <t>Nettó hitelnyújtás</t>
  </si>
  <si>
    <t>Lakásberuházás</t>
  </si>
  <si>
    <t>Felhalmozás</t>
  </si>
  <si>
    <t>Tőketranszferek egyenlege</t>
  </si>
  <si>
    <t>Megtakarítás</t>
  </si>
  <si>
    <t>Rezidens háztartások tényleges fogyasztása</t>
  </si>
  <si>
    <t>Magánnyugdíjpénztárak miatti korrekció</t>
  </si>
  <si>
    <t>4.1.16. A háztartások jövedelmének felhasználása</t>
  </si>
  <si>
    <t>Háztartások tényleges fogyasztása</t>
  </si>
  <si>
    <t>A kormányzat egyéni célú fogyasztási kiadásai</t>
  </si>
  <si>
    <t xml:space="preserve">14. </t>
  </si>
  <si>
    <t>A háztartásokat segítő nonprofit intézmények egyéni célú fogyasztási kiadásai</t>
  </si>
  <si>
    <t>13.</t>
  </si>
  <si>
    <t>Háztartások fogyasztási kiadása, nemzeti</t>
  </si>
  <si>
    <t>Idegenforgalom egyenlege</t>
  </si>
  <si>
    <t>Háztartások fogyasztási kiadása, hazai</t>
  </si>
  <si>
    <t>Egyéb termékek és szolgáltatások</t>
  </si>
  <si>
    <t>12.</t>
  </si>
  <si>
    <t>Vendéglátás és szálláshely-szolgáltatás</t>
  </si>
  <si>
    <t>11.</t>
  </si>
  <si>
    <t>10.</t>
  </si>
  <si>
    <t>Szabadidő és kultúra</t>
  </si>
  <si>
    <t>09.</t>
  </si>
  <si>
    <t>Hírközlés</t>
  </si>
  <si>
    <t>08.</t>
  </si>
  <si>
    <t>Közlekedés és szállítás</t>
  </si>
  <si>
    <t xml:space="preserve">07. </t>
  </si>
  <si>
    <t>Egészségügy</t>
  </si>
  <si>
    <t xml:space="preserve">06. </t>
  </si>
  <si>
    <t>Lakberendezés, lakásfelszerelés, rendszeres lakáskarbantartás</t>
  </si>
  <si>
    <t>05.</t>
  </si>
  <si>
    <t>Lakásszolgáltatás, víz, villamos energia, gáz és egyéb tüzelőanyag</t>
  </si>
  <si>
    <t>04.</t>
  </si>
  <si>
    <t>Ruházat és lábbeli</t>
  </si>
  <si>
    <t>03.</t>
  </si>
  <si>
    <t>Szeszes italok, dohányáruk és kábítószerek</t>
  </si>
  <si>
    <t>02.</t>
  </si>
  <si>
    <t>Élelmiszerek és alkoholmentes italok</t>
  </si>
  <si>
    <t>01.</t>
  </si>
  <si>
    <t>Folyó áron, millió Ft</t>
  </si>
  <si>
    <t>4.1.17. A háztartások fogyasztása a javak rendeltetése szerint (COICOP)</t>
  </si>
  <si>
    <t>Household consumption expenditure, national concept</t>
  </si>
  <si>
    <t>Household consumption expenditure, domestic concept</t>
  </si>
  <si>
    <t>Services</t>
  </si>
  <si>
    <t>Szolgáltatások</t>
  </si>
  <si>
    <t>Goods total</t>
  </si>
  <si>
    <t>Termékek összesen</t>
  </si>
  <si>
    <t>Non-durable goods</t>
  </si>
  <si>
    <t>Nem tartós javak</t>
  </si>
  <si>
    <t>Semidurable goods</t>
  </si>
  <si>
    <t>Féltartós javak</t>
  </si>
  <si>
    <t>Durable goods</t>
  </si>
  <si>
    <t>Tartós javak</t>
  </si>
  <si>
    <t>Az egy főre jutó fogyasztás indexe, összehasonlító áron, előző év = 100,0</t>
  </si>
  <si>
    <t>A fogyasztás szerkezete, folyó áron, %</t>
  </si>
  <si>
    <t>Fogyasztási kiadás, folyó áron, millió Ft</t>
  </si>
  <si>
    <t>Denomination</t>
  </si>
  <si>
    <t>4.1.18. A háztartások fogyasztási kiadása a javak tartóssága szerint</t>
  </si>
  <si>
    <t>Szénhidrát, gramm</t>
  </si>
  <si>
    <t>Zsír, gramm</t>
  </si>
  <si>
    <t>állati fehérje, gramm</t>
  </si>
  <si>
    <t>Fehérje, gramm</t>
  </si>
  <si>
    <t>Kilojoule (kJ)</t>
  </si>
  <si>
    <t>4.1.19. Tápanyagfogyasztás [egy főre jutó napi átlagos mennyiség]</t>
  </si>
  <si>
    <t>Dohány</t>
  </si>
  <si>
    <t>Szeszes italok összesen, absz. liter</t>
  </si>
  <si>
    <t>Égetett szeszes italok, liter</t>
  </si>
  <si>
    <t>Sör, liter</t>
  </si>
  <si>
    <t>Bor, liter</t>
  </si>
  <si>
    <t>Tea, dkg</t>
  </si>
  <si>
    <t>Kávé</t>
  </si>
  <si>
    <t>Italok, dohányáru</t>
  </si>
  <si>
    <t>déligyümölcs</t>
  </si>
  <si>
    <t>hazai</t>
  </si>
  <si>
    <t>Gyümölcs</t>
  </si>
  <si>
    <t>Zöldség, főzelékfélék</t>
  </si>
  <si>
    <t>Kakaópor, dkg</t>
  </si>
  <si>
    <t>Cukor</t>
  </si>
  <si>
    <t>Burgonya</t>
  </si>
  <si>
    <t>Rizs</t>
  </si>
  <si>
    <t>Liszt</t>
  </si>
  <si>
    <t>Cereáliák</t>
  </si>
  <si>
    <t>Margarin</t>
  </si>
  <si>
    <t>Étolaj</t>
  </si>
  <si>
    <t>Baromfizsiradék</t>
  </si>
  <si>
    <t>Sertészsiradék</t>
  </si>
  <si>
    <t>Vaj és vajkrém</t>
  </si>
  <si>
    <t>Zsiradékok</t>
  </si>
  <si>
    <t>Tojás</t>
  </si>
  <si>
    <t>Tej és tejtermékek</t>
  </si>
  <si>
    <t>Hal</t>
  </si>
  <si>
    <t>Hús és húskészítmények összesen</t>
  </si>
  <si>
    <t>Vad, kecske, házinyúl</t>
  </si>
  <si>
    <t>Baromfihús</t>
  </si>
  <si>
    <t>Belsőség</t>
  </si>
  <si>
    <t>Csontos hús összesen</t>
  </si>
  <si>
    <t>Ló- és juhhús</t>
  </si>
  <si>
    <t>Marha- és borjúhús</t>
  </si>
  <si>
    <t>Sertéshús</t>
  </si>
  <si>
    <t>Hús, húskészítmény, hal</t>
  </si>
  <si>
    <r>
      <t>Élelmiszerek</t>
    </r>
    <r>
      <rPr>
        <b/>
        <vertAlign val="superscript"/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/>
    </r>
  </si>
  <si>
    <t xml:space="preserve">Élelmiszer, ital, dohányáru </t>
  </si>
  <si>
    <t>4.1.20. Fogyasztás a fontosabb élelmiszerekből, italokból és dohányáruból [egy főre jutó évi átlagos mennyiség, kg]</t>
  </si>
  <si>
    <t>Korrigált rendelkezésre álló jövedelem (B.6n–D.63)</t>
  </si>
  <si>
    <t>B.7</t>
  </si>
  <si>
    <t>Egyéni felhasználásra szolgáló nem piaci termékek és szolgáltatások</t>
  </si>
  <si>
    <t>D.632</t>
  </si>
  <si>
    <t>Társadalombiztosítás jellegű természetbeni juttatások</t>
  </si>
  <si>
    <t>D.6313</t>
  </si>
  <si>
    <t>Kötelező tb-egyéb természetbeni juttatásai</t>
  </si>
  <si>
    <t>D.6312</t>
  </si>
  <si>
    <t>Természetbeni társadalmi transzferek</t>
  </si>
  <si>
    <t>D.631</t>
  </si>
  <si>
    <t>Természetbeni juttatások</t>
  </si>
  <si>
    <t>D.63</t>
  </si>
  <si>
    <t>Természetbeni jövedelmek újraelosztása</t>
  </si>
  <si>
    <t>Rendelkezésre álló jövedelem
(B.5n+D.5+D.61–D.62+D.7)</t>
  </si>
  <si>
    <t xml:space="preserve">B.6n
</t>
  </si>
  <si>
    <t>Egyéb folyó transzferek (fizetett)</t>
  </si>
  <si>
    <t>Egyéb folyó transzferek (kapott)</t>
  </si>
  <si>
    <t xml:space="preserve">Egyéb folyó transzferek egyenlege </t>
  </si>
  <si>
    <t xml:space="preserve">D.7 </t>
  </si>
  <si>
    <t>TB-jellegű pénzbeni juttatások</t>
  </si>
  <si>
    <t>D.624</t>
  </si>
  <si>
    <t>Munkavállalóknak nyújtott nem alapszerű tb-juttatások</t>
  </si>
  <si>
    <t>D.623</t>
  </si>
  <si>
    <t>Kötelező tb-pénzbeni juttatásai</t>
  </si>
  <si>
    <t>D.621</t>
  </si>
  <si>
    <t>Pénzbeni társadalmi juttatások</t>
  </si>
  <si>
    <t>D.62</t>
  </si>
  <si>
    <t xml:space="preserve"> Imputált tb-hozzájárulások</t>
  </si>
  <si>
    <t>D.612</t>
  </si>
  <si>
    <t>Önállók és foglalkozásban nem állók</t>
  </si>
  <si>
    <t>D.6113</t>
  </si>
  <si>
    <t>Munkavállalók tb-hozzájárulásai</t>
  </si>
  <si>
    <t>D.6112</t>
  </si>
  <si>
    <t>Munkaadók tényleges tb-hozzájárulása</t>
  </si>
  <si>
    <t>D.6111</t>
  </si>
  <si>
    <t>Tényleges tb-hozzájárulások</t>
  </si>
  <si>
    <t>D.611</t>
  </si>
  <si>
    <t>TB-hozzájárulások (kapott)</t>
  </si>
  <si>
    <t>D.61</t>
  </si>
  <si>
    <t>Egyéb folyó adók</t>
  </si>
  <si>
    <t>D.59</t>
  </si>
  <si>
    <t>Jövedelemadók</t>
  </si>
  <si>
    <t>D.51</t>
  </si>
  <si>
    <t>Folyó jövedelem-, vagyon- stb. adók</t>
  </si>
  <si>
    <t>D.5</t>
  </si>
  <si>
    <t>Jövedelmek másodlagos elosztása</t>
  </si>
  <si>
    <t>Elsődleges jövedelmek egyenlege
(B.2n+D.2–D.3+D.4)</t>
  </si>
  <si>
    <t xml:space="preserve">B.5n
</t>
  </si>
  <si>
    <t>Bérleti díjként kapott tulajdonosi jövedelem</t>
  </si>
  <si>
    <t>D.45</t>
  </si>
  <si>
    <t>Vállalatok jövedelméből kapott osztalék</t>
  </si>
  <si>
    <t>D.421</t>
  </si>
  <si>
    <t>Kamatok (fizetett)</t>
  </si>
  <si>
    <t>Kamatok (kapott)</t>
  </si>
  <si>
    <t>D.41</t>
  </si>
  <si>
    <t xml:space="preserve">Tulajdonosi jövedelmek egyenlege </t>
  </si>
  <si>
    <t>D.4</t>
  </si>
  <si>
    <t>Egyéb termelési támogatások</t>
  </si>
  <si>
    <t>D.39</t>
  </si>
  <si>
    <t>Termék támogatások</t>
  </si>
  <si>
    <t>D.31</t>
  </si>
  <si>
    <t xml:space="preserve">Támogatások </t>
  </si>
  <si>
    <t>D.3</t>
  </si>
  <si>
    <t>Egyéb termelési adók</t>
  </si>
  <si>
    <t>D.29</t>
  </si>
  <si>
    <t>Termékadók</t>
  </si>
  <si>
    <t>D.21</t>
  </si>
  <si>
    <t>Termelési és importadók</t>
  </si>
  <si>
    <t xml:space="preserve">D.2 </t>
  </si>
  <si>
    <t>Elsődleges jövedelmek elosztása</t>
  </si>
  <si>
    <t>Működési eredmény (nettó)
(B.1n–D.1+D.39–D.29)</t>
  </si>
  <si>
    <t xml:space="preserve">B.2n
</t>
  </si>
  <si>
    <t>Egyéb termelési adók (fizetett) és (kapott) támogatások egyenlege</t>
  </si>
  <si>
    <t>D.39–D.29</t>
  </si>
  <si>
    <t>Munkaadók imputált tb-hozzájárulásai</t>
  </si>
  <si>
    <t>D.122</t>
  </si>
  <si>
    <t>Munkaadók tényleges tb-hozzájárulásai</t>
  </si>
  <si>
    <t>D.121</t>
  </si>
  <si>
    <t xml:space="preserve"> Munkaadók tb-hozzájárulásai</t>
  </si>
  <si>
    <t>D.12</t>
  </si>
  <si>
    <t xml:space="preserve"> Bérek, keresetek</t>
  </si>
  <si>
    <t>D.11</t>
  </si>
  <si>
    <t>Munkavállalói jövedelmek összesen</t>
  </si>
  <si>
    <t xml:space="preserve">D.1 </t>
  </si>
  <si>
    <t>Hozzáadott érték (nettó)</t>
  </si>
  <si>
    <t>B.1n</t>
  </si>
  <si>
    <t>Jövedelmek keletkezése</t>
  </si>
  <si>
    <t>B.7n</t>
  </si>
  <si>
    <t>Egyéb folyó transzferek egyenlege</t>
  </si>
  <si>
    <t>összesen</t>
  </si>
  <si>
    <t>tb-alapok</t>
  </si>
  <si>
    <t>önkormányzat</t>
  </si>
  <si>
    <t>központ</t>
  </si>
  <si>
    <t xml:space="preserve">Alszektorok </t>
  </si>
  <si>
    <t>ESA-kód</t>
  </si>
  <si>
    <t>4.1.21. A kormányzati szektor jövedelem-elosztási számlái alszektoronként [millió Ft]</t>
  </si>
  <si>
    <t>Nettó hitelnyújtás, hitelfelvét
(B.10.1–P.51–P.52+K.1–K.2)</t>
  </si>
  <si>
    <t xml:space="preserve">B.9
</t>
  </si>
  <si>
    <t>Nem termelt nem pénzügyi eszközök beszerzésének 
és eladásának egyenlege</t>
  </si>
  <si>
    <t xml:space="preserve">K.2
</t>
  </si>
  <si>
    <t>Állóeszköz-felhasználás</t>
  </si>
  <si>
    <t xml:space="preserve">K.1 </t>
  </si>
  <si>
    <t>Készletváltozás</t>
  </si>
  <si>
    <t>P.52</t>
  </si>
  <si>
    <t xml:space="preserve">Bruttó állóeszköz-felhalmozás </t>
  </si>
  <si>
    <t>P.51</t>
  </si>
  <si>
    <t>Nem pénzügyi eszközök felhalmozása</t>
  </si>
  <si>
    <t xml:space="preserve">A nettó vagyon változása megtakarítás és 
tőketranszferek miatt (B.8n+D.9) </t>
  </si>
  <si>
    <t xml:space="preserve">B.10.1
</t>
  </si>
  <si>
    <t>Egyéb tőketranszferek</t>
  </si>
  <si>
    <t>D.99</t>
  </si>
  <si>
    <t>Beruházási támogatások</t>
  </si>
  <si>
    <t>D.92</t>
  </si>
  <si>
    <t>Tőketranszferek (fizetett)</t>
  </si>
  <si>
    <t>D.9</t>
  </si>
  <si>
    <t xml:space="preserve">D.99 </t>
  </si>
  <si>
    <t>Tőkeadók</t>
  </si>
  <si>
    <t>D.91</t>
  </si>
  <si>
    <t>Tőketranszferek (kapott)</t>
  </si>
  <si>
    <t xml:space="preserve">Tőketranszferek egyenlege </t>
  </si>
  <si>
    <t>A nettó vagyon változása megtakarítás és tőketranszferek miatt</t>
  </si>
  <si>
    <t>Megtakarítás (B.7n–P.4)</t>
  </si>
  <si>
    <t>B.8n</t>
  </si>
  <si>
    <t>Közösségi fogyasztás</t>
  </si>
  <si>
    <t>P.42</t>
  </si>
  <si>
    <t>Végső fogyasztás</t>
  </si>
  <si>
    <t>P.4</t>
  </si>
  <si>
    <t>Korrigált rendelkezésre álló jövedelem</t>
  </si>
  <si>
    <t>Korrigált rendelkezésre álló jövedelem felhasználása</t>
  </si>
  <si>
    <t>Megtakarítás (B.6n–P.3)</t>
  </si>
  <si>
    <t>Közösségi fogyasztási kiadás</t>
  </si>
  <si>
    <t>P.32</t>
  </si>
  <si>
    <t>Egyéni fogyasztási kiadás</t>
  </si>
  <si>
    <t>P.31</t>
  </si>
  <si>
    <t>Végső fogyasztási kiadás</t>
  </si>
  <si>
    <t>P.3</t>
  </si>
  <si>
    <t xml:space="preserve">Rendelkezésre álló jövedelem </t>
  </si>
  <si>
    <t>B.6n</t>
  </si>
  <si>
    <t>Rendelkezésre álló jövedelem felhasználása</t>
  </si>
  <si>
    <t>4.1.22. A kormányzati szektor jövedelem-felhasználási számlái és tőkeszámlái alszektoronként [millió Ft]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</si>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</sst>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"/>
    <numFmt numFmtId="165" formatCode="0.0"/>
    <numFmt numFmtId="166" formatCode="@____"/>
    <numFmt numFmtId="167" formatCode="#,##0.0____"/>
    <numFmt numFmtId="168" formatCode="#,##0__"/>
    <numFmt numFmtId="169" formatCode="#,##0.0__"/>
    <numFmt numFmtId="170" formatCode="#,##0.000"/>
  </numFmts>
  <fonts count="23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12"/>
      <name val="Arial"/>
      <family val="2"/>
      <charset val="238"/>
    </font>
    <font>
      <sz val="8"/>
      <color indexed="17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color indexed="81"/>
      <name val="Arial"/>
      <family val="2"/>
      <charset val="238"/>
    </font>
    <font>
      <sz val="8"/>
      <color indexed="81"/>
      <name val="Tahoma"/>
      <family val="2"/>
      <charset val="238"/>
    </font>
    <font>
      <sz val="8"/>
      <color indexed="10"/>
      <name val="Arial"/>
      <family val="2"/>
      <charset val="238"/>
    </font>
    <font>
      <b/>
      <sz val="8"/>
      <color indexed="17"/>
      <name val="Arial"/>
      <family val="2"/>
      <charset val="238"/>
    </font>
    <font>
      <sz val="7"/>
      <color indexed="81"/>
      <name val="Tahoma"/>
      <family val="2"/>
      <charset val="238"/>
    </font>
    <font>
      <sz val="7"/>
      <color indexed="81"/>
      <name val="Arial"/>
      <family val="2"/>
      <charset val="238"/>
    </font>
    <font>
      <b/>
      <vertAlign val="superscript"/>
      <sz val="8"/>
      <name val="Arial"/>
      <family val="2"/>
      <charset val="238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9"/>
      <color indexed="81"/>
      <name val="Tahoma"/>
      <family val="2"/>
      <charset val="238"/>
    </font>
    <font>
      <sz val="9"/>
      <color indexed="8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221">
    <xf numFmtId="0" fontId="0" fillId="0" borderId="0" xfId="0"/>
    <xf numFmtId="0" fontId="1" fillId="0" borderId="0" xfId="0" applyFont="1"/>
    <xf numFmtId="0" fontId="1" fillId="0" borderId="0" xfId="0" applyFont="1" applyAlignment="1"/>
    <xf numFmtId="16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left" wrapText="1"/>
    </xf>
    <xf numFmtId="164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left" wrapText="1"/>
    </xf>
    <xf numFmtId="164" fontId="2" fillId="0" borderId="0" xfId="0" applyNumberFormat="1" applyFont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top"/>
    </xf>
    <xf numFmtId="164" fontId="2" fillId="0" borderId="0" xfId="0" applyNumberFormat="1" applyFont="1" applyAlignment="1">
      <alignment horizontal="right"/>
    </xf>
    <xf numFmtId="0" fontId="2" fillId="0" borderId="0" xfId="0" applyFont="1" applyAlignment="1"/>
    <xf numFmtId="164" fontId="1" fillId="0" borderId="0" xfId="0" applyNumberFormat="1" applyFont="1" applyAlignment="1"/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3" fontId="1" fillId="0" borderId="0" xfId="0" applyNumberFormat="1" applyFont="1" applyAlignment="1">
      <alignment horizontal="right"/>
    </xf>
    <xf numFmtId="3" fontId="1" fillId="0" borderId="0" xfId="0" applyNumberFormat="1" applyFont="1" applyAlignment="1"/>
    <xf numFmtId="165" fontId="1" fillId="0" borderId="0" xfId="0" applyNumberFormat="1" applyFont="1" applyBorder="1" applyAlignment="1"/>
    <xf numFmtId="165" fontId="1" fillId="0" borderId="0" xfId="0" applyNumberFormat="1" applyFont="1" applyFill="1" applyAlignment="1">
      <alignment horizontal="right"/>
    </xf>
    <xf numFmtId="0" fontId="1" fillId="0" borderId="0" xfId="0" applyFont="1" applyBorder="1" applyAlignment="1"/>
    <xf numFmtId="165" fontId="1" fillId="0" borderId="0" xfId="0" applyNumberFormat="1" applyFont="1" applyAlignment="1"/>
    <xf numFmtId="0" fontId="3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" fillId="0" borderId="0" xfId="0" applyFont="1" applyAlignment="1">
      <alignment vertical="top"/>
    </xf>
    <xf numFmtId="0" fontId="3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/>
    </xf>
    <xf numFmtId="0" fontId="4" fillId="0" borderId="0" xfId="0" applyNumberFormat="1" applyFont="1" applyAlignment="1">
      <alignment horizontal="center"/>
    </xf>
    <xf numFmtId="164" fontId="1" fillId="0" borderId="0" xfId="0" applyNumberFormat="1" applyFont="1" applyBorder="1" applyAlignment="1"/>
    <xf numFmtId="164" fontId="1" fillId="0" borderId="0" xfId="0" applyNumberFormat="1" applyFont="1" applyBorder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indent="3"/>
    </xf>
    <xf numFmtId="0" fontId="1" fillId="0" borderId="8" xfId="0" applyFont="1" applyBorder="1" applyAlignment="1">
      <alignment horizontal="left" vertical="top" wrapText="1"/>
    </xf>
    <xf numFmtId="164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top"/>
    </xf>
    <xf numFmtId="164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center"/>
    </xf>
    <xf numFmtId="164" fontId="1" fillId="0" borderId="1" xfId="0" applyNumberFormat="1" applyFont="1" applyBorder="1" applyAlignment="1">
      <alignment horizontal="right" vertical="top"/>
    </xf>
    <xf numFmtId="0" fontId="1" fillId="0" borderId="1" xfId="0" applyFont="1" applyBorder="1" applyAlignment="1">
      <alignment vertical="top" wrapText="1"/>
    </xf>
    <xf numFmtId="0" fontId="1" fillId="0" borderId="0" xfId="0" applyFont="1" applyBorder="1"/>
    <xf numFmtId="0" fontId="1" fillId="0" borderId="1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top"/>
    </xf>
    <xf numFmtId="0" fontId="2" fillId="0" borderId="0" xfId="0" applyFont="1" applyAlignment="1">
      <alignment vertical="top" wrapText="1"/>
    </xf>
    <xf numFmtId="3" fontId="2" fillId="0" borderId="0" xfId="0" applyNumberFormat="1" applyFont="1" applyAlignment="1">
      <alignment horizontal="right" vertical="top"/>
    </xf>
    <xf numFmtId="3" fontId="1" fillId="0" borderId="0" xfId="0" applyNumberFormat="1" applyFont="1" applyAlignment="1">
      <alignment horizontal="right" vertical="top"/>
    </xf>
    <xf numFmtId="3" fontId="1" fillId="0" borderId="0" xfId="0" applyNumberFormat="1" applyFont="1" applyAlignment="1">
      <alignment horizontal="right" vertical="top" wrapText="1"/>
    </xf>
    <xf numFmtId="0" fontId="1" fillId="0" borderId="0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3" fontId="2" fillId="0" borderId="0" xfId="0" applyNumberFormat="1" applyFont="1" applyAlignment="1">
      <alignment horizontal="right" vertical="top" wrapText="1"/>
    </xf>
    <xf numFmtId="3" fontId="1" fillId="0" borderId="0" xfId="0" applyNumberFormat="1" applyFont="1" applyAlignment="1">
      <alignment horizontal="center" vertical="top" wrapText="1"/>
    </xf>
    <xf numFmtId="0" fontId="1" fillId="0" borderId="0" xfId="0" applyFont="1" applyBorder="1" applyAlignment="1">
      <alignment wrapText="1"/>
    </xf>
    <xf numFmtId="0" fontId="1" fillId="0" borderId="0" xfId="0" applyFont="1" applyFill="1"/>
    <xf numFmtId="0" fontId="1" fillId="0" borderId="0" xfId="0" applyFont="1" applyFill="1" applyAlignment="1"/>
    <xf numFmtId="165" fontId="2" fillId="0" borderId="0" xfId="0" applyNumberFormat="1" applyFont="1" applyAlignment="1">
      <alignment horizontal="right" vertical="top" wrapText="1"/>
    </xf>
    <xf numFmtId="164" fontId="2" fillId="0" borderId="0" xfId="0" applyNumberFormat="1" applyFont="1" applyAlignment="1">
      <alignment horizontal="right" vertical="top" wrapText="1"/>
    </xf>
    <xf numFmtId="0" fontId="2" fillId="0" borderId="0" xfId="0" applyFont="1" applyFill="1" applyAlignment="1">
      <alignment wrapText="1"/>
    </xf>
    <xf numFmtId="165" fontId="1" fillId="0" borderId="0" xfId="0" applyNumberFormat="1" applyFont="1" applyAlignment="1">
      <alignment horizontal="right" vertical="top" wrapText="1"/>
    </xf>
    <xf numFmtId="164" fontId="1" fillId="0" borderId="0" xfId="0" applyNumberFormat="1" applyFont="1" applyAlignment="1">
      <alignment horizontal="right" vertical="top" wrapText="1"/>
    </xf>
    <xf numFmtId="0" fontId="1" fillId="0" borderId="0" xfId="0" applyFont="1" applyFill="1" applyAlignment="1">
      <alignment wrapText="1"/>
    </xf>
    <xf numFmtId="165" fontId="1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165" fontId="1" fillId="0" borderId="1" xfId="0" applyNumberFormat="1" applyFont="1" applyBorder="1" applyAlignment="1">
      <alignment horizontal="right" vertical="top"/>
    </xf>
    <xf numFmtId="0" fontId="3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4" fillId="0" borderId="15" xfId="0" applyNumberFormat="1" applyFont="1" applyBorder="1" applyAlignment="1">
      <alignment horizontal="center"/>
    </xf>
    <xf numFmtId="0" fontId="3" fillId="0" borderId="15" xfId="0" applyFont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top"/>
    </xf>
    <xf numFmtId="3" fontId="2" fillId="0" borderId="0" xfId="0" applyNumberFormat="1" applyFont="1" applyAlignment="1">
      <alignment horizontal="right" vertical="center" wrapText="1"/>
    </xf>
    <xf numFmtId="0" fontId="2" fillId="0" borderId="0" xfId="0" applyNumberFormat="1" applyFont="1" applyAlignment="1">
      <alignment wrapText="1"/>
    </xf>
    <xf numFmtId="0" fontId="2" fillId="0" borderId="0" xfId="0" applyFont="1"/>
    <xf numFmtId="0" fontId="2" fillId="0" borderId="0" xfId="0" applyNumberFormat="1" applyFont="1" applyAlignment="1">
      <alignment horizontal="left" wrapText="1"/>
    </xf>
    <xf numFmtId="3" fontId="1" fillId="0" borderId="0" xfId="0" applyNumberFormat="1" applyFont="1" applyAlignment="1">
      <alignment horizontal="right" vertical="center" wrapText="1"/>
    </xf>
    <xf numFmtId="3" fontId="1" fillId="0" borderId="0" xfId="0" applyNumberFormat="1" applyFont="1" applyFill="1" applyAlignment="1">
      <alignment horizontal="right" vertical="center" wrapText="1"/>
    </xf>
    <xf numFmtId="0" fontId="1" fillId="0" borderId="0" xfId="0" applyNumberFormat="1" applyFont="1" applyAlignment="1">
      <alignment horizontal="left" wrapText="1" indent="1"/>
    </xf>
    <xf numFmtId="3" fontId="1" fillId="0" borderId="0" xfId="0" applyNumberFormat="1" applyFont="1" applyAlignment="1">
      <alignment horizontal="right" vertical="center"/>
    </xf>
    <xf numFmtId="3" fontId="2" fillId="0" borderId="0" xfId="0" applyNumberFormat="1" applyFont="1" applyFill="1" applyAlignment="1">
      <alignment horizontal="right" vertical="center" wrapText="1"/>
    </xf>
    <xf numFmtId="3" fontId="1" fillId="0" borderId="0" xfId="0" applyNumberFormat="1" applyFont="1" applyFill="1" applyAlignment="1">
      <alignment horizontal="right" vertical="center"/>
    </xf>
    <xf numFmtId="0" fontId="1" fillId="0" borderId="0" xfId="0" applyFont="1" applyAlignment="1">
      <alignment vertical="center" wrapText="1"/>
    </xf>
    <xf numFmtId="0" fontId="1" fillId="0" borderId="18" xfId="0" applyFont="1" applyBorder="1" applyAlignment="1">
      <alignment horizontal="center" vertical="center" wrapText="1"/>
    </xf>
    <xf numFmtId="3" fontId="1" fillId="0" borderId="0" xfId="0" applyNumberFormat="1" applyFont="1"/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top"/>
    </xf>
    <xf numFmtId="164" fontId="2" fillId="0" borderId="0" xfId="0" applyNumberFormat="1" applyFont="1"/>
    <xf numFmtId="164" fontId="1" fillId="0" borderId="0" xfId="0" applyNumberFormat="1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 indent="1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3" fontId="2" fillId="0" borderId="0" xfId="0" applyNumberFormat="1" applyFont="1" applyAlignment="1">
      <alignment vertical="center"/>
    </xf>
    <xf numFmtId="3" fontId="1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/>
    <xf numFmtId="3" fontId="1" fillId="0" borderId="0" xfId="0" applyNumberFormat="1" applyFont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right"/>
    </xf>
    <xf numFmtId="165" fontId="1" fillId="0" borderId="0" xfId="0" applyNumberFormat="1" applyFont="1"/>
    <xf numFmtId="0" fontId="1" fillId="0" borderId="0" xfId="0" applyFont="1" applyAlignment="1">
      <alignment horizontal="center"/>
    </xf>
    <xf numFmtId="165" fontId="1" fillId="0" borderId="0" xfId="0" applyNumberFormat="1" applyFont="1" applyBorder="1" applyAlignment="1">
      <alignment horizontal="right"/>
    </xf>
    <xf numFmtId="165" fontId="1" fillId="0" borderId="0" xfId="0" applyNumberFormat="1" applyFont="1" applyBorder="1"/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Border="1"/>
    <xf numFmtId="0" fontId="1" fillId="0" borderId="0" xfId="0" applyFont="1" applyBorder="1" applyAlignment="1">
      <alignment horizontal="center"/>
    </xf>
    <xf numFmtId="166" fontId="1" fillId="0" borderId="0" xfId="0" applyNumberFormat="1" applyFont="1" applyAlignment="1">
      <alignment horizontal="right"/>
    </xf>
    <xf numFmtId="164" fontId="1" fillId="0" borderId="0" xfId="0" applyNumberFormat="1" applyFont="1" applyBorder="1"/>
    <xf numFmtId="164" fontId="4" fillId="0" borderId="0" xfId="0" applyNumberFormat="1" applyFont="1" applyBorder="1"/>
    <xf numFmtId="0" fontId="1" fillId="0" borderId="0" xfId="0" applyFont="1" applyAlignment="1">
      <alignment horizontal="left" wrapText="1" indent="1"/>
    </xf>
    <xf numFmtId="167" fontId="1" fillId="0" borderId="0" xfId="0" applyNumberFormat="1" applyFont="1" applyBorder="1"/>
    <xf numFmtId="167" fontId="2" fillId="0" borderId="0" xfId="0" applyNumberFormat="1" applyFont="1" applyBorder="1"/>
    <xf numFmtId="164" fontId="9" fillId="0" borderId="0" xfId="0" applyNumberFormat="1" applyFont="1" applyBorder="1"/>
    <xf numFmtId="164" fontId="2" fillId="0" borderId="0" xfId="0" applyNumberFormat="1" applyFont="1" applyBorder="1"/>
    <xf numFmtId="0" fontId="2" fillId="0" borderId="1" xfId="0" applyFont="1" applyBorder="1" applyAlignment="1">
      <alignment wrapText="1"/>
    </xf>
    <xf numFmtId="164" fontId="2" fillId="0" borderId="0" xfId="0" applyNumberFormat="1" applyFont="1" applyBorder="1" applyAlignment="1">
      <alignment horizontal="right"/>
    </xf>
    <xf numFmtId="3" fontId="2" fillId="0" borderId="0" xfId="0" applyNumberFormat="1" applyFont="1"/>
    <xf numFmtId="164" fontId="1" fillId="0" borderId="0" xfId="0" applyNumberFormat="1" applyFont="1" applyBorder="1" applyAlignment="1">
      <alignment horizontal="right" wrapText="1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Alignment="1">
      <alignment horizontal="left" vertical="top" indent="1"/>
    </xf>
    <xf numFmtId="165" fontId="1" fillId="0" borderId="0" xfId="0" applyNumberFormat="1" applyFont="1" applyAlignment="1">
      <alignment wrapText="1"/>
    </xf>
    <xf numFmtId="165" fontId="1" fillId="0" borderId="13" xfId="0" applyNumberFormat="1" applyFont="1" applyBorder="1"/>
    <xf numFmtId="0" fontId="1" fillId="0" borderId="0" xfId="0" applyFont="1" applyAlignment="1">
      <alignment horizontal="left" wrapText="1"/>
    </xf>
    <xf numFmtId="165" fontId="2" fillId="0" borderId="0" xfId="0" applyNumberFormat="1" applyFont="1" applyAlignment="1">
      <alignment wrapText="1"/>
    </xf>
    <xf numFmtId="165" fontId="2" fillId="0" borderId="0" xfId="0" applyNumberFormat="1" applyFont="1"/>
    <xf numFmtId="165" fontId="2" fillId="0" borderId="13" xfId="0" applyNumberFormat="1" applyFont="1" applyBorder="1"/>
    <xf numFmtId="3" fontId="2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3" fontId="1" fillId="0" borderId="0" xfId="0" applyNumberFormat="1" applyFont="1" applyAlignment="1">
      <alignment horizontal="left"/>
    </xf>
    <xf numFmtId="164" fontId="1" fillId="0" borderId="13" xfId="0" applyNumberFormat="1" applyFont="1" applyBorder="1"/>
    <xf numFmtId="0" fontId="1" fillId="0" borderId="0" xfId="0" applyFont="1" applyAlignment="1">
      <alignment horizontal="left" vertical="top" indent="2"/>
    </xf>
    <xf numFmtId="0" fontId="1" fillId="0" borderId="0" xfId="0" applyFont="1" applyAlignment="1">
      <alignment horizontal="left" indent="1"/>
    </xf>
    <xf numFmtId="168" fontId="1" fillId="0" borderId="0" xfId="0" applyNumberFormat="1" applyFont="1" applyAlignment="1"/>
    <xf numFmtId="169" fontId="1" fillId="0" borderId="0" xfId="0" applyNumberFormat="1" applyFont="1" applyAlignment="1"/>
    <xf numFmtId="0" fontId="4" fillId="0" borderId="10" xfId="0" applyFont="1" applyBorder="1" applyAlignment="1">
      <alignment horizontal="center" vertical="center"/>
    </xf>
    <xf numFmtId="170" fontId="1" fillId="0" borderId="0" xfId="0" applyNumberFormat="1" applyFont="1"/>
    <xf numFmtId="165" fontId="4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center" wrapText="1" indent="2"/>
    </xf>
    <xf numFmtId="0" fontId="1" fillId="0" borderId="0" xfId="0" applyFont="1" applyAlignment="1">
      <alignment horizontal="left" indent="2"/>
    </xf>
    <xf numFmtId="0" fontId="2" fillId="0" borderId="0" xfId="0" applyFont="1" applyBorder="1" applyAlignment="1"/>
    <xf numFmtId="0" fontId="1" fillId="0" borderId="11" xfId="0" applyFont="1" applyBorder="1" applyAlignment="1">
      <alignment horizontal="center"/>
    </xf>
    <xf numFmtId="0" fontId="13" fillId="0" borderId="0" xfId="0" applyFont="1" applyAlignment="1">
      <alignment vertical="center"/>
    </xf>
    <xf numFmtId="3" fontId="2" fillId="0" borderId="0" xfId="0" applyNumberFormat="1" applyFont="1" applyBorder="1"/>
    <xf numFmtId="0" fontId="2" fillId="0" borderId="0" xfId="0" applyFont="1" applyBorder="1"/>
    <xf numFmtId="3" fontId="1" fillId="0" borderId="0" xfId="0" applyNumberFormat="1" applyFont="1" applyBorder="1"/>
    <xf numFmtId="3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wrapText="1"/>
    </xf>
    <xf numFmtId="0" fontId="14" fillId="0" borderId="0" xfId="0" applyFont="1" applyBorder="1"/>
    <xf numFmtId="3" fontId="1" fillId="0" borderId="0" xfId="0" applyNumberFormat="1" applyFont="1" applyBorder="1" applyAlignment="1">
      <alignment horizontal="left" indent="1"/>
    </xf>
    <xf numFmtId="3" fontId="2" fillId="0" borderId="0" xfId="0" applyNumberFormat="1" applyFont="1" applyBorder="1" applyAlignment="1">
      <alignment wrapText="1"/>
    </xf>
    <xf numFmtId="3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horizontal="left" indent="1"/>
    </xf>
    <xf numFmtId="3" fontId="1" fillId="0" borderId="0" xfId="0" applyNumberFormat="1" applyFont="1" applyFill="1" applyBorder="1"/>
    <xf numFmtId="3" fontId="2" fillId="0" borderId="0" xfId="0" applyNumberFormat="1" applyFont="1" applyFill="1" applyBorder="1"/>
    <xf numFmtId="49" fontId="15" fillId="0" borderId="0" xfId="0" applyNumberFormat="1" applyFont="1" applyAlignment="1">
      <alignment vertical="center"/>
    </xf>
    <xf numFmtId="0" fontId="15" fillId="0" borderId="0" xfId="0" applyFont="1" applyBorder="1" applyAlignment="1">
      <alignment horizontal="left"/>
    </xf>
    <xf numFmtId="0" fontId="16" fillId="0" borderId="0" xfId="0" applyFont="1" applyBorder="1" applyAlignment="1">
      <alignment horizontal="left" vertical="center"/>
    </xf>
    <xf numFmtId="0" fontId="13" fillId="0" borderId="0" xfId="0" applyFont="1"/>
    <xf numFmtId="0" fontId="16" fillId="0" borderId="0" xfId="0" applyFont="1"/>
    <xf numFmtId="0" fontId="20" fillId="0" borderId="0" xfId="0" applyFont="1" applyAlignment="1">
      <alignment horizontal="center"/>
    </xf>
    <xf numFmtId="0" fontId="21" fillId="0" borderId="0" xfId="0" applyFont="1"/>
    <xf numFmtId="0" fontId="22" fillId="0" borderId="0" xfId="1" applyFont="1"/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18" xfId="0" applyBorder="1"/>
    <xf numFmtId="0" fontId="1" fillId="0" borderId="1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1" xfId="0" applyFont="1" applyBorder="1"/>
    <xf numFmtId="0" fontId="1" fillId="0" borderId="18" xfId="0" applyFont="1" applyBorder="1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02BE0E-31AA-4B5D-A8C6-D31085D0C58E}">
  <sheetPr codeName="Munka23"/>
  <dimension ref="A1:A23"/>
  <sheetViews>
    <sheetView tabSelected="1" zoomScaleNormal="100" workbookViewId="0"/>
  </sheetViews>
  <sheetFormatPr defaultRowHeight="12.75" x14ac:dyDescent="0.2"/>
  <cols>
    <col min="1" max="1" width="99.5703125" style="178" bestFit="1" customWidth="1"/>
    <col min="2" max="16384" width="9.140625" style="178"/>
  </cols>
  <sheetData>
    <row r="1" spans="1:1" x14ac:dyDescent="0.2">
      <c r="A1" s="177" t="s">
        <v>769</v>
      </c>
    </row>
    <row r="2" spans="1:1" x14ac:dyDescent="0.2">
      <c r="A2" s="179" t="s">
        <v>13</v>
      </c>
    </row>
    <row r="3" spans="1:1" x14ac:dyDescent="0.2">
      <c r="A3" s="179" t="s">
        <v>18</v>
      </c>
    </row>
    <row r="4" spans="1:1" x14ac:dyDescent="0.2">
      <c r="A4" s="179" t="s">
        <v>24</v>
      </c>
    </row>
    <row r="5" spans="1:1" x14ac:dyDescent="0.2">
      <c r="A5" s="179" t="s">
        <v>35</v>
      </c>
    </row>
    <row r="6" spans="1:1" x14ac:dyDescent="0.2">
      <c r="A6" s="179" t="s">
        <v>42</v>
      </c>
    </row>
    <row r="7" spans="1:1" x14ac:dyDescent="0.2">
      <c r="A7" s="179" t="s">
        <v>77</v>
      </c>
    </row>
    <row r="8" spans="1:1" x14ac:dyDescent="0.2">
      <c r="A8" s="179" t="s">
        <v>80</v>
      </c>
    </row>
    <row r="9" spans="1:1" x14ac:dyDescent="0.2">
      <c r="A9" s="179" t="s">
        <v>98</v>
      </c>
    </row>
    <row r="10" spans="1:1" x14ac:dyDescent="0.2">
      <c r="A10" s="179" t="s">
        <v>154</v>
      </c>
    </row>
    <row r="11" spans="1:1" x14ac:dyDescent="0.2">
      <c r="A11" s="179" t="s">
        <v>219</v>
      </c>
    </row>
    <row r="12" spans="1:1" x14ac:dyDescent="0.2">
      <c r="A12" s="179" t="s">
        <v>310</v>
      </c>
    </row>
    <row r="13" spans="1:1" x14ac:dyDescent="0.2">
      <c r="A13" s="179" t="s">
        <v>460</v>
      </c>
    </row>
    <row r="14" spans="1:1" x14ac:dyDescent="0.2">
      <c r="A14" s="179" t="s">
        <v>486</v>
      </c>
    </row>
    <row r="15" spans="1:1" x14ac:dyDescent="0.2">
      <c r="A15" s="179" t="s">
        <v>517</v>
      </c>
    </row>
    <row r="16" spans="1:1" x14ac:dyDescent="0.2">
      <c r="A16" s="179" t="s">
        <v>523</v>
      </c>
    </row>
    <row r="17" spans="1:1" x14ac:dyDescent="0.2">
      <c r="A17" s="179" t="s">
        <v>533</v>
      </c>
    </row>
    <row r="18" spans="1:1" x14ac:dyDescent="0.2">
      <c r="A18" s="179" t="s">
        <v>566</v>
      </c>
    </row>
    <row r="19" spans="1:1" x14ac:dyDescent="0.2">
      <c r="A19" s="179" t="s">
        <v>583</v>
      </c>
    </row>
    <row r="20" spans="1:1" x14ac:dyDescent="0.2">
      <c r="A20" s="179" t="s">
        <v>589</v>
      </c>
    </row>
    <row r="21" spans="1:1" x14ac:dyDescent="0.2">
      <c r="A21" s="179" t="s">
        <v>628</v>
      </c>
    </row>
    <row r="22" spans="1:1" x14ac:dyDescent="0.2">
      <c r="A22" s="179" t="s">
        <v>724</v>
      </c>
    </row>
    <row r="23" spans="1:1" x14ac:dyDescent="0.2">
      <c r="A23" s="179" t="s">
        <v>768</v>
      </c>
    </row>
  </sheetData>
  <hyperlinks>
    <hyperlink ref="A2" location="4.1.1.!A1" display="4.1.1. A nemzetgazdaság forrásai és azok felhasználása" xr:uid="{5CAFCB63-ACBA-43D7-87EB-88F448839E37}"/>
    <hyperlink ref="A3" location="4.1.2.!A1" display="4.1.2. A nemzetgazdaság külkereskedelmi forgalma [folyó áron, milliárd Ft]" xr:uid="{6D969EF4-49B5-4078-923E-B517295EAFC2}"/>
    <hyperlink ref="A4" location="4.1.3.!A1" display="4.1.3. Egy főre jutó bruttó hazai termék (GDP)" xr:uid="{00286EA3-C571-4921-AC67-8C31D447BD5E}"/>
    <hyperlink ref="A5" location="4.1.4.!A1" display="4.1.4. A bruttó hazai termék (GDP) termelésének volumenindexe" xr:uid="{D2DF0C15-AB20-4C09-BA94-4DE4968900B0}"/>
    <hyperlink ref="A6" location="4.1.5.!A1" display="4.1.5. A bruttó hazai termék (GDP) belföldi felhasználásának volumenindexe" xr:uid="{2CBAC8F4-1FF9-4A40-A676-31DFC202CB57}"/>
    <hyperlink ref="A7" location="4.1.6.!A1" display="4.1.6. Bruttó kibocsátás gazdasági ágak szerint" xr:uid="{24415E53-232A-4A75-8904-67F4CB2963BF}"/>
    <hyperlink ref="A8" location="4.1.7.!A1" display="4.1.7. Bruttó hozzáadott érték gazdasági ágak szerint" xr:uid="{B027187A-A61C-4D9D-BEFE-55D79607C684}"/>
    <hyperlink ref="A9" location="4.1.8.!A1" display="4.1.8. Bruttó kibocsátás szektorok és gazdasági ágak szerint, 2005 [folyó alapáron, millió Ft]" xr:uid="{8A915F80-DB1C-4A75-9F74-101C8C4AD346}"/>
    <hyperlink ref="A10" location="4.1.9.!A1" display="4.1.9. Bruttó hozzáadott érték szektorok és gazdasági ágak szerint, 2005 [folyó alapáron, millió Ft]" xr:uid="{81A3D9CC-108A-4C57-A40F-B9AE3BAF72FF}"/>
    <hyperlink ref="A11" location="4.1.10.!A1" display="4.1.10. A bruttó hazai termék (GDP) felhasználása" xr:uid="{65EC4DA0-8618-45C0-9A91-91833C3F0A8F}"/>
    <hyperlink ref="A12" location="4.1.11.!A1" display="4.1.11. A termelési adók és a termelési támogatások összefoglaló adatai [millió Ft]" xr:uid="{A1535EB6-ECDE-4576-93DD-7B0211893B77}"/>
    <hyperlink ref="A13" location="4.1.12.!A1" display="4.1.12. A vállalatok tulajdonosi szerkezete, 2005" xr:uid="{9A1A9217-F858-429F-AC8B-925158A50780}"/>
    <hyperlink ref="A14" location="4.1.13.!A1" display="4.1.13. A háztartások jövedelme" xr:uid="{CECE9183-1B54-48B0-BB22-6455F6251E25}"/>
    <hyperlink ref="A15" location="4.1.14.!A1" display="4.1.14. Társadalmi juttatások, 2005 [folyó áron, millió Ft]" xr:uid="{CCD1A49F-0B75-4986-AA07-528A6BD93E7A}"/>
    <hyperlink ref="A16" location="4.1.15.!A1" display="4.1.15. A reálkereset és a reáljövedelem indexe" xr:uid="{35ED997A-8145-4495-AA5D-C71FD352E8D6}"/>
    <hyperlink ref="A17" location="4.1.16.!A1" display="4.1.16. A háztartások jövedelmének felhasználása" xr:uid="{61520814-47C3-46F4-A0BE-1B8A6E69E86C}"/>
    <hyperlink ref="A18" location="4.1.17.!A1" display="4.1.17. A háztartások fogyasztása a javak rendeltetése szerint (COICOP)" xr:uid="{D79A246F-8110-4ECB-BC7D-11B1519BDAB7}"/>
    <hyperlink ref="A19" location="4.1.18.!A1" display="4.1.18. A háztartások fogyasztási kiadása a javak tartóssága szerint" xr:uid="{A11853E9-DCC4-44C9-8D27-8DD1C3A770B7}"/>
    <hyperlink ref="A20" location="4.1.19.!A1" display="4.1.19. Tápanyagfogyasztás [egy főre jutó napi átlagos mennyiség]" xr:uid="{FD8CB437-3A20-456A-B8C1-2A58C09F4BE0}"/>
    <hyperlink ref="A21" location="4.1.20.!A1" display="4.1.20. Fogyasztás a fontosabb élelmiszerekből, italokból és dohányáruból [egy főre jutó évi átlagos mennyiség, kg]" xr:uid="{00F7C046-B2AF-48BC-95FA-57739ED96EB7}"/>
    <hyperlink ref="A22" location="4.1.21.!A1" display="4.1.21. A kormányzati szektor jövedelem-elosztási számlái alszektoronként [millió Ft]" xr:uid="{9EF2DD0A-82B5-44EE-999A-5E28D7897581}"/>
    <hyperlink ref="A23" location="4.1.22.!A1" display="4.1.22. A kormányzati szektor jövedelem-felhasználási számlái és tőkeszámlái alszektoronként [millió Ft]" xr:uid="{5A03F761-2FDB-467F-A753-40700448A971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00720B-B511-4263-AF6D-F97C8EB2D412}">
  <sheetPr codeName="Munka9"/>
  <dimension ref="A1:H17"/>
  <sheetViews>
    <sheetView zoomScaleNormal="100" workbookViewId="0"/>
  </sheetViews>
  <sheetFormatPr defaultRowHeight="11.25" x14ac:dyDescent="0.2"/>
  <cols>
    <col min="1" max="1" width="4.85546875" style="1" customWidth="1"/>
    <col min="2" max="2" width="25.85546875" style="1" customWidth="1"/>
    <col min="3" max="6" width="10.28515625" style="1" customWidth="1"/>
    <col min="7" max="7" width="10.5703125" style="1" customWidth="1"/>
    <col min="8" max="8" width="10.28515625" style="1" customWidth="1"/>
    <col min="9" max="16384" width="9.140625" style="1"/>
  </cols>
  <sheetData>
    <row r="1" spans="1:8" s="28" customFormat="1" ht="12" thickBot="1" x14ac:dyDescent="0.3">
      <c r="A1" s="12" t="s">
        <v>154</v>
      </c>
      <c r="B1" s="51"/>
      <c r="C1" s="51"/>
      <c r="D1" s="51"/>
      <c r="E1" s="51"/>
      <c r="F1" s="51"/>
      <c r="G1" s="51"/>
      <c r="H1" s="51"/>
    </row>
    <row r="2" spans="1:8" s="28" customFormat="1" ht="45" x14ac:dyDescent="0.25">
      <c r="A2" s="59" t="s">
        <v>97</v>
      </c>
      <c r="B2" s="58" t="s">
        <v>12</v>
      </c>
      <c r="C2" s="58" t="s">
        <v>96</v>
      </c>
      <c r="D2" s="58" t="s">
        <v>95</v>
      </c>
      <c r="E2" s="58" t="s">
        <v>94</v>
      </c>
      <c r="F2" s="58" t="s">
        <v>93</v>
      </c>
      <c r="G2" s="58" t="s">
        <v>92</v>
      </c>
      <c r="H2" s="57" t="s">
        <v>0</v>
      </c>
    </row>
    <row r="3" spans="1:8" s="2" customFormat="1" ht="22.5" x14ac:dyDescent="0.2">
      <c r="A3" s="62" t="s">
        <v>73</v>
      </c>
      <c r="B3" s="44" t="s">
        <v>72</v>
      </c>
      <c r="C3" s="55" t="s">
        <v>153</v>
      </c>
      <c r="D3" s="61" t="s">
        <v>82</v>
      </c>
      <c r="E3" s="55" t="s">
        <v>152</v>
      </c>
      <c r="F3" s="55" t="s">
        <v>151</v>
      </c>
      <c r="G3" s="55" t="s">
        <v>82</v>
      </c>
      <c r="H3" s="55" t="s">
        <v>150</v>
      </c>
    </row>
    <row r="4" spans="1:8" x14ac:dyDescent="0.2">
      <c r="A4" s="2" t="s">
        <v>71</v>
      </c>
      <c r="B4" s="44" t="s">
        <v>70</v>
      </c>
      <c r="C4" s="55" t="s">
        <v>149</v>
      </c>
      <c r="D4" s="55" t="s">
        <v>82</v>
      </c>
      <c r="E4" s="55" t="s">
        <v>82</v>
      </c>
      <c r="F4" s="55">
        <v>216</v>
      </c>
      <c r="G4" s="55" t="s">
        <v>82</v>
      </c>
      <c r="H4" s="55" t="s">
        <v>148</v>
      </c>
    </row>
    <row r="5" spans="1:8" x14ac:dyDescent="0.2">
      <c r="A5" s="2" t="s">
        <v>69</v>
      </c>
      <c r="B5" s="44" t="s">
        <v>68</v>
      </c>
      <c r="C5" s="55" t="s">
        <v>147</v>
      </c>
      <c r="D5" s="55" t="s">
        <v>82</v>
      </c>
      <c r="E5" s="55" t="s">
        <v>146</v>
      </c>
      <c r="F5" s="55" t="s">
        <v>145</v>
      </c>
      <c r="G5" s="55" t="s">
        <v>82</v>
      </c>
      <c r="H5" s="55" t="s">
        <v>144</v>
      </c>
    </row>
    <row r="6" spans="1:8" ht="22.5" x14ac:dyDescent="0.2">
      <c r="A6" s="44" t="s">
        <v>67</v>
      </c>
      <c r="B6" s="44" t="s">
        <v>66</v>
      </c>
      <c r="C6" s="55" t="s">
        <v>143</v>
      </c>
      <c r="D6" s="55" t="s">
        <v>82</v>
      </c>
      <c r="E6" s="55" t="s">
        <v>82</v>
      </c>
      <c r="F6" s="55">
        <v>113</v>
      </c>
      <c r="G6" s="55" t="s">
        <v>82</v>
      </c>
      <c r="H6" s="55" t="s">
        <v>142</v>
      </c>
    </row>
    <row r="7" spans="1:8" x14ac:dyDescent="0.2">
      <c r="A7" s="2" t="s">
        <v>65</v>
      </c>
      <c r="B7" s="44" t="s">
        <v>64</v>
      </c>
      <c r="C7" s="55" t="s">
        <v>141</v>
      </c>
      <c r="D7" s="55" t="s">
        <v>82</v>
      </c>
      <c r="E7" s="55" t="s">
        <v>140</v>
      </c>
      <c r="F7" s="55" t="s">
        <v>139</v>
      </c>
      <c r="G7" s="55" t="s">
        <v>82</v>
      </c>
      <c r="H7" s="55" t="s">
        <v>138</v>
      </c>
    </row>
    <row r="8" spans="1:8" x14ac:dyDescent="0.2">
      <c r="A8" s="2" t="s">
        <v>63</v>
      </c>
      <c r="B8" s="44" t="s">
        <v>62</v>
      </c>
      <c r="C8" s="55" t="s">
        <v>137</v>
      </c>
      <c r="D8" s="55" t="s">
        <v>82</v>
      </c>
      <c r="E8" s="55">
        <v>47</v>
      </c>
      <c r="F8" s="55" t="s">
        <v>136</v>
      </c>
      <c r="G8" s="55" t="s">
        <v>82</v>
      </c>
      <c r="H8" s="55" t="s">
        <v>135</v>
      </c>
    </row>
    <row r="9" spans="1:8" ht="22.5" x14ac:dyDescent="0.2">
      <c r="A9" s="44" t="s">
        <v>61</v>
      </c>
      <c r="B9" s="44" t="s">
        <v>60</v>
      </c>
      <c r="C9" s="55" t="s">
        <v>134</v>
      </c>
      <c r="D9" s="55" t="s">
        <v>82</v>
      </c>
      <c r="E9" s="55" t="s">
        <v>133</v>
      </c>
      <c r="F9" s="55" t="s">
        <v>132</v>
      </c>
      <c r="G9" s="55" t="s">
        <v>82</v>
      </c>
      <c r="H9" s="55" t="s">
        <v>131</v>
      </c>
    </row>
    <row r="10" spans="1:8" ht="22.5" x14ac:dyDescent="0.2">
      <c r="A10" s="44" t="s">
        <v>59</v>
      </c>
      <c r="B10" s="44" t="s">
        <v>58</v>
      </c>
      <c r="C10" s="55" t="s">
        <v>130</v>
      </c>
      <c r="D10" s="55" t="s">
        <v>82</v>
      </c>
      <c r="E10" s="55" t="s">
        <v>129</v>
      </c>
      <c r="F10" s="55" t="s">
        <v>128</v>
      </c>
      <c r="G10" s="55" t="s">
        <v>82</v>
      </c>
      <c r="H10" s="55" t="s">
        <v>127</v>
      </c>
    </row>
    <row r="11" spans="1:8" x14ac:dyDescent="0.2">
      <c r="A11" s="2" t="s">
        <v>57</v>
      </c>
      <c r="B11" s="44" t="s">
        <v>56</v>
      </c>
      <c r="C11" s="55" t="s">
        <v>82</v>
      </c>
      <c r="D11" s="55" t="s">
        <v>102</v>
      </c>
      <c r="E11" s="55" t="s">
        <v>82</v>
      </c>
      <c r="F11" s="55" t="s">
        <v>126</v>
      </c>
      <c r="G11" s="55" t="s">
        <v>82</v>
      </c>
      <c r="H11" s="55" t="s">
        <v>125</v>
      </c>
    </row>
    <row r="12" spans="1:8" ht="22.5" x14ac:dyDescent="0.2">
      <c r="A12" s="44" t="s">
        <v>55</v>
      </c>
      <c r="B12" s="44" t="s">
        <v>54</v>
      </c>
      <c r="C12" s="55" t="s">
        <v>124</v>
      </c>
      <c r="D12" s="55" t="s">
        <v>82</v>
      </c>
      <c r="E12" s="55" t="s">
        <v>123</v>
      </c>
      <c r="F12" s="55" t="s">
        <v>122</v>
      </c>
      <c r="G12" s="55" t="s">
        <v>82</v>
      </c>
      <c r="H12" s="55" t="s">
        <v>121</v>
      </c>
    </row>
    <row r="13" spans="1:8" ht="22.5" x14ac:dyDescent="0.2">
      <c r="A13" s="44" t="s">
        <v>53</v>
      </c>
      <c r="B13" s="44" t="s">
        <v>84</v>
      </c>
      <c r="C13" s="55" t="s">
        <v>82</v>
      </c>
      <c r="D13" s="55" t="s">
        <v>82</v>
      </c>
      <c r="E13" s="55" t="s">
        <v>120</v>
      </c>
      <c r="F13" s="55" t="s">
        <v>82</v>
      </c>
      <c r="G13" s="55" t="s">
        <v>82</v>
      </c>
      <c r="H13" s="55" t="s">
        <v>119</v>
      </c>
    </row>
    <row r="14" spans="1:8" x14ac:dyDescent="0.2">
      <c r="A14" s="2" t="s">
        <v>51</v>
      </c>
      <c r="B14" s="44" t="s">
        <v>50</v>
      </c>
      <c r="C14" s="55" t="s">
        <v>118</v>
      </c>
      <c r="D14" s="55" t="s">
        <v>82</v>
      </c>
      <c r="E14" s="55" t="s">
        <v>117</v>
      </c>
      <c r="F14" s="55" t="s">
        <v>116</v>
      </c>
      <c r="G14" s="55" t="s">
        <v>115</v>
      </c>
      <c r="H14" s="55" t="s">
        <v>114</v>
      </c>
    </row>
    <row r="15" spans="1:8" x14ac:dyDescent="0.2">
      <c r="A15" s="44" t="s">
        <v>83</v>
      </c>
      <c r="B15" s="44" t="s">
        <v>48</v>
      </c>
      <c r="C15" s="55" t="s">
        <v>113</v>
      </c>
      <c r="D15" s="55" t="s">
        <v>82</v>
      </c>
      <c r="E15" s="55" t="s">
        <v>112</v>
      </c>
      <c r="F15" s="55" t="s">
        <v>111</v>
      </c>
      <c r="G15" s="55" t="s">
        <v>110</v>
      </c>
      <c r="H15" s="55" t="s">
        <v>109</v>
      </c>
    </row>
    <row r="16" spans="1:8" ht="22.5" x14ac:dyDescent="0.2">
      <c r="A16" s="44" t="s">
        <v>47</v>
      </c>
      <c r="B16" s="44" t="s">
        <v>46</v>
      </c>
      <c r="C16" s="55" t="s">
        <v>108</v>
      </c>
      <c r="D16" s="55" t="s">
        <v>82</v>
      </c>
      <c r="E16" s="55" t="s">
        <v>107</v>
      </c>
      <c r="F16" s="55" t="s">
        <v>106</v>
      </c>
      <c r="G16" s="55" t="s">
        <v>105</v>
      </c>
      <c r="H16" s="55" t="s">
        <v>104</v>
      </c>
    </row>
    <row r="17" spans="1:8" x14ac:dyDescent="0.2">
      <c r="A17" s="14" t="s">
        <v>45</v>
      </c>
      <c r="B17" s="41" t="s">
        <v>81</v>
      </c>
      <c r="C17" s="60" t="s">
        <v>103</v>
      </c>
      <c r="D17" s="60" t="s">
        <v>102</v>
      </c>
      <c r="E17" s="60" t="s">
        <v>101</v>
      </c>
      <c r="F17" s="60">
        <v>3825995</v>
      </c>
      <c r="G17" s="60" t="s">
        <v>100</v>
      </c>
      <c r="H17" s="60" t="s">
        <v>99</v>
      </c>
    </row>
  </sheetData>
  <pageMargins left="0.74803149606299213" right="0.74803149606299213" top="0.62992125984251968" bottom="0.86614173228346458" header="0.51181102362204722" footer="0.62992125984251968"/>
  <pageSetup paperSize="9" orientation="portrait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4414C-FE34-4AC3-8212-5FCFFA15FFE0}">
  <sheetPr codeName="Munka10"/>
  <dimension ref="A1:G17"/>
  <sheetViews>
    <sheetView zoomScaleNormal="100" workbookViewId="0"/>
  </sheetViews>
  <sheetFormatPr defaultRowHeight="11.25" x14ac:dyDescent="0.2"/>
  <cols>
    <col min="1" max="1" width="29.5703125" style="63" customWidth="1"/>
    <col min="2" max="7" width="9.7109375" style="63" customWidth="1"/>
    <col min="8" max="16384" width="9.140625" style="63"/>
  </cols>
  <sheetData>
    <row r="1" spans="1:7" ht="12" thickBot="1" x14ac:dyDescent="0.25">
      <c r="A1" s="80" t="s">
        <v>219</v>
      </c>
      <c r="B1" s="78"/>
      <c r="C1" s="79"/>
      <c r="D1" s="79"/>
      <c r="E1" s="79"/>
      <c r="F1" s="78"/>
      <c r="G1" s="78"/>
    </row>
    <row r="2" spans="1:7" x14ac:dyDescent="0.2">
      <c r="A2" s="203" t="s">
        <v>12</v>
      </c>
      <c r="B2" s="202" t="s">
        <v>11</v>
      </c>
      <c r="C2" s="205"/>
      <c r="D2" s="206"/>
      <c r="E2" s="202" t="s">
        <v>10</v>
      </c>
      <c r="F2" s="199"/>
      <c r="G2" s="199"/>
    </row>
    <row r="3" spans="1:7" x14ac:dyDescent="0.2">
      <c r="A3" s="204"/>
      <c r="B3" s="76">
        <v>2004</v>
      </c>
      <c r="C3" s="75">
        <v>2005</v>
      </c>
      <c r="D3" s="77">
        <v>2006</v>
      </c>
      <c r="E3" s="76">
        <v>2004</v>
      </c>
      <c r="F3" s="75">
        <v>2005</v>
      </c>
      <c r="G3" s="74">
        <v>2006</v>
      </c>
    </row>
    <row r="4" spans="1:7" x14ac:dyDescent="0.2">
      <c r="A4" s="70" t="s">
        <v>218</v>
      </c>
      <c r="B4" s="47">
        <v>10965.8</v>
      </c>
      <c r="C4" s="47">
        <v>11764</v>
      </c>
      <c r="D4" s="47">
        <v>12364</v>
      </c>
      <c r="E4" s="47">
        <v>102.5</v>
      </c>
      <c r="F4" s="47">
        <v>103.4</v>
      </c>
      <c r="G4" s="73">
        <v>101.9</v>
      </c>
    </row>
    <row r="5" spans="1:7" x14ac:dyDescent="0.2">
      <c r="A5" s="70" t="s">
        <v>217</v>
      </c>
      <c r="B5" s="43">
        <v>4636.6000000000004</v>
      </c>
      <c r="C5" s="43">
        <v>4958</v>
      </c>
      <c r="D5" s="43">
        <v>5430</v>
      </c>
      <c r="E5" s="43">
        <v>101.9</v>
      </c>
      <c r="F5" s="43">
        <v>102.5</v>
      </c>
      <c r="G5" s="71">
        <v>104.7</v>
      </c>
    </row>
    <row r="6" spans="1:7" ht="22.5" x14ac:dyDescent="0.2">
      <c r="A6" s="70" t="s">
        <v>216</v>
      </c>
      <c r="B6" s="69" t="s">
        <v>215</v>
      </c>
      <c r="C6" s="69" t="s">
        <v>214</v>
      </c>
      <c r="D6" s="69" t="s">
        <v>213</v>
      </c>
      <c r="E6" s="69" t="s">
        <v>212</v>
      </c>
      <c r="F6" s="69" t="s">
        <v>157</v>
      </c>
      <c r="G6" s="68" t="s">
        <v>211</v>
      </c>
    </row>
    <row r="7" spans="1:7" ht="22.5" x14ac:dyDescent="0.2">
      <c r="A7" s="70" t="s">
        <v>210</v>
      </c>
      <c r="B7" s="69" t="s">
        <v>209</v>
      </c>
      <c r="C7" s="69" t="s">
        <v>208</v>
      </c>
      <c r="D7" s="69" t="s">
        <v>207</v>
      </c>
      <c r="E7" s="69" t="s">
        <v>206</v>
      </c>
      <c r="F7" s="69" t="s">
        <v>205</v>
      </c>
      <c r="G7" s="68" t="s">
        <v>204</v>
      </c>
    </row>
    <row r="8" spans="1:7" s="64" customFormat="1" ht="22.5" x14ac:dyDescent="0.2">
      <c r="A8" s="70" t="s">
        <v>203</v>
      </c>
      <c r="B8" s="69" t="s">
        <v>202</v>
      </c>
      <c r="C8" s="69" t="s">
        <v>201</v>
      </c>
      <c r="D8" s="72" t="s">
        <v>200</v>
      </c>
      <c r="E8" s="69" t="s">
        <v>199</v>
      </c>
      <c r="F8" s="69" t="s">
        <v>198</v>
      </c>
      <c r="G8" s="68" t="s">
        <v>197</v>
      </c>
    </row>
    <row r="9" spans="1:7" s="64" customFormat="1" x14ac:dyDescent="0.2">
      <c r="A9" s="70" t="s">
        <v>196</v>
      </c>
      <c r="B9" s="43">
        <v>2568.6</v>
      </c>
      <c r="C9" s="43">
        <v>2786</v>
      </c>
      <c r="D9" s="43">
        <v>2997.9</v>
      </c>
      <c r="E9" s="43">
        <v>103.6</v>
      </c>
      <c r="F9" s="43">
        <v>104.5</v>
      </c>
      <c r="G9" s="71">
        <v>103.2</v>
      </c>
    </row>
    <row r="10" spans="1:7" s="64" customFormat="1" ht="22.5" x14ac:dyDescent="0.2">
      <c r="A10" s="70" t="s">
        <v>195</v>
      </c>
      <c r="B10" s="69" t="s">
        <v>194</v>
      </c>
      <c r="C10" s="69" t="s">
        <v>193</v>
      </c>
      <c r="D10" s="69" t="s">
        <v>192</v>
      </c>
      <c r="E10" s="69" t="s">
        <v>191</v>
      </c>
      <c r="F10" s="69" t="s">
        <v>190</v>
      </c>
      <c r="G10" s="68" t="s">
        <v>189</v>
      </c>
    </row>
    <row r="11" spans="1:7" s="64" customFormat="1" x14ac:dyDescent="0.2">
      <c r="A11" s="70" t="s">
        <v>188</v>
      </c>
      <c r="B11" s="69">
        <v>2068.1</v>
      </c>
      <c r="C11" s="69">
        <v>2172.1</v>
      </c>
      <c r="D11" s="69">
        <v>2432.1</v>
      </c>
      <c r="E11" s="69" t="s">
        <v>187</v>
      </c>
      <c r="F11" s="69" t="s">
        <v>187</v>
      </c>
      <c r="G11" s="68" t="s">
        <v>186</v>
      </c>
    </row>
    <row r="12" spans="1:7" s="64" customFormat="1" x14ac:dyDescent="0.2">
      <c r="A12" s="70" t="s">
        <v>185</v>
      </c>
      <c r="B12" s="43">
        <v>4650.7</v>
      </c>
      <c r="C12" s="43">
        <v>5016.7</v>
      </c>
      <c r="D12" s="43">
        <v>5155.3</v>
      </c>
      <c r="E12" s="43">
        <v>107.6</v>
      </c>
      <c r="F12" s="43">
        <v>105.3</v>
      </c>
      <c r="G12" s="71">
        <v>97.2</v>
      </c>
    </row>
    <row r="13" spans="1:7" s="64" customFormat="1" ht="22.5" x14ac:dyDescent="0.2">
      <c r="A13" s="70" t="s">
        <v>184</v>
      </c>
      <c r="B13" s="69" t="s">
        <v>183</v>
      </c>
      <c r="C13" s="69" t="s">
        <v>182</v>
      </c>
      <c r="D13" s="69" t="s">
        <v>181</v>
      </c>
      <c r="E13" s="69" t="s">
        <v>162</v>
      </c>
      <c r="F13" s="69" t="s">
        <v>162</v>
      </c>
      <c r="G13" s="68" t="s">
        <v>162</v>
      </c>
    </row>
    <row r="14" spans="1:7" s="64" customFormat="1" x14ac:dyDescent="0.2">
      <c r="A14" s="70" t="s">
        <v>180</v>
      </c>
      <c r="B14" s="69" t="s">
        <v>179</v>
      </c>
      <c r="C14" s="69" t="s">
        <v>178</v>
      </c>
      <c r="D14" s="69" t="s">
        <v>177</v>
      </c>
      <c r="E14" s="69" t="s">
        <v>176</v>
      </c>
      <c r="F14" s="69" t="s">
        <v>175</v>
      </c>
      <c r="G14" s="68" t="s">
        <v>174</v>
      </c>
    </row>
    <row r="15" spans="1:7" s="64" customFormat="1" ht="22.5" x14ac:dyDescent="0.2">
      <c r="A15" s="67" t="s">
        <v>173</v>
      </c>
      <c r="B15" s="66" t="s">
        <v>172</v>
      </c>
      <c r="C15" s="66" t="s">
        <v>171</v>
      </c>
      <c r="D15" s="66" t="s">
        <v>170</v>
      </c>
      <c r="E15" s="66" t="s">
        <v>169</v>
      </c>
      <c r="F15" s="66" t="s">
        <v>168</v>
      </c>
      <c r="G15" s="65" t="s">
        <v>167</v>
      </c>
    </row>
    <row r="16" spans="1:7" s="64" customFormat="1" x14ac:dyDescent="0.2">
      <c r="A16" s="70" t="s">
        <v>166</v>
      </c>
      <c r="B16" s="69" t="s">
        <v>165</v>
      </c>
      <c r="C16" s="69" t="s">
        <v>164</v>
      </c>
      <c r="D16" s="69" t="s">
        <v>163</v>
      </c>
      <c r="E16" s="69" t="s">
        <v>162</v>
      </c>
      <c r="F16" s="69" t="s">
        <v>162</v>
      </c>
      <c r="G16" s="68" t="s">
        <v>162</v>
      </c>
    </row>
    <row r="17" spans="1:7" s="64" customFormat="1" ht="22.5" x14ac:dyDescent="0.2">
      <c r="A17" s="67" t="s">
        <v>161</v>
      </c>
      <c r="B17" s="66" t="s">
        <v>160</v>
      </c>
      <c r="C17" s="66" t="s">
        <v>159</v>
      </c>
      <c r="D17" s="66" t="s">
        <v>158</v>
      </c>
      <c r="E17" s="66" t="s">
        <v>157</v>
      </c>
      <c r="F17" s="66" t="s">
        <v>156</v>
      </c>
      <c r="G17" s="65" t="s">
        <v>155</v>
      </c>
    </row>
  </sheetData>
  <mergeCells count="3">
    <mergeCell ref="E2:G2"/>
    <mergeCell ref="A2:A3"/>
    <mergeCell ref="B2:D2"/>
  </mergeCells>
  <pageMargins left="0.74803149606299213" right="0.74803149606299213" top="0.62992125984251968" bottom="0.86614173228346458" header="0.51181102362204722" footer="0.62992125984251968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444ECE-4F01-44E7-84E0-71F2C4DAC79D}">
  <sheetPr codeName="Munka11"/>
  <dimension ref="A1:D29"/>
  <sheetViews>
    <sheetView zoomScaleNormal="100" workbookViewId="0"/>
  </sheetViews>
  <sheetFormatPr defaultRowHeight="11.25" x14ac:dyDescent="0.2"/>
  <cols>
    <col min="1" max="1" width="40.7109375" style="1" customWidth="1"/>
    <col min="2" max="4" width="15.7109375" style="1" customWidth="1"/>
    <col min="5" max="16384" width="9.140625" style="1"/>
  </cols>
  <sheetData>
    <row r="1" spans="1:4" ht="12" thickBot="1" x14ac:dyDescent="0.25">
      <c r="A1" s="94" t="s">
        <v>310</v>
      </c>
    </row>
    <row r="2" spans="1:4" x14ac:dyDescent="0.2">
      <c r="A2" s="92" t="s">
        <v>12</v>
      </c>
      <c r="B2" s="16">
        <v>2004</v>
      </c>
      <c r="C2" s="16">
        <v>2005</v>
      </c>
      <c r="D2" s="26">
        <v>2006</v>
      </c>
    </row>
    <row r="3" spans="1:4" x14ac:dyDescent="0.2">
      <c r="A3" s="91" t="s">
        <v>309</v>
      </c>
      <c r="B3" s="86" t="s">
        <v>308</v>
      </c>
      <c r="C3" s="85" t="s">
        <v>307</v>
      </c>
      <c r="D3" s="85" t="s">
        <v>306</v>
      </c>
    </row>
    <row r="4" spans="1:4" x14ac:dyDescent="0.2">
      <c r="A4" s="44" t="s">
        <v>305</v>
      </c>
      <c r="B4" s="86" t="s">
        <v>304</v>
      </c>
      <c r="C4" s="85" t="s">
        <v>303</v>
      </c>
      <c r="D4" s="85" t="s">
        <v>302</v>
      </c>
    </row>
    <row r="5" spans="1:4" x14ac:dyDescent="0.2">
      <c r="A5" s="1" t="s">
        <v>236</v>
      </c>
      <c r="B5" s="90"/>
      <c r="C5" s="88"/>
      <c r="D5" s="88"/>
    </row>
    <row r="6" spans="1:4" x14ac:dyDescent="0.2">
      <c r="A6" s="87" t="s">
        <v>301</v>
      </c>
      <c r="B6" s="86" t="s">
        <v>300</v>
      </c>
      <c r="C6" s="85" t="s">
        <v>299</v>
      </c>
      <c r="D6" s="85" t="s">
        <v>298</v>
      </c>
    </row>
    <row r="7" spans="1:4" x14ac:dyDescent="0.2">
      <c r="A7" s="44" t="s">
        <v>297</v>
      </c>
      <c r="B7" s="86" t="s">
        <v>296</v>
      </c>
      <c r="C7" s="85" t="s">
        <v>295</v>
      </c>
      <c r="D7" s="85" t="s">
        <v>294</v>
      </c>
    </row>
    <row r="8" spans="1:4" x14ac:dyDescent="0.2">
      <c r="A8" s="1" t="s">
        <v>236</v>
      </c>
      <c r="B8" s="90"/>
      <c r="C8" s="88"/>
      <c r="D8" s="88"/>
    </row>
    <row r="9" spans="1:4" x14ac:dyDescent="0.2">
      <c r="A9" s="87" t="s">
        <v>293</v>
      </c>
      <c r="B9" s="86">
        <v>673690</v>
      </c>
      <c r="C9" s="85" t="s">
        <v>292</v>
      </c>
      <c r="D9" s="85" t="s">
        <v>291</v>
      </c>
    </row>
    <row r="10" spans="1:4" x14ac:dyDescent="0.2">
      <c r="A10" s="87" t="s">
        <v>290</v>
      </c>
      <c r="B10" s="86" t="s">
        <v>289</v>
      </c>
      <c r="C10" s="85" t="s">
        <v>288</v>
      </c>
      <c r="D10" s="85" t="s">
        <v>287</v>
      </c>
    </row>
    <row r="11" spans="1:4" x14ac:dyDescent="0.2">
      <c r="A11" s="84" t="s">
        <v>286</v>
      </c>
      <c r="B11" s="89" t="s">
        <v>285</v>
      </c>
      <c r="C11" s="89" t="s">
        <v>284</v>
      </c>
      <c r="D11" s="89" t="s">
        <v>283</v>
      </c>
    </row>
    <row r="12" spans="1:4" x14ac:dyDescent="0.2">
      <c r="A12" s="44" t="s">
        <v>282</v>
      </c>
      <c r="B12" s="86" t="s">
        <v>281</v>
      </c>
      <c r="C12" s="85" t="s">
        <v>280</v>
      </c>
      <c r="D12" s="85" t="s">
        <v>279</v>
      </c>
    </row>
    <row r="13" spans="1:4" x14ac:dyDescent="0.2">
      <c r="A13" s="44" t="s">
        <v>278</v>
      </c>
      <c r="B13" s="86" t="s">
        <v>277</v>
      </c>
      <c r="C13" s="85" t="s">
        <v>276</v>
      </c>
      <c r="D13" s="85" t="s">
        <v>275</v>
      </c>
    </row>
    <row r="14" spans="1:4" x14ac:dyDescent="0.2">
      <c r="A14" s="1" t="s">
        <v>236</v>
      </c>
      <c r="B14" s="90"/>
      <c r="C14" s="88"/>
      <c r="D14" s="88"/>
    </row>
    <row r="15" spans="1:4" x14ac:dyDescent="0.2">
      <c r="A15" s="87" t="s">
        <v>274</v>
      </c>
      <c r="B15" s="86" t="s">
        <v>273</v>
      </c>
      <c r="C15" s="85" t="s">
        <v>272</v>
      </c>
      <c r="D15" s="85" t="s">
        <v>271</v>
      </c>
    </row>
    <row r="16" spans="1:4" x14ac:dyDescent="0.2">
      <c r="A16" s="87" t="s">
        <v>270</v>
      </c>
      <c r="B16" s="86" t="s">
        <v>269</v>
      </c>
      <c r="C16" s="85" t="s">
        <v>268</v>
      </c>
      <c r="D16" s="85" t="s">
        <v>267</v>
      </c>
    </row>
    <row r="17" spans="1:4" s="83" customFormat="1" x14ac:dyDescent="0.2">
      <c r="A17" s="84" t="s">
        <v>266</v>
      </c>
      <c r="B17" s="89" t="s">
        <v>265</v>
      </c>
      <c r="C17" s="81" t="s">
        <v>264</v>
      </c>
      <c r="D17" s="81" t="s">
        <v>263</v>
      </c>
    </row>
    <row r="18" spans="1:4" x14ac:dyDescent="0.2">
      <c r="A18" s="82" t="s">
        <v>262</v>
      </c>
      <c r="B18" s="89" t="s">
        <v>261</v>
      </c>
      <c r="C18" s="81" t="s">
        <v>260</v>
      </c>
      <c r="D18" s="81" t="s">
        <v>259</v>
      </c>
    </row>
    <row r="19" spans="1:4" x14ac:dyDescent="0.2">
      <c r="A19" s="44" t="s">
        <v>258</v>
      </c>
      <c r="B19" s="86" t="s">
        <v>255</v>
      </c>
      <c r="C19" s="85" t="s">
        <v>257</v>
      </c>
      <c r="D19" s="85" t="s">
        <v>253</v>
      </c>
    </row>
    <row r="20" spans="1:4" x14ac:dyDescent="0.2">
      <c r="A20" s="44" t="s">
        <v>256</v>
      </c>
      <c r="B20" s="85" t="s">
        <v>255</v>
      </c>
      <c r="C20" s="85" t="s">
        <v>254</v>
      </c>
      <c r="D20" s="85" t="s">
        <v>253</v>
      </c>
    </row>
    <row r="21" spans="1:4" x14ac:dyDescent="0.2">
      <c r="A21" s="44" t="s">
        <v>252</v>
      </c>
      <c r="B21" s="85" t="s">
        <v>251</v>
      </c>
      <c r="C21" s="85" t="s">
        <v>250</v>
      </c>
      <c r="D21" s="85" t="s">
        <v>249</v>
      </c>
    </row>
    <row r="22" spans="1:4" s="83" customFormat="1" x14ac:dyDescent="0.2">
      <c r="A22" s="84" t="s">
        <v>248</v>
      </c>
      <c r="B22" s="81" t="s">
        <v>247</v>
      </c>
      <c r="C22" s="81" t="s">
        <v>246</v>
      </c>
      <c r="D22" s="81" t="s">
        <v>245</v>
      </c>
    </row>
    <row r="23" spans="1:4" x14ac:dyDescent="0.2">
      <c r="A23" s="44" t="s">
        <v>244</v>
      </c>
      <c r="B23" s="85" t="s">
        <v>243</v>
      </c>
      <c r="C23" s="85" t="s">
        <v>242</v>
      </c>
      <c r="D23" s="85" t="s">
        <v>241</v>
      </c>
    </row>
    <row r="24" spans="1:4" x14ac:dyDescent="0.2">
      <c r="A24" s="44" t="s">
        <v>240</v>
      </c>
      <c r="B24" s="85" t="s">
        <v>239</v>
      </c>
      <c r="C24" s="85" t="s">
        <v>238</v>
      </c>
      <c r="D24" s="85" t="s">
        <v>237</v>
      </c>
    </row>
    <row r="25" spans="1:4" x14ac:dyDescent="0.2">
      <c r="A25" s="1" t="s">
        <v>236</v>
      </c>
      <c r="B25" s="88"/>
      <c r="C25" s="88"/>
      <c r="D25" s="88"/>
    </row>
    <row r="26" spans="1:4" x14ac:dyDescent="0.2">
      <c r="A26" s="87" t="s">
        <v>235</v>
      </c>
      <c r="B26" s="85" t="s">
        <v>234</v>
      </c>
      <c r="C26" s="85" t="s">
        <v>233</v>
      </c>
      <c r="D26" s="85" t="s">
        <v>232</v>
      </c>
    </row>
    <row r="27" spans="1:4" x14ac:dyDescent="0.2">
      <c r="A27" s="87" t="s">
        <v>231</v>
      </c>
      <c r="B27" s="86" t="s">
        <v>230</v>
      </c>
      <c r="C27" s="85" t="s">
        <v>229</v>
      </c>
      <c r="D27" s="85" t="s">
        <v>228</v>
      </c>
    </row>
    <row r="28" spans="1:4" s="83" customFormat="1" x14ac:dyDescent="0.2">
      <c r="A28" s="84" t="s">
        <v>227</v>
      </c>
      <c r="B28" s="81" t="s">
        <v>226</v>
      </c>
      <c r="C28" s="81" t="s">
        <v>225</v>
      </c>
      <c r="D28" s="81" t="s">
        <v>224</v>
      </c>
    </row>
    <row r="29" spans="1:4" x14ac:dyDescent="0.2">
      <c r="A29" s="82" t="s">
        <v>223</v>
      </c>
      <c r="B29" s="81" t="s">
        <v>222</v>
      </c>
      <c r="C29" s="81" t="s">
        <v>221</v>
      </c>
      <c r="D29" s="81" t="s">
        <v>220</v>
      </c>
    </row>
  </sheetData>
  <pageMargins left="0.74803149606299213" right="0.74803149606299213" top="0.62992125984251968" bottom="0.86614173228346458" header="0.51181102362204722" footer="0.62992125984251968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FFD4F3-916C-4783-AA8E-2057F952C804}">
  <sheetPr codeName="Munka12"/>
  <dimension ref="A1:F51"/>
  <sheetViews>
    <sheetView zoomScaleNormal="100" workbookViewId="0"/>
  </sheetViews>
  <sheetFormatPr defaultRowHeight="11.25" x14ac:dyDescent="0.2"/>
  <cols>
    <col min="1" max="1" width="7.28515625" style="1" customWidth="1"/>
    <col min="2" max="2" width="31.5703125" style="1" customWidth="1"/>
    <col min="3" max="4" width="12.28515625" style="1" customWidth="1"/>
    <col min="5" max="5" width="18.7109375" style="1" customWidth="1"/>
    <col min="6" max="6" width="11.5703125" style="1" customWidth="1"/>
    <col min="7" max="16384" width="9.140625" style="1"/>
  </cols>
  <sheetData>
    <row r="1" spans="1:6" ht="12" thickBot="1" x14ac:dyDescent="0.25">
      <c r="A1" s="97" t="s">
        <v>460</v>
      </c>
      <c r="B1" s="97"/>
      <c r="C1" s="97"/>
      <c r="D1" s="97"/>
      <c r="E1" s="97"/>
      <c r="F1" s="97"/>
    </row>
    <row r="2" spans="1:6" x14ac:dyDescent="0.2">
      <c r="A2" s="199" t="s">
        <v>76</v>
      </c>
      <c r="B2" s="201"/>
      <c r="C2" s="209" t="s">
        <v>459</v>
      </c>
      <c r="D2" s="194"/>
      <c r="E2" s="194"/>
      <c r="F2" s="195" t="s">
        <v>0</v>
      </c>
    </row>
    <row r="3" spans="1:6" x14ac:dyDescent="0.2">
      <c r="A3" s="96" t="s">
        <v>458</v>
      </c>
      <c r="B3" s="37" t="s">
        <v>457</v>
      </c>
      <c r="C3" s="37" t="s">
        <v>456</v>
      </c>
      <c r="D3" s="37" t="s">
        <v>455</v>
      </c>
      <c r="E3" s="37" t="s">
        <v>454</v>
      </c>
      <c r="F3" s="210"/>
    </row>
    <row r="4" spans="1:6" x14ac:dyDescent="0.2">
      <c r="A4" s="208" t="s">
        <v>453</v>
      </c>
      <c r="B4" s="208"/>
      <c r="C4" s="208"/>
      <c r="D4" s="208"/>
      <c r="E4" s="208"/>
      <c r="F4" s="208"/>
    </row>
    <row r="5" spans="1:6" ht="22.5" x14ac:dyDescent="0.2">
      <c r="A5" s="45" t="s">
        <v>355</v>
      </c>
      <c r="B5" s="44" t="s">
        <v>72</v>
      </c>
      <c r="C5" s="55">
        <v>154</v>
      </c>
      <c r="D5" s="55">
        <v>696</v>
      </c>
      <c r="E5" s="55" t="s">
        <v>452</v>
      </c>
      <c r="F5" s="55" t="s">
        <v>451</v>
      </c>
    </row>
    <row r="6" spans="1:6" x14ac:dyDescent="0.2">
      <c r="A6" s="45" t="s">
        <v>71</v>
      </c>
      <c r="B6" s="44" t="s">
        <v>70</v>
      </c>
      <c r="C6" s="54">
        <v>5</v>
      </c>
      <c r="D6" s="54">
        <v>70</v>
      </c>
      <c r="E6" s="54">
        <v>414</v>
      </c>
      <c r="F6" s="54">
        <v>489</v>
      </c>
    </row>
    <row r="7" spans="1:6" x14ac:dyDescent="0.2">
      <c r="A7" s="45" t="s">
        <v>69</v>
      </c>
      <c r="B7" s="44" t="s">
        <v>68</v>
      </c>
      <c r="C7" s="54">
        <v>126</v>
      </c>
      <c r="D7" s="54">
        <v>2991</v>
      </c>
      <c r="E7" s="54">
        <v>34317</v>
      </c>
      <c r="F7" s="54">
        <v>37434</v>
      </c>
    </row>
    <row r="8" spans="1:6" x14ac:dyDescent="0.2">
      <c r="A8" s="45" t="s">
        <v>67</v>
      </c>
      <c r="B8" s="44" t="s">
        <v>66</v>
      </c>
      <c r="C8" s="55">
        <v>240</v>
      </c>
      <c r="D8" s="55">
        <v>67</v>
      </c>
      <c r="E8" s="55">
        <v>431</v>
      </c>
      <c r="F8" s="55">
        <v>738</v>
      </c>
    </row>
    <row r="9" spans="1:6" x14ac:dyDescent="0.2">
      <c r="A9" s="45" t="s">
        <v>65</v>
      </c>
      <c r="B9" s="44" t="s">
        <v>64</v>
      </c>
      <c r="C9" s="55">
        <v>177</v>
      </c>
      <c r="D9" s="55">
        <v>888</v>
      </c>
      <c r="E9" s="55" t="s">
        <v>450</v>
      </c>
      <c r="F9" s="55" t="s">
        <v>449</v>
      </c>
    </row>
    <row r="10" spans="1:6" x14ac:dyDescent="0.2">
      <c r="A10" s="45" t="s">
        <v>87</v>
      </c>
      <c r="B10" s="44" t="s">
        <v>62</v>
      </c>
      <c r="C10" s="55">
        <v>209</v>
      </c>
      <c r="D10" s="55" t="s">
        <v>448</v>
      </c>
      <c r="E10" s="55" t="s">
        <v>447</v>
      </c>
      <c r="F10" s="55" t="s">
        <v>446</v>
      </c>
    </row>
    <row r="11" spans="1:6" x14ac:dyDescent="0.2">
      <c r="A11" s="45" t="s">
        <v>61</v>
      </c>
      <c r="B11" s="44" t="s">
        <v>60</v>
      </c>
      <c r="C11" s="55">
        <v>48</v>
      </c>
      <c r="D11" s="55" t="s">
        <v>445</v>
      </c>
      <c r="E11" s="55" t="s">
        <v>444</v>
      </c>
      <c r="F11" s="55" t="s">
        <v>443</v>
      </c>
    </row>
    <row r="12" spans="1:6" x14ac:dyDescent="0.2">
      <c r="A12" s="45" t="s">
        <v>59</v>
      </c>
      <c r="B12" s="44" t="s">
        <v>58</v>
      </c>
      <c r="C12" s="55">
        <v>134</v>
      </c>
      <c r="D12" s="55">
        <v>763</v>
      </c>
      <c r="E12" s="55" t="s">
        <v>442</v>
      </c>
      <c r="F12" s="55" t="s">
        <v>441</v>
      </c>
    </row>
    <row r="13" spans="1:6" x14ac:dyDescent="0.2">
      <c r="A13" s="45" t="s">
        <v>86</v>
      </c>
      <c r="B13" s="44" t="s">
        <v>56</v>
      </c>
      <c r="C13" s="55">
        <v>35</v>
      </c>
      <c r="D13" s="55">
        <v>207</v>
      </c>
      <c r="E13" s="55" t="s">
        <v>440</v>
      </c>
      <c r="F13" s="55" t="s">
        <v>439</v>
      </c>
    </row>
    <row r="14" spans="1:6" x14ac:dyDescent="0.2">
      <c r="A14" s="45" t="s">
        <v>320</v>
      </c>
      <c r="B14" s="44" t="s">
        <v>319</v>
      </c>
      <c r="C14" s="55">
        <v>730</v>
      </c>
      <c r="D14" s="55" t="s">
        <v>438</v>
      </c>
      <c r="E14" s="55" t="s">
        <v>437</v>
      </c>
      <c r="F14" s="55" t="s">
        <v>436</v>
      </c>
    </row>
    <row r="15" spans="1:6" x14ac:dyDescent="0.2">
      <c r="A15" s="41"/>
      <c r="B15" s="41" t="s">
        <v>0</v>
      </c>
      <c r="C15" s="60" t="s">
        <v>435</v>
      </c>
      <c r="D15" s="60" t="s">
        <v>434</v>
      </c>
      <c r="E15" s="60" t="s">
        <v>433</v>
      </c>
      <c r="F15" s="60" t="s">
        <v>432</v>
      </c>
    </row>
    <row r="16" spans="1:6" x14ac:dyDescent="0.2">
      <c r="A16" s="207" t="s">
        <v>431</v>
      </c>
      <c r="B16" s="207"/>
      <c r="C16" s="207"/>
      <c r="D16" s="207"/>
      <c r="E16" s="207"/>
      <c r="F16" s="207"/>
    </row>
    <row r="17" spans="1:6" ht="22.5" x14ac:dyDescent="0.2">
      <c r="A17" s="95" t="s">
        <v>355</v>
      </c>
      <c r="B17" s="44" t="s">
        <v>72</v>
      </c>
      <c r="C17" s="55" t="s">
        <v>430</v>
      </c>
      <c r="D17" s="55" t="s">
        <v>429</v>
      </c>
      <c r="E17" s="55" t="s">
        <v>428</v>
      </c>
      <c r="F17" s="55" t="s">
        <v>427</v>
      </c>
    </row>
    <row r="18" spans="1:6" x14ac:dyDescent="0.2">
      <c r="A18" s="95" t="s">
        <v>71</v>
      </c>
      <c r="B18" s="44" t="s">
        <v>70</v>
      </c>
      <c r="C18" s="55">
        <v>29</v>
      </c>
      <c r="D18" s="55" t="s">
        <v>426</v>
      </c>
      <c r="E18" s="55" t="s">
        <v>425</v>
      </c>
      <c r="F18" s="55" t="s">
        <v>424</v>
      </c>
    </row>
    <row r="19" spans="1:6" x14ac:dyDescent="0.2">
      <c r="A19" s="95" t="s">
        <v>69</v>
      </c>
      <c r="B19" s="44" t="s">
        <v>68</v>
      </c>
      <c r="C19" s="55" t="s">
        <v>423</v>
      </c>
      <c r="D19" s="55" t="s">
        <v>422</v>
      </c>
      <c r="E19" s="55" t="s">
        <v>421</v>
      </c>
      <c r="F19" s="55" t="s">
        <v>420</v>
      </c>
    </row>
    <row r="20" spans="1:6" x14ac:dyDescent="0.2">
      <c r="A20" s="95" t="s">
        <v>67</v>
      </c>
      <c r="B20" s="44" t="s">
        <v>66</v>
      </c>
      <c r="C20" s="55" t="s">
        <v>419</v>
      </c>
      <c r="D20" s="55" t="s">
        <v>418</v>
      </c>
      <c r="E20" s="55" t="s">
        <v>417</v>
      </c>
      <c r="F20" s="55" t="s">
        <v>416</v>
      </c>
    </row>
    <row r="21" spans="1:6" x14ac:dyDescent="0.2">
      <c r="A21" s="95" t="s">
        <v>65</v>
      </c>
      <c r="B21" s="44" t="s">
        <v>64</v>
      </c>
      <c r="C21" s="55" t="s">
        <v>415</v>
      </c>
      <c r="D21" s="55" t="s">
        <v>414</v>
      </c>
      <c r="E21" s="55" t="s">
        <v>413</v>
      </c>
      <c r="F21" s="55" t="s">
        <v>412</v>
      </c>
    </row>
    <row r="22" spans="1:6" x14ac:dyDescent="0.2">
      <c r="A22" s="95" t="s">
        <v>87</v>
      </c>
      <c r="B22" s="44" t="s">
        <v>62</v>
      </c>
      <c r="C22" s="55" t="s">
        <v>411</v>
      </c>
      <c r="D22" s="55" t="s">
        <v>410</v>
      </c>
      <c r="E22" s="55" t="s">
        <v>409</v>
      </c>
      <c r="F22" s="55" t="s">
        <v>408</v>
      </c>
    </row>
    <row r="23" spans="1:6" x14ac:dyDescent="0.2">
      <c r="A23" s="95" t="s">
        <v>61</v>
      </c>
      <c r="B23" s="44" t="s">
        <v>60</v>
      </c>
      <c r="C23" s="55">
        <v>464</v>
      </c>
      <c r="D23" s="55" t="s">
        <v>407</v>
      </c>
      <c r="E23" s="55" t="s">
        <v>406</v>
      </c>
      <c r="F23" s="55" t="s">
        <v>405</v>
      </c>
    </row>
    <row r="24" spans="1:6" x14ac:dyDescent="0.2">
      <c r="A24" s="95" t="s">
        <v>59</v>
      </c>
      <c r="B24" s="44" t="s">
        <v>58</v>
      </c>
      <c r="C24" s="55" t="s">
        <v>404</v>
      </c>
      <c r="D24" s="55" t="s">
        <v>403</v>
      </c>
      <c r="E24" s="55" t="s">
        <v>402</v>
      </c>
      <c r="F24" s="55" t="s">
        <v>401</v>
      </c>
    </row>
    <row r="25" spans="1:6" x14ac:dyDescent="0.2">
      <c r="A25" s="95" t="s">
        <v>86</v>
      </c>
      <c r="B25" s="44" t="s">
        <v>56</v>
      </c>
      <c r="C25" s="55" t="s">
        <v>400</v>
      </c>
      <c r="D25" s="55" t="s">
        <v>399</v>
      </c>
      <c r="E25" s="55" t="s">
        <v>398</v>
      </c>
      <c r="F25" s="55" t="s">
        <v>397</v>
      </c>
    </row>
    <row r="26" spans="1:6" x14ac:dyDescent="0.2">
      <c r="A26" s="95" t="s">
        <v>320</v>
      </c>
      <c r="B26" s="44" t="s">
        <v>319</v>
      </c>
      <c r="C26" s="55" t="s">
        <v>396</v>
      </c>
      <c r="D26" s="55" t="s">
        <v>395</v>
      </c>
      <c r="E26" s="55" t="s">
        <v>394</v>
      </c>
      <c r="F26" s="55" t="s">
        <v>393</v>
      </c>
    </row>
    <row r="27" spans="1:6" x14ac:dyDescent="0.2">
      <c r="A27" s="41"/>
      <c r="B27" s="41" t="s">
        <v>0</v>
      </c>
      <c r="C27" s="60" t="s">
        <v>392</v>
      </c>
      <c r="D27" s="60" t="s">
        <v>391</v>
      </c>
      <c r="E27" s="60" t="s">
        <v>390</v>
      </c>
      <c r="F27" s="60" t="s">
        <v>389</v>
      </c>
    </row>
    <row r="28" spans="1:6" s="49" customFormat="1" x14ac:dyDescent="0.2">
      <c r="A28" s="211" t="s">
        <v>388</v>
      </c>
      <c r="B28" s="211"/>
      <c r="C28" s="211"/>
      <c r="D28" s="211"/>
      <c r="E28" s="211"/>
      <c r="F28" s="211"/>
    </row>
    <row r="29" spans="1:6" ht="22.5" x14ac:dyDescent="0.2">
      <c r="A29" s="45" t="s">
        <v>355</v>
      </c>
      <c r="B29" s="44" t="s">
        <v>72</v>
      </c>
      <c r="C29" s="55" t="s">
        <v>387</v>
      </c>
      <c r="D29" s="55" t="s">
        <v>386</v>
      </c>
      <c r="E29" s="55" t="s">
        <v>385</v>
      </c>
      <c r="F29" s="55">
        <v>281356</v>
      </c>
    </row>
    <row r="30" spans="1:6" x14ac:dyDescent="0.2">
      <c r="A30" s="45" t="s">
        <v>71</v>
      </c>
      <c r="B30" s="44" t="s">
        <v>70</v>
      </c>
      <c r="C30" s="55">
        <v>131</v>
      </c>
      <c r="D30" s="55" t="s">
        <v>384</v>
      </c>
      <c r="E30" s="55" t="s">
        <v>383</v>
      </c>
      <c r="F30" s="55">
        <v>23280</v>
      </c>
    </row>
    <row r="31" spans="1:6" x14ac:dyDescent="0.2">
      <c r="A31" s="45" t="s">
        <v>69</v>
      </c>
      <c r="B31" s="44" t="s">
        <v>68</v>
      </c>
      <c r="C31" s="55" t="s">
        <v>382</v>
      </c>
      <c r="D31" s="55" t="s">
        <v>381</v>
      </c>
      <c r="E31" s="55" t="s">
        <v>380</v>
      </c>
      <c r="F31" s="55">
        <v>2068228</v>
      </c>
    </row>
    <row r="32" spans="1:6" x14ac:dyDescent="0.2">
      <c r="A32" s="45" t="s">
        <v>67</v>
      </c>
      <c r="B32" s="44" t="s">
        <v>66</v>
      </c>
      <c r="C32" s="55" t="s">
        <v>379</v>
      </c>
      <c r="D32" s="55" t="s">
        <v>378</v>
      </c>
      <c r="E32" s="55" t="s">
        <v>377</v>
      </c>
      <c r="F32" s="55">
        <v>1048403</v>
      </c>
    </row>
    <row r="33" spans="1:6" x14ac:dyDescent="0.2">
      <c r="A33" s="45" t="s">
        <v>65</v>
      </c>
      <c r="B33" s="44" t="s">
        <v>64</v>
      </c>
      <c r="C33" s="55" t="s">
        <v>376</v>
      </c>
      <c r="D33" s="55" t="s">
        <v>375</v>
      </c>
      <c r="E33" s="55" t="s">
        <v>374</v>
      </c>
      <c r="F33" s="55">
        <v>191867</v>
      </c>
    </row>
    <row r="34" spans="1:6" x14ac:dyDescent="0.2">
      <c r="A34" s="45" t="s">
        <v>87</v>
      </c>
      <c r="B34" s="44" t="s">
        <v>62</v>
      </c>
      <c r="C34" s="55" t="s">
        <v>373</v>
      </c>
      <c r="D34" s="55" t="s">
        <v>372</v>
      </c>
      <c r="E34" s="55" t="s">
        <v>371</v>
      </c>
      <c r="F34" s="55">
        <v>889778</v>
      </c>
    </row>
    <row r="35" spans="1:6" x14ac:dyDescent="0.2">
      <c r="A35" s="45" t="s">
        <v>61</v>
      </c>
      <c r="B35" s="44" t="s">
        <v>60</v>
      </c>
      <c r="C35" s="55">
        <v>942</v>
      </c>
      <c r="D35" s="55" t="s">
        <v>370</v>
      </c>
      <c r="E35" s="55" t="s">
        <v>369</v>
      </c>
      <c r="F35" s="55">
        <v>157400</v>
      </c>
    </row>
    <row r="36" spans="1:6" x14ac:dyDescent="0.2">
      <c r="A36" s="45" t="s">
        <v>59</v>
      </c>
      <c r="B36" s="44" t="s">
        <v>58</v>
      </c>
      <c r="C36" s="55" t="s">
        <v>368</v>
      </c>
      <c r="D36" s="55" t="s">
        <v>367</v>
      </c>
      <c r="E36" s="55" t="s">
        <v>366</v>
      </c>
      <c r="F36" s="55">
        <v>740964</v>
      </c>
    </row>
    <row r="37" spans="1:6" x14ac:dyDescent="0.2">
      <c r="A37" s="45" t="s">
        <v>86</v>
      </c>
      <c r="B37" s="44" t="s">
        <v>56</v>
      </c>
      <c r="C37" s="55" t="s">
        <v>365</v>
      </c>
      <c r="D37" s="55" t="s">
        <v>364</v>
      </c>
      <c r="E37" s="55" t="s">
        <v>363</v>
      </c>
      <c r="F37" s="55">
        <v>744429</v>
      </c>
    </row>
    <row r="38" spans="1:6" x14ac:dyDescent="0.2">
      <c r="A38" s="45" t="s">
        <v>320</v>
      </c>
      <c r="B38" s="44" t="s">
        <v>319</v>
      </c>
      <c r="C38" s="55" t="s">
        <v>362</v>
      </c>
      <c r="D38" s="55" t="s">
        <v>361</v>
      </c>
      <c r="E38" s="55" t="s">
        <v>360</v>
      </c>
      <c r="F38" s="55">
        <v>2181797</v>
      </c>
    </row>
    <row r="39" spans="1:6" x14ac:dyDescent="0.2">
      <c r="A39" s="41"/>
      <c r="B39" s="41" t="s">
        <v>0</v>
      </c>
      <c r="C39" s="60" t="s">
        <v>359</v>
      </c>
      <c r="D39" s="60" t="s">
        <v>358</v>
      </c>
      <c r="E39" s="60" t="s">
        <v>357</v>
      </c>
      <c r="F39" s="60">
        <v>8327502</v>
      </c>
    </row>
    <row r="40" spans="1:6" x14ac:dyDescent="0.2">
      <c r="A40" s="207" t="s">
        <v>356</v>
      </c>
      <c r="B40" s="207"/>
      <c r="C40" s="207"/>
      <c r="D40" s="207"/>
      <c r="E40" s="207"/>
      <c r="F40" s="207"/>
    </row>
    <row r="41" spans="1:6" ht="22.5" x14ac:dyDescent="0.2">
      <c r="A41" s="45" t="s">
        <v>355</v>
      </c>
      <c r="B41" s="44" t="s">
        <v>72</v>
      </c>
      <c r="C41" s="55" t="s">
        <v>354</v>
      </c>
      <c r="D41" s="55" t="s">
        <v>353</v>
      </c>
      <c r="E41" s="55" t="s">
        <v>352</v>
      </c>
      <c r="F41" s="55" t="s">
        <v>351</v>
      </c>
    </row>
    <row r="42" spans="1:6" x14ac:dyDescent="0.2">
      <c r="A42" s="45" t="s">
        <v>71</v>
      </c>
      <c r="B42" s="44" t="s">
        <v>70</v>
      </c>
      <c r="C42" s="55">
        <v>47</v>
      </c>
      <c r="D42" s="55" t="s">
        <v>350</v>
      </c>
      <c r="E42" s="55" t="s">
        <v>349</v>
      </c>
      <c r="F42" s="55" t="s">
        <v>348</v>
      </c>
    </row>
    <row r="43" spans="1:6" x14ac:dyDescent="0.2">
      <c r="A43" s="45" t="s">
        <v>69</v>
      </c>
      <c r="B43" s="44" t="s">
        <v>68</v>
      </c>
      <c r="C43" s="55" t="s">
        <v>347</v>
      </c>
      <c r="D43" s="55" t="s">
        <v>346</v>
      </c>
      <c r="E43" s="55" t="s">
        <v>345</v>
      </c>
      <c r="F43" s="55" t="s">
        <v>344</v>
      </c>
    </row>
    <row r="44" spans="1:6" x14ac:dyDescent="0.2">
      <c r="A44" s="45" t="s">
        <v>67</v>
      </c>
      <c r="B44" s="44" t="s">
        <v>66</v>
      </c>
      <c r="C44" s="55" t="s">
        <v>343</v>
      </c>
      <c r="D44" s="55" t="s">
        <v>342</v>
      </c>
      <c r="E44" s="55" t="s">
        <v>341</v>
      </c>
      <c r="F44" s="55" t="s">
        <v>340</v>
      </c>
    </row>
    <row r="45" spans="1:6" x14ac:dyDescent="0.2">
      <c r="A45" s="45" t="s">
        <v>65</v>
      </c>
      <c r="B45" s="44" t="s">
        <v>64</v>
      </c>
      <c r="C45" s="55" t="s">
        <v>339</v>
      </c>
      <c r="D45" s="55" t="s">
        <v>338</v>
      </c>
      <c r="E45" s="55" t="s">
        <v>337</v>
      </c>
      <c r="F45" s="55" t="s">
        <v>336</v>
      </c>
    </row>
    <row r="46" spans="1:6" x14ac:dyDescent="0.2">
      <c r="A46" s="45" t="s">
        <v>87</v>
      </c>
      <c r="B46" s="44" t="s">
        <v>62</v>
      </c>
      <c r="C46" s="55" t="s">
        <v>335</v>
      </c>
      <c r="D46" s="55" t="s">
        <v>334</v>
      </c>
      <c r="E46" s="55" t="s">
        <v>333</v>
      </c>
      <c r="F46" s="55" t="s">
        <v>332</v>
      </c>
    </row>
    <row r="47" spans="1:6" x14ac:dyDescent="0.2">
      <c r="A47" s="45" t="s">
        <v>61</v>
      </c>
      <c r="B47" s="44" t="s">
        <v>60</v>
      </c>
      <c r="C47" s="55">
        <v>488</v>
      </c>
      <c r="D47" s="55" t="s">
        <v>331</v>
      </c>
      <c r="E47" s="55" t="s">
        <v>330</v>
      </c>
      <c r="F47" s="55" t="s">
        <v>329</v>
      </c>
    </row>
    <row r="48" spans="1:6" x14ac:dyDescent="0.2">
      <c r="A48" s="45" t="s">
        <v>59</v>
      </c>
      <c r="B48" s="44" t="s">
        <v>58</v>
      </c>
      <c r="C48" s="55" t="s">
        <v>328</v>
      </c>
      <c r="D48" s="55" t="s">
        <v>327</v>
      </c>
      <c r="E48" s="55" t="s">
        <v>326</v>
      </c>
      <c r="F48" s="55" t="s">
        <v>325</v>
      </c>
    </row>
    <row r="49" spans="1:6" x14ac:dyDescent="0.2">
      <c r="A49" s="45" t="s">
        <v>86</v>
      </c>
      <c r="B49" s="44" t="s">
        <v>56</v>
      </c>
      <c r="C49" s="55" t="s">
        <v>324</v>
      </c>
      <c r="D49" s="55" t="s">
        <v>323</v>
      </c>
      <c r="E49" s="55" t="s">
        <v>322</v>
      </c>
      <c r="F49" s="55" t="s">
        <v>321</v>
      </c>
    </row>
    <row r="50" spans="1:6" x14ac:dyDescent="0.2">
      <c r="A50" s="45" t="s">
        <v>320</v>
      </c>
      <c r="B50" s="44" t="s">
        <v>319</v>
      </c>
      <c r="C50" s="55" t="s">
        <v>318</v>
      </c>
      <c r="D50" s="55" t="s">
        <v>317</v>
      </c>
      <c r="E50" s="55" t="s">
        <v>316</v>
      </c>
      <c r="F50" s="55" t="s">
        <v>315</v>
      </c>
    </row>
    <row r="51" spans="1:6" x14ac:dyDescent="0.2">
      <c r="A51" s="41"/>
      <c r="B51" s="41" t="s">
        <v>0</v>
      </c>
      <c r="C51" s="60" t="s">
        <v>314</v>
      </c>
      <c r="D51" s="60" t="s">
        <v>313</v>
      </c>
      <c r="E51" s="60" t="s">
        <v>312</v>
      </c>
      <c r="F51" s="60" t="s">
        <v>311</v>
      </c>
    </row>
  </sheetData>
  <mergeCells count="7">
    <mergeCell ref="A40:F40"/>
    <mergeCell ref="A4:F4"/>
    <mergeCell ref="A16:F16"/>
    <mergeCell ref="A2:B2"/>
    <mergeCell ref="C2:E2"/>
    <mergeCell ref="F2:F3"/>
    <mergeCell ref="A28:F28"/>
  </mergeCells>
  <pageMargins left="0.74803149606299213" right="0.74803149606299213" top="0.62992125984251968" bottom="0.86614173228346458" header="0.51181102362204722" footer="0.62992125984251968"/>
  <pageSetup paperSize="9" orientation="portrait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C5122-52CE-464F-821B-5BE42BFF7DE1}">
  <sheetPr codeName="Munka13"/>
  <dimension ref="A1:E29"/>
  <sheetViews>
    <sheetView zoomScaleNormal="100" workbookViewId="0"/>
  </sheetViews>
  <sheetFormatPr defaultRowHeight="11.25" x14ac:dyDescent="0.2"/>
  <cols>
    <col min="1" max="1" width="44.5703125" style="91" customWidth="1"/>
    <col min="2" max="2" width="11.28515625" style="1" customWidth="1"/>
    <col min="3" max="3" width="10.5703125" style="1" customWidth="1"/>
    <col min="4" max="4" width="9" style="1" customWidth="1"/>
    <col min="5" max="5" width="9.5703125" style="1" customWidth="1"/>
    <col min="6" max="16384" width="9.140625" style="1"/>
  </cols>
  <sheetData>
    <row r="1" spans="1:5" ht="12" thickBot="1" x14ac:dyDescent="0.25">
      <c r="A1" s="106" t="s">
        <v>486</v>
      </c>
      <c r="B1" s="46"/>
      <c r="C1" s="46"/>
      <c r="D1" s="46"/>
      <c r="E1" s="46"/>
    </row>
    <row r="2" spans="1:5" s="103" customFormat="1" x14ac:dyDescent="0.25">
      <c r="A2" s="185" t="s">
        <v>12</v>
      </c>
      <c r="B2" s="195" t="s">
        <v>11</v>
      </c>
      <c r="C2" s="185"/>
      <c r="D2" s="195" t="s">
        <v>10</v>
      </c>
      <c r="E2" s="198"/>
    </row>
    <row r="3" spans="1:5" s="103" customFormat="1" x14ac:dyDescent="0.25">
      <c r="A3" s="186"/>
      <c r="B3" s="105">
        <v>2004</v>
      </c>
      <c r="C3" s="9">
        <v>2005</v>
      </c>
      <c r="D3" s="105">
        <v>2004</v>
      </c>
      <c r="E3" s="104">
        <v>2005</v>
      </c>
    </row>
    <row r="4" spans="1:5" x14ac:dyDescent="0.2">
      <c r="A4" s="44" t="s">
        <v>485</v>
      </c>
      <c r="B4" s="99">
        <v>7419</v>
      </c>
      <c r="C4" s="99">
        <v>7974.3</v>
      </c>
      <c r="D4" s="99">
        <v>103.3</v>
      </c>
      <c r="E4" s="99">
        <v>103.7</v>
      </c>
    </row>
    <row r="5" spans="1:5" x14ac:dyDescent="0.2">
      <c r="A5" s="91" t="s">
        <v>484</v>
      </c>
      <c r="B5" s="99">
        <v>2087.6</v>
      </c>
      <c r="C5" s="99">
        <v>2281.4</v>
      </c>
      <c r="D5" s="99">
        <v>100.2</v>
      </c>
      <c r="E5" s="99">
        <v>105.5</v>
      </c>
    </row>
    <row r="6" spans="1:5" s="83" customFormat="1" x14ac:dyDescent="0.2">
      <c r="A6" s="100" t="s">
        <v>483</v>
      </c>
      <c r="B6" s="13">
        <v>9506.5</v>
      </c>
      <c r="C6" s="13">
        <v>10255.700000000001</v>
      </c>
      <c r="D6" s="13">
        <v>102.6</v>
      </c>
      <c r="E6" s="98">
        <v>104.1</v>
      </c>
    </row>
    <row r="7" spans="1:5" x14ac:dyDescent="0.2">
      <c r="A7" s="91" t="s">
        <v>482</v>
      </c>
      <c r="B7" s="99">
        <v>901</v>
      </c>
      <c r="C7" s="99">
        <v>952.6</v>
      </c>
      <c r="D7" s="5">
        <v>99.7</v>
      </c>
      <c r="E7" s="99">
        <v>102</v>
      </c>
    </row>
    <row r="8" spans="1:5" x14ac:dyDescent="0.2">
      <c r="A8" s="91" t="s">
        <v>481</v>
      </c>
      <c r="B8" s="99">
        <v>2261.5</v>
      </c>
      <c r="C8" s="99">
        <v>2405.1999999999998</v>
      </c>
      <c r="D8" s="99">
        <v>102.1</v>
      </c>
      <c r="E8" s="99">
        <v>102.8</v>
      </c>
    </row>
    <row r="9" spans="1:5" x14ac:dyDescent="0.2">
      <c r="A9" s="91" t="s">
        <v>480</v>
      </c>
      <c r="B9" s="99">
        <v>709.9</v>
      </c>
      <c r="C9" s="99">
        <v>579.1</v>
      </c>
      <c r="D9" s="99">
        <v>118.4</v>
      </c>
      <c r="E9" s="99">
        <v>78.7</v>
      </c>
    </row>
    <row r="10" spans="1:5" x14ac:dyDescent="0.2">
      <c r="A10" s="91" t="s">
        <v>236</v>
      </c>
      <c r="B10" s="5"/>
      <c r="C10" s="99"/>
      <c r="D10" s="5"/>
      <c r="E10" s="99"/>
    </row>
    <row r="11" spans="1:5" x14ac:dyDescent="0.2">
      <c r="A11" s="102" t="s">
        <v>479</v>
      </c>
      <c r="B11" s="99">
        <v>263.10000000000002</v>
      </c>
      <c r="C11" s="99">
        <v>201.7</v>
      </c>
      <c r="D11" s="5">
        <v>95.8</v>
      </c>
      <c r="E11" s="99">
        <v>74</v>
      </c>
    </row>
    <row r="12" spans="1:5" x14ac:dyDescent="0.2">
      <c r="A12" s="102" t="s">
        <v>478</v>
      </c>
      <c r="B12" s="99">
        <v>256.10000000000002</v>
      </c>
      <c r="C12" s="99">
        <v>160</v>
      </c>
      <c r="D12" s="99">
        <v>135.69999999999999</v>
      </c>
      <c r="E12" s="99">
        <v>60.3</v>
      </c>
    </row>
    <row r="13" spans="1:5" s="83" customFormat="1" x14ac:dyDescent="0.2">
      <c r="A13" s="100" t="s">
        <v>477</v>
      </c>
      <c r="B13" s="13">
        <f>+B6+B7+B8+B9</f>
        <v>13378.9</v>
      </c>
      <c r="C13" s="13">
        <f>+C6+C7+C8+C9</f>
        <v>14192.6</v>
      </c>
      <c r="D13" s="13">
        <v>103</v>
      </c>
      <c r="E13" s="98">
        <v>102.4</v>
      </c>
    </row>
    <row r="14" spans="1:5" x14ac:dyDescent="0.2">
      <c r="A14" s="91" t="s">
        <v>476</v>
      </c>
      <c r="B14" s="99">
        <v>2171.1999999999998</v>
      </c>
      <c r="C14" s="99">
        <v>2426.4</v>
      </c>
      <c r="D14" s="5">
        <v>103.7</v>
      </c>
      <c r="E14" s="99">
        <v>107.9</v>
      </c>
    </row>
    <row r="15" spans="1:5" x14ac:dyDescent="0.2">
      <c r="A15" s="91" t="s">
        <v>475</v>
      </c>
      <c r="B15" s="99">
        <v>51.3</v>
      </c>
      <c r="C15" s="99">
        <v>86.6</v>
      </c>
      <c r="D15" s="99">
        <v>161.6</v>
      </c>
      <c r="E15" s="99">
        <v>163.19999999999999</v>
      </c>
    </row>
    <row r="16" spans="1:5" x14ac:dyDescent="0.2">
      <c r="A16" s="91" t="s">
        <v>474</v>
      </c>
      <c r="B16" s="99">
        <v>54.7</v>
      </c>
      <c r="C16" s="99">
        <v>52.6</v>
      </c>
      <c r="D16" s="99">
        <v>125.8</v>
      </c>
      <c r="E16" s="99">
        <v>92.8</v>
      </c>
    </row>
    <row r="17" spans="1:5" x14ac:dyDescent="0.2">
      <c r="A17" s="91" t="s">
        <v>473</v>
      </c>
      <c r="B17" s="5">
        <v>701.9</v>
      </c>
      <c r="C17" s="99">
        <v>763.7</v>
      </c>
      <c r="D17" s="5">
        <v>100.9</v>
      </c>
      <c r="E17" s="99">
        <v>105</v>
      </c>
    </row>
    <row r="18" spans="1:5" s="83" customFormat="1" x14ac:dyDescent="0.2">
      <c r="A18" s="41" t="s">
        <v>472</v>
      </c>
      <c r="B18" s="13">
        <f>SUM(B14:B17)</f>
        <v>2979.1</v>
      </c>
      <c r="C18" s="13">
        <f>SUM(C14:C17)</f>
        <v>3329.3</v>
      </c>
      <c r="D18" s="13">
        <v>104</v>
      </c>
      <c r="E18" s="98">
        <v>107.9</v>
      </c>
    </row>
    <row r="19" spans="1:5" x14ac:dyDescent="0.2">
      <c r="A19" s="91" t="s">
        <v>471</v>
      </c>
      <c r="B19" s="99">
        <v>433.4</v>
      </c>
      <c r="C19" s="99">
        <v>526.79999999999995</v>
      </c>
      <c r="D19" s="5">
        <v>107.7</v>
      </c>
      <c r="E19" s="99">
        <v>117.3</v>
      </c>
    </row>
    <row r="20" spans="1:5" x14ac:dyDescent="0.2">
      <c r="A20" s="91" t="s">
        <v>470</v>
      </c>
      <c r="B20" s="5">
        <v>1363.3</v>
      </c>
      <c r="C20" s="99">
        <v>1449.7</v>
      </c>
      <c r="D20" s="5">
        <v>96.6</v>
      </c>
      <c r="E20" s="99">
        <v>102.6</v>
      </c>
    </row>
    <row r="21" spans="1:5" x14ac:dyDescent="0.2">
      <c r="A21" s="91" t="s">
        <v>469</v>
      </c>
      <c r="B21" s="99">
        <v>59.1</v>
      </c>
      <c r="C21" s="99">
        <v>68.900000000000006</v>
      </c>
      <c r="D21" s="5">
        <v>110.5</v>
      </c>
      <c r="E21" s="99">
        <v>112.5</v>
      </c>
    </row>
    <row r="22" spans="1:5" s="83" customFormat="1" x14ac:dyDescent="0.2">
      <c r="A22" s="100" t="s">
        <v>468</v>
      </c>
      <c r="B22" s="13">
        <v>1422.4</v>
      </c>
      <c r="C22" s="13">
        <v>1518.6</v>
      </c>
      <c r="D22" s="13">
        <v>97.1</v>
      </c>
      <c r="E22" s="98">
        <v>103.1</v>
      </c>
    </row>
    <row r="23" spans="1:5" x14ac:dyDescent="0.2">
      <c r="A23" s="91" t="s">
        <v>467</v>
      </c>
      <c r="B23" s="99">
        <v>2200.6999999999998</v>
      </c>
      <c r="C23" s="99">
        <v>2397.6</v>
      </c>
      <c r="D23" s="5">
        <v>100.1</v>
      </c>
      <c r="E23" s="99">
        <v>105.2</v>
      </c>
    </row>
    <row r="24" spans="1:5" x14ac:dyDescent="0.2">
      <c r="A24" s="101" t="s">
        <v>466</v>
      </c>
      <c r="B24" s="99">
        <v>472.4</v>
      </c>
      <c r="C24" s="99">
        <v>503.9</v>
      </c>
      <c r="D24" s="5">
        <v>108.9</v>
      </c>
      <c r="E24" s="99">
        <v>103</v>
      </c>
    </row>
    <row r="25" spans="1:5" x14ac:dyDescent="0.2">
      <c r="A25" s="91" t="s">
        <v>465</v>
      </c>
      <c r="B25" s="99">
        <v>296.39999999999998</v>
      </c>
      <c r="C25" s="99">
        <v>364.9</v>
      </c>
      <c r="D25" s="5">
        <v>125.3</v>
      </c>
      <c r="E25" s="99">
        <v>118.8</v>
      </c>
    </row>
    <row r="26" spans="1:5" x14ac:dyDescent="0.2">
      <c r="A26" s="91" t="s">
        <v>464</v>
      </c>
      <c r="B26" s="99">
        <v>276.7</v>
      </c>
      <c r="C26" s="99">
        <v>294.60000000000002</v>
      </c>
      <c r="D26" s="5">
        <v>108.6</v>
      </c>
      <c r="E26" s="99">
        <v>102.8</v>
      </c>
    </row>
    <row r="27" spans="1:5" s="83" customFormat="1" x14ac:dyDescent="0.2">
      <c r="A27" s="100" t="s">
        <v>463</v>
      </c>
      <c r="B27" s="13">
        <f>+B13+B18+B19-B22-B23-B24-B25-B26</f>
        <v>12122.800000000003</v>
      </c>
      <c r="C27" s="13">
        <f>+C13+C18+C19-C22-C23-C24-C25-C26</f>
        <v>12969.100000000002</v>
      </c>
      <c r="D27" s="5">
        <v>104</v>
      </c>
      <c r="E27" s="98">
        <v>103.3</v>
      </c>
    </row>
    <row r="28" spans="1:5" x14ac:dyDescent="0.2">
      <c r="A28" s="91" t="s">
        <v>462</v>
      </c>
      <c r="B28" s="99">
        <v>2897.3</v>
      </c>
      <c r="C28" s="99">
        <v>3146.7</v>
      </c>
      <c r="D28" s="5">
        <v>104.2</v>
      </c>
      <c r="E28" s="99">
        <v>104.6</v>
      </c>
    </row>
    <row r="29" spans="1:5" s="83" customFormat="1" x14ac:dyDescent="0.2">
      <c r="A29" s="100" t="s">
        <v>461</v>
      </c>
      <c r="B29" s="13">
        <f>+B27+B28</f>
        <v>15020.100000000002</v>
      </c>
      <c r="C29" s="13">
        <f>+C27+C28</f>
        <v>16115.800000000003</v>
      </c>
      <c r="D29" s="99">
        <v>104</v>
      </c>
      <c r="E29" s="98">
        <v>103.5</v>
      </c>
    </row>
  </sheetData>
  <mergeCells count="3">
    <mergeCell ref="B2:C2"/>
    <mergeCell ref="D2:E2"/>
    <mergeCell ref="A2:A3"/>
  </mergeCells>
  <pageMargins left="0.74803149606299213" right="0.96" top="0.62992125984251968" bottom="0.86614173228346458" header="0.51181102362204722" footer="0.59055118110236227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620334-C16D-4F5F-984C-16C5CDE04E14}">
  <sheetPr codeName="Munka14"/>
  <dimension ref="A1:G27"/>
  <sheetViews>
    <sheetView zoomScaleNormal="100" workbookViewId="0"/>
  </sheetViews>
  <sheetFormatPr defaultRowHeight="11.25" x14ac:dyDescent="0.2"/>
  <cols>
    <col min="1" max="1" width="31.5703125" style="1" customWidth="1"/>
    <col min="2" max="2" width="9.42578125" style="1" customWidth="1"/>
    <col min="3" max="3" width="9.85546875" style="1" customWidth="1"/>
    <col min="4" max="4" width="8.85546875" style="1" customWidth="1"/>
    <col min="5" max="5" width="9.42578125" style="1" customWidth="1"/>
    <col min="6" max="6" width="9.7109375" style="1" customWidth="1"/>
    <col min="7" max="7" width="9.42578125" style="1" customWidth="1"/>
    <col min="8" max="16384" width="9.140625" style="1"/>
  </cols>
  <sheetData>
    <row r="1" spans="1:7" ht="12" thickBot="1" x14ac:dyDescent="0.25">
      <c r="A1" s="113" t="s">
        <v>517</v>
      </c>
      <c r="B1" s="46"/>
      <c r="C1" s="46"/>
      <c r="D1" s="46"/>
      <c r="E1" s="46"/>
      <c r="F1" s="46"/>
      <c r="G1" s="46"/>
    </row>
    <row r="2" spans="1:7" s="103" customFormat="1" ht="56.25" x14ac:dyDescent="0.25">
      <c r="A2" s="185" t="s">
        <v>12</v>
      </c>
      <c r="B2" s="182" t="s">
        <v>516</v>
      </c>
      <c r="C2" s="182" t="s">
        <v>515</v>
      </c>
      <c r="D2" s="182" t="s">
        <v>514</v>
      </c>
      <c r="E2" s="112" t="s">
        <v>513</v>
      </c>
      <c r="F2" s="112" t="s">
        <v>512</v>
      </c>
      <c r="G2" s="195" t="s">
        <v>0</v>
      </c>
    </row>
    <row r="3" spans="1:7" s="103" customFormat="1" x14ac:dyDescent="0.25">
      <c r="A3" s="186"/>
      <c r="B3" s="193"/>
      <c r="C3" s="193"/>
      <c r="D3" s="193"/>
      <c r="E3" s="212" t="s">
        <v>511</v>
      </c>
      <c r="F3" s="212"/>
      <c r="G3" s="210"/>
    </row>
    <row r="4" spans="1:7" x14ac:dyDescent="0.2">
      <c r="A4" s="44" t="s">
        <v>510</v>
      </c>
      <c r="B4" s="21">
        <f>1873267+255427</f>
        <v>2128694</v>
      </c>
      <c r="C4" s="20">
        <v>6281</v>
      </c>
      <c r="D4" s="20" t="s">
        <v>82</v>
      </c>
      <c r="E4" s="20" t="s">
        <v>82</v>
      </c>
      <c r="F4" s="20" t="s">
        <v>82</v>
      </c>
      <c r="G4" s="21">
        <f t="shared" ref="G4:G13" si="0">SUM(B4:F4)</f>
        <v>2134975</v>
      </c>
    </row>
    <row r="5" spans="1:7" s="83" customFormat="1" ht="22.5" x14ac:dyDescent="0.2">
      <c r="A5" s="44" t="s">
        <v>509</v>
      </c>
      <c r="B5" s="20" t="s">
        <v>82</v>
      </c>
      <c r="C5" s="20">
        <f>31429+70151</f>
        <v>101580</v>
      </c>
      <c r="D5" s="20" t="s">
        <v>82</v>
      </c>
      <c r="E5" s="20" t="s">
        <v>82</v>
      </c>
      <c r="F5" s="20" t="s">
        <v>82</v>
      </c>
      <c r="G5" s="21">
        <f t="shared" si="0"/>
        <v>101580</v>
      </c>
    </row>
    <row r="6" spans="1:7" x14ac:dyDescent="0.2">
      <c r="A6" s="44" t="s">
        <v>508</v>
      </c>
      <c r="B6" s="20" t="s">
        <v>82</v>
      </c>
      <c r="C6" s="20" t="s">
        <v>82</v>
      </c>
      <c r="D6" s="20" t="s">
        <v>82</v>
      </c>
      <c r="E6" s="108">
        <v>8036</v>
      </c>
      <c r="F6" s="20" t="s">
        <v>82</v>
      </c>
      <c r="G6" s="21">
        <f t="shared" si="0"/>
        <v>8036</v>
      </c>
    </row>
    <row r="7" spans="1:7" x14ac:dyDescent="0.2">
      <c r="A7" s="44" t="s">
        <v>507</v>
      </c>
      <c r="B7" s="108">
        <v>97024</v>
      </c>
      <c r="C7" s="20" t="s">
        <v>82</v>
      </c>
      <c r="D7" s="20" t="s">
        <v>82</v>
      </c>
      <c r="E7" s="108">
        <v>44610</v>
      </c>
      <c r="F7" s="20" t="s">
        <v>82</v>
      </c>
      <c r="G7" s="21">
        <f t="shared" si="0"/>
        <v>141634</v>
      </c>
    </row>
    <row r="8" spans="1:7" x14ac:dyDescent="0.2">
      <c r="A8" s="44" t="s">
        <v>506</v>
      </c>
      <c r="B8" s="108">
        <v>8683</v>
      </c>
      <c r="C8" s="88">
        <v>33032</v>
      </c>
      <c r="D8" s="20" t="s">
        <v>82</v>
      </c>
      <c r="E8" s="20" t="s">
        <v>82</v>
      </c>
      <c r="F8" s="20" t="s">
        <v>82</v>
      </c>
      <c r="G8" s="21">
        <f t="shared" si="0"/>
        <v>41715</v>
      </c>
    </row>
    <row r="9" spans="1:7" x14ac:dyDescent="0.2">
      <c r="A9" s="44" t="s">
        <v>505</v>
      </c>
      <c r="B9" s="108">
        <v>27090</v>
      </c>
      <c r="C9" s="20">
        <v>5087</v>
      </c>
      <c r="D9" s="20" t="s">
        <v>82</v>
      </c>
      <c r="E9" s="20" t="s">
        <v>82</v>
      </c>
      <c r="F9" s="20" t="s">
        <v>82</v>
      </c>
      <c r="G9" s="21">
        <f t="shared" si="0"/>
        <v>32177</v>
      </c>
    </row>
    <row r="10" spans="1:7" x14ac:dyDescent="0.2">
      <c r="A10" s="44" t="s">
        <v>504</v>
      </c>
      <c r="B10" s="20" t="s">
        <v>82</v>
      </c>
      <c r="C10" s="88">
        <v>76475</v>
      </c>
      <c r="D10" s="20" t="s">
        <v>82</v>
      </c>
      <c r="E10" s="20" t="s">
        <v>82</v>
      </c>
      <c r="F10" s="20" t="s">
        <v>82</v>
      </c>
      <c r="G10" s="21">
        <f t="shared" si="0"/>
        <v>76475</v>
      </c>
    </row>
    <row r="11" spans="1:7" s="83" customFormat="1" x14ac:dyDescent="0.2">
      <c r="A11" s="111" t="s">
        <v>503</v>
      </c>
      <c r="B11" s="108">
        <v>72435</v>
      </c>
      <c r="C11" s="20" t="s">
        <v>82</v>
      </c>
      <c r="D11" s="20" t="s">
        <v>82</v>
      </c>
      <c r="E11" s="20" t="s">
        <v>82</v>
      </c>
      <c r="F11" s="20" t="s">
        <v>82</v>
      </c>
      <c r="G11" s="21">
        <f t="shared" si="0"/>
        <v>72435</v>
      </c>
    </row>
    <row r="12" spans="1:7" x14ac:dyDescent="0.2">
      <c r="A12" s="44" t="s">
        <v>502</v>
      </c>
      <c r="B12" s="20" t="s">
        <v>82</v>
      </c>
      <c r="C12" s="88">
        <v>195027</v>
      </c>
      <c r="D12" s="20" t="s">
        <v>82</v>
      </c>
      <c r="E12" s="20" t="s">
        <v>82</v>
      </c>
      <c r="F12" s="20" t="s">
        <v>82</v>
      </c>
      <c r="G12" s="21">
        <f t="shared" si="0"/>
        <v>195027</v>
      </c>
    </row>
    <row r="13" spans="1:7" x14ac:dyDescent="0.2">
      <c r="A13" s="44" t="s">
        <v>501</v>
      </c>
      <c r="B13" s="20" t="s">
        <v>82</v>
      </c>
      <c r="C13" s="20" t="s">
        <v>82</v>
      </c>
      <c r="D13" s="108">
        <v>92436</v>
      </c>
      <c r="E13" s="20" t="s">
        <v>500</v>
      </c>
      <c r="F13" s="20" t="s">
        <v>500</v>
      </c>
      <c r="G13" s="21">
        <f t="shared" si="0"/>
        <v>92436</v>
      </c>
    </row>
    <row r="14" spans="1:7" s="83" customFormat="1" x14ac:dyDescent="0.2">
      <c r="A14" s="44" t="s">
        <v>499</v>
      </c>
      <c r="B14" s="20" t="s">
        <v>82</v>
      </c>
      <c r="C14" s="88">
        <v>132063</v>
      </c>
      <c r="D14" s="20" t="s">
        <v>82</v>
      </c>
      <c r="E14" s="20" t="s">
        <v>82</v>
      </c>
      <c r="F14" s="20" t="s">
        <v>82</v>
      </c>
      <c r="G14" s="20" t="s">
        <v>82</v>
      </c>
    </row>
    <row r="15" spans="1:7" x14ac:dyDescent="0.2">
      <c r="A15" s="44" t="s">
        <v>498</v>
      </c>
      <c r="B15" s="20" t="s">
        <v>82</v>
      </c>
      <c r="C15" s="108">
        <f>35114+8757</f>
        <v>43871</v>
      </c>
      <c r="D15" s="20" t="s">
        <v>82</v>
      </c>
      <c r="E15" s="20">
        <v>743</v>
      </c>
      <c r="F15" s="108">
        <v>13449</v>
      </c>
      <c r="G15" s="21">
        <f t="shared" ref="G15:G26" si="1">SUM(B15:F15)</f>
        <v>58063</v>
      </c>
    </row>
    <row r="16" spans="1:7" x14ac:dyDescent="0.2">
      <c r="A16" s="44" t="s">
        <v>497</v>
      </c>
      <c r="B16" s="20" t="s">
        <v>82</v>
      </c>
      <c r="C16" s="108">
        <v>156086</v>
      </c>
      <c r="D16" s="20" t="s">
        <v>82</v>
      </c>
      <c r="E16" s="20" t="s">
        <v>82</v>
      </c>
      <c r="F16" s="20" t="s">
        <v>82</v>
      </c>
      <c r="G16" s="21">
        <f t="shared" si="1"/>
        <v>156086</v>
      </c>
    </row>
    <row r="17" spans="1:7" s="41" customFormat="1" ht="22.5" x14ac:dyDescent="0.2">
      <c r="A17" s="44" t="s">
        <v>496</v>
      </c>
      <c r="B17" s="20" t="s">
        <v>82</v>
      </c>
      <c r="C17" s="20" t="s">
        <v>82</v>
      </c>
      <c r="D17" s="20" t="s">
        <v>82</v>
      </c>
      <c r="E17" s="20" t="s">
        <v>82</v>
      </c>
      <c r="F17" s="111">
        <v>86644</v>
      </c>
      <c r="G17" s="21">
        <f t="shared" si="1"/>
        <v>86644</v>
      </c>
    </row>
    <row r="18" spans="1:7" x14ac:dyDescent="0.2">
      <c r="A18" s="41" t="s">
        <v>495</v>
      </c>
      <c r="B18" s="107">
        <f>SUM(B4:B17)</f>
        <v>2333926</v>
      </c>
      <c r="C18" s="107">
        <f>SUM(C4:C17)</f>
        <v>749502</v>
      </c>
      <c r="D18" s="107">
        <f>SUM(D4:D17)</f>
        <v>92436</v>
      </c>
      <c r="E18" s="107">
        <f>SUM(E4:E17)</f>
        <v>53389</v>
      </c>
      <c r="F18" s="107">
        <f>SUM(F4:F17)</f>
        <v>100093</v>
      </c>
      <c r="G18" s="110">
        <f t="shared" si="1"/>
        <v>3329346</v>
      </c>
    </row>
    <row r="19" spans="1:7" x14ac:dyDescent="0.2">
      <c r="A19" s="44" t="s">
        <v>494</v>
      </c>
      <c r="B19" s="108">
        <v>1100425</v>
      </c>
      <c r="C19" s="108">
        <v>74397</v>
      </c>
      <c r="D19" s="20" t="s">
        <v>82</v>
      </c>
      <c r="E19" s="20" t="s">
        <v>82</v>
      </c>
      <c r="F19" s="108">
        <v>24367</v>
      </c>
      <c r="G19" s="108">
        <f t="shared" si="1"/>
        <v>1199189</v>
      </c>
    </row>
    <row r="20" spans="1:7" x14ac:dyDescent="0.2">
      <c r="A20" s="91" t="s">
        <v>50</v>
      </c>
      <c r="B20" s="20" t="s">
        <v>82</v>
      </c>
      <c r="C20" s="108">
        <v>961532</v>
      </c>
      <c r="D20" s="20" t="s">
        <v>82</v>
      </c>
      <c r="E20" s="20" t="s">
        <v>82</v>
      </c>
      <c r="F20" s="108">
        <v>76667</v>
      </c>
      <c r="G20" s="108">
        <f t="shared" si="1"/>
        <v>1038199</v>
      </c>
    </row>
    <row r="21" spans="1:7" s="83" customFormat="1" x14ac:dyDescent="0.2">
      <c r="A21" s="91" t="s">
        <v>493</v>
      </c>
      <c r="B21" s="20" t="s">
        <v>82</v>
      </c>
      <c r="C21" s="88">
        <f>175816+10984+63728</f>
        <v>250528</v>
      </c>
      <c r="D21" s="20" t="s">
        <v>82</v>
      </c>
      <c r="E21" s="20" t="s">
        <v>82</v>
      </c>
      <c r="F21" s="108">
        <f>21803+26025+6437</f>
        <v>54265</v>
      </c>
      <c r="G21" s="108">
        <f t="shared" si="1"/>
        <v>304793</v>
      </c>
    </row>
    <row r="22" spans="1:7" x14ac:dyDescent="0.2">
      <c r="A22" s="91" t="s">
        <v>492</v>
      </c>
      <c r="B22" s="20" t="s">
        <v>82</v>
      </c>
      <c r="C22" s="88">
        <v>179450</v>
      </c>
      <c r="D22" s="20" t="s">
        <v>82</v>
      </c>
      <c r="E22" s="20" t="s">
        <v>82</v>
      </c>
      <c r="F22" s="108">
        <v>45585</v>
      </c>
      <c r="G22" s="108">
        <f t="shared" si="1"/>
        <v>225035</v>
      </c>
    </row>
    <row r="23" spans="1:7" s="109" customFormat="1" x14ac:dyDescent="0.2">
      <c r="A23" s="91" t="s">
        <v>491</v>
      </c>
      <c r="B23" s="20" t="s">
        <v>82</v>
      </c>
      <c r="C23" s="108">
        <v>117682</v>
      </c>
      <c r="D23" s="20" t="s">
        <v>82</v>
      </c>
      <c r="E23" s="20" t="s">
        <v>82</v>
      </c>
      <c r="F23" s="20" t="s">
        <v>82</v>
      </c>
      <c r="G23" s="108">
        <f t="shared" si="1"/>
        <v>117682</v>
      </c>
    </row>
    <row r="24" spans="1:7" x14ac:dyDescent="0.2">
      <c r="A24" s="91" t="s">
        <v>490</v>
      </c>
      <c r="B24" s="20" t="s">
        <v>82</v>
      </c>
      <c r="C24" s="88">
        <v>16272</v>
      </c>
      <c r="D24" s="20" t="s">
        <v>82</v>
      </c>
      <c r="E24" s="20" t="s">
        <v>82</v>
      </c>
      <c r="F24" s="20" t="s">
        <v>82</v>
      </c>
      <c r="G24" s="108">
        <f t="shared" si="1"/>
        <v>16272</v>
      </c>
    </row>
    <row r="25" spans="1:7" x14ac:dyDescent="0.2">
      <c r="A25" s="91" t="s">
        <v>489</v>
      </c>
      <c r="B25" s="20" t="s">
        <v>82</v>
      </c>
      <c r="C25" s="88">
        <v>85654</v>
      </c>
      <c r="D25" s="20" t="s">
        <v>82</v>
      </c>
      <c r="E25" s="20" t="s">
        <v>82</v>
      </c>
      <c r="F25" s="108">
        <v>159899</v>
      </c>
      <c r="G25" s="108">
        <f t="shared" si="1"/>
        <v>245553</v>
      </c>
    </row>
    <row r="26" spans="1:7" x14ac:dyDescent="0.2">
      <c r="A26" s="100" t="s">
        <v>488</v>
      </c>
      <c r="B26" s="107">
        <f>SUM(B19:B25)</f>
        <v>1100425</v>
      </c>
      <c r="C26" s="107">
        <f>SUM(C19:C25)</f>
        <v>1685515</v>
      </c>
      <c r="D26" s="107">
        <f>SUM(D19:D25)</f>
        <v>0</v>
      </c>
      <c r="E26" s="107">
        <f>SUM(E19:E25)</f>
        <v>0</v>
      </c>
      <c r="F26" s="107">
        <f>SUM(F19:F25)</f>
        <v>360783</v>
      </c>
      <c r="G26" s="107">
        <f t="shared" si="1"/>
        <v>3146723</v>
      </c>
    </row>
    <row r="27" spans="1:7" x14ac:dyDescent="0.2">
      <c r="A27" s="100" t="s">
        <v>487</v>
      </c>
      <c r="B27" s="107">
        <f t="shared" ref="B27:G27" si="2">+B18+B26</f>
        <v>3434351</v>
      </c>
      <c r="C27" s="107">
        <f t="shared" si="2"/>
        <v>2435017</v>
      </c>
      <c r="D27" s="107">
        <f t="shared" si="2"/>
        <v>92436</v>
      </c>
      <c r="E27" s="107">
        <f t="shared" si="2"/>
        <v>53389</v>
      </c>
      <c r="F27" s="107">
        <f t="shared" si="2"/>
        <v>460876</v>
      </c>
      <c r="G27" s="107">
        <f t="shared" si="2"/>
        <v>6476069</v>
      </c>
    </row>
  </sheetData>
  <mergeCells count="6">
    <mergeCell ref="G2:G3"/>
    <mergeCell ref="E3:F3"/>
    <mergeCell ref="A2:A3"/>
    <mergeCell ref="B2:B3"/>
    <mergeCell ref="C2:C3"/>
    <mergeCell ref="D2:D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3C077C-831C-40F8-9D8F-9E9D7375039B}">
  <sheetPr codeName="Munka15"/>
  <dimension ref="A1:E36"/>
  <sheetViews>
    <sheetView zoomScaleNormal="100" workbookViewId="0"/>
  </sheetViews>
  <sheetFormatPr defaultRowHeight="11.25" x14ac:dyDescent="0.2"/>
  <cols>
    <col min="1" max="1" width="10.42578125" style="1" customWidth="1"/>
    <col min="2" max="2" width="10.85546875" style="1" customWidth="1"/>
    <col min="3" max="3" width="11" style="1" customWidth="1"/>
    <col min="4" max="4" width="10.85546875" style="1" customWidth="1"/>
    <col min="5" max="5" width="12.42578125" style="1" customWidth="1"/>
    <col min="6" max="16384" width="9.140625" style="1"/>
  </cols>
  <sheetData>
    <row r="1" spans="1:5" s="28" customFormat="1" ht="12" thickBot="1" x14ac:dyDescent="0.3">
      <c r="A1" s="12" t="s">
        <v>523</v>
      </c>
      <c r="B1" s="97"/>
      <c r="C1" s="97"/>
      <c r="D1" s="97"/>
      <c r="E1" s="97"/>
    </row>
    <row r="2" spans="1:5" s="91" customFormat="1" ht="45" x14ac:dyDescent="0.25">
      <c r="A2" s="92" t="s">
        <v>34</v>
      </c>
      <c r="B2" s="58" t="s">
        <v>522</v>
      </c>
      <c r="C2" s="58" t="s">
        <v>521</v>
      </c>
      <c r="D2" s="58" t="s">
        <v>520</v>
      </c>
      <c r="E2" s="57" t="s">
        <v>519</v>
      </c>
    </row>
    <row r="3" spans="1:5" x14ac:dyDescent="0.2">
      <c r="A3" s="181" t="s">
        <v>25</v>
      </c>
      <c r="B3" s="181"/>
      <c r="C3" s="181"/>
      <c r="D3" s="181"/>
      <c r="E3" s="181"/>
    </row>
    <row r="4" spans="1:5" x14ac:dyDescent="0.2">
      <c r="A4" s="121">
        <v>1991</v>
      </c>
      <c r="B4" s="118">
        <v>125.5</v>
      </c>
      <c r="C4" s="118">
        <v>135</v>
      </c>
      <c r="D4" s="118">
        <v>93</v>
      </c>
      <c r="E4" s="118">
        <v>98.3</v>
      </c>
    </row>
    <row r="5" spans="1:5" x14ac:dyDescent="0.2">
      <c r="A5" s="121">
        <v>1992</v>
      </c>
      <c r="B5" s="118">
        <f t="shared" ref="B5:E6" si="0">+B4*B22/100</f>
        <v>152.23149999999998</v>
      </c>
      <c r="C5" s="118">
        <f t="shared" si="0"/>
        <v>166.05</v>
      </c>
      <c r="D5" s="118">
        <f t="shared" si="0"/>
        <v>91.697999999999993</v>
      </c>
      <c r="E5" s="118">
        <f t="shared" si="0"/>
        <v>94.859499999999983</v>
      </c>
    </row>
    <row r="6" spans="1:5" x14ac:dyDescent="0.2">
      <c r="A6" s="121">
        <v>1993</v>
      </c>
      <c r="B6" s="118">
        <f t="shared" si="0"/>
        <v>179.17647549999998</v>
      </c>
      <c r="C6" s="118">
        <f t="shared" si="0"/>
        <v>203.41125</v>
      </c>
      <c r="D6" s="118">
        <f t="shared" si="0"/>
        <v>88.121777999999992</v>
      </c>
      <c r="E6" s="118">
        <f t="shared" si="0"/>
        <v>90.306243999999992</v>
      </c>
    </row>
    <row r="7" spans="1:5" x14ac:dyDescent="0.2">
      <c r="A7" s="121">
        <v>1994</v>
      </c>
      <c r="B7" s="118">
        <f t="shared" ref="B7:B19" si="1">+B6*B24/100</f>
        <v>228.09165331149998</v>
      </c>
      <c r="C7" s="118">
        <v>241.6</v>
      </c>
      <c r="D7" s="118">
        <f t="shared" ref="D7:E9" si="2">+D6*D24/100</f>
        <v>94.466546015999995</v>
      </c>
      <c r="E7" s="118">
        <f t="shared" si="2"/>
        <v>92.654206343999988</v>
      </c>
    </row>
    <row r="8" spans="1:5" x14ac:dyDescent="0.2">
      <c r="A8" s="121">
        <v>1995</v>
      </c>
      <c r="B8" s="118">
        <f t="shared" si="1"/>
        <v>256.83120162874894</v>
      </c>
      <c r="C8" s="118">
        <v>309.7</v>
      </c>
      <c r="D8" s="118">
        <f t="shared" si="2"/>
        <v>82.941627402047999</v>
      </c>
      <c r="E8" s="118">
        <f t="shared" si="2"/>
        <v>87.650879201423976</v>
      </c>
    </row>
    <row r="9" spans="1:5" x14ac:dyDescent="0.2">
      <c r="A9" s="121">
        <v>1996</v>
      </c>
      <c r="B9" s="118">
        <f t="shared" si="1"/>
        <v>301.51983071215125</v>
      </c>
      <c r="C9" s="118">
        <f>+C8*C26/100</f>
        <v>382.78919999999999</v>
      </c>
      <c r="D9" s="118">
        <f t="shared" si="2"/>
        <v>78.7945460319456</v>
      </c>
      <c r="E9" s="118">
        <f t="shared" si="2"/>
        <v>87.124973926215446</v>
      </c>
    </row>
    <row r="10" spans="1:5" x14ac:dyDescent="0.2">
      <c r="A10" s="121">
        <v>1997</v>
      </c>
      <c r="B10" s="118">
        <f t="shared" si="1"/>
        <v>374.18610991377966</v>
      </c>
      <c r="C10" s="118">
        <v>452.9</v>
      </c>
      <c r="D10" s="118">
        <f t="shared" ref="D10:D19" si="3">+D9*D27/100</f>
        <v>82.655478787510944</v>
      </c>
      <c r="E10" s="118">
        <v>87.8</v>
      </c>
    </row>
    <row r="11" spans="1:5" x14ac:dyDescent="0.2">
      <c r="A11" s="121">
        <v>1998</v>
      </c>
      <c r="B11" s="118">
        <f t="shared" si="1"/>
        <v>443.03635413791511</v>
      </c>
      <c r="C11" s="118">
        <f>+C10*C28/100</f>
        <v>517.66469999999993</v>
      </c>
      <c r="D11" s="118">
        <f t="shared" si="3"/>
        <v>85.620373477176685</v>
      </c>
      <c r="E11" s="118">
        <f>+E10*E28/100</f>
        <v>90.960800000000006</v>
      </c>
    </row>
    <row r="12" spans="1:5" x14ac:dyDescent="0.2">
      <c r="A12" s="121">
        <v>1999</v>
      </c>
      <c r="B12" s="118">
        <f t="shared" si="1"/>
        <v>499.30197111343034</v>
      </c>
      <c r="C12" s="118">
        <v>569.5</v>
      </c>
      <c r="D12" s="118">
        <f t="shared" si="3"/>
        <v>87.721964462525577</v>
      </c>
      <c r="E12" s="118">
        <f>+E11*E29/100</f>
        <v>91.688486400000002</v>
      </c>
    </row>
    <row r="13" spans="1:5" x14ac:dyDescent="0.2">
      <c r="A13" s="121">
        <v>2000</v>
      </c>
      <c r="B13" s="118">
        <f t="shared" si="1"/>
        <v>556.22239582036138</v>
      </c>
      <c r="C13" s="118">
        <f>+C12*C30/100</f>
        <v>625.31100000000004</v>
      </c>
      <c r="D13" s="118">
        <f t="shared" si="3"/>
        <v>89.000244454693544</v>
      </c>
      <c r="E13" s="118">
        <v>95.7</v>
      </c>
    </row>
    <row r="14" spans="1:5" x14ac:dyDescent="0.2">
      <c r="A14" s="116">
        <v>2001</v>
      </c>
      <c r="B14" s="118">
        <f t="shared" si="1"/>
        <v>646.33042394325992</v>
      </c>
      <c r="C14" s="118">
        <f>+C13*C31/100</f>
        <v>682.8396120000001</v>
      </c>
      <c r="D14" s="118">
        <f t="shared" si="3"/>
        <v>94.705388329994406</v>
      </c>
      <c r="E14" s="120">
        <v>100.3</v>
      </c>
    </row>
    <row r="15" spans="1:5" x14ac:dyDescent="0.2">
      <c r="A15" s="116">
        <v>2002</v>
      </c>
      <c r="B15" s="118">
        <f t="shared" si="1"/>
        <v>773.01118703613884</v>
      </c>
      <c r="C15" s="118">
        <f>+C14*C32/100</f>
        <v>719.0301114360002</v>
      </c>
      <c r="D15" s="118">
        <f t="shared" si="3"/>
        <v>107.56661390567265</v>
      </c>
      <c r="E15" s="120">
        <v>106.6</v>
      </c>
    </row>
    <row r="16" spans="1:5" x14ac:dyDescent="0.2">
      <c r="A16" s="116">
        <v>2003</v>
      </c>
      <c r="B16" s="118">
        <f t="shared" si="1"/>
        <v>883.55178678230675</v>
      </c>
      <c r="C16" s="118">
        <v>752.5</v>
      </c>
      <c r="D16" s="118">
        <f t="shared" si="3"/>
        <v>117.42945529530454</v>
      </c>
      <c r="E16" s="118">
        <v>111.94349862960001</v>
      </c>
    </row>
    <row r="17" spans="1:5" x14ac:dyDescent="0.2">
      <c r="A17" s="116">
        <v>2004</v>
      </c>
      <c r="B17" s="118">
        <f t="shared" si="1"/>
        <v>933.03068684211587</v>
      </c>
      <c r="C17" s="118">
        <v>803.7</v>
      </c>
      <c r="D17" s="118">
        <f t="shared" si="3"/>
        <v>116.25516074235149</v>
      </c>
      <c r="E17" s="119">
        <v>116.6</v>
      </c>
    </row>
    <row r="18" spans="1:5" x14ac:dyDescent="0.2">
      <c r="A18" s="116">
        <v>2005</v>
      </c>
      <c r="B18" s="118">
        <f t="shared" si="1"/>
        <v>1027.2667862131696</v>
      </c>
      <c r="C18" s="118">
        <v>832.3</v>
      </c>
      <c r="D18" s="118">
        <f t="shared" si="3"/>
        <v>123.54916214027895</v>
      </c>
      <c r="E18" s="117">
        <f>+E17*E35/100</f>
        <v>120.91419999999999</v>
      </c>
    </row>
    <row r="19" spans="1:5" x14ac:dyDescent="0.2">
      <c r="A19" s="116">
        <v>2006</v>
      </c>
      <c r="B19" s="118">
        <f t="shared" si="1"/>
        <v>1104.3117951791571</v>
      </c>
      <c r="C19" s="1">
        <v>864.8</v>
      </c>
      <c r="D19" s="118">
        <f t="shared" si="3"/>
        <v>127.82998007776695</v>
      </c>
      <c r="E19" s="114" t="s">
        <v>518</v>
      </c>
    </row>
    <row r="20" spans="1:5" s="49" customFormat="1" x14ac:dyDescent="0.2">
      <c r="A20" s="213" t="s">
        <v>21</v>
      </c>
      <c r="B20" s="213"/>
      <c r="C20" s="213"/>
      <c r="D20" s="213"/>
      <c r="E20" s="213"/>
    </row>
    <row r="21" spans="1:5" x14ac:dyDescent="0.2">
      <c r="A21" s="121">
        <v>1991</v>
      </c>
      <c r="B21" s="118">
        <v>125.5</v>
      </c>
      <c r="C21" s="118">
        <v>135</v>
      </c>
      <c r="D21" s="118">
        <v>93</v>
      </c>
      <c r="E21" s="118">
        <v>98.3</v>
      </c>
    </row>
    <row r="22" spans="1:5" x14ac:dyDescent="0.2">
      <c r="A22" s="121">
        <v>1992</v>
      </c>
      <c r="B22" s="118">
        <v>121.3</v>
      </c>
      <c r="C22" s="118">
        <v>123</v>
      </c>
      <c r="D22" s="118">
        <v>98.6</v>
      </c>
      <c r="E22" s="118">
        <v>96.5</v>
      </c>
    </row>
    <row r="23" spans="1:5" x14ac:dyDescent="0.2">
      <c r="A23" s="121">
        <v>1993</v>
      </c>
      <c r="B23" s="118">
        <v>117.7</v>
      </c>
      <c r="C23" s="118">
        <v>122.5</v>
      </c>
      <c r="D23" s="118">
        <v>96.1</v>
      </c>
      <c r="E23" s="118">
        <v>95.2</v>
      </c>
    </row>
    <row r="24" spans="1:5" x14ac:dyDescent="0.2">
      <c r="A24" s="121">
        <v>1994</v>
      </c>
      <c r="B24" s="118">
        <v>127.3</v>
      </c>
      <c r="C24" s="118">
        <v>118.8</v>
      </c>
      <c r="D24" s="118">
        <v>107.2</v>
      </c>
      <c r="E24" s="118">
        <v>102.6</v>
      </c>
    </row>
    <row r="25" spans="1:5" x14ac:dyDescent="0.2">
      <c r="A25" s="121">
        <v>1995</v>
      </c>
      <c r="B25" s="118">
        <v>112.6</v>
      </c>
      <c r="C25" s="118">
        <v>128.19999999999999</v>
      </c>
      <c r="D25" s="118">
        <v>87.8</v>
      </c>
      <c r="E25" s="118">
        <v>94.6</v>
      </c>
    </row>
    <row r="26" spans="1:5" x14ac:dyDescent="0.2">
      <c r="A26" s="121">
        <v>1996</v>
      </c>
      <c r="B26" s="118">
        <v>117.4</v>
      </c>
      <c r="C26" s="118">
        <v>123.6</v>
      </c>
      <c r="D26" s="118">
        <v>95</v>
      </c>
      <c r="E26" s="118">
        <v>99.4</v>
      </c>
    </row>
    <row r="27" spans="1:5" x14ac:dyDescent="0.2">
      <c r="A27" s="121">
        <v>1997</v>
      </c>
      <c r="B27" s="118">
        <v>124.1</v>
      </c>
      <c r="C27" s="118">
        <v>118.3</v>
      </c>
      <c r="D27" s="118">
        <v>104.9</v>
      </c>
      <c r="E27" s="118">
        <v>100.9</v>
      </c>
    </row>
    <row r="28" spans="1:5" x14ac:dyDescent="0.2">
      <c r="A28" s="121">
        <v>1998</v>
      </c>
      <c r="B28" s="118">
        <v>118.4</v>
      </c>
      <c r="C28" s="118">
        <v>114.3</v>
      </c>
      <c r="D28" s="118">
        <f t="shared" ref="D28:D33" si="4">+B28/C28*100</f>
        <v>103.58705161854769</v>
      </c>
      <c r="E28" s="118">
        <v>103.6</v>
      </c>
    </row>
    <row r="29" spans="1:5" x14ac:dyDescent="0.2">
      <c r="A29" s="121">
        <v>1999</v>
      </c>
      <c r="B29" s="118">
        <v>112.7</v>
      </c>
      <c r="C29" s="118">
        <v>110</v>
      </c>
      <c r="D29" s="118">
        <f t="shared" si="4"/>
        <v>102.45454545454547</v>
      </c>
      <c r="E29" s="118">
        <v>100.8</v>
      </c>
    </row>
    <row r="30" spans="1:5" x14ac:dyDescent="0.2">
      <c r="A30" s="121">
        <v>2000</v>
      </c>
      <c r="B30" s="118">
        <v>111.4</v>
      </c>
      <c r="C30" s="118">
        <v>109.8</v>
      </c>
      <c r="D30" s="118">
        <f t="shared" si="4"/>
        <v>101.45719489981786</v>
      </c>
      <c r="E30" s="118">
        <v>104.3</v>
      </c>
    </row>
    <row r="31" spans="1:5" x14ac:dyDescent="0.2">
      <c r="A31" s="116">
        <v>2001</v>
      </c>
      <c r="B31" s="118">
        <v>116.2</v>
      </c>
      <c r="C31" s="118">
        <v>109.2</v>
      </c>
      <c r="D31" s="118">
        <f t="shared" si="4"/>
        <v>106.41025641025641</v>
      </c>
      <c r="E31" s="120">
        <v>104.8</v>
      </c>
    </row>
    <row r="32" spans="1:5" x14ac:dyDescent="0.2">
      <c r="A32" s="116">
        <v>2002</v>
      </c>
      <c r="B32" s="118">
        <v>119.6</v>
      </c>
      <c r="C32" s="118">
        <v>105.3</v>
      </c>
      <c r="D32" s="118">
        <f t="shared" si="4"/>
        <v>113.58024691358024</v>
      </c>
      <c r="E32" s="120">
        <v>106.3</v>
      </c>
    </row>
    <row r="33" spans="1:5" x14ac:dyDescent="0.2">
      <c r="A33" s="116">
        <v>2003</v>
      </c>
      <c r="B33" s="118">
        <v>114.3</v>
      </c>
      <c r="C33" s="118">
        <v>104.7</v>
      </c>
      <c r="D33" s="118">
        <f t="shared" si="4"/>
        <v>109.16905444126076</v>
      </c>
      <c r="E33" s="120">
        <v>104.9</v>
      </c>
    </row>
    <row r="34" spans="1:5" x14ac:dyDescent="0.2">
      <c r="A34" s="116">
        <v>2004</v>
      </c>
      <c r="B34" s="118">
        <v>105.6</v>
      </c>
      <c r="C34" s="118">
        <v>106.8</v>
      </c>
      <c r="D34" s="118">
        <v>99</v>
      </c>
      <c r="E34" s="119">
        <v>104.2</v>
      </c>
    </row>
    <row r="35" spans="1:5" x14ac:dyDescent="0.2">
      <c r="A35" s="116">
        <v>2005</v>
      </c>
      <c r="B35" s="118">
        <v>110.1</v>
      </c>
      <c r="C35" s="118">
        <v>103.6</v>
      </c>
      <c r="D35" s="118">
        <f>+B35/C35*100</f>
        <v>106.27413127413128</v>
      </c>
      <c r="E35" s="117">
        <v>103.7</v>
      </c>
    </row>
    <row r="36" spans="1:5" x14ac:dyDescent="0.2">
      <c r="A36" s="116">
        <v>2006</v>
      </c>
      <c r="B36" s="1">
        <v>107.5</v>
      </c>
      <c r="C36" s="1">
        <v>103.9</v>
      </c>
      <c r="D36" s="115">
        <f>+B36/C36*100</f>
        <v>103.46487006737246</v>
      </c>
      <c r="E36" s="114" t="s">
        <v>518</v>
      </c>
    </row>
  </sheetData>
  <mergeCells count="2">
    <mergeCell ref="A3:E3"/>
    <mergeCell ref="A20:E20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27AA2C-15DE-43A2-A822-39B96EFA54A6}">
  <sheetPr codeName="Munka16"/>
  <dimension ref="A1:E14"/>
  <sheetViews>
    <sheetView zoomScaleNormal="100" workbookViewId="0"/>
  </sheetViews>
  <sheetFormatPr defaultRowHeight="11.25" x14ac:dyDescent="0.2"/>
  <cols>
    <col min="1" max="1" width="49.28515625" style="1" customWidth="1"/>
    <col min="2" max="5" width="9.42578125" style="1" customWidth="1"/>
    <col min="6" max="16384" width="9.140625" style="1"/>
  </cols>
  <sheetData>
    <row r="1" spans="1:5" s="28" customFormat="1" ht="12" thickBot="1" x14ac:dyDescent="0.3">
      <c r="A1" s="12" t="s">
        <v>533</v>
      </c>
      <c r="B1" s="42"/>
      <c r="C1" s="42"/>
      <c r="D1" s="42"/>
      <c r="E1" s="42"/>
    </row>
    <row r="2" spans="1:5" s="103" customFormat="1" x14ac:dyDescent="0.25">
      <c r="A2" s="185" t="s">
        <v>12</v>
      </c>
      <c r="B2" s="195" t="s">
        <v>11</v>
      </c>
      <c r="C2" s="197"/>
      <c r="D2" s="195" t="s">
        <v>10</v>
      </c>
      <c r="E2" s="196"/>
    </row>
    <row r="3" spans="1:5" s="103" customFormat="1" x14ac:dyDescent="0.25">
      <c r="A3" s="186"/>
      <c r="B3" s="9">
        <v>2004</v>
      </c>
      <c r="C3" s="9">
        <v>2005</v>
      </c>
      <c r="D3" s="9">
        <v>2004</v>
      </c>
      <c r="E3" s="104">
        <v>2005</v>
      </c>
    </row>
    <row r="4" spans="1:5" x14ac:dyDescent="0.2">
      <c r="A4" s="130" t="s">
        <v>461</v>
      </c>
      <c r="B4" s="129">
        <v>15020.1</v>
      </c>
      <c r="C4" s="128">
        <v>16115.8</v>
      </c>
      <c r="D4" s="128">
        <v>104</v>
      </c>
      <c r="E4" s="83">
        <v>103.5</v>
      </c>
    </row>
    <row r="5" spans="1:5" x14ac:dyDescent="0.2">
      <c r="A5" s="44" t="s">
        <v>532</v>
      </c>
      <c r="B5" s="124">
        <v>325.2</v>
      </c>
      <c r="C5" s="1">
        <v>367.7</v>
      </c>
      <c r="D5" s="114" t="s">
        <v>162</v>
      </c>
      <c r="E5" s="114" t="s">
        <v>162</v>
      </c>
    </row>
    <row r="6" spans="1:5" x14ac:dyDescent="0.2">
      <c r="A6" s="41" t="s">
        <v>531</v>
      </c>
      <c r="B6" s="128">
        <v>13863.1</v>
      </c>
      <c r="C6" s="98">
        <v>14910.7</v>
      </c>
      <c r="D6" s="127">
        <v>103.2</v>
      </c>
      <c r="E6" s="83">
        <v>104.2</v>
      </c>
    </row>
    <row r="7" spans="1:5" x14ac:dyDescent="0.2">
      <c r="A7" s="44" t="s">
        <v>530</v>
      </c>
      <c r="B7" s="124">
        <v>1482.2</v>
      </c>
      <c r="C7" s="1">
        <v>1572.8</v>
      </c>
      <c r="D7" s="122" t="s">
        <v>518</v>
      </c>
      <c r="E7" s="122" t="s">
        <v>518</v>
      </c>
    </row>
    <row r="8" spans="1:5" x14ac:dyDescent="0.2">
      <c r="A8" s="44" t="s">
        <v>529</v>
      </c>
      <c r="B8" s="124">
        <v>90.5</v>
      </c>
      <c r="C8" s="1">
        <v>96.7</v>
      </c>
      <c r="D8" s="122" t="s">
        <v>518</v>
      </c>
      <c r="E8" s="122" t="s">
        <v>518</v>
      </c>
    </row>
    <row r="9" spans="1:5" x14ac:dyDescent="0.2">
      <c r="A9" s="44" t="s">
        <v>528</v>
      </c>
      <c r="B9" s="123">
        <v>1317.4</v>
      </c>
      <c r="C9" s="99">
        <v>1206.5999999999999</v>
      </c>
      <c r="D9" s="122" t="s">
        <v>518</v>
      </c>
      <c r="E9" s="122" t="s">
        <v>518</v>
      </c>
    </row>
    <row r="10" spans="1:5" x14ac:dyDescent="0.2">
      <c r="A10" s="2" t="s">
        <v>236</v>
      </c>
      <c r="B10" s="123"/>
      <c r="D10" s="126"/>
    </row>
    <row r="11" spans="1:5" x14ac:dyDescent="0.2">
      <c r="A11" s="125" t="s">
        <v>527</v>
      </c>
      <c r="B11" s="123">
        <v>1112.0999999999999</v>
      </c>
      <c r="C11" s="99">
        <v>1014.4</v>
      </c>
      <c r="D11" s="124">
        <v>112.3</v>
      </c>
      <c r="E11" s="1">
        <v>88.2</v>
      </c>
    </row>
    <row r="12" spans="1:5" x14ac:dyDescent="0.2">
      <c r="A12" s="44" t="s">
        <v>526</v>
      </c>
      <c r="B12" s="123">
        <v>255.3</v>
      </c>
      <c r="C12" s="1">
        <v>462.9</v>
      </c>
      <c r="D12" s="122" t="s">
        <v>518</v>
      </c>
      <c r="E12" s="122" t="s">
        <v>518</v>
      </c>
    </row>
    <row r="13" spans="1:5" x14ac:dyDescent="0.2">
      <c r="A13" s="44" t="s">
        <v>525</v>
      </c>
      <c r="B13" s="123">
        <v>1046.2</v>
      </c>
      <c r="C13" s="122" t="s">
        <v>518</v>
      </c>
      <c r="D13" s="122" t="s">
        <v>518</v>
      </c>
      <c r="E13" s="122" t="s">
        <v>518</v>
      </c>
    </row>
    <row r="14" spans="1:5" x14ac:dyDescent="0.2">
      <c r="A14" s="44" t="s">
        <v>524</v>
      </c>
      <c r="B14" s="123">
        <v>1155.4000000000001</v>
      </c>
      <c r="C14" s="122" t="s">
        <v>518</v>
      </c>
      <c r="D14" s="122" t="s">
        <v>518</v>
      </c>
      <c r="E14" s="122" t="s">
        <v>518</v>
      </c>
    </row>
  </sheetData>
  <mergeCells count="3">
    <mergeCell ref="A2:A3"/>
    <mergeCell ref="D2:E2"/>
    <mergeCell ref="B2:C2"/>
  </mergeCells>
  <pageMargins left="0.75" right="0.75" top="1" bottom="1" header="0.5" footer="0.5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2EB76-E15C-4147-B2C8-20961DDA4F0D}">
  <sheetPr codeName="Munka17"/>
  <dimension ref="A1:H21"/>
  <sheetViews>
    <sheetView zoomScaleNormal="100" workbookViewId="0"/>
  </sheetViews>
  <sheetFormatPr defaultRowHeight="11.25" x14ac:dyDescent="0.2"/>
  <cols>
    <col min="1" max="1" width="2.85546875" style="1" customWidth="1"/>
    <col min="2" max="2" width="29.85546875" style="1" customWidth="1"/>
    <col min="3" max="3" width="9.85546875" style="1" customWidth="1"/>
    <col min="4" max="4" width="10.42578125" style="1" customWidth="1"/>
    <col min="5" max="5" width="9.85546875" style="1" customWidth="1"/>
    <col min="6" max="8" width="8.42578125" style="1" customWidth="1"/>
    <col min="9" max="16384" width="9.140625" style="1"/>
  </cols>
  <sheetData>
    <row r="1" spans="1:8" s="135" customFormat="1" ht="12" thickBot="1" x14ac:dyDescent="0.3">
      <c r="A1" s="97" t="s">
        <v>566</v>
      </c>
      <c r="B1" s="97"/>
      <c r="C1" s="97"/>
      <c r="D1" s="97"/>
      <c r="E1" s="97"/>
    </row>
    <row r="2" spans="1:8" s="103" customFormat="1" x14ac:dyDescent="0.25">
      <c r="A2" s="198" t="s">
        <v>12</v>
      </c>
      <c r="B2" s="185"/>
      <c r="C2" s="214" t="s">
        <v>565</v>
      </c>
      <c r="D2" s="215"/>
      <c r="E2" s="216"/>
      <c r="F2" s="209" t="s">
        <v>10</v>
      </c>
      <c r="G2" s="194"/>
      <c r="H2" s="190"/>
    </row>
    <row r="3" spans="1:8" s="103" customFormat="1" x14ac:dyDescent="0.25">
      <c r="A3" s="217"/>
      <c r="B3" s="186"/>
      <c r="C3" s="9">
        <v>2003</v>
      </c>
      <c r="D3" s="9">
        <v>2004</v>
      </c>
      <c r="E3" s="9">
        <v>2005</v>
      </c>
      <c r="F3" s="134">
        <v>2003</v>
      </c>
      <c r="G3" s="134">
        <v>2004</v>
      </c>
      <c r="H3" s="134">
        <v>2005</v>
      </c>
    </row>
    <row r="4" spans="1:8" x14ac:dyDescent="0.2">
      <c r="A4" s="1" t="s">
        <v>564</v>
      </c>
      <c r="B4" s="44" t="s">
        <v>563</v>
      </c>
      <c r="C4" s="93">
        <v>1881897</v>
      </c>
      <c r="D4" s="93">
        <v>1955400</v>
      </c>
      <c r="E4" s="93">
        <v>2029423</v>
      </c>
      <c r="F4" s="33">
        <v>107.4</v>
      </c>
      <c r="G4" s="33">
        <v>100.4</v>
      </c>
      <c r="H4" s="1">
        <v>100.4</v>
      </c>
    </row>
    <row r="5" spans="1:8" s="44" customFormat="1" ht="22.5" x14ac:dyDescent="0.2">
      <c r="A5" s="45" t="s">
        <v>562</v>
      </c>
      <c r="B5" s="44" t="s">
        <v>561</v>
      </c>
      <c r="C5" s="111">
        <v>932163</v>
      </c>
      <c r="D5" s="111">
        <v>973107</v>
      </c>
      <c r="E5" s="111">
        <v>1004277</v>
      </c>
      <c r="F5" s="33">
        <v>101.3</v>
      </c>
      <c r="G5" s="133">
        <v>94.7</v>
      </c>
      <c r="H5" s="44">
        <v>100.9</v>
      </c>
    </row>
    <row r="6" spans="1:8" x14ac:dyDescent="0.2">
      <c r="A6" s="1" t="s">
        <v>560</v>
      </c>
      <c r="B6" s="44" t="s">
        <v>559</v>
      </c>
      <c r="C6" s="93">
        <v>430145</v>
      </c>
      <c r="D6" s="93">
        <v>434347</v>
      </c>
      <c r="E6" s="93">
        <v>434439</v>
      </c>
      <c r="F6" s="33">
        <v>102.9</v>
      </c>
      <c r="G6" s="133">
        <v>97.5</v>
      </c>
      <c r="H6" s="1">
        <v>98.3</v>
      </c>
    </row>
    <row r="7" spans="1:8" s="44" customFormat="1" ht="22.5" x14ac:dyDescent="0.2">
      <c r="A7" s="45" t="s">
        <v>558</v>
      </c>
      <c r="B7" s="44" t="s">
        <v>557</v>
      </c>
      <c r="C7" s="93">
        <v>1935560</v>
      </c>
      <c r="D7" s="93">
        <v>2070334</v>
      </c>
      <c r="E7" s="93">
        <v>2236159</v>
      </c>
      <c r="F7" s="33">
        <v>106.7</v>
      </c>
      <c r="G7" s="133">
        <v>98.8</v>
      </c>
      <c r="H7" s="44">
        <v>101.3</v>
      </c>
    </row>
    <row r="8" spans="1:8" s="44" customFormat="1" ht="22.5" x14ac:dyDescent="0.2">
      <c r="A8" s="45" t="s">
        <v>556</v>
      </c>
      <c r="B8" s="44" t="s">
        <v>555</v>
      </c>
      <c r="C8" s="93">
        <v>695895</v>
      </c>
      <c r="D8" s="93">
        <v>808502</v>
      </c>
      <c r="E8" s="93">
        <v>805161</v>
      </c>
      <c r="F8" s="33">
        <v>111.7</v>
      </c>
      <c r="G8" s="133">
        <v>114.8</v>
      </c>
      <c r="H8" s="44">
        <v>99.1</v>
      </c>
    </row>
    <row r="9" spans="1:8" x14ac:dyDescent="0.2">
      <c r="A9" s="1" t="s">
        <v>554</v>
      </c>
      <c r="B9" s="44" t="s">
        <v>553</v>
      </c>
      <c r="C9" s="93">
        <v>376020</v>
      </c>
      <c r="D9" s="93">
        <v>401807</v>
      </c>
      <c r="E9" s="93">
        <v>448574</v>
      </c>
      <c r="F9" s="33">
        <v>104.5</v>
      </c>
      <c r="G9" s="133">
        <v>99.6</v>
      </c>
      <c r="H9" s="1">
        <v>103.7</v>
      </c>
    </row>
    <row r="10" spans="1:8" x14ac:dyDescent="0.2">
      <c r="A10" s="1" t="s">
        <v>552</v>
      </c>
      <c r="B10" s="44" t="s">
        <v>551</v>
      </c>
      <c r="C10" s="93">
        <v>1591579</v>
      </c>
      <c r="D10" s="93">
        <v>1702142</v>
      </c>
      <c r="E10" s="93">
        <v>1911536</v>
      </c>
      <c r="F10" s="33">
        <v>111.3</v>
      </c>
      <c r="G10" s="133">
        <v>102.5</v>
      </c>
      <c r="H10" s="1">
        <v>106.8</v>
      </c>
    </row>
    <row r="11" spans="1:8" x14ac:dyDescent="0.2">
      <c r="A11" s="1" t="s">
        <v>550</v>
      </c>
      <c r="B11" s="44" t="s">
        <v>549</v>
      </c>
      <c r="C11" s="93">
        <v>473081</v>
      </c>
      <c r="D11" s="93">
        <v>481715</v>
      </c>
      <c r="E11" s="93">
        <v>547420</v>
      </c>
      <c r="F11" s="33">
        <v>101.8</v>
      </c>
      <c r="G11" s="133">
        <v>101.7</v>
      </c>
      <c r="H11" s="1">
        <v>113.2</v>
      </c>
    </row>
    <row r="12" spans="1:8" x14ac:dyDescent="0.2">
      <c r="A12" s="1" t="s">
        <v>548</v>
      </c>
      <c r="B12" s="44" t="s">
        <v>547</v>
      </c>
      <c r="C12" s="93">
        <v>801118</v>
      </c>
      <c r="D12" s="93">
        <v>860971</v>
      </c>
      <c r="E12" s="93">
        <v>956399</v>
      </c>
      <c r="F12" s="33">
        <v>109.4</v>
      </c>
      <c r="G12" s="133">
        <v>104.4</v>
      </c>
      <c r="H12" s="1">
        <v>108.9</v>
      </c>
    </row>
    <row r="13" spans="1:8" x14ac:dyDescent="0.2">
      <c r="A13" s="1" t="s">
        <v>546</v>
      </c>
      <c r="B13" s="44" t="s">
        <v>50</v>
      </c>
      <c r="C13" s="93">
        <v>133303</v>
      </c>
      <c r="D13" s="93">
        <v>133710</v>
      </c>
      <c r="E13" s="93">
        <v>139757</v>
      </c>
      <c r="F13" s="33">
        <v>108.2</v>
      </c>
      <c r="G13" s="133">
        <v>89.1</v>
      </c>
      <c r="H13" s="1">
        <v>96.7</v>
      </c>
    </row>
    <row r="14" spans="1:8" x14ac:dyDescent="0.2">
      <c r="A14" s="1" t="s">
        <v>545</v>
      </c>
      <c r="B14" s="44" t="s">
        <v>544</v>
      </c>
      <c r="C14" s="93">
        <v>489462</v>
      </c>
      <c r="D14" s="93">
        <v>554147</v>
      </c>
      <c r="E14" s="93">
        <v>602902</v>
      </c>
      <c r="F14" s="33">
        <v>100.3</v>
      </c>
      <c r="G14" s="133">
        <v>102.8</v>
      </c>
      <c r="H14" s="1">
        <v>103.2</v>
      </c>
    </row>
    <row r="15" spans="1:8" x14ac:dyDescent="0.2">
      <c r="A15" s="1" t="s">
        <v>543</v>
      </c>
      <c r="B15" s="44" t="s">
        <v>542</v>
      </c>
      <c r="C15" s="93">
        <v>856292</v>
      </c>
      <c r="D15" s="93">
        <v>864561</v>
      </c>
      <c r="E15" s="93">
        <v>973924</v>
      </c>
      <c r="F15" s="33">
        <v>105.1</v>
      </c>
      <c r="G15" s="133">
        <v>100.1</v>
      </c>
      <c r="H15" s="115">
        <v>109</v>
      </c>
    </row>
    <row r="16" spans="1:8" ht="22.5" x14ac:dyDescent="0.2">
      <c r="B16" s="41" t="s">
        <v>541</v>
      </c>
      <c r="C16" s="132">
        <v>10596514.111819729</v>
      </c>
      <c r="D16" s="132">
        <v>11240742.545595843</v>
      </c>
      <c r="E16" s="132">
        <v>12089969</v>
      </c>
      <c r="F16" s="131">
        <v>106.7</v>
      </c>
      <c r="G16" s="131">
        <v>101</v>
      </c>
      <c r="H16" s="131">
        <v>103.5</v>
      </c>
    </row>
    <row r="17" spans="1:8" x14ac:dyDescent="0.2">
      <c r="B17" s="44" t="s">
        <v>540</v>
      </c>
      <c r="C17" s="93">
        <v>364272</v>
      </c>
      <c r="D17" s="93">
        <v>274980</v>
      </c>
      <c r="E17" s="93">
        <v>326001</v>
      </c>
      <c r="F17" s="33" t="s">
        <v>162</v>
      </c>
      <c r="G17" s="33" t="s">
        <v>162</v>
      </c>
      <c r="H17" s="114" t="s">
        <v>162</v>
      </c>
    </row>
    <row r="18" spans="1:8" ht="22.5" x14ac:dyDescent="0.2">
      <c r="B18" s="41" t="s">
        <v>539</v>
      </c>
      <c r="C18" s="132">
        <v>10232242</v>
      </c>
      <c r="D18" s="132">
        <v>10965762</v>
      </c>
      <c r="E18" s="132">
        <v>11763968</v>
      </c>
      <c r="F18" s="131">
        <v>108.3</v>
      </c>
      <c r="G18" s="131">
        <v>102.5</v>
      </c>
      <c r="H18" s="131">
        <v>103.4</v>
      </c>
    </row>
    <row r="19" spans="1:8" ht="33.75" x14ac:dyDescent="0.2">
      <c r="A19" s="45" t="s">
        <v>538</v>
      </c>
      <c r="B19" s="62" t="s">
        <v>537</v>
      </c>
      <c r="C19" s="93">
        <v>283033</v>
      </c>
      <c r="D19" s="93">
        <v>328745</v>
      </c>
      <c r="E19" s="93">
        <v>360783</v>
      </c>
      <c r="F19" s="33">
        <v>107.4</v>
      </c>
      <c r="G19" s="33">
        <v>109.4</v>
      </c>
      <c r="H19" s="1">
        <v>104.8</v>
      </c>
    </row>
    <row r="20" spans="1:8" ht="22.5" x14ac:dyDescent="0.2">
      <c r="A20" s="45" t="s">
        <v>536</v>
      </c>
      <c r="B20" s="44" t="s">
        <v>535</v>
      </c>
      <c r="C20" s="93">
        <v>2404470</v>
      </c>
      <c r="D20" s="93">
        <v>2568571</v>
      </c>
      <c r="E20" s="93">
        <v>2785940</v>
      </c>
      <c r="F20" s="33">
        <v>105.5</v>
      </c>
      <c r="G20" s="33">
        <v>103.6</v>
      </c>
      <c r="H20" s="1">
        <v>104.5</v>
      </c>
    </row>
    <row r="21" spans="1:8" x14ac:dyDescent="0.2">
      <c r="B21" s="41" t="s">
        <v>534</v>
      </c>
      <c r="C21" s="132">
        <v>12919745</v>
      </c>
      <c r="D21" s="132">
        <v>13863078</v>
      </c>
      <c r="E21" s="132">
        <v>14910691</v>
      </c>
      <c r="F21" s="131">
        <v>107.8</v>
      </c>
      <c r="G21" s="131">
        <v>102.8</v>
      </c>
      <c r="H21" s="131">
        <v>103.6</v>
      </c>
    </row>
  </sheetData>
  <mergeCells count="3">
    <mergeCell ref="C2:E2"/>
    <mergeCell ref="A2:B3"/>
    <mergeCell ref="F2:H2"/>
  </mergeCells>
  <pageMargins left="0.74803149606299213" right="0.74803149606299213" top="0.62992125984251968" bottom="0.86614173228346458" header="0" footer="0.59055118110236227"/>
  <pageSetup paperSize="9" orientation="portrait" r:id="rId1"/>
  <headerFooter alignWithMargins="0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CF081C-13C3-43DD-B980-DE547065A3CB}">
  <sheetPr codeName="Munka18"/>
  <dimension ref="A1:F26"/>
  <sheetViews>
    <sheetView zoomScaleNormal="100" workbookViewId="0"/>
  </sheetViews>
  <sheetFormatPr defaultRowHeight="11.25" x14ac:dyDescent="0.2"/>
  <cols>
    <col min="1" max="1" width="29.28515625" style="1" customWidth="1"/>
    <col min="2" max="2" width="28.7109375" style="1" customWidth="1"/>
    <col min="3" max="3" width="8.85546875" style="1" customWidth="1"/>
    <col min="4" max="4" width="9" style="1" customWidth="1"/>
    <col min="5" max="5" width="9.5703125" style="1" customWidth="1"/>
    <col min="6" max="16384" width="9.140625" style="1"/>
  </cols>
  <sheetData>
    <row r="1" spans="1:6" s="147" customFormat="1" ht="12" thickBot="1" x14ac:dyDescent="0.3">
      <c r="A1" s="106" t="s">
        <v>583</v>
      </c>
    </row>
    <row r="2" spans="1:6" x14ac:dyDescent="0.2">
      <c r="A2" s="59" t="s">
        <v>12</v>
      </c>
      <c r="B2" s="92" t="s">
        <v>582</v>
      </c>
      <c r="C2" s="17">
        <v>2000</v>
      </c>
      <c r="D2" s="16">
        <v>2003</v>
      </c>
      <c r="E2" s="16">
        <v>2004</v>
      </c>
      <c r="F2" s="16">
        <v>2005</v>
      </c>
    </row>
    <row r="3" spans="1:6" ht="11.25" customHeight="1" x14ac:dyDescent="0.2">
      <c r="A3" s="208" t="s">
        <v>581</v>
      </c>
      <c r="B3" s="208"/>
      <c r="C3" s="208"/>
      <c r="D3" s="208"/>
      <c r="E3" s="208"/>
      <c r="F3" s="208"/>
    </row>
    <row r="4" spans="1:6" x14ac:dyDescent="0.2">
      <c r="A4" s="144" t="s">
        <v>578</v>
      </c>
      <c r="B4" s="144" t="s">
        <v>577</v>
      </c>
      <c r="C4" s="93">
        <v>740122</v>
      </c>
      <c r="D4" s="93">
        <v>1266425</v>
      </c>
      <c r="E4" s="93">
        <v>1359931</v>
      </c>
      <c r="F4" s="93">
        <v>1419505</v>
      </c>
    </row>
    <row r="5" spans="1:6" x14ac:dyDescent="0.2">
      <c r="A5" s="144" t="s">
        <v>576</v>
      </c>
      <c r="B5" s="145" t="s">
        <v>575</v>
      </c>
      <c r="C5" s="93">
        <v>682761</v>
      </c>
      <c r="D5" s="93">
        <v>909995</v>
      </c>
      <c r="E5" s="93">
        <v>970020</v>
      </c>
      <c r="F5" s="93">
        <v>995106</v>
      </c>
    </row>
    <row r="6" spans="1:6" x14ac:dyDescent="0.2">
      <c r="A6" s="144" t="s">
        <v>574</v>
      </c>
      <c r="B6" s="145" t="s">
        <v>573</v>
      </c>
      <c r="C6" s="93">
        <v>3296731</v>
      </c>
      <c r="D6" s="93">
        <v>4483150</v>
      </c>
      <c r="E6" s="93">
        <v>4758314</v>
      </c>
      <c r="F6" s="93">
        <v>5090901</v>
      </c>
    </row>
    <row r="7" spans="1:6" x14ac:dyDescent="0.2">
      <c r="A7" s="94" t="s">
        <v>572</v>
      </c>
      <c r="B7" s="132" t="s">
        <v>571</v>
      </c>
      <c r="C7" s="132">
        <v>4719614</v>
      </c>
      <c r="D7" s="132">
        <v>6659570</v>
      </c>
      <c r="E7" s="132">
        <v>7088265</v>
      </c>
      <c r="F7" s="132">
        <v>7505511</v>
      </c>
    </row>
    <row r="8" spans="1:6" x14ac:dyDescent="0.2">
      <c r="A8" s="144" t="s">
        <v>570</v>
      </c>
      <c r="B8" s="93" t="s">
        <v>569</v>
      </c>
      <c r="C8" s="93">
        <v>2801135</v>
      </c>
      <c r="D8" s="93">
        <v>3936944</v>
      </c>
      <c r="E8" s="93">
        <v>4152477</v>
      </c>
      <c r="F8" s="93">
        <v>4584458</v>
      </c>
    </row>
    <row r="9" spans="1:6" s="44" customFormat="1" ht="22.5" x14ac:dyDescent="0.2">
      <c r="A9" s="143" t="s">
        <v>541</v>
      </c>
      <c r="B9" s="142" t="s">
        <v>568</v>
      </c>
      <c r="C9" s="132">
        <v>7520749</v>
      </c>
      <c r="D9" s="132">
        <v>10596514</v>
      </c>
      <c r="E9" s="132">
        <v>11240743</v>
      </c>
      <c r="F9" s="132">
        <v>12089969</v>
      </c>
    </row>
    <row r="10" spans="1:6" s="44" customFormat="1" ht="22.5" x14ac:dyDescent="0.2">
      <c r="A10" s="138" t="s">
        <v>539</v>
      </c>
      <c r="B10" s="111" t="s">
        <v>567</v>
      </c>
      <c r="C10" s="93">
        <v>6874774</v>
      </c>
      <c r="D10" s="93">
        <v>10232242</v>
      </c>
      <c r="E10" s="111">
        <v>10965762</v>
      </c>
      <c r="F10" s="111">
        <v>11763968</v>
      </c>
    </row>
    <row r="11" spans="1:6" ht="11.25" customHeight="1" x14ac:dyDescent="0.2">
      <c r="A11" s="207" t="s">
        <v>580</v>
      </c>
      <c r="B11" s="207"/>
      <c r="C11" s="207"/>
      <c r="D11" s="207"/>
      <c r="E11" s="207"/>
      <c r="F11" s="207"/>
    </row>
    <row r="12" spans="1:6" x14ac:dyDescent="0.2">
      <c r="A12" s="144" t="s">
        <v>578</v>
      </c>
      <c r="B12" s="144" t="s">
        <v>577</v>
      </c>
      <c r="C12" s="115">
        <f>+C4/$C$9*100</f>
        <v>9.8410676915291297</v>
      </c>
      <c r="D12" s="115">
        <f>+D4/$D$9*100</f>
        <v>11.951336071466521</v>
      </c>
      <c r="E12" s="115">
        <f>+E4/$E$9*100</f>
        <v>12.098230517324344</v>
      </c>
      <c r="F12" s="115">
        <f>+F4/$F$9*100</f>
        <v>11.741179816093823</v>
      </c>
    </row>
    <row r="13" spans="1:6" x14ac:dyDescent="0.2">
      <c r="A13" s="144" t="s">
        <v>576</v>
      </c>
      <c r="B13" s="145" t="s">
        <v>575</v>
      </c>
      <c r="C13" s="115">
        <f>+C5/$C$9*100</f>
        <v>9.078364402268976</v>
      </c>
      <c r="D13" s="115">
        <f>+D5/$D$9*100</f>
        <v>8.5876827039533943</v>
      </c>
      <c r="E13" s="115">
        <f>+E5/$E$9*100</f>
        <v>8.6295007367395549</v>
      </c>
      <c r="F13" s="115">
        <f>+F5/$F$9*100</f>
        <v>8.2308399632786475</v>
      </c>
    </row>
    <row r="14" spans="1:6" x14ac:dyDescent="0.2">
      <c r="A14" s="144" t="s">
        <v>574</v>
      </c>
      <c r="B14" s="145" t="s">
        <v>573</v>
      </c>
      <c r="C14" s="115">
        <f>+C6/$C$9*100</f>
        <v>43.835141951951861</v>
      </c>
      <c r="D14" s="115">
        <f>+D6/$D$9*100</f>
        <v>42.307781596853452</v>
      </c>
      <c r="E14" s="115">
        <f>+E6/$E$9*100</f>
        <v>42.330956236611762</v>
      </c>
      <c r="F14" s="115">
        <f>+F6/$F$9*100</f>
        <v>42.108470253314962</v>
      </c>
    </row>
    <row r="15" spans="1:6" x14ac:dyDescent="0.2">
      <c r="A15" s="94" t="s">
        <v>572</v>
      </c>
      <c r="B15" s="132" t="s">
        <v>571</v>
      </c>
      <c r="C15" s="140">
        <f>+C12+C13+C14</f>
        <v>62.754574045749969</v>
      </c>
      <c r="D15" s="140">
        <f>+D12+D13+D14</f>
        <v>62.846800372273364</v>
      </c>
      <c r="E15" s="140">
        <f>+E12+E13+E14</f>
        <v>63.058687490675659</v>
      </c>
      <c r="F15" s="140">
        <f>+F12+F13+F14</f>
        <v>62.080490032687436</v>
      </c>
    </row>
    <row r="16" spans="1:6" x14ac:dyDescent="0.2">
      <c r="A16" s="144" t="s">
        <v>570</v>
      </c>
      <c r="B16" s="93" t="s">
        <v>569</v>
      </c>
      <c r="C16" s="115">
        <f>+C8/C$9*100</f>
        <v>37.245425954250031</v>
      </c>
      <c r="D16" s="115">
        <f>+D8/D$9*100</f>
        <v>37.153199627726629</v>
      </c>
      <c r="E16" s="115">
        <f>+E8/E$9*100</f>
        <v>36.941303613115259</v>
      </c>
      <c r="F16" s="115">
        <f>+F8/F$9*100</f>
        <v>37.919518238632371</v>
      </c>
    </row>
    <row r="17" spans="1:6" s="44" customFormat="1" ht="22.5" x14ac:dyDescent="0.2">
      <c r="A17" s="143" t="s">
        <v>541</v>
      </c>
      <c r="B17" s="142" t="s">
        <v>568</v>
      </c>
      <c r="C17" s="140">
        <f>+C16+C15</f>
        <v>100</v>
      </c>
      <c r="D17" s="140">
        <f>+D16+D15</f>
        <v>100</v>
      </c>
      <c r="E17" s="140">
        <f>+E16+E15</f>
        <v>99.999991103790919</v>
      </c>
      <c r="F17" s="140">
        <f>+F16+F15</f>
        <v>100.00000827131981</v>
      </c>
    </row>
    <row r="18" spans="1:6" s="44" customFormat="1" ht="22.5" x14ac:dyDescent="0.2">
      <c r="A18" s="138" t="s">
        <v>539</v>
      </c>
      <c r="B18" s="111" t="s">
        <v>567</v>
      </c>
      <c r="C18" s="119" t="s">
        <v>162</v>
      </c>
      <c r="D18" s="117" t="s">
        <v>162</v>
      </c>
      <c r="E18" s="117" t="s">
        <v>162</v>
      </c>
      <c r="F18" s="117" t="s">
        <v>162</v>
      </c>
    </row>
    <row r="19" spans="1:6" s="103" customFormat="1" ht="11.25" customHeight="1" x14ac:dyDescent="0.25">
      <c r="A19" s="207" t="s">
        <v>579</v>
      </c>
      <c r="B19" s="207"/>
      <c r="C19" s="207"/>
      <c r="D19" s="207"/>
      <c r="E19" s="207"/>
      <c r="F19" s="207"/>
    </row>
    <row r="20" spans="1:6" x14ac:dyDescent="0.2">
      <c r="A20" s="144" t="s">
        <v>578</v>
      </c>
      <c r="B20" s="144" t="s">
        <v>577</v>
      </c>
      <c r="C20" s="146">
        <v>114.2</v>
      </c>
      <c r="D20" s="115">
        <v>130.6</v>
      </c>
      <c r="E20" s="115">
        <v>107.6</v>
      </c>
      <c r="F20" s="115">
        <v>106.3</v>
      </c>
    </row>
    <row r="21" spans="1:6" x14ac:dyDescent="0.2">
      <c r="A21" s="144" t="s">
        <v>576</v>
      </c>
      <c r="B21" s="145" t="s">
        <v>575</v>
      </c>
      <c r="C21" s="146">
        <v>107.5</v>
      </c>
      <c r="D21" s="115">
        <v>106.5</v>
      </c>
      <c r="E21" s="115">
        <v>103.8</v>
      </c>
      <c r="F21" s="115">
        <v>101.5</v>
      </c>
    </row>
    <row r="22" spans="1:6" x14ac:dyDescent="0.2">
      <c r="A22" s="144" t="s">
        <v>574</v>
      </c>
      <c r="B22" s="145" t="s">
        <v>573</v>
      </c>
      <c r="C22" s="137">
        <v>102.4</v>
      </c>
      <c r="D22" s="115">
        <v>105.7</v>
      </c>
      <c r="E22" s="115">
        <v>99.8</v>
      </c>
      <c r="F22" s="115">
        <v>102.2</v>
      </c>
    </row>
    <row r="23" spans="1:6" x14ac:dyDescent="0.2">
      <c r="A23" s="94" t="s">
        <v>572</v>
      </c>
      <c r="B23" s="132" t="s">
        <v>571</v>
      </c>
      <c r="C23" s="141">
        <v>104.9</v>
      </c>
      <c r="D23" s="140">
        <v>109.9</v>
      </c>
      <c r="E23" s="140">
        <v>101.8</v>
      </c>
      <c r="F23" s="140">
        <v>102.9</v>
      </c>
    </row>
    <row r="24" spans="1:6" x14ac:dyDescent="0.2">
      <c r="A24" s="144" t="s">
        <v>570</v>
      </c>
      <c r="B24" s="93" t="s">
        <v>569</v>
      </c>
      <c r="C24" s="137">
        <v>107.4</v>
      </c>
      <c r="D24" s="115">
        <v>103.5</v>
      </c>
      <c r="E24" s="115">
        <v>100.2</v>
      </c>
      <c r="F24" s="115">
        <v>105</v>
      </c>
    </row>
    <row r="25" spans="1:6" s="44" customFormat="1" ht="22.5" x14ac:dyDescent="0.2">
      <c r="A25" s="143" t="s">
        <v>541</v>
      </c>
      <c r="B25" s="142" t="s">
        <v>568</v>
      </c>
      <c r="C25" s="141">
        <v>105.8</v>
      </c>
      <c r="D25" s="140">
        <v>107.5</v>
      </c>
      <c r="E25" s="139">
        <v>101.2</v>
      </c>
      <c r="F25" s="139">
        <v>103.7</v>
      </c>
    </row>
    <row r="26" spans="1:6" s="44" customFormat="1" ht="22.5" x14ac:dyDescent="0.2">
      <c r="A26" s="138" t="s">
        <v>539</v>
      </c>
      <c r="B26" s="111" t="s">
        <v>567</v>
      </c>
      <c r="C26" s="137">
        <v>105.8</v>
      </c>
      <c r="D26" s="115">
        <v>109.2</v>
      </c>
      <c r="E26" s="136">
        <v>102.7</v>
      </c>
      <c r="F26" s="136">
        <v>103.6</v>
      </c>
    </row>
  </sheetData>
  <mergeCells count="3">
    <mergeCell ref="A3:F3"/>
    <mergeCell ref="A11:F11"/>
    <mergeCell ref="A19:F19"/>
  </mergeCells>
  <pageMargins left="0.74803149606299213" right="0.74803149606299213" top="0.62992125984251968" bottom="0.86614173228346458" header="0.51181102362204722" footer="0.59055118110236227"/>
  <pageSetup paperSize="9" scale="90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B3877E-0BE7-4C80-AC4E-BA653C6F0BD4}">
  <sheetPr codeName="Munka1"/>
  <dimension ref="A1:G14"/>
  <sheetViews>
    <sheetView zoomScaleNormal="100" workbookViewId="0"/>
  </sheetViews>
  <sheetFormatPr defaultRowHeight="11.25" x14ac:dyDescent="0.2"/>
  <cols>
    <col min="1" max="1" width="23.5703125" style="1" customWidth="1"/>
    <col min="2" max="7" width="10.7109375" style="1" customWidth="1"/>
    <col min="8" max="16384" width="9.140625" style="1"/>
  </cols>
  <sheetData>
    <row r="1" spans="1:7" ht="12" thickBot="1" x14ac:dyDescent="0.25">
      <c r="A1" s="12" t="s">
        <v>13</v>
      </c>
      <c r="B1" s="12"/>
      <c r="C1" s="12"/>
      <c r="D1" s="12"/>
      <c r="E1" s="12"/>
      <c r="F1" s="12"/>
      <c r="G1" s="12"/>
    </row>
    <row r="2" spans="1:7" x14ac:dyDescent="0.2">
      <c r="A2" s="185" t="s">
        <v>12</v>
      </c>
      <c r="B2" s="182" t="s">
        <v>11</v>
      </c>
      <c r="C2" s="183"/>
      <c r="D2" s="183"/>
      <c r="E2" s="182" t="s">
        <v>10</v>
      </c>
      <c r="F2" s="183"/>
      <c r="G2" s="184"/>
    </row>
    <row r="3" spans="1:7" x14ac:dyDescent="0.2">
      <c r="A3" s="186"/>
      <c r="B3" s="10">
        <v>2004</v>
      </c>
      <c r="C3" s="9">
        <v>2005</v>
      </c>
      <c r="D3" s="11">
        <v>2006</v>
      </c>
      <c r="E3" s="10">
        <v>2004</v>
      </c>
      <c r="F3" s="9">
        <v>2005</v>
      </c>
      <c r="G3" s="8">
        <v>2006</v>
      </c>
    </row>
    <row r="4" spans="1:7" x14ac:dyDescent="0.2">
      <c r="A4" s="181" t="s">
        <v>9</v>
      </c>
      <c r="B4" s="181"/>
      <c r="C4" s="181"/>
      <c r="D4" s="181"/>
      <c r="E4" s="181"/>
      <c r="F4" s="181"/>
      <c r="G4" s="181"/>
    </row>
    <row r="5" spans="1:7" x14ac:dyDescent="0.2">
      <c r="A5" s="6" t="s">
        <v>8</v>
      </c>
      <c r="B5" s="5">
        <v>42074.313000000002</v>
      </c>
      <c r="C5" s="5">
        <v>45503.091999999997</v>
      </c>
      <c r="D5" s="5">
        <v>50744.938000000002</v>
      </c>
      <c r="E5" s="5">
        <v>105.48983549028451</v>
      </c>
      <c r="F5" s="5">
        <v>104.36795147846809</v>
      </c>
      <c r="G5" s="5">
        <v>105.41831230056926</v>
      </c>
    </row>
    <row r="6" spans="1:7" x14ac:dyDescent="0.2">
      <c r="A6" s="6" t="s">
        <v>7</v>
      </c>
      <c r="B6" s="5">
        <v>3062.672</v>
      </c>
      <c r="C6" s="5">
        <v>3163.49</v>
      </c>
      <c r="D6" s="5">
        <v>3255.2040999999999</v>
      </c>
      <c r="E6" s="5">
        <v>103.00001552573464</v>
      </c>
      <c r="F6" s="5">
        <v>104.24501872874406</v>
      </c>
      <c r="G6" s="5">
        <v>102.93941185210005</v>
      </c>
    </row>
    <row r="7" spans="1:7" x14ac:dyDescent="0.2">
      <c r="A7" s="6" t="s">
        <v>6</v>
      </c>
      <c r="B7" s="5">
        <v>13734.045</v>
      </c>
      <c r="C7" s="5">
        <v>14845.374</v>
      </c>
      <c r="D7" s="5">
        <v>18353.368999999999</v>
      </c>
      <c r="E7" s="5">
        <v>113.39195032349849</v>
      </c>
      <c r="F7" s="5">
        <v>106.75814736299468</v>
      </c>
      <c r="G7" s="5">
        <v>114.492198040952</v>
      </c>
    </row>
    <row r="8" spans="1:7" s="2" customFormat="1" x14ac:dyDescent="0.2">
      <c r="A8" s="7" t="s">
        <v>0</v>
      </c>
      <c r="B8" s="3">
        <v>58871.03</v>
      </c>
      <c r="C8" s="3">
        <v>63511.955999999998</v>
      </c>
      <c r="D8" s="3">
        <v>72353.511099999989</v>
      </c>
      <c r="E8" s="3">
        <v>107.16851536061509</v>
      </c>
      <c r="F8" s="3">
        <v>104.91916580487685</v>
      </c>
      <c r="G8" s="3">
        <v>107.41578267716294</v>
      </c>
    </row>
    <row r="9" spans="1:7" x14ac:dyDescent="0.2">
      <c r="A9" s="180" t="s">
        <v>5</v>
      </c>
      <c r="B9" s="180"/>
      <c r="C9" s="180"/>
      <c r="D9" s="180"/>
      <c r="E9" s="180"/>
      <c r="F9" s="180"/>
      <c r="G9" s="180"/>
    </row>
    <row r="10" spans="1:7" x14ac:dyDescent="0.2">
      <c r="A10" s="6" t="s">
        <v>4</v>
      </c>
      <c r="B10" s="5">
        <v>24419.875</v>
      </c>
      <c r="C10" s="5">
        <v>26611.489000000001</v>
      </c>
      <c r="D10" s="5">
        <v>30242.912</v>
      </c>
      <c r="E10" s="5">
        <v>105.76142336679118</v>
      </c>
      <c r="F10" s="5">
        <v>104.55242297513807</v>
      </c>
      <c r="G10" s="5">
        <v>106.40068623990142</v>
      </c>
    </row>
    <row r="11" spans="1:7" x14ac:dyDescent="0.2">
      <c r="A11" s="6" t="s">
        <v>3</v>
      </c>
      <c r="B11" s="5">
        <v>15931.14</v>
      </c>
      <c r="C11" s="5">
        <v>17082.781999999999</v>
      </c>
      <c r="D11" s="5">
        <v>18175.206999999999</v>
      </c>
      <c r="E11" s="5">
        <v>102.43897529475619</v>
      </c>
      <c r="F11" s="5">
        <v>103.13462187891136</v>
      </c>
      <c r="G11" s="5">
        <v>102.62984097086762</v>
      </c>
    </row>
    <row r="12" spans="1:7" x14ac:dyDescent="0.2">
      <c r="A12" s="6" t="s">
        <v>2</v>
      </c>
      <c r="B12" s="5">
        <v>5372.1279999999997</v>
      </c>
      <c r="C12" s="5">
        <v>5211.4660000000003</v>
      </c>
      <c r="D12" s="5">
        <v>5441.3829999999998</v>
      </c>
      <c r="E12" s="5">
        <v>108.17319401783558</v>
      </c>
      <c r="F12" s="5">
        <v>95.817039355726436</v>
      </c>
      <c r="G12" s="5">
        <v>96.056157710709428</v>
      </c>
    </row>
    <row r="13" spans="1:7" x14ac:dyDescent="0.2">
      <c r="A13" s="6" t="s">
        <v>1</v>
      </c>
      <c r="B13" s="5">
        <v>13147.887000000001</v>
      </c>
      <c r="C13" s="5">
        <v>14606.218000000001</v>
      </c>
      <c r="D13" s="5">
        <v>18494.008000000002</v>
      </c>
      <c r="E13" s="5">
        <v>115.62461945270776</v>
      </c>
      <c r="F13" s="5">
        <v>111.48170044357697</v>
      </c>
      <c r="G13" s="5">
        <v>118.91573164251005</v>
      </c>
    </row>
    <row r="14" spans="1:7" s="2" customFormat="1" x14ac:dyDescent="0.2">
      <c r="A14" s="4" t="s">
        <v>0</v>
      </c>
      <c r="B14" s="3">
        <v>58871.03</v>
      </c>
      <c r="C14" s="3">
        <v>63511.955000000002</v>
      </c>
      <c r="D14" s="3">
        <v>72353.509999999995</v>
      </c>
      <c r="E14" s="3">
        <v>107.16851536061509</v>
      </c>
      <c r="F14" s="3">
        <v>104.91916652384032</v>
      </c>
      <c r="G14" s="3">
        <v>107.41578324058183</v>
      </c>
    </row>
  </sheetData>
  <mergeCells count="5">
    <mergeCell ref="A9:G9"/>
    <mergeCell ref="A4:G4"/>
    <mergeCell ref="B2:D2"/>
    <mergeCell ref="E2:G2"/>
    <mergeCell ref="A2:A3"/>
  </mergeCells>
  <pageMargins left="0.74803149606299213" right="0.74803149606299213" top="0.62992125984251968" bottom="0.86614173228346458" header="0.51181102362204722" footer="0.62992125984251968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6A3960-78B4-41B0-A617-D1BEA6DEFB4B}">
  <sheetPr codeName="Munka19"/>
  <dimension ref="A1:E8"/>
  <sheetViews>
    <sheetView zoomScaleNormal="100" workbookViewId="0"/>
  </sheetViews>
  <sheetFormatPr defaultRowHeight="11.25" x14ac:dyDescent="0.2"/>
  <cols>
    <col min="1" max="1" width="25.28515625" style="1" customWidth="1"/>
    <col min="2" max="5" width="9.5703125" style="1" customWidth="1"/>
    <col min="6" max="16384" width="9.140625" style="1"/>
  </cols>
  <sheetData>
    <row r="1" spans="1:5" ht="12" thickBot="1" x14ac:dyDescent="0.25">
      <c r="A1" s="113" t="s">
        <v>589</v>
      </c>
      <c r="B1" s="152"/>
      <c r="C1" s="152"/>
      <c r="D1" s="152"/>
    </row>
    <row r="2" spans="1:5" x14ac:dyDescent="0.2">
      <c r="A2" s="18" t="s">
        <v>12</v>
      </c>
      <c r="B2" s="17">
        <v>2000</v>
      </c>
      <c r="C2" s="17">
        <v>2003</v>
      </c>
      <c r="D2" s="151">
        <v>2004</v>
      </c>
      <c r="E2" s="16">
        <v>2005</v>
      </c>
    </row>
    <row r="3" spans="1:5" x14ac:dyDescent="0.2">
      <c r="A3" s="1" t="s">
        <v>588</v>
      </c>
      <c r="B3" s="21">
        <v>13270</v>
      </c>
      <c r="C3" s="21">
        <v>13620</v>
      </c>
      <c r="D3" s="21">
        <v>13387</v>
      </c>
      <c r="E3" s="21">
        <v>13719</v>
      </c>
    </row>
    <row r="4" spans="1:5" x14ac:dyDescent="0.2">
      <c r="A4" s="1" t="s">
        <v>587</v>
      </c>
      <c r="B4" s="15">
        <v>96.6</v>
      </c>
      <c r="C4" s="15">
        <v>103</v>
      </c>
      <c r="D4" s="15">
        <v>101</v>
      </c>
      <c r="E4" s="15">
        <v>105.4</v>
      </c>
    </row>
    <row r="5" spans="1:5" x14ac:dyDescent="0.2">
      <c r="A5" s="1" t="s">
        <v>236</v>
      </c>
      <c r="B5" s="150"/>
      <c r="C5" s="15"/>
      <c r="D5" s="15"/>
      <c r="E5" s="149"/>
    </row>
    <row r="6" spans="1:5" x14ac:dyDescent="0.2">
      <c r="A6" s="148" t="s">
        <v>586</v>
      </c>
      <c r="B6" s="15">
        <v>53.5</v>
      </c>
      <c r="C6" s="15">
        <v>59.7</v>
      </c>
      <c r="D6" s="15">
        <v>56.7</v>
      </c>
      <c r="E6" s="15">
        <v>59.2</v>
      </c>
    </row>
    <row r="7" spans="1:5" x14ac:dyDescent="0.2">
      <c r="A7" s="1" t="s">
        <v>585</v>
      </c>
      <c r="B7" s="15">
        <v>147.80000000000001</v>
      </c>
      <c r="C7" s="15">
        <v>149.9</v>
      </c>
      <c r="D7" s="15">
        <v>140.69999999999999</v>
      </c>
      <c r="E7" s="15">
        <v>144</v>
      </c>
    </row>
    <row r="8" spans="1:5" x14ac:dyDescent="0.2">
      <c r="A8" s="1" t="s">
        <v>584</v>
      </c>
      <c r="B8" s="15">
        <v>367.9</v>
      </c>
      <c r="C8" s="15">
        <v>378.2</v>
      </c>
      <c r="D8" s="15">
        <v>386.6</v>
      </c>
      <c r="E8" s="15">
        <v>395.3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7F072B-55DC-4BC0-8926-2035D00324C8}">
  <sheetPr codeName="Munka20"/>
  <dimension ref="A1:E40"/>
  <sheetViews>
    <sheetView zoomScaleNormal="100" workbookViewId="0"/>
  </sheetViews>
  <sheetFormatPr defaultRowHeight="11.25" x14ac:dyDescent="0.2"/>
  <cols>
    <col min="1" max="1" width="24.5703125" style="1" customWidth="1"/>
    <col min="2" max="5" width="9.28515625" style="1" customWidth="1"/>
    <col min="6" max="16384" width="9.140625" style="1"/>
  </cols>
  <sheetData>
    <row r="1" spans="1:5" ht="12" thickBot="1" x14ac:dyDescent="0.25">
      <c r="A1" s="106" t="s">
        <v>628</v>
      </c>
      <c r="B1" s="46"/>
      <c r="C1" s="46"/>
      <c r="D1" s="46"/>
      <c r="E1" s="46"/>
    </row>
    <row r="2" spans="1:5" s="103" customFormat="1" x14ac:dyDescent="0.2">
      <c r="A2" s="157" t="s">
        <v>627</v>
      </c>
      <c r="B2" s="17">
        <v>2000</v>
      </c>
      <c r="C2" s="17">
        <v>2003</v>
      </c>
      <c r="D2" s="17">
        <v>2004</v>
      </c>
      <c r="E2" s="16">
        <v>2005</v>
      </c>
    </row>
    <row r="3" spans="1:5" x14ac:dyDescent="0.2">
      <c r="A3" s="156" t="s">
        <v>626</v>
      </c>
      <c r="B3" s="156"/>
      <c r="C3" s="156"/>
      <c r="D3" s="156"/>
    </row>
    <row r="4" spans="1:5" x14ac:dyDescent="0.2">
      <c r="A4" s="46" t="s">
        <v>625</v>
      </c>
      <c r="B4" s="119">
        <v>73.2</v>
      </c>
      <c r="C4" s="119">
        <v>71.900000000000006</v>
      </c>
      <c r="D4" s="153">
        <v>64.3</v>
      </c>
      <c r="E4" s="119">
        <v>67.099999999999994</v>
      </c>
    </row>
    <row r="5" spans="1:5" x14ac:dyDescent="0.2">
      <c r="A5" s="148" t="s">
        <v>624</v>
      </c>
      <c r="B5" s="119">
        <v>28</v>
      </c>
      <c r="C5" s="119">
        <v>27.5</v>
      </c>
      <c r="D5" s="153">
        <v>25.9</v>
      </c>
      <c r="E5" s="119">
        <v>26.7</v>
      </c>
    </row>
    <row r="6" spans="1:5" x14ac:dyDescent="0.2">
      <c r="A6" s="148" t="s">
        <v>623</v>
      </c>
      <c r="B6" s="119">
        <v>4.3</v>
      </c>
      <c r="C6" s="119">
        <v>4.0999999999999996</v>
      </c>
      <c r="D6" s="153">
        <v>3.2</v>
      </c>
      <c r="E6" s="119">
        <v>3.1</v>
      </c>
    </row>
    <row r="7" spans="1:5" x14ac:dyDescent="0.2">
      <c r="A7" s="148" t="s">
        <v>622</v>
      </c>
      <c r="B7" s="119">
        <v>0.4</v>
      </c>
      <c r="C7" s="119">
        <v>0.3</v>
      </c>
      <c r="D7" s="153">
        <v>0.1</v>
      </c>
      <c r="E7" s="119">
        <v>0.1</v>
      </c>
    </row>
    <row r="8" spans="1:5" x14ac:dyDescent="0.2">
      <c r="A8" s="155" t="s">
        <v>621</v>
      </c>
      <c r="B8" s="119">
        <v>32.700000000000003</v>
      </c>
      <c r="C8" s="119">
        <v>31.9</v>
      </c>
      <c r="D8" s="153">
        <v>29.2</v>
      </c>
      <c r="E8" s="119">
        <v>29.9</v>
      </c>
    </row>
    <row r="9" spans="1:5" x14ac:dyDescent="0.2">
      <c r="A9" s="148" t="s">
        <v>620</v>
      </c>
      <c r="B9" s="119">
        <v>3.1</v>
      </c>
      <c r="C9" s="119">
        <v>2.7</v>
      </c>
      <c r="D9" s="153">
        <v>3</v>
      </c>
      <c r="E9" s="119">
        <v>2.7</v>
      </c>
    </row>
    <row r="10" spans="1:5" x14ac:dyDescent="0.2">
      <c r="A10" s="148" t="s">
        <v>619</v>
      </c>
      <c r="B10" s="119">
        <v>33.700000000000003</v>
      </c>
      <c r="C10" s="119">
        <v>33.200000000000003</v>
      </c>
      <c r="D10" s="153">
        <v>27.7</v>
      </c>
      <c r="E10" s="119">
        <v>29.8</v>
      </c>
    </row>
    <row r="11" spans="1:5" x14ac:dyDescent="0.2">
      <c r="A11" s="148" t="s">
        <v>618</v>
      </c>
      <c r="B11" s="119">
        <v>0.7</v>
      </c>
      <c r="C11" s="119">
        <v>0.8</v>
      </c>
      <c r="D11" s="119">
        <v>1</v>
      </c>
      <c r="E11" s="119">
        <v>1.1000000000000001</v>
      </c>
    </row>
    <row r="12" spans="1:5" s="44" customFormat="1" ht="22.5" x14ac:dyDescent="0.2">
      <c r="A12" s="154" t="s">
        <v>617</v>
      </c>
      <c r="B12" s="119">
        <v>70.2</v>
      </c>
      <c r="C12" s="119">
        <v>68.599999999999994</v>
      </c>
      <c r="D12" s="153">
        <v>60.9</v>
      </c>
      <c r="E12" s="119">
        <v>63.5</v>
      </c>
    </row>
    <row r="13" spans="1:5" x14ac:dyDescent="0.2">
      <c r="A13" s="148" t="s">
        <v>616</v>
      </c>
      <c r="B13" s="119">
        <v>3</v>
      </c>
      <c r="C13" s="119">
        <v>3.3</v>
      </c>
      <c r="D13" s="119">
        <v>3.4</v>
      </c>
      <c r="E13" s="119">
        <v>3.6</v>
      </c>
    </row>
    <row r="14" spans="1:5" x14ac:dyDescent="0.2">
      <c r="A14" s="1" t="s">
        <v>615</v>
      </c>
      <c r="B14" s="119">
        <v>160.6</v>
      </c>
      <c r="C14" s="119">
        <v>138.30000000000001</v>
      </c>
      <c r="D14" s="119">
        <v>155.19999999999999</v>
      </c>
      <c r="E14" s="119">
        <v>166.8</v>
      </c>
    </row>
    <row r="15" spans="1:5" x14ac:dyDescent="0.2">
      <c r="A15" s="1" t="s">
        <v>614</v>
      </c>
      <c r="B15" s="119">
        <v>15.3</v>
      </c>
      <c r="C15" s="119">
        <v>16.5</v>
      </c>
      <c r="D15" s="119">
        <v>16.7</v>
      </c>
      <c r="E15" s="119">
        <v>16</v>
      </c>
    </row>
    <row r="16" spans="1:5" x14ac:dyDescent="0.2">
      <c r="A16" s="1" t="s">
        <v>613</v>
      </c>
      <c r="B16" s="119">
        <v>39</v>
      </c>
      <c r="C16" s="119">
        <v>39.200000000000003</v>
      </c>
      <c r="D16" s="119">
        <v>36</v>
      </c>
      <c r="E16" s="119">
        <v>36.5</v>
      </c>
    </row>
    <row r="17" spans="1:5" x14ac:dyDescent="0.2">
      <c r="A17" s="148" t="s">
        <v>612</v>
      </c>
      <c r="B17" s="119">
        <v>0.9</v>
      </c>
      <c r="C17" s="119">
        <v>1.3</v>
      </c>
      <c r="D17" s="119">
        <v>1.1000000000000001</v>
      </c>
      <c r="E17" s="119">
        <v>1</v>
      </c>
    </row>
    <row r="18" spans="1:5" x14ac:dyDescent="0.2">
      <c r="A18" s="148" t="s">
        <v>611</v>
      </c>
      <c r="B18" s="119">
        <v>18</v>
      </c>
      <c r="C18" s="119">
        <v>16.600000000000001</v>
      </c>
      <c r="D18" s="153">
        <v>13.2</v>
      </c>
      <c r="E18" s="119">
        <v>13.4</v>
      </c>
    </row>
    <row r="19" spans="1:5" x14ac:dyDescent="0.2">
      <c r="A19" s="148" t="s">
        <v>610</v>
      </c>
      <c r="B19" s="119">
        <v>2.2000000000000002</v>
      </c>
      <c r="C19" s="119">
        <v>2.6</v>
      </c>
      <c r="D19" s="119">
        <v>2.2000000000000002</v>
      </c>
      <c r="E19" s="119">
        <v>2.1</v>
      </c>
    </row>
    <row r="20" spans="1:5" x14ac:dyDescent="0.2">
      <c r="A20" s="148" t="s">
        <v>609</v>
      </c>
      <c r="B20" s="119">
        <v>10.6</v>
      </c>
      <c r="C20" s="119">
        <v>11.7</v>
      </c>
      <c r="D20" s="119">
        <v>11.1</v>
      </c>
      <c r="E20" s="119">
        <v>11.6</v>
      </c>
    </row>
    <row r="21" spans="1:5" x14ac:dyDescent="0.2">
      <c r="A21" s="148" t="s">
        <v>608</v>
      </c>
      <c r="B21" s="119">
        <v>7.4</v>
      </c>
      <c r="C21" s="119">
        <v>7</v>
      </c>
      <c r="D21" s="119">
        <v>8.4</v>
      </c>
      <c r="E21" s="119">
        <v>8.4</v>
      </c>
    </row>
    <row r="22" spans="1:5" x14ac:dyDescent="0.2">
      <c r="A22" s="1" t="s">
        <v>607</v>
      </c>
      <c r="B22" s="119">
        <v>94.1</v>
      </c>
      <c r="C22" s="119">
        <v>88.3</v>
      </c>
      <c r="D22" s="153">
        <v>89.4</v>
      </c>
      <c r="E22" s="119">
        <v>97.3</v>
      </c>
    </row>
    <row r="23" spans="1:5" x14ac:dyDescent="0.2">
      <c r="A23" s="148" t="s">
        <v>606</v>
      </c>
      <c r="B23" s="119">
        <v>89.4</v>
      </c>
      <c r="C23" s="119">
        <v>82</v>
      </c>
      <c r="D23" s="153">
        <v>83.3</v>
      </c>
      <c r="E23" s="119">
        <v>91.2</v>
      </c>
    </row>
    <row r="24" spans="1:5" x14ac:dyDescent="0.2">
      <c r="A24" s="148" t="s">
        <v>605</v>
      </c>
      <c r="B24" s="119">
        <v>4.7</v>
      </c>
      <c r="C24" s="119">
        <v>6.3</v>
      </c>
      <c r="D24" s="119">
        <v>6.1</v>
      </c>
      <c r="E24" s="119">
        <v>6.1</v>
      </c>
    </row>
    <row r="25" spans="1:5" x14ac:dyDescent="0.2">
      <c r="A25" s="1" t="s">
        <v>604</v>
      </c>
      <c r="B25" s="119">
        <v>64</v>
      </c>
      <c r="C25" s="119">
        <v>64.5</v>
      </c>
      <c r="D25" s="119">
        <v>68</v>
      </c>
      <c r="E25" s="119">
        <v>66.8</v>
      </c>
    </row>
    <row r="26" spans="1:5" x14ac:dyDescent="0.2">
      <c r="A26" s="1" t="s">
        <v>603</v>
      </c>
      <c r="B26" s="119">
        <v>33.200000000000003</v>
      </c>
      <c r="C26" s="119">
        <v>32.799999999999997</v>
      </c>
      <c r="D26" s="119">
        <v>32.700000000000003</v>
      </c>
      <c r="E26" s="119">
        <v>31.2</v>
      </c>
    </row>
    <row r="27" spans="1:5" x14ac:dyDescent="0.2">
      <c r="A27" s="1" t="s">
        <v>602</v>
      </c>
      <c r="B27" s="119">
        <v>100</v>
      </c>
      <c r="C27" s="119">
        <v>110</v>
      </c>
      <c r="D27" s="119">
        <v>130</v>
      </c>
      <c r="E27" s="119">
        <v>130</v>
      </c>
    </row>
    <row r="28" spans="1:5" x14ac:dyDescent="0.2">
      <c r="A28" s="1" t="s">
        <v>601</v>
      </c>
      <c r="B28" s="119">
        <v>109.2</v>
      </c>
      <c r="C28" s="119">
        <v>113.7</v>
      </c>
      <c r="D28" s="119">
        <v>117.7</v>
      </c>
      <c r="E28" s="119">
        <v>112.1</v>
      </c>
    </row>
    <row r="29" spans="1:5" x14ac:dyDescent="0.2">
      <c r="A29" s="1" t="s">
        <v>600</v>
      </c>
      <c r="B29" s="119">
        <v>108.5</v>
      </c>
      <c r="C29" s="119">
        <v>86.8</v>
      </c>
      <c r="D29" s="119">
        <v>93.7</v>
      </c>
      <c r="E29" s="119">
        <v>82.7</v>
      </c>
    </row>
    <row r="30" spans="1:5" x14ac:dyDescent="0.2">
      <c r="A30" s="1" t="s">
        <v>236</v>
      </c>
      <c r="B30" s="119"/>
      <c r="C30" s="119"/>
      <c r="D30" s="119"/>
      <c r="E30" s="119"/>
    </row>
    <row r="31" spans="1:5" x14ac:dyDescent="0.2">
      <c r="A31" s="148" t="s">
        <v>599</v>
      </c>
      <c r="B31" s="119">
        <v>89</v>
      </c>
      <c r="C31" s="119">
        <v>66.400000000000006</v>
      </c>
      <c r="D31" s="119">
        <v>74.5</v>
      </c>
      <c r="E31" s="119">
        <v>64.900000000000006</v>
      </c>
    </row>
    <row r="32" spans="1:5" x14ac:dyDescent="0.2">
      <c r="A32" s="148" t="s">
        <v>598</v>
      </c>
      <c r="B32" s="119">
        <v>19.5</v>
      </c>
      <c r="C32" s="119">
        <v>20.399999999999999</v>
      </c>
      <c r="D32" s="119">
        <v>19.2</v>
      </c>
      <c r="E32" s="119">
        <v>17.8</v>
      </c>
    </row>
    <row r="33" spans="1:5" x14ac:dyDescent="0.2">
      <c r="A33" s="14" t="s">
        <v>597</v>
      </c>
      <c r="B33" s="119"/>
      <c r="C33" s="119"/>
      <c r="D33" s="119"/>
      <c r="E33" s="119"/>
    </row>
    <row r="34" spans="1:5" x14ac:dyDescent="0.2">
      <c r="A34" s="1" t="s">
        <v>596</v>
      </c>
      <c r="B34" s="119">
        <v>2.8</v>
      </c>
      <c r="C34" s="119">
        <v>2.8</v>
      </c>
      <c r="D34" s="119">
        <v>2.7</v>
      </c>
      <c r="E34" s="119">
        <v>2.7</v>
      </c>
    </row>
    <row r="35" spans="1:5" x14ac:dyDescent="0.2">
      <c r="A35" s="1" t="s">
        <v>595</v>
      </c>
      <c r="B35" s="119">
        <v>20.3</v>
      </c>
      <c r="C35" s="119">
        <v>32.9</v>
      </c>
      <c r="D35" s="119">
        <v>31.9</v>
      </c>
      <c r="E35" s="119">
        <v>27.7</v>
      </c>
    </row>
    <row r="36" spans="1:5" x14ac:dyDescent="0.2">
      <c r="A36" s="1" t="s">
        <v>594</v>
      </c>
      <c r="B36" s="119">
        <v>28.3</v>
      </c>
      <c r="C36" s="119">
        <v>32.200000000000003</v>
      </c>
      <c r="D36" s="119">
        <v>32.700000000000003</v>
      </c>
      <c r="E36" s="119">
        <v>33.1</v>
      </c>
    </row>
    <row r="37" spans="1:5" x14ac:dyDescent="0.2">
      <c r="A37" s="1" t="s">
        <v>593</v>
      </c>
      <c r="B37" s="119">
        <v>71.599999999999994</v>
      </c>
      <c r="C37" s="119">
        <v>75.099999999999994</v>
      </c>
      <c r="D37" s="119">
        <v>73.2</v>
      </c>
      <c r="E37" s="119">
        <v>72.599999999999994</v>
      </c>
    </row>
    <row r="38" spans="1:5" x14ac:dyDescent="0.2">
      <c r="A38" s="44" t="s">
        <v>592</v>
      </c>
      <c r="B38" s="119">
        <v>6.4</v>
      </c>
      <c r="C38" s="119">
        <v>7.1</v>
      </c>
      <c r="D38" s="119">
        <v>7.1</v>
      </c>
      <c r="E38" s="119">
        <v>7</v>
      </c>
    </row>
    <row r="39" spans="1:5" ht="22.5" x14ac:dyDescent="0.2">
      <c r="A39" s="44" t="s">
        <v>591</v>
      </c>
      <c r="B39" s="119">
        <v>10</v>
      </c>
      <c r="C39" s="119">
        <v>11.1</v>
      </c>
      <c r="D39" s="119">
        <v>11.1</v>
      </c>
      <c r="E39" s="119">
        <v>11</v>
      </c>
    </row>
    <row r="40" spans="1:5" x14ac:dyDescent="0.2">
      <c r="A40" s="1" t="s">
        <v>590</v>
      </c>
      <c r="B40" s="119">
        <v>1.5</v>
      </c>
      <c r="C40" s="119">
        <v>1.5</v>
      </c>
      <c r="D40" s="119">
        <v>1.4</v>
      </c>
      <c r="E40" s="119">
        <v>1.4</v>
      </c>
    </row>
  </sheetData>
  <pageMargins left="0.74803149606299213" right="0.74803149606299213" top="0.62992125984251968" bottom="0.86614173228346458" header="0" footer="0.59055118110236227"/>
  <pageSetup paperSize="9" orientation="portrait" r:id="rId1"/>
  <headerFooter alignWithMargins="0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ABE5EB-ABE0-4FF8-BAA5-FA06CD653AED}">
  <sheetPr codeName="Munka21"/>
  <dimension ref="A1:F99"/>
  <sheetViews>
    <sheetView zoomScaleNormal="100" workbookViewId="0"/>
  </sheetViews>
  <sheetFormatPr defaultRowHeight="12.75" x14ac:dyDescent="0.25"/>
  <cols>
    <col min="1" max="1" width="8.85546875" style="158" customWidth="1"/>
    <col min="2" max="2" width="48" style="158" customWidth="1"/>
    <col min="3" max="6" width="10.85546875" style="158" customWidth="1"/>
    <col min="7" max="16384" width="9.140625" style="158"/>
  </cols>
  <sheetData>
    <row r="1" spans="1:6" ht="15" customHeight="1" x14ac:dyDescent="0.25">
      <c r="A1" s="174" t="s">
        <v>724</v>
      </c>
      <c r="B1" s="173"/>
      <c r="C1" s="172"/>
      <c r="D1" s="172"/>
      <c r="E1" s="172"/>
      <c r="F1" s="172"/>
    </row>
    <row r="2" spans="1:6" ht="11.45" customHeight="1" x14ac:dyDescent="0.2">
      <c r="A2" s="219" t="s">
        <v>723</v>
      </c>
      <c r="B2" s="219" t="s">
        <v>12</v>
      </c>
      <c r="C2" s="218" t="s">
        <v>722</v>
      </c>
      <c r="D2" s="218"/>
      <c r="E2" s="218"/>
      <c r="F2" s="218"/>
    </row>
    <row r="3" spans="1:6" ht="11.45" customHeight="1" x14ac:dyDescent="0.25">
      <c r="A3" s="219"/>
      <c r="B3" s="219"/>
      <c r="C3" s="9" t="s">
        <v>721</v>
      </c>
      <c r="D3" s="9" t="s">
        <v>720</v>
      </c>
      <c r="E3" s="9" t="s">
        <v>719</v>
      </c>
      <c r="F3" s="9" t="s">
        <v>718</v>
      </c>
    </row>
    <row r="4" spans="1:6" ht="11.1" customHeight="1" x14ac:dyDescent="0.25">
      <c r="A4" s="181">
        <v>2004</v>
      </c>
      <c r="B4" s="181"/>
      <c r="C4" s="181"/>
      <c r="D4" s="181"/>
      <c r="E4" s="181"/>
      <c r="F4" s="181"/>
    </row>
    <row r="5" spans="1:6" ht="11.1" customHeight="1" x14ac:dyDescent="0.25">
      <c r="A5" s="187" t="s">
        <v>715</v>
      </c>
      <c r="B5" s="187"/>
      <c r="C5" s="187"/>
      <c r="D5" s="187"/>
      <c r="E5" s="187"/>
      <c r="F5" s="187"/>
    </row>
    <row r="6" spans="1:6" ht="11.1" customHeight="1" x14ac:dyDescent="0.2">
      <c r="A6" s="160" t="s">
        <v>714</v>
      </c>
      <c r="B6" s="160" t="s">
        <v>713</v>
      </c>
      <c r="C6" s="171">
        <v>1217444</v>
      </c>
      <c r="D6" s="171">
        <v>1351846</v>
      </c>
      <c r="E6" s="171">
        <v>29988</v>
      </c>
      <c r="F6" s="159">
        <v>2599278</v>
      </c>
    </row>
    <row r="7" spans="1:6" ht="11.1" customHeight="1" x14ac:dyDescent="0.2">
      <c r="A7" s="160" t="s">
        <v>712</v>
      </c>
      <c r="B7" s="160" t="s">
        <v>711</v>
      </c>
      <c r="C7" s="171">
        <v>1230507</v>
      </c>
      <c r="D7" s="171">
        <v>1352280</v>
      </c>
      <c r="E7" s="171">
        <v>29988</v>
      </c>
      <c r="F7" s="159">
        <v>2612775</v>
      </c>
    </row>
    <row r="8" spans="1:6" ht="11.1" customHeight="1" x14ac:dyDescent="0.2">
      <c r="A8" s="49" t="s">
        <v>710</v>
      </c>
      <c r="B8" s="49" t="s">
        <v>709</v>
      </c>
      <c r="C8" s="170">
        <v>895967</v>
      </c>
      <c r="D8" s="170">
        <v>1014192</v>
      </c>
      <c r="E8" s="170">
        <v>22166</v>
      </c>
      <c r="F8" s="161">
        <v>1932325</v>
      </c>
    </row>
    <row r="9" spans="1:6" ht="11.1" customHeight="1" x14ac:dyDescent="0.2">
      <c r="A9" s="49" t="s">
        <v>708</v>
      </c>
      <c r="B9" s="49" t="s">
        <v>707</v>
      </c>
      <c r="C9" s="170">
        <v>334540</v>
      </c>
      <c r="D9" s="170">
        <v>338088</v>
      </c>
      <c r="E9" s="170">
        <v>7822</v>
      </c>
      <c r="F9" s="161">
        <v>680450</v>
      </c>
    </row>
    <row r="10" spans="1:6" ht="11.1" customHeight="1" x14ac:dyDescent="0.2">
      <c r="A10" s="49" t="s">
        <v>706</v>
      </c>
      <c r="B10" s="169" t="s">
        <v>705</v>
      </c>
      <c r="C10" s="170">
        <v>320180</v>
      </c>
      <c r="D10" s="170">
        <v>332064</v>
      </c>
      <c r="E10" s="170">
        <v>7629</v>
      </c>
      <c r="F10" s="161">
        <v>659873</v>
      </c>
    </row>
    <row r="11" spans="1:6" ht="11.1" customHeight="1" x14ac:dyDescent="0.2">
      <c r="A11" s="49" t="s">
        <v>704</v>
      </c>
      <c r="B11" s="169" t="s">
        <v>703</v>
      </c>
      <c r="C11" s="170">
        <v>14360</v>
      </c>
      <c r="D11" s="170">
        <v>6024</v>
      </c>
      <c r="E11" s="170">
        <v>193</v>
      </c>
      <c r="F11" s="161">
        <v>20577</v>
      </c>
    </row>
    <row r="12" spans="1:6" ht="11.1" customHeight="1" x14ac:dyDescent="0.2">
      <c r="A12" s="168" t="s">
        <v>702</v>
      </c>
      <c r="B12" s="24" t="s">
        <v>701</v>
      </c>
      <c r="C12" s="20" t="s">
        <v>82</v>
      </c>
      <c r="D12" s="20" t="s">
        <v>82</v>
      </c>
      <c r="E12" s="20" t="s">
        <v>82</v>
      </c>
      <c r="F12" s="162" t="s">
        <v>82</v>
      </c>
    </row>
    <row r="13" spans="1:6" ht="21.75" customHeight="1" x14ac:dyDescent="0.2">
      <c r="A13" s="163" t="s">
        <v>700</v>
      </c>
      <c r="B13" s="163" t="s">
        <v>699</v>
      </c>
      <c r="C13" s="159">
        <v>-13063</v>
      </c>
      <c r="D13" s="159">
        <v>-434</v>
      </c>
      <c r="E13" s="159">
        <v>0</v>
      </c>
      <c r="F13" s="159">
        <v>-13497</v>
      </c>
    </row>
    <row r="14" spans="1:6" ht="11.1" customHeight="1" x14ac:dyDescent="0.25">
      <c r="A14" s="220" t="s">
        <v>698</v>
      </c>
      <c r="B14" s="220"/>
      <c r="C14" s="220"/>
      <c r="D14" s="220"/>
      <c r="E14" s="220"/>
      <c r="F14" s="220"/>
    </row>
    <row r="15" spans="1:6" ht="11.1" customHeight="1" x14ac:dyDescent="0.2">
      <c r="A15" s="159" t="s">
        <v>697</v>
      </c>
      <c r="B15" s="159" t="s">
        <v>696</v>
      </c>
      <c r="C15" s="159">
        <v>2897715</v>
      </c>
      <c r="D15" s="159">
        <v>432840</v>
      </c>
      <c r="E15" s="162" t="s">
        <v>82</v>
      </c>
      <c r="F15" s="159">
        <v>3330555</v>
      </c>
    </row>
    <row r="16" spans="1:6" ht="11.1" customHeight="1" x14ac:dyDescent="0.2">
      <c r="A16" s="161" t="s">
        <v>695</v>
      </c>
      <c r="B16" s="161" t="s">
        <v>694</v>
      </c>
      <c r="C16" s="161">
        <v>2857703</v>
      </c>
      <c r="D16" s="161">
        <v>367251</v>
      </c>
      <c r="E16" s="162" t="s">
        <v>82</v>
      </c>
      <c r="F16" s="161">
        <v>3224954</v>
      </c>
    </row>
    <row r="17" spans="1:6" ht="11.1" customHeight="1" x14ac:dyDescent="0.2">
      <c r="A17" s="161" t="s">
        <v>693</v>
      </c>
      <c r="B17" s="161" t="s">
        <v>692</v>
      </c>
      <c r="C17" s="161">
        <v>40012</v>
      </c>
      <c r="D17" s="161">
        <v>65589</v>
      </c>
      <c r="E17" s="162" t="s">
        <v>82</v>
      </c>
      <c r="F17" s="161">
        <v>105601</v>
      </c>
    </row>
    <row r="18" spans="1:6" ht="11.1" customHeight="1" x14ac:dyDescent="0.2">
      <c r="A18" s="159" t="s">
        <v>691</v>
      </c>
      <c r="B18" s="159" t="s">
        <v>690</v>
      </c>
      <c r="C18" s="159">
        <v>318051</v>
      </c>
      <c r="D18" s="159">
        <v>11843</v>
      </c>
      <c r="E18" s="162" t="s">
        <v>82</v>
      </c>
      <c r="F18" s="159">
        <v>329894</v>
      </c>
    </row>
    <row r="19" spans="1:6" ht="11.1" customHeight="1" x14ac:dyDescent="0.2">
      <c r="A19" s="161" t="s">
        <v>689</v>
      </c>
      <c r="B19" s="161" t="s">
        <v>688</v>
      </c>
      <c r="C19" s="161">
        <v>187892</v>
      </c>
      <c r="D19" s="161">
        <v>11843</v>
      </c>
      <c r="E19" s="162" t="s">
        <v>82</v>
      </c>
      <c r="F19" s="161">
        <v>199735</v>
      </c>
    </row>
    <row r="20" spans="1:6" ht="11.1" customHeight="1" x14ac:dyDescent="0.2">
      <c r="A20" s="161" t="s">
        <v>687</v>
      </c>
      <c r="B20" s="161" t="s">
        <v>686</v>
      </c>
      <c r="C20" s="161">
        <v>130159</v>
      </c>
      <c r="D20" s="162" t="s">
        <v>82</v>
      </c>
      <c r="E20" s="162" t="s">
        <v>82</v>
      </c>
      <c r="F20" s="161">
        <v>130159</v>
      </c>
    </row>
    <row r="21" spans="1:6" ht="11.1" customHeight="1" x14ac:dyDescent="0.2">
      <c r="A21" s="159" t="s">
        <v>685</v>
      </c>
      <c r="B21" s="159" t="s">
        <v>684</v>
      </c>
      <c r="C21" s="159">
        <v>-689546</v>
      </c>
      <c r="D21" s="159">
        <v>25489</v>
      </c>
      <c r="E21" s="159">
        <v>-1068</v>
      </c>
      <c r="F21" s="159">
        <v>-665125</v>
      </c>
    </row>
    <row r="22" spans="1:6" ht="11.1" customHeight="1" x14ac:dyDescent="0.2">
      <c r="A22" s="161" t="s">
        <v>683</v>
      </c>
      <c r="B22" s="161" t="s">
        <v>682</v>
      </c>
      <c r="C22" s="161">
        <v>48732</v>
      </c>
      <c r="D22" s="161">
        <v>35187</v>
      </c>
      <c r="E22" s="161">
        <v>1</v>
      </c>
      <c r="F22" s="161">
        <v>83920</v>
      </c>
    </row>
    <row r="23" spans="1:6" ht="11.1" customHeight="1" x14ac:dyDescent="0.2">
      <c r="A23" s="161"/>
      <c r="B23" s="161" t="s">
        <v>681</v>
      </c>
      <c r="C23" s="161">
        <v>888566</v>
      </c>
      <c r="D23" s="161">
        <v>16550</v>
      </c>
      <c r="E23" s="161">
        <v>1069</v>
      </c>
      <c r="F23" s="161">
        <v>906185</v>
      </c>
    </row>
    <row r="24" spans="1:6" ht="11.1" customHeight="1" x14ac:dyDescent="0.2">
      <c r="A24" s="161" t="s">
        <v>680</v>
      </c>
      <c r="B24" s="161" t="s">
        <v>679</v>
      </c>
      <c r="C24" s="161">
        <v>48710</v>
      </c>
      <c r="D24" s="161">
        <v>6852</v>
      </c>
      <c r="E24" s="167" t="s">
        <v>82</v>
      </c>
      <c r="F24" s="161">
        <v>55562</v>
      </c>
    </row>
    <row r="25" spans="1:6" ht="11.1" customHeight="1" x14ac:dyDescent="0.2">
      <c r="A25" s="161" t="s">
        <v>678</v>
      </c>
      <c r="B25" s="161" t="s">
        <v>677</v>
      </c>
      <c r="C25" s="161">
        <v>101578</v>
      </c>
      <c r="D25" s="162" t="s">
        <v>82</v>
      </c>
      <c r="E25" s="162" t="s">
        <v>82</v>
      </c>
      <c r="F25" s="161">
        <v>101578</v>
      </c>
    </row>
    <row r="26" spans="1:6" ht="21.75" customHeight="1" x14ac:dyDescent="0.2">
      <c r="A26" s="166" t="s">
        <v>676</v>
      </c>
      <c r="B26" s="166" t="s">
        <v>675</v>
      </c>
      <c r="C26" s="159">
        <v>1877055</v>
      </c>
      <c r="D26" s="159">
        <v>446052</v>
      </c>
      <c r="E26" s="159">
        <v>-1068</v>
      </c>
      <c r="F26" s="159">
        <v>2322039</v>
      </c>
    </row>
    <row r="27" spans="1:6" ht="11.1" customHeight="1" x14ac:dyDescent="0.25">
      <c r="A27" s="220" t="s">
        <v>674</v>
      </c>
      <c r="B27" s="220"/>
      <c r="C27" s="220"/>
      <c r="D27" s="220"/>
      <c r="E27" s="220"/>
      <c r="F27" s="220"/>
    </row>
    <row r="28" spans="1:6" ht="11.1" customHeight="1" x14ac:dyDescent="0.2">
      <c r="A28" s="159" t="s">
        <v>673</v>
      </c>
      <c r="B28" s="159" t="s">
        <v>672</v>
      </c>
      <c r="C28" s="159">
        <v>1367266</v>
      </c>
      <c r="D28" s="159">
        <v>493135</v>
      </c>
      <c r="E28" s="162" t="s">
        <v>82</v>
      </c>
      <c r="F28" s="159">
        <v>1860401</v>
      </c>
    </row>
    <row r="29" spans="1:6" ht="11.1" customHeight="1" x14ac:dyDescent="0.2">
      <c r="A29" s="161" t="s">
        <v>671</v>
      </c>
      <c r="B29" s="161" t="s">
        <v>670</v>
      </c>
      <c r="C29" s="161">
        <v>1345296</v>
      </c>
      <c r="D29" s="161">
        <v>456025</v>
      </c>
      <c r="E29" s="162" t="s">
        <v>82</v>
      </c>
      <c r="F29" s="161">
        <v>1801321</v>
      </c>
    </row>
    <row r="30" spans="1:6" ht="11.1" customHeight="1" x14ac:dyDescent="0.2">
      <c r="A30" s="161" t="s">
        <v>669</v>
      </c>
      <c r="B30" s="161" t="s">
        <v>668</v>
      </c>
      <c r="C30" s="161">
        <v>21970</v>
      </c>
      <c r="D30" s="161">
        <v>37110</v>
      </c>
      <c r="E30" s="162" t="s">
        <v>82</v>
      </c>
      <c r="F30" s="161">
        <v>59080</v>
      </c>
    </row>
    <row r="31" spans="1:6" ht="11.1" customHeight="1" x14ac:dyDescent="0.2">
      <c r="A31" s="159" t="s">
        <v>667</v>
      </c>
      <c r="B31" s="159" t="s">
        <v>666</v>
      </c>
      <c r="C31" s="159">
        <v>219852</v>
      </c>
      <c r="D31" s="159">
        <v>6024</v>
      </c>
      <c r="E31" s="159">
        <v>2333384</v>
      </c>
      <c r="F31" s="159">
        <v>2559260</v>
      </c>
    </row>
    <row r="32" spans="1:6" ht="11.1" customHeight="1" x14ac:dyDescent="0.2">
      <c r="A32" s="161" t="s">
        <v>665</v>
      </c>
      <c r="B32" s="161" t="s">
        <v>664</v>
      </c>
      <c r="C32" s="161">
        <v>205492</v>
      </c>
      <c r="D32" s="162" t="s">
        <v>82</v>
      </c>
      <c r="E32" s="161">
        <v>2333191</v>
      </c>
      <c r="F32" s="161">
        <v>2538683</v>
      </c>
    </row>
    <row r="33" spans="1:6" ht="11.1" customHeight="1" x14ac:dyDescent="0.2">
      <c r="A33" s="161" t="s">
        <v>663</v>
      </c>
      <c r="B33" s="165" t="s">
        <v>662</v>
      </c>
      <c r="C33" s="161">
        <v>157914</v>
      </c>
      <c r="D33" s="162" t="s">
        <v>82</v>
      </c>
      <c r="E33" s="161">
        <v>1794878</v>
      </c>
      <c r="F33" s="161">
        <v>1952792</v>
      </c>
    </row>
    <row r="34" spans="1:6" ht="11.1" customHeight="1" x14ac:dyDescent="0.2">
      <c r="A34" s="161" t="s">
        <v>661</v>
      </c>
      <c r="B34" s="165" t="s">
        <v>660</v>
      </c>
      <c r="C34" s="161">
        <v>47578</v>
      </c>
      <c r="D34" s="162" t="s">
        <v>82</v>
      </c>
      <c r="E34" s="161">
        <v>425144</v>
      </c>
      <c r="F34" s="161">
        <v>472722</v>
      </c>
    </row>
    <row r="35" spans="1:6" ht="11.1" customHeight="1" x14ac:dyDescent="0.2">
      <c r="A35" s="161" t="s">
        <v>659</v>
      </c>
      <c r="B35" s="165" t="s">
        <v>658</v>
      </c>
      <c r="C35" s="162" t="s">
        <v>82</v>
      </c>
      <c r="D35" s="162" t="s">
        <v>82</v>
      </c>
      <c r="E35" s="161">
        <v>113169</v>
      </c>
      <c r="F35" s="161">
        <v>113169</v>
      </c>
    </row>
    <row r="36" spans="1:6" ht="11.1" customHeight="1" x14ac:dyDescent="0.2">
      <c r="A36" s="161" t="s">
        <v>657</v>
      </c>
      <c r="B36" s="161" t="s">
        <v>656</v>
      </c>
      <c r="C36" s="161">
        <v>14360</v>
      </c>
      <c r="D36" s="161">
        <v>6024</v>
      </c>
      <c r="E36" s="161">
        <v>193</v>
      </c>
      <c r="F36" s="161">
        <v>20577</v>
      </c>
    </row>
    <row r="37" spans="1:6" ht="11.1" customHeight="1" x14ac:dyDescent="0.2">
      <c r="A37" s="160" t="s">
        <v>655</v>
      </c>
      <c r="B37" s="160" t="s">
        <v>654</v>
      </c>
      <c r="C37" s="159">
        <v>671359</v>
      </c>
      <c r="D37" s="159">
        <v>116917</v>
      </c>
      <c r="E37" s="159">
        <v>2096722</v>
      </c>
      <c r="F37" s="159">
        <v>2884998</v>
      </c>
    </row>
    <row r="38" spans="1:6" ht="11.1" customHeight="1" x14ac:dyDescent="0.2">
      <c r="A38" s="49" t="s">
        <v>653</v>
      </c>
      <c r="B38" s="49" t="s">
        <v>652</v>
      </c>
      <c r="C38" s="161">
        <v>82336</v>
      </c>
      <c r="D38" s="162" t="s">
        <v>82</v>
      </c>
      <c r="E38" s="161">
        <v>2096529</v>
      </c>
      <c r="F38" s="161">
        <v>2178865</v>
      </c>
    </row>
    <row r="39" spans="1:6" ht="11.1" customHeight="1" x14ac:dyDescent="0.2">
      <c r="A39" s="49" t="s">
        <v>651</v>
      </c>
      <c r="B39" s="49" t="s">
        <v>650</v>
      </c>
      <c r="C39" s="167">
        <v>14360</v>
      </c>
      <c r="D39" s="167">
        <v>6024</v>
      </c>
      <c r="E39" s="167">
        <v>193</v>
      </c>
      <c r="F39" s="167">
        <v>20577</v>
      </c>
    </row>
    <row r="40" spans="1:6" ht="11.1" customHeight="1" x14ac:dyDescent="0.2">
      <c r="A40" s="49" t="s">
        <v>649</v>
      </c>
      <c r="B40" s="49" t="s">
        <v>648</v>
      </c>
      <c r="C40" s="161">
        <v>574663</v>
      </c>
      <c r="D40" s="161">
        <v>110893</v>
      </c>
      <c r="E40" s="162" t="s">
        <v>82</v>
      </c>
      <c r="F40" s="161">
        <v>685556</v>
      </c>
    </row>
    <row r="41" spans="1:6" ht="11.1" customHeight="1" x14ac:dyDescent="0.2">
      <c r="A41" s="160" t="s">
        <v>647</v>
      </c>
      <c r="B41" s="160" t="s">
        <v>717</v>
      </c>
      <c r="C41" s="159">
        <v>-1214639</v>
      </c>
      <c r="D41" s="159">
        <v>1056418</v>
      </c>
      <c r="E41" s="159">
        <v>-154309</v>
      </c>
      <c r="F41" s="159">
        <v>-312530</v>
      </c>
    </row>
    <row r="42" spans="1:6" ht="11.1" customHeight="1" x14ac:dyDescent="0.2">
      <c r="A42" s="164"/>
      <c r="B42" s="49" t="s">
        <v>645</v>
      </c>
      <c r="C42" s="161">
        <v>292094</v>
      </c>
      <c r="D42" s="161">
        <v>1145909</v>
      </c>
      <c r="E42" s="161">
        <v>397598</v>
      </c>
      <c r="F42" s="161">
        <v>1835601</v>
      </c>
    </row>
    <row r="43" spans="1:6" ht="11.1" customHeight="1" x14ac:dyDescent="0.2">
      <c r="A43" s="49"/>
      <c r="B43" s="49" t="s">
        <v>644</v>
      </c>
      <c r="C43" s="161">
        <v>1506733</v>
      </c>
      <c r="D43" s="161">
        <v>89491</v>
      </c>
      <c r="E43" s="161">
        <v>551907</v>
      </c>
      <c r="F43" s="161">
        <v>2148131</v>
      </c>
    </row>
    <row r="44" spans="1:6" ht="24" customHeight="1" x14ac:dyDescent="0.2">
      <c r="A44" s="163" t="s">
        <v>643</v>
      </c>
      <c r="B44" s="163" t="s">
        <v>642</v>
      </c>
      <c r="C44" s="159">
        <v>1578175</v>
      </c>
      <c r="D44" s="159">
        <v>1884712</v>
      </c>
      <c r="E44" s="159">
        <v>81285</v>
      </c>
      <c r="F44" s="159">
        <v>3544172</v>
      </c>
    </row>
    <row r="45" spans="1:6" ht="11.1" customHeight="1" x14ac:dyDescent="0.25">
      <c r="A45" s="187" t="s">
        <v>641</v>
      </c>
      <c r="B45" s="187"/>
      <c r="C45" s="187"/>
      <c r="D45" s="187"/>
      <c r="E45" s="187"/>
      <c r="F45" s="187"/>
    </row>
    <row r="46" spans="1:6" ht="11.1" customHeight="1" x14ac:dyDescent="0.2">
      <c r="A46" s="160" t="s">
        <v>640</v>
      </c>
      <c r="B46" s="160" t="s">
        <v>639</v>
      </c>
      <c r="C46" s="159">
        <v>662618</v>
      </c>
      <c r="D46" s="159">
        <v>1467418</v>
      </c>
      <c r="E46" s="159">
        <v>438535</v>
      </c>
      <c r="F46" s="159">
        <v>2568571</v>
      </c>
    </row>
    <row r="47" spans="1:6" ht="11.1" customHeight="1" x14ac:dyDescent="0.2">
      <c r="A47" s="49" t="s">
        <v>638</v>
      </c>
      <c r="B47" s="49" t="s">
        <v>637</v>
      </c>
      <c r="C47" s="161">
        <v>385076</v>
      </c>
      <c r="D47" s="161">
        <v>670077</v>
      </c>
      <c r="E47" s="161">
        <v>438535</v>
      </c>
      <c r="F47" s="161">
        <v>1493688</v>
      </c>
    </row>
    <row r="48" spans="1:6" ht="11.1" customHeight="1" x14ac:dyDescent="0.2">
      <c r="A48" s="49" t="s">
        <v>636</v>
      </c>
      <c r="B48" s="49" t="s">
        <v>635</v>
      </c>
      <c r="C48" s="161">
        <v>254875</v>
      </c>
      <c r="D48" s="161">
        <v>432080</v>
      </c>
      <c r="E48" s="161">
        <v>438535</v>
      </c>
      <c r="F48" s="161">
        <v>1125490</v>
      </c>
    </row>
    <row r="49" spans="1:6" ht="11.1" customHeight="1" x14ac:dyDescent="0.2">
      <c r="A49" s="49" t="s">
        <v>634</v>
      </c>
      <c r="B49" s="49" t="s">
        <v>633</v>
      </c>
      <c r="C49" s="161">
        <v>130201</v>
      </c>
      <c r="D49" s="161">
        <v>237997</v>
      </c>
      <c r="E49" s="162" t="s">
        <v>82</v>
      </c>
      <c r="F49" s="161">
        <v>368198</v>
      </c>
    </row>
    <row r="50" spans="1:6" ht="11.1" customHeight="1" x14ac:dyDescent="0.2">
      <c r="A50" s="49" t="s">
        <v>632</v>
      </c>
      <c r="B50" s="62" t="s">
        <v>631</v>
      </c>
      <c r="C50" s="161">
        <v>277542</v>
      </c>
      <c r="D50" s="161">
        <v>797341</v>
      </c>
      <c r="E50" s="162" t="s">
        <v>82</v>
      </c>
      <c r="F50" s="161">
        <v>1074883</v>
      </c>
    </row>
    <row r="51" spans="1:6" ht="11.1" customHeight="1" x14ac:dyDescent="0.2">
      <c r="A51" s="160" t="s">
        <v>716</v>
      </c>
      <c r="B51" s="160" t="s">
        <v>629</v>
      </c>
      <c r="C51" s="159">
        <v>915557</v>
      </c>
      <c r="D51" s="159">
        <v>417294</v>
      </c>
      <c r="E51" s="159">
        <v>-357250</v>
      </c>
      <c r="F51" s="159">
        <v>975601</v>
      </c>
    </row>
    <row r="52" spans="1:6" ht="11.1" customHeight="1" x14ac:dyDescent="0.25">
      <c r="A52" s="213">
        <v>2005</v>
      </c>
      <c r="B52" s="213"/>
      <c r="C52" s="213"/>
      <c r="D52" s="213"/>
      <c r="E52" s="213"/>
      <c r="F52" s="213"/>
    </row>
    <row r="53" spans="1:6" ht="11.1" customHeight="1" x14ac:dyDescent="0.25">
      <c r="A53" s="187" t="s">
        <v>715</v>
      </c>
      <c r="B53" s="187"/>
      <c r="C53" s="187"/>
      <c r="D53" s="187"/>
      <c r="E53" s="187"/>
      <c r="F53" s="187"/>
    </row>
    <row r="54" spans="1:6" ht="11.1" customHeight="1" x14ac:dyDescent="0.2">
      <c r="A54" s="160" t="s">
        <v>714</v>
      </c>
      <c r="B54" s="160" t="s">
        <v>713</v>
      </c>
      <c r="C54" s="159">
        <v>1306556</v>
      </c>
      <c r="D54" s="159">
        <v>1428104</v>
      </c>
      <c r="E54" s="159">
        <v>35058</v>
      </c>
      <c r="F54" s="159">
        <v>2769718</v>
      </c>
    </row>
    <row r="55" spans="1:6" ht="11.1" customHeight="1" x14ac:dyDescent="0.2">
      <c r="A55" s="160" t="s">
        <v>712</v>
      </c>
      <c r="B55" s="160" t="s">
        <v>711</v>
      </c>
      <c r="C55" s="159">
        <v>1306733</v>
      </c>
      <c r="D55" s="159">
        <v>1430891</v>
      </c>
      <c r="E55" s="159">
        <v>35058</v>
      </c>
      <c r="F55" s="159">
        <v>2772682</v>
      </c>
    </row>
    <row r="56" spans="1:6" ht="11.1" customHeight="1" x14ac:dyDescent="0.2">
      <c r="A56" s="49" t="s">
        <v>710</v>
      </c>
      <c r="B56" s="49" t="s">
        <v>709</v>
      </c>
      <c r="C56" s="161">
        <v>956589</v>
      </c>
      <c r="D56" s="161">
        <v>1069902</v>
      </c>
      <c r="E56" s="161">
        <v>26314</v>
      </c>
      <c r="F56" s="161">
        <v>2052805</v>
      </c>
    </row>
    <row r="57" spans="1:6" ht="11.1" customHeight="1" x14ac:dyDescent="0.2">
      <c r="A57" s="49" t="s">
        <v>708</v>
      </c>
      <c r="B57" s="49" t="s">
        <v>707</v>
      </c>
      <c r="C57" s="161">
        <v>350144</v>
      </c>
      <c r="D57" s="161">
        <v>360989</v>
      </c>
      <c r="E57" s="161">
        <v>8744</v>
      </c>
      <c r="F57" s="161">
        <v>719877</v>
      </c>
    </row>
    <row r="58" spans="1:6" ht="11.1" customHeight="1" x14ac:dyDescent="0.2">
      <c r="A58" s="49" t="s">
        <v>706</v>
      </c>
      <c r="B58" s="169" t="s">
        <v>705</v>
      </c>
      <c r="C58" s="161">
        <v>335832</v>
      </c>
      <c r="D58" s="161">
        <v>354480</v>
      </c>
      <c r="E58" s="161">
        <v>8547</v>
      </c>
      <c r="F58" s="161">
        <v>698859</v>
      </c>
    </row>
    <row r="59" spans="1:6" ht="11.1" customHeight="1" x14ac:dyDescent="0.2">
      <c r="A59" s="49" t="s">
        <v>704</v>
      </c>
      <c r="B59" s="169" t="s">
        <v>703</v>
      </c>
      <c r="C59" s="161">
        <v>14312</v>
      </c>
      <c r="D59" s="161">
        <v>6509</v>
      </c>
      <c r="E59" s="161">
        <v>197</v>
      </c>
      <c r="F59" s="161">
        <v>21018</v>
      </c>
    </row>
    <row r="60" spans="1:6" ht="11.1" customHeight="1" x14ac:dyDescent="0.2">
      <c r="A60" s="168" t="s">
        <v>702</v>
      </c>
      <c r="B60" s="24" t="s">
        <v>701</v>
      </c>
      <c r="C60" s="20" t="s">
        <v>82</v>
      </c>
      <c r="D60" s="20" t="s">
        <v>82</v>
      </c>
      <c r="E60" s="20" t="s">
        <v>82</v>
      </c>
      <c r="F60" s="20" t="s">
        <v>82</v>
      </c>
    </row>
    <row r="61" spans="1:6" ht="23.25" customHeight="1" x14ac:dyDescent="0.2">
      <c r="A61" s="163" t="s">
        <v>700</v>
      </c>
      <c r="B61" s="163" t="s">
        <v>699</v>
      </c>
      <c r="C61" s="159">
        <v>-177</v>
      </c>
      <c r="D61" s="159">
        <v>-2787</v>
      </c>
      <c r="E61" s="159">
        <v>0</v>
      </c>
      <c r="F61" s="159">
        <v>-2964</v>
      </c>
    </row>
    <row r="62" spans="1:6" ht="11.1" customHeight="1" x14ac:dyDescent="0.25">
      <c r="A62" s="220" t="s">
        <v>698</v>
      </c>
      <c r="B62" s="220"/>
      <c r="C62" s="220"/>
      <c r="D62" s="220"/>
      <c r="E62" s="220"/>
      <c r="F62" s="220"/>
    </row>
    <row r="63" spans="1:6" ht="11.1" customHeight="1" x14ac:dyDescent="0.2">
      <c r="A63" s="159" t="s">
        <v>697</v>
      </c>
      <c r="B63" s="159" t="s">
        <v>696</v>
      </c>
      <c r="C63" s="159">
        <v>2949560</v>
      </c>
      <c r="D63" s="159">
        <v>465072</v>
      </c>
      <c r="E63" s="162" t="s">
        <v>82</v>
      </c>
      <c r="F63" s="159">
        <v>3414632</v>
      </c>
    </row>
    <row r="64" spans="1:6" ht="11.1" customHeight="1" x14ac:dyDescent="0.2">
      <c r="A64" s="161" t="s">
        <v>695</v>
      </c>
      <c r="B64" s="161" t="s">
        <v>694</v>
      </c>
      <c r="C64" s="161">
        <v>2904480</v>
      </c>
      <c r="D64" s="161">
        <v>392204</v>
      </c>
      <c r="E64" s="162" t="s">
        <v>82</v>
      </c>
      <c r="F64" s="161">
        <v>3296684</v>
      </c>
    </row>
    <row r="65" spans="1:6" ht="11.1" customHeight="1" x14ac:dyDescent="0.2">
      <c r="A65" s="161" t="s">
        <v>693</v>
      </c>
      <c r="B65" s="161" t="s">
        <v>692</v>
      </c>
      <c r="C65" s="161">
        <v>45080</v>
      </c>
      <c r="D65" s="161">
        <v>72868</v>
      </c>
      <c r="E65" s="162" t="s">
        <v>82</v>
      </c>
      <c r="F65" s="161">
        <v>117948</v>
      </c>
    </row>
    <row r="66" spans="1:6" ht="11.1" customHeight="1" x14ac:dyDescent="0.2">
      <c r="A66" s="159" t="s">
        <v>691</v>
      </c>
      <c r="B66" s="159" t="s">
        <v>690</v>
      </c>
      <c r="C66" s="159">
        <v>275397</v>
      </c>
      <c r="D66" s="159">
        <v>18198</v>
      </c>
      <c r="E66" s="162" t="s">
        <v>82</v>
      </c>
      <c r="F66" s="159">
        <v>293595</v>
      </c>
    </row>
    <row r="67" spans="1:6" ht="11.1" customHeight="1" x14ac:dyDescent="0.2">
      <c r="A67" s="161" t="s">
        <v>689</v>
      </c>
      <c r="B67" s="161" t="s">
        <v>688</v>
      </c>
      <c r="C67" s="161">
        <v>162088</v>
      </c>
      <c r="D67" s="161">
        <v>18198</v>
      </c>
      <c r="E67" s="162" t="s">
        <v>82</v>
      </c>
      <c r="F67" s="161">
        <v>180286</v>
      </c>
    </row>
    <row r="68" spans="1:6" ht="11.1" customHeight="1" x14ac:dyDescent="0.2">
      <c r="A68" s="161" t="s">
        <v>687</v>
      </c>
      <c r="B68" s="161" t="s">
        <v>686</v>
      </c>
      <c r="C68" s="161">
        <v>113309</v>
      </c>
      <c r="D68" s="162" t="s">
        <v>82</v>
      </c>
      <c r="E68" s="162" t="s">
        <v>82</v>
      </c>
      <c r="F68" s="161">
        <v>113309</v>
      </c>
    </row>
    <row r="69" spans="1:6" ht="11.1" customHeight="1" x14ac:dyDescent="0.2">
      <c r="A69" s="159" t="s">
        <v>685</v>
      </c>
      <c r="B69" s="159" t="s">
        <v>684</v>
      </c>
      <c r="C69" s="159">
        <v>-752205</v>
      </c>
      <c r="D69" s="159">
        <v>20732</v>
      </c>
      <c r="E69" s="159">
        <v>-381</v>
      </c>
      <c r="F69" s="159">
        <v>-731854</v>
      </c>
    </row>
    <row r="70" spans="1:6" ht="11.1" customHeight="1" x14ac:dyDescent="0.2">
      <c r="A70" s="161" t="s">
        <v>683</v>
      </c>
      <c r="B70" s="161" t="s">
        <v>682</v>
      </c>
      <c r="C70" s="161">
        <v>39885</v>
      </c>
      <c r="D70" s="161">
        <v>26549</v>
      </c>
      <c r="E70" s="161"/>
      <c r="F70" s="161">
        <v>66434</v>
      </c>
    </row>
    <row r="71" spans="1:6" ht="11.1" customHeight="1" x14ac:dyDescent="0.2">
      <c r="A71" s="161"/>
      <c r="B71" s="161" t="s">
        <v>681</v>
      </c>
      <c r="C71" s="161">
        <v>901362</v>
      </c>
      <c r="D71" s="161">
        <v>14158</v>
      </c>
      <c r="E71" s="161">
        <v>381</v>
      </c>
      <c r="F71" s="161">
        <v>915901</v>
      </c>
    </row>
    <row r="72" spans="1:6" ht="11.1" customHeight="1" x14ac:dyDescent="0.2">
      <c r="A72" s="161" t="s">
        <v>680</v>
      </c>
      <c r="B72" s="161" t="s">
        <v>679</v>
      </c>
      <c r="C72" s="161">
        <v>17541</v>
      </c>
      <c r="D72" s="161">
        <v>8341</v>
      </c>
      <c r="E72" s="167" t="s">
        <v>82</v>
      </c>
      <c r="F72" s="161">
        <v>25882</v>
      </c>
    </row>
    <row r="73" spans="1:6" ht="11.1" customHeight="1" x14ac:dyDescent="0.2">
      <c r="A73" s="161" t="s">
        <v>678</v>
      </c>
      <c r="B73" s="161" t="s">
        <v>677</v>
      </c>
      <c r="C73" s="161">
        <v>91731</v>
      </c>
      <c r="D73" s="162" t="s">
        <v>82</v>
      </c>
      <c r="E73" s="162" t="s">
        <v>82</v>
      </c>
      <c r="F73" s="161">
        <v>91731</v>
      </c>
    </row>
    <row r="74" spans="1:6" ht="24" customHeight="1" x14ac:dyDescent="0.2">
      <c r="A74" s="166" t="s">
        <v>676</v>
      </c>
      <c r="B74" s="166" t="s">
        <v>675</v>
      </c>
      <c r="C74" s="159">
        <v>1921781</v>
      </c>
      <c r="D74" s="159">
        <v>464819</v>
      </c>
      <c r="E74" s="159">
        <v>-381</v>
      </c>
      <c r="F74" s="159">
        <v>2386219</v>
      </c>
    </row>
    <row r="75" spans="1:6" ht="11.1" customHeight="1" x14ac:dyDescent="0.25">
      <c r="A75" s="220" t="s">
        <v>674</v>
      </c>
      <c r="B75" s="220"/>
      <c r="C75" s="220"/>
      <c r="D75" s="220"/>
      <c r="E75" s="220"/>
      <c r="F75" s="220"/>
    </row>
    <row r="76" spans="1:6" ht="11.1" customHeight="1" x14ac:dyDescent="0.2">
      <c r="A76" s="159" t="s">
        <v>673</v>
      </c>
      <c r="B76" s="159" t="s">
        <v>672</v>
      </c>
      <c r="C76" s="159">
        <v>1502546</v>
      </c>
      <c r="D76" s="159">
        <v>481675</v>
      </c>
      <c r="E76" s="162" t="s">
        <v>82</v>
      </c>
      <c r="F76" s="159">
        <v>1984221</v>
      </c>
    </row>
    <row r="77" spans="1:6" ht="11.1" customHeight="1" x14ac:dyDescent="0.2">
      <c r="A77" s="161" t="s">
        <v>671</v>
      </c>
      <c r="B77" s="161" t="s">
        <v>670</v>
      </c>
      <c r="C77" s="161">
        <v>1475245</v>
      </c>
      <c r="D77" s="161">
        <v>440105</v>
      </c>
      <c r="E77" s="162" t="s">
        <v>82</v>
      </c>
      <c r="F77" s="161">
        <v>1915350</v>
      </c>
    </row>
    <row r="78" spans="1:6" ht="11.1" customHeight="1" x14ac:dyDescent="0.2">
      <c r="A78" s="161" t="s">
        <v>669</v>
      </c>
      <c r="B78" s="161" t="s">
        <v>668</v>
      </c>
      <c r="C78" s="161">
        <v>27301</v>
      </c>
      <c r="D78" s="161">
        <v>41570</v>
      </c>
      <c r="E78" s="162" t="s">
        <v>82</v>
      </c>
      <c r="F78" s="161">
        <v>68871</v>
      </c>
    </row>
    <row r="79" spans="1:6" ht="11.1" customHeight="1" x14ac:dyDescent="0.2">
      <c r="A79" s="159" t="s">
        <v>667</v>
      </c>
      <c r="B79" s="159" t="s">
        <v>666</v>
      </c>
      <c r="C79" s="159">
        <v>248764</v>
      </c>
      <c r="D79" s="159">
        <v>6509</v>
      </c>
      <c r="E79" s="159">
        <v>2525791</v>
      </c>
      <c r="F79" s="159">
        <v>2781064</v>
      </c>
    </row>
    <row r="80" spans="1:6" ht="11.1" customHeight="1" x14ac:dyDescent="0.2">
      <c r="A80" s="161" t="s">
        <v>665</v>
      </c>
      <c r="B80" s="161" t="s">
        <v>664</v>
      </c>
      <c r="C80" s="161">
        <v>234452</v>
      </c>
      <c r="D80" s="162" t="s">
        <v>82</v>
      </c>
      <c r="E80" s="161">
        <v>2525594</v>
      </c>
      <c r="F80" s="161">
        <v>2760046</v>
      </c>
    </row>
    <row r="81" spans="1:6" ht="11.1" customHeight="1" x14ac:dyDescent="0.2">
      <c r="A81" s="161" t="s">
        <v>663</v>
      </c>
      <c r="B81" s="165" t="s">
        <v>662</v>
      </c>
      <c r="C81" s="161">
        <v>174317</v>
      </c>
      <c r="D81" s="162" t="s">
        <v>82</v>
      </c>
      <c r="E81" s="161">
        <v>1964996</v>
      </c>
      <c r="F81" s="161">
        <v>2139313</v>
      </c>
    </row>
    <row r="82" spans="1:6" ht="11.1" customHeight="1" x14ac:dyDescent="0.2">
      <c r="A82" s="161" t="s">
        <v>661</v>
      </c>
      <c r="B82" s="165" t="s">
        <v>660</v>
      </c>
      <c r="C82" s="161">
        <v>60135</v>
      </c>
      <c r="D82" s="162" t="s">
        <v>82</v>
      </c>
      <c r="E82" s="161">
        <v>444333</v>
      </c>
      <c r="F82" s="161">
        <v>504468</v>
      </c>
    </row>
    <row r="83" spans="1:6" ht="11.1" customHeight="1" x14ac:dyDescent="0.2">
      <c r="A83" s="161" t="s">
        <v>659</v>
      </c>
      <c r="B83" s="165" t="s">
        <v>658</v>
      </c>
      <c r="C83" s="162" t="s">
        <v>82</v>
      </c>
      <c r="D83" s="162" t="s">
        <v>82</v>
      </c>
      <c r="E83" s="161">
        <v>116265</v>
      </c>
      <c r="F83" s="161">
        <v>116265</v>
      </c>
    </row>
    <row r="84" spans="1:6" ht="11.1" customHeight="1" x14ac:dyDescent="0.2">
      <c r="A84" s="161" t="s">
        <v>657</v>
      </c>
      <c r="B84" s="161" t="s">
        <v>656</v>
      </c>
      <c r="C84" s="161">
        <v>14312</v>
      </c>
      <c r="D84" s="161">
        <v>6509</v>
      </c>
      <c r="E84" s="161">
        <v>197</v>
      </c>
      <c r="F84" s="161">
        <v>21018</v>
      </c>
    </row>
    <row r="85" spans="1:6" ht="11.1" customHeight="1" x14ac:dyDescent="0.2">
      <c r="A85" s="160" t="s">
        <v>655</v>
      </c>
      <c r="B85" s="160" t="s">
        <v>654</v>
      </c>
      <c r="C85" s="159">
        <v>727219</v>
      </c>
      <c r="D85" s="159">
        <v>135540</v>
      </c>
      <c r="E85" s="159">
        <v>2341617</v>
      </c>
      <c r="F85" s="159">
        <v>3204376</v>
      </c>
    </row>
    <row r="86" spans="1:6" ht="11.1" customHeight="1" x14ac:dyDescent="0.2">
      <c r="A86" s="49" t="s">
        <v>653</v>
      </c>
      <c r="B86" s="49" t="s">
        <v>652</v>
      </c>
      <c r="C86" s="161">
        <v>92436</v>
      </c>
      <c r="D86" s="162" t="s">
        <v>82</v>
      </c>
      <c r="E86" s="161">
        <v>2341420</v>
      </c>
      <c r="F86" s="161">
        <v>2433856</v>
      </c>
    </row>
    <row r="87" spans="1:6" ht="11.1" customHeight="1" x14ac:dyDescent="0.2">
      <c r="A87" s="49" t="s">
        <v>651</v>
      </c>
      <c r="B87" s="49" t="s">
        <v>650</v>
      </c>
      <c r="C87" s="161">
        <v>14312</v>
      </c>
      <c r="D87" s="161">
        <v>6509</v>
      </c>
      <c r="E87" s="161">
        <v>197</v>
      </c>
      <c r="F87" s="161">
        <v>21018</v>
      </c>
    </row>
    <row r="88" spans="1:6" ht="11.1" customHeight="1" x14ac:dyDescent="0.2">
      <c r="A88" s="49" t="s">
        <v>649</v>
      </c>
      <c r="B88" s="49" t="s">
        <v>648</v>
      </c>
      <c r="C88" s="161">
        <v>620471</v>
      </c>
      <c r="D88" s="161">
        <v>129031</v>
      </c>
      <c r="E88" s="162" t="s">
        <v>82</v>
      </c>
      <c r="F88" s="161">
        <v>749502</v>
      </c>
    </row>
    <row r="89" spans="1:6" ht="11.1" customHeight="1" x14ac:dyDescent="0.2">
      <c r="A89" s="160" t="s">
        <v>647</v>
      </c>
      <c r="B89" s="160" t="s">
        <v>646</v>
      </c>
      <c r="C89" s="159">
        <v>-1401282</v>
      </c>
      <c r="D89" s="159">
        <v>1133520</v>
      </c>
      <c r="E89" s="159">
        <v>-97929</v>
      </c>
      <c r="F89" s="159">
        <v>-365691</v>
      </c>
    </row>
    <row r="90" spans="1:6" ht="11.1" customHeight="1" x14ac:dyDescent="0.2">
      <c r="A90" s="164"/>
      <c r="B90" s="49" t="s">
        <v>645</v>
      </c>
      <c r="C90" s="161">
        <v>330506</v>
      </c>
      <c r="D90" s="161">
        <v>1233691</v>
      </c>
      <c r="E90" s="161">
        <v>493093</v>
      </c>
      <c r="F90" s="161">
        <v>2057290</v>
      </c>
    </row>
    <row r="91" spans="1:6" ht="11.1" customHeight="1" x14ac:dyDescent="0.2">
      <c r="A91" s="49"/>
      <c r="B91" s="49" t="s">
        <v>644</v>
      </c>
      <c r="C91" s="161">
        <v>1731788</v>
      </c>
      <c r="D91" s="161">
        <v>100171</v>
      </c>
      <c r="E91" s="161">
        <v>591022</v>
      </c>
      <c r="F91" s="161">
        <v>2422981</v>
      </c>
    </row>
    <row r="92" spans="1:6" ht="21.75" customHeight="1" x14ac:dyDescent="0.2">
      <c r="A92" s="163" t="s">
        <v>643</v>
      </c>
      <c r="B92" s="163" t="s">
        <v>642</v>
      </c>
      <c r="C92" s="159">
        <v>1544590</v>
      </c>
      <c r="D92" s="159">
        <v>1950983</v>
      </c>
      <c r="E92" s="159">
        <v>85864</v>
      </c>
      <c r="F92" s="159">
        <v>3581437</v>
      </c>
    </row>
    <row r="93" spans="1:6" ht="11.1" customHeight="1" x14ac:dyDescent="0.25">
      <c r="A93" s="187" t="s">
        <v>641</v>
      </c>
      <c r="B93" s="187"/>
      <c r="C93" s="187"/>
      <c r="D93" s="187"/>
      <c r="E93" s="187"/>
      <c r="F93" s="187"/>
    </row>
    <row r="94" spans="1:6" ht="11.1" customHeight="1" x14ac:dyDescent="0.2">
      <c r="A94" s="160" t="s">
        <v>640</v>
      </c>
      <c r="B94" s="160" t="s">
        <v>639</v>
      </c>
      <c r="C94" s="159">
        <v>746847</v>
      </c>
      <c r="D94" s="159">
        <v>1550168</v>
      </c>
      <c r="E94" s="159">
        <v>488925</v>
      </c>
      <c r="F94" s="159">
        <v>2785940</v>
      </c>
    </row>
    <row r="95" spans="1:6" ht="11.1" customHeight="1" x14ac:dyDescent="0.2">
      <c r="A95" s="49" t="s">
        <v>638</v>
      </c>
      <c r="B95" s="49" t="s">
        <v>637</v>
      </c>
      <c r="C95" s="161">
        <v>448744</v>
      </c>
      <c r="D95" s="161">
        <v>699939</v>
      </c>
      <c r="E95" s="161">
        <v>488925</v>
      </c>
      <c r="F95" s="161">
        <v>1637608</v>
      </c>
    </row>
    <row r="96" spans="1:6" ht="11.1" customHeight="1" x14ac:dyDescent="0.2">
      <c r="A96" s="49" t="s">
        <v>636</v>
      </c>
      <c r="B96" s="49" t="s">
        <v>635</v>
      </c>
      <c r="C96" s="161">
        <v>305386</v>
      </c>
      <c r="D96" s="161">
        <v>446250</v>
      </c>
      <c r="E96" s="161">
        <v>488925</v>
      </c>
      <c r="F96" s="161">
        <v>1240561</v>
      </c>
    </row>
    <row r="97" spans="1:6" ht="11.1" customHeight="1" x14ac:dyDescent="0.2">
      <c r="A97" s="49" t="s">
        <v>634</v>
      </c>
      <c r="B97" s="49" t="s">
        <v>633</v>
      </c>
      <c r="C97" s="161">
        <v>143358</v>
      </c>
      <c r="D97" s="161">
        <v>253689</v>
      </c>
      <c r="E97" s="162" t="s">
        <v>82</v>
      </c>
      <c r="F97" s="161">
        <v>397047</v>
      </c>
    </row>
    <row r="98" spans="1:6" ht="11.1" customHeight="1" x14ac:dyDescent="0.2">
      <c r="A98" s="49" t="s">
        <v>632</v>
      </c>
      <c r="B98" s="62" t="s">
        <v>631</v>
      </c>
      <c r="C98" s="161">
        <v>298103</v>
      </c>
      <c r="D98" s="161">
        <v>850229</v>
      </c>
      <c r="E98" s="162" t="s">
        <v>82</v>
      </c>
      <c r="F98" s="161">
        <v>1148332</v>
      </c>
    </row>
    <row r="99" spans="1:6" ht="11.1" customHeight="1" x14ac:dyDescent="0.2">
      <c r="A99" s="160" t="s">
        <v>630</v>
      </c>
      <c r="B99" s="160" t="s">
        <v>629</v>
      </c>
      <c r="C99" s="159">
        <v>797743</v>
      </c>
      <c r="D99" s="159">
        <v>400815</v>
      </c>
      <c r="E99" s="159">
        <v>-403061</v>
      </c>
      <c r="F99" s="159">
        <v>795497</v>
      </c>
    </row>
  </sheetData>
  <mergeCells count="13">
    <mergeCell ref="A14:F14"/>
    <mergeCell ref="A27:F27"/>
    <mergeCell ref="A45:F45"/>
    <mergeCell ref="A93:F93"/>
    <mergeCell ref="A52:F52"/>
    <mergeCell ref="A53:F53"/>
    <mergeCell ref="A62:F62"/>
    <mergeCell ref="A75:F75"/>
    <mergeCell ref="C2:F2"/>
    <mergeCell ref="A2:A3"/>
    <mergeCell ref="B2:B3"/>
    <mergeCell ref="A4:F4"/>
    <mergeCell ref="A5:F5"/>
  </mergeCells>
  <pageMargins left="0.24" right="0.31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1B9DD-71F0-44FD-934C-ED902A760272}">
  <sheetPr codeName="Munka22"/>
  <dimension ref="A1:F59"/>
  <sheetViews>
    <sheetView zoomScaleNormal="100" workbookViewId="0"/>
  </sheetViews>
  <sheetFormatPr defaultRowHeight="12.75" x14ac:dyDescent="0.2"/>
  <cols>
    <col min="1" max="1" width="7.5703125" style="175" customWidth="1"/>
    <col min="2" max="2" width="36.42578125" style="175" customWidth="1"/>
    <col min="3" max="6" width="12.7109375" style="175" customWidth="1"/>
    <col min="7" max="16384" width="9.140625" style="175"/>
  </cols>
  <sheetData>
    <row r="1" spans="1:6" x14ac:dyDescent="0.2">
      <c r="A1" s="176" t="s">
        <v>768</v>
      </c>
    </row>
    <row r="2" spans="1:6" s="158" customFormat="1" ht="12" customHeight="1" x14ac:dyDescent="0.2">
      <c r="A2" s="219" t="s">
        <v>723</v>
      </c>
      <c r="B2" s="219" t="s">
        <v>12</v>
      </c>
      <c r="C2" s="218" t="s">
        <v>722</v>
      </c>
      <c r="D2" s="218"/>
      <c r="E2" s="218"/>
      <c r="F2" s="218"/>
    </row>
    <row r="3" spans="1:6" s="158" customFormat="1" ht="12" customHeight="1" x14ac:dyDescent="0.25">
      <c r="A3" s="219"/>
      <c r="B3" s="219"/>
      <c r="C3" s="9" t="s">
        <v>721</v>
      </c>
      <c r="D3" s="9" t="s">
        <v>720</v>
      </c>
      <c r="E3" s="9" t="s">
        <v>719</v>
      </c>
      <c r="F3" s="9" t="s">
        <v>718</v>
      </c>
    </row>
    <row r="4" spans="1:6" s="158" customFormat="1" ht="11.45" customHeight="1" x14ac:dyDescent="0.25">
      <c r="A4" s="181">
        <v>2004</v>
      </c>
      <c r="B4" s="181"/>
      <c r="C4" s="181"/>
      <c r="D4" s="181"/>
      <c r="E4" s="181"/>
      <c r="F4" s="181"/>
    </row>
    <row r="5" spans="1:6" x14ac:dyDescent="0.2">
      <c r="A5" s="213" t="s">
        <v>767</v>
      </c>
      <c r="B5" s="213"/>
      <c r="C5" s="213"/>
      <c r="D5" s="213"/>
      <c r="E5" s="213"/>
      <c r="F5" s="213"/>
    </row>
    <row r="6" spans="1:6" x14ac:dyDescent="0.2">
      <c r="A6" s="160" t="s">
        <v>766</v>
      </c>
      <c r="B6" s="160" t="s">
        <v>765</v>
      </c>
      <c r="C6" s="159">
        <v>1578175</v>
      </c>
      <c r="D6" s="159">
        <v>1884712</v>
      </c>
      <c r="E6" s="159">
        <v>81285</v>
      </c>
      <c r="F6" s="159">
        <v>3544172</v>
      </c>
    </row>
    <row r="7" spans="1:6" x14ac:dyDescent="0.2">
      <c r="A7" s="160" t="s">
        <v>764</v>
      </c>
      <c r="B7" s="160" t="s">
        <v>763</v>
      </c>
      <c r="C7" s="159">
        <v>2042082</v>
      </c>
      <c r="D7" s="159">
        <v>2105151</v>
      </c>
      <c r="E7" s="159">
        <v>489400</v>
      </c>
      <c r="F7" s="159">
        <v>4636633</v>
      </c>
    </row>
    <row r="8" spans="1:6" x14ac:dyDescent="0.2">
      <c r="A8" s="49" t="s">
        <v>762</v>
      </c>
      <c r="B8" s="49" t="s">
        <v>761</v>
      </c>
      <c r="C8" s="161">
        <v>662618</v>
      </c>
      <c r="D8" s="161">
        <v>1467418</v>
      </c>
      <c r="E8" s="161">
        <v>438535</v>
      </c>
      <c r="F8" s="161">
        <v>2568571</v>
      </c>
    </row>
    <row r="9" spans="1:6" x14ac:dyDescent="0.2">
      <c r="A9" s="49" t="s">
        <v>760</v>
      </c>
      <c r="B9" s="49" t="s">
        <v>759</v>
      </c>
      <c r="C9" s="161">
        <v>1379464</v>
      </c>
      <c r="D9" s="161">
        <v>637733</v>
      </c>
      <c r="E9" s="161">
        <v>50865</v>
      </c>
      <c r="F9" s="161">
        <v>2068062</v>
      </c>
    </row>
    <row r="10" spans="1:6" x14ac:dyDescent="0.2">
      <c r="A10" s="160" t="s">
        <v>751</v>
      </c>
      <c r="B10" s="160" t="s">
        <v>758</v>
      </c>
      <c r="C10" s="159">
        <v>-463907</v>
      </c>
      <c r="D10" s="159">
        <v>-220439</v>
      </c>
      <c r="E10" s="159">
        <v>-408115</v>
      </c>
      <c r="F10" s="159">
        <v>-1092461</v>
      </c>
    </row>
    <row r="11" spans="1:6" x14ac:dyDescent="0.2">
      <c r="A11" s="187" t="s">
        <v>757</v>
      </c>
      <c r="B11" s="187"/>
      <c r="C11" s="187"/>
      <c r="D11" s="187"/>
      <c r="E11" s="187"/>
      <c r="F11" s="187"/>
    </row>
    <row r="12" spans="1:6" x14ac:dyDescent="0.2">
      <c r="A12" s="160" t="s">
        <v>716</v>
      </c>
      <c r="B12" s="160" t="s">
        <v>756</v>
      </c>
      <c r="C12" s="159">
        <v>915557</v>
      </c>
      <c r="D12" s="159">
        <v>417294</v>
      </c>
      <c r="E12" s="159">
        <v>-357250</v>
      </c>
      <c r="F12" s="159">
        <v>975601</v>
      </c>
    </row>
    <row r="13" spans="1:6" x14ac:dyDescent="0.2">
      <c r="A13" s="160" t="s">
        <v>755</v>
      </c>
      <c r="B13" s="160" t="s">
        <v>754</v>
      </c>
      <c r="C13" s="159">
        <v>1379464</v>
      </c>
      <c r="D13" s="159">
        <v>637733</v>
      </c>
      <c r="E13" s="159">
        <v>50865</v>
      </c>
      <c r="F13" s="159">
        <v>2068062</v>
      </c>
    </row>
    <row r="14" spans="1:6" x14ac:dyDescent="0.2">
      <c r="A14" s="49" t="s">
        <v>753</v>
      </c>
      <c r="B14" s="49" t="s">
        <v>752</v>
      </c>
      <c r="C14" s="161">
        <v>1379464</v>
      </c>
      <c r="D14" s="161">
        <v>637733</v>
      </c>
      <c r="E14" s="161">
        <v>50865</v>
      </c>
      <c r="F14" s="161">
        <v>2068062</v>
      </c>
    </row>
    <row r="15" spans="1:6" x14ac:dyDescent="0.2">
      <c r="A15" s="160" t="s">
        <v>751</v>
      </c>
      <c r="B15" s="160" t="s">
        <v>750</v>
      </c>
      <c r="C15" s="159">
        <v>-463907</v>
      </c>
      <c r="D15" s="159">
        <v>-220439</v>
      </c>
      <c r="E15" s="159">
        <v>-408115</v>
      </c>
      <c r="F15" s="159">
        <v>-1092461</v>
      </c>
    </row>
    <row r="16" spans="1:6" x14ac:dyDescent="0.2">
      <c r="A16" s="187" t="s">
        <v>749</v>
      </c>
      <c r="B16" s="187"/>
      <c r="C16" s="187"/>
      <c r="D16" s="187"/>
      <c r="E16" s="187"/>
      <c r="F16" s="187"/>
    </row>
    <row r="17" spans="1:6" x14ac:dyDescent="0.2">
      <c r="A17" s="159" t="s">
        <v>743</v>
      </c>
      <c r="B17" s="160" t="s">
        <v>529</v>
      </c>
      <c r="C17" s="159">
        <v>-732790</v>
      </c>
      <c r="D17" s="159">
        <v>153308</v>
      </c>
      <c r="E17" s="159">
        <v>344497</v>
      </c>
      <c r="F17" s="159">
        <v>-234985</v>
      </c>
    </row>
    <row r="18" spans="1:6" x14ac:dyDescent="0.2">
      <c r="A18" s="161" t="s">
        <v>743</v>
      </c>
      <c r="B18" s="161" t="s">
        <v>747</v>
      </c>
      <c r="C18" s="161">
        <v>28257</v>
      </c>
      <c r="D18" s="161">
        <v>219042</v>
      </c>
      <c r="E18" s="167">
        <v>348984</v>
      </c>
      <c r="F18" s="161">
        <v>596283</v>
      </c>
    </row>
    <row r="19" spans="1:6" x14ac:dyDescent="0.2">
      <c r="A19" s="161" t="s">
        <v>746</v>
      </c>
      <c r="B19" s="161" t="s">
        <v>745</v>
      </c>
      <c r="C19" s="161">
        <v>12132</v>
      </c>
      <c r="D19" s="161">
        <v>6453</v>
      </c>
      <c r="E19" s="167" t="s">
        <v>82</v>
      </c>
      <c r="F19" s="161">
        <v>18585</v>
      </c>
    </row>
    <row r="20" spans="1:6" x14ac:dyDescent="0.2">
      <c r="A20" s="161" t="s">
        <v>741</v>
      </c>
      <c r="B20" s="161" t="s">
        <v>740</v>
      </c>
      <c r="C20" s="161">
        <v>16125</v>
      </c>
      <c r="D20" s="161">
        <v>210059</v>
      </c>
      <c r="E20" s="167">
        <v>16</v>
      </c>
      <c r="F20" s="161">
        <v>226200</v>
      </c>
    </row>
    <row r="21" spans="1:6" x14ac:dyDescent="0.2">
      <c r="A21" s="161" t="s">
        <v>739</v>
      </c>
      <c r="B21" s="161" t="s">
        <v>738</v>
      </c>
      <c r="C21" s="161"/>
      <c r="D21" s="161">
        <v>2530</v>
      </c>
      <c r="E21" s="167">
        <v>348968</v>
      </c>
      <c r="F21" s="161">
        <v>351498</v>
      </c>
    </row>
    <row r="22" spans="1:6" x14ac:dyDescent="0.2">
      <c r="A22" s="161" t="s">
        <v>743</v>
      </c>
      <c r="B22" s="161" t="s">
        <v>742</v>
      </c>
      <c r="C22" s="161">
        <v>761047</v>
      </c>
      <c r="D22" s="161">
        <v>65734</v>
      </c>
      <c r="E22" s="167">
        <v>4487</v>
      </c>
      <c r="F22" s="161">
        <v>831268</v>
      </c>
    </row>
    <row r="23" spans="1:6" x14ac:dyDescent="0.2">
      <c r="A23" s="161" t="s">
        <v>741</v>
      </c>
      <c r="B23" s="161" t="s">
        <v>740</v>
      </c>
      <c r="C23" s="161">
        <v>366337</v>
      </c>
      <c r="D23" s="167">
        <v>65734</v>
      </c>
      <c r="E23" s="161">
        <v>4487</v>
      </c>
      <c r="F23" s="161">
        <v>436558</v>
      </c>
    </row>
    <row r="24" spans="1:6" x14ac:dyDescent="0.2">
      <c r="A24" s="161" t="s">
        <v>739</v>
      </c>
      <c r="B24" s="161" t="s">
        <v>738</v>
      </c>
      <c r="C24" s="161">
        <v>394710</v>
      </c>
      <c r="D24" s="167" t="s">
        <v>82</v>
      </c>
      <c r="E24" s="167" t="s">
        <v>82</v>
      </c>
      <c r="F24" s="161">
        <v>394710</v>
      </c>
    </row>
    <row r="25" spans="1:6" ht="22.5" x14ac:dyDescent="0.2">
      <c r="A25" s="163" t="s">
        <v>737</v>
      </c>
      <c r="B25" s="163" t="s">
        <v>736</v>
      </c>
      <c r="C25" s="132">
        <v>-1196697</v>
      </c>
      <c r="D25" s="132">
        <v>-67131</v>
      </c>
      <c r="E25" s="132">
        <v>-63618</v>
      </c>
      <c r="F25" s="132">
        <v>-1327446</v>
      </c>
    </row>
    <row r="26" spans="1:6" x14ac:dyDescent="0.2">
      <c r="A26" s="187" t="s">
        <v>735</v>
      </c>
      <c r="B26" s="187"/>
      <c r="C26" s="187"/>
      <c r="D26" s="187"/>
      <c r="E26" s="187"/>
      <c r="F26" s="187"/>
    </row>
    <row r="27" spans="1:6" x14ac:dyDescent="0.2">
      <c r="A27" s="49" t="s">
        <v>734</v>
      </c>
      <c r="B27" s="49" t="s">
        <v>733</v>
      </c>
      <c r="C27" s="161">
        <v>386873</v>
      </c>
      <c r="D27" s="161">
        <v>343877</v>
      </c>
      <c r="E27" s="161">
        <v>2905</v>
      </c>
      <c r="F27" s="161">
        <v>733655</v>
      </c>
    </row>
    <row r="28" spans="1:6" x14ac:dyDescent="0.2">
      <c r="A28" s="49" t="s">
        <v>732</v>
      </c>
      <c r="B28" s="49" t="s">
        <v>731</v>
      </c>
      <c r="C28" s="161">
        <v>-284</v>
      </c>
      <c r="D28" s="167" t="s">
        <v>82</v>
      </c>
      <c r="E28" s="167" t="s">
        <v>82</v>
      </c>
      <c r="F28" s="161">
        <v>-284</v>
      </c>
    </row>
    <row r="29" spans="1:6" x14ac:dyDescent="0.2">
      <c r="A29" s="49" t="s">
        <v>730</v>
      </c>
      <c r="B29" s="49" t="s">
        <v>729</v>
      </c>
      <c r="C29" s="161">
        <v>305687</v>
      </c>
      <c r="D29" s="161">
        <v>347223</v>
      </c>
      <c r="E29" s="161">
        <v>4851</v>
      </c>
      <c r="F29" s="161">
        <v>657761</v>
      </c>
    </row>
    <row r="30" spans="1:6" ht="33.75" customHeight="1" x14ac:dyDescent="0.2">
      <c r="A30" s="62" t="s">
        <v>728</v>
      </c>
      <c r="B30" s="62" t="s">
        <v>727</v>
      </c>
      <c r="C30" s="161">
        <v>-51565</v>
      </c>
      <c r="D30" s="161">
        <v>-18836</v>
      </c>
      <c r="E30" s="167" t="s">
        <v>82</v>
      </c>
      <c r="F30" s="161">
        <v>-70401</v>
      </c>
    </row>
    <row r="31" spans="1:6" ht="22.5" x14ac:dyDescent="0.2">
      <c r="A31" s="163" t="s">
        <v>726</v>
      </c>
      <c r="B31" s="163" t="s">
        <v>725</v>
      </c>
      <c r="C31" s="159">
        <v>-1226034</v>
      </c>
      <c r="D31" s="159">
        <v>-44949</v>
      </c>
      <c r="E31" s="159">
        <v>-61672</v>
      </c>
      <c r="F31" s="159">
        <v>-1332655</v>
      </c>
    </row>
    <row r="32" spans="1:6" x14ac:dyDescent="0.2">
      <c r="A32" s="213">
        <v>2005</v>
      </c>
      <c r="B32" s="213"/>
      <c r="C32" s="213"/>
      <c r="D32" s="213"/>
      <c r="E32" s="213"/>
      <c r="F32" s="213"/>
    </row>
    <row r="33" spans="1:6" x14ac:dyDescent="0.2">
      <c r="A33" s="213" t="s">
        <v>767</v>
      </c>
      <c r="B33" s="213"/>
      <c r="C33" s="213"/>
      <c r="D33" s="213"/>
      <c r="E33" s="213"/>
      <c r="F33" s="213"/>
    </row>
    <row r="34" spans="1:6" x14ac:dyDescent="0.2">
      <c r="A34" s="160" t="s">
        <v>766</v>
      </c>
      <c r="B34" s="160" t="s">
        <v>765</v>
      </c>
      <c r="C34" s="159">
        <v>1544590</v>
      </c>
      <c r="D34" s="159">
        <v>1950983</v>
      </c>
      <c r="E34" s="159">
        <v>85864</v>
      </c>
      <c r="F34" s="159">
        <v>3581437</v>
      </c>
    </row>
    <row r="35" spans="1:6" x14ac:dyDescent="0.2">
      <c r="A35" s="160" t="s">
        <v>764</v>
      </c>
      <c r="B35" s="160" t="s">
        <v>763</v>
      </c>
      <c r="C35" s="159">
        <v>2193110</v>
      </c>
      <c r="D35" s="159">
        <v>2220548</v>
      </c>
      <c r="E35" s="159">
        <v>544373</v>
      </c>
      <c r="F35" s="159">
        <v>4958031</v>
      </c>
    </row>
    <row r="36" spans="1:6" x14ac:dyDescent="0.2">
      <c r="A36" s="49" t="s">
        <v>762</v>
      </c>
      <c r="B36" s="49" t="s">
        <v>761</v>
      </c>
      <c r="C36" s="161">
        <v>746847</v>
      </c>
      <c r="D36" s="161">
        <v>1550168</v>
      </c>
      <c r="E36" s="161">
        <v>488925</v>
      </c>
      <c r="F36" s="161">
        <v>2785940</v>
      </c>
    </row>
    <row r="37" spans="1:6" x14ac:dyDescent="0.2">
      <c r="A37" s="49" t="s">
        <v>760</v>
      </c>
      <c r="B37" s="49" t="s">
        <v>759</v>
      </c>
      <c r="C37" s="161">
        <v>1446263</v>
      </c>
      <c r="D37" s="161">
        <v>670380</v>
      </c>
      <c r="E37" s="161">
        <v>55448</v>
      </c>
      <c r="F37" s="161">
        <v>2172091</v>
      </c>
    </row>
    <row r="38" spans="1:6" x14ac:dyDescent="0.2">
      <c r="A38" s="160" t="s">
        <v>751</v>
      </c>
      <c r="B38" s="160" t="s">
        <v>758</v>
      </c>
      <c r="C38" s="159">
        <v>-648520</v>
      </c>
      <c r="D38" s="159">
        <v>-269565</v>
      </c>
      <c r="E38" s="159">
        <v>-458509</v>
      </c>
      <c r="F38" s="159">
        <v>-1376594</v>
      </c>
    </row>
    <row r="39" spans="1:6" x14ac:dyDescent="0.2">
      <c r="A39" s="187" t="s">
        <v>757</v>
      </c>
      <c r="B39" s="187"/>
      <c r="C39" s="187"/>
      <c r="D39" s="187"/>
      <c r="E39" s="187"/>
      <c r="F39" s="187"/>
    </row>
    <row r="40" spans="1:6" x14ac:dyDescent="0.2">
      <c r="A40" s="160" t="s">
        <v>716</v>
      </c>
      <c r="B40" s="160" t="s">
        <v>756</v>
      </c>
      <c r="C40" s="159">
        <v>797743</v>
      </c>
      <c r="D40" s="159">
        <v>400815</v>
      </c>
      <c r="E40" s="159">
        <v>-403061</v>
      </c>
      <c r="F40" s="159">
        <v>795497</v>
      </c>
    </row>
    <row r="41" spans="1:6" x14ac:dyDescent="0.2">
      <c r="A41" s="160" t="s">
        <v>755</v>
      </c>
      <c r="B41" s="160" t="s">
        <v>754</v>
      </c>
      <c r="C41" s="159">
        <v>1446263</v>
      </c>
      <c r="D41" s="159">
        <v>670380</v>
      </c>
      <c r="E41" s="159">
        <v>55448</v>
      </c>
      <c r="F41" s="159">
        <v>2172091</v>
      </c>
    </row>
    <row r="42" spans="1:6" x14ac:dyDescent="0.2">
      <c r="A42" s="49" t="s">
        <v>753</v>
      </c>
      <c r="B42" s="49" t="s">
        <v>752</v>
      </c>
      <c r="C42" s="161">
        <v>1446263</v>
      </c>
      <c r="D42" s="161">
        <v>670380</v>
      </c>
      <c r="E42" s="161">
        <v>55448</v>
      </c>
      <c r="F42" s="161">
        <v>2172091</v>
      </c>
    </row>
    <row r="43" spans="1:6" x14ac:dyDescent="0.2">
      <c r="A43" s="160" t="s">
        <v>751</v>
      </c>
      <c r="B43" s="160" t="s">
        <v>750</v>
      </c>
      <c r="C43" s="159">
        <v>-648520</v>
      </c>
      <c r="D43" s="159">
        <v>-269565</v>
      </c>
      <c r="E43" s="159">
        <v>-458509</v>
      </c>
      <c r="F43" s="159">
        <v>-1376594</v>
      </c>
    </row>
    <row r="44" spans="1:6" x14ac:dyDescent="0.2">
      <c r="A44" s="187" t="s">
        <v>749</v>
      </c>
      <c r="B44" s="187"/>
      <c r="C44" s="187"/>
      <c r="D44" s="187"/>
      <c r="E44" s="187"/>
      <c r="F44" s="187"/>
    </row>
    <row r="45" spans="1:6" x14ac:dyDescent="0.2">
      <c r="A45" s="159" t="s">
        <v>743</v>
      </c>
      <c r="B45" s="160" t="s">
        <v>748</v>
      </c>
      <c r="C45" s="159">
        <v>-752961</v>
      </c>
      <c r="D45" s="159">
        <v>166494.38461538462</v>
      </c>
      <c r="E45" s="159">
        <v>418684</v>
      </c>
      <c r="F45" s="159">
        <v>-167782.61538461538</v>
      </c>
    </row>
    <row r="46" spans="1:6" x14ac:dyDescent="0.2">
      <c r="A46" s="161" t="s">
        <v>743</v>
      </c>
      <c r="B46" s="161" t="s">
        <v>747</v>
      </c>
      <c r="C46" s="161">
        <v>60161</v>
      </c>
      <c r="D46" s="161">
        <v>261009.38461538462</v>
      </c>
      <c r="E46" s="167">
        <v>423903</v>
      </c>
      <c r="F46" s="161">
        <v>745073.38461538462</v>
      </c>
    </row>
    <row r="47" spans="1:6" x14ac:dyDescent="0.2">
      <c r="A47" s="161" t="s">
        <v>746</v>
      </c>
      <c r="B47" s="161" t="s">
        <v>745</v>
      </c>
      <c r="C47" s="161">
        <v>12962</v>
      </c>
      <c r="D47" s="161">
        <v>7932</v>
      </c>
      <c r="E47" s="167" t="s">
        <v>82</v>
      </c>
      <c r="F47" s="161">
        <v>20894</v>
      </c>
    </row>
    <row r="48" spans="1:6" x14ac:dyDescent="0.2">
      <c r="A48" s="161" t="s">
        <v>741</v>
      </c>
      <c r="B48" s="161" t="s">
        <v>740</v>
      </c>
      <c r="C48" s="161">
        <v>47199</v>
      </c>
      <c r="D48" s="161">
        <v>251589.38461538462</v>
      </c>
      <c r="E48" s="167" t="s">
        <v>82</v>
      </c>
      <c r="F48" s="161">
        <v>298788.38461538462</v>
      </c>
    </row>
    <row r="49" spans="1:6" x14ac:dyDescent="0.2">
      <c r="A49" s="161" t="s">
        <v>744</v>
      </c>
      <c r="B49" s="161" t="s">
        <v>738</v>
      </c>
      <c r="C49" s="167" t="s">
        <v>82</v>
      </c>
      <c r="D49" s="161">
        <v>1488</v>
      </c>
      <c r="E49" s="167">
        <v>423903</v>
      </c>
      <c r="F49" s="161">
        <v>425391</v>
      </c>
    </row>
    <row r="50" spans="1:6" x14ac:dyDescent="0.2">
      <c r="A50" s="161" t="s">
        <v>743</v>
      </c>
      <c r="B50" s="161" t="s">
        <v>742</v>
      </c>
      <c r="C50" s="161">
        <v>813122</v>
      </c>
      <c r="D50" s="161">
        <v>94515</v>
      </c>
      <c r="E50" s="161">
        <v>5219</v>
      </c>
      <c r="F50" s="161">
        <v>912856</v>
      </c>
    </row>
    <row r="51" spans="1:6" x14ac:dyDescent="0.2">
      <c r="A51" s="161" t="s">
        <v>741</v>
      </c>
      <c r="B51" s="161" t="s">
        <v>740</v>
      </c>
      <c r="C51" s="161">
        <v>343183</v>
      </c>
      <c r="D51" s="161">
        <v>94296</v>
      </c>
      <c r="E51" s="161">
        <v>5219</v>
      </c>
      <c r="F51" s="161">
        <v>442698</v>
      </c>
    </row>
    <row r="52" spans="1:6" x14ac:dyDescent="0.2">
      <c r="A52" s="161" t="s">
        <v>739</v>
      </c>
      <c r="B52" s="161" t="s">
        <v>738</v>
      </c>
      <c r="C52" s="161">
        <v>469939</v>
      </c>
      <c r="D52" s="167">
        <v>219</v>
      </c>
      <c r="E52" s="167" t="s">
        <v>82</v>
      </c>
      <c r="F52" s="161">
        <v>470158</v>
      </c>
    </row>
    <row r="53" spans="1:6" ht="22.5" x14ac:dyDescent="0.2">
      <c r="A53" s="163" t="s">
        <v>737</v>
      </c>
      <c r="B53" s="163" t="s">
        <v>736</v>
      </c>
      <c r="C53" s="159">
        <v>-1401481</v>
      </c>
      <c r="D53" s="159">
        <v>-103070.61538461538</v>
      </c>
      <c r="E53" s="159">
        <v>-39825</v>
      </c>
      <c r="F53" s="159">
        <v>-1544376.6153846155</v>
      </c>
    </row>
    <row r="54" spans="1:6" x14ac:dyDescent="0.2">
      <c r="A54" s="187" t="s">
        <v>735</v>
      </c>
      <c r="B54" s="187"/>
      <c r="C54" s="187"/>
      <c r="D54" s="187"/>
      <c r="E54" s="187"/>
      <c r="F54" s="187"/>
    </row>
    <row r="55" spans="1:6" x14ac:dyDescent="0.2">
      <c r="A55" s="49" t="s">
        <v>734</v>
      </c>
      <c r="B55" s="49" t="s">
        <v>733</v>
      </c>
      <c r="C55" s="161">
        <v>490932</v>
      </c>
      <c r="D55" s="161">
        <v>379688</v>
      </c>
      <c r="E55" s="161">
        <v>2417</v>
      </c>
      <c r="F55" s="161">
        <v>873037</v>
      </c>
    </row>
    <row r="56" spans="1:6" x14ac:dyDescent="0.2">
      <c r="A56" s="49" t="s">
        <v>732</v>
      </c>
      <c r="B56" s="49" t="s">
        <v>731</v>
      </c>
      <c r="C56" s="161">
        <v>4260</v>
      </c>
      <c r="D56" s="167" t="s">
        <v>82</v>
      </c>
      <c r="E56" s="167" t="s">
        <v>82</v>
      </c>
      <c r="F56" s="161">
        <v>4260</v>
      </c>
    </row>
    <row r="57" spans="1:6" x14ac:dyDescent="0.2">
      <c r="A57" s="49" t="s">
        <v>730</v>
      </c>
      <c r="B57" s="49" t="s">
        <v>729</v>
      </c>
      <c r="C57" s="161">
        <v>317497</v>
      </c>
      <c r="D57" s="161">
        <v>356940</v>
      </c>
      <c r="E57" s="161">
        <v>4668</v>
      </c>
      <c r="F57" s="161">
        <v>679105</v>
      </c>
    </row>
    <row r="58" spans="1:6" ht="33.75" customHeight="1" x14ac:dyDescent="0.2">
      <c r="A58" s="62" t="s">
        <v>728</v>
      </c>
      <c r="B58" s="62" t="s">
        <v>727</v>
      </c>
      <c r="C58" s="161">
        <v>6067</v>
      </c>
      <c r="D58" s="161">
        <v>-30518</v>
      </c>
      <c r="E58" s="167">
        <v>-239</v>
      </c>
      <c r="F58" s="161">
        <v>-24690</v>
      </c>
    </row>
    <row r="59" spans="1:6" ht="22.5" x14ac:dyDescent="0.2">
      <c r="A59" s="163" t="s">
        <v>726</v>
      </c>
      <c r="B59" s="163" t="s">
        <v>725</v>
      </c>
      <c r="C59" s="159">
        <v>-1585243</v>
      </c>
      <c r="D59" s="159">
        <v>-95300.615384615376</v>
      </c>
      <c r="E59" s="159">
        <v>-37335</v>
      </c>
      <c r="F59" s="159">
        <v>-1717878.6153846155</v>
      </c>
    </row>
  </sheetData>
  <mergeCells count="13">
    <mergeCell ref="A11:F11"/>
    <mergeCell ref="A16:F16"/>
    <mergeCell ref="A26:F26"/>
    <mergeCell ref="A54:F54"/>
    <mergeCell ref="A32:F32"/>
    <mergeCell ref="A33:F33"/>
    <mergeCell ref="A39:F39"/>
    <mergeCell ref="A44:F44"/>
    <mergeCell ref="A2:A3"/>
    <mergeCell ref="B2:B3"/>
    <mergeCell ref="C2:F2"/>
    <mergeCell ref="A4:F4"/>
    <mergeCell ref="A5:F5"/>
  </mergeCells>
  <pageMargins left="0.31" right="0.59055118110236227" top="0.35433070866141736" bottom="0.39370078740157483" header="0.24" footer="0"/>
  <pageSetup paperSize="9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2C8477-6191-49F2-AA3A-ED7D77C9CAFC}">
  <sheetPr codeName="Munka2"/>
  <dimension ref="A1:F14"/>
  <sheetViews>
    <sheetView zoomScaleNormal="100" workbookViewId="0"/>
  </sheetViews>
  <sheetFormatPr defaultRowHeight="11.25" x14ac:dyDescent="0.2"/>
  <cols>
    <col min="1" max="1" width="14.7109375" style="1" customWidth="1"/>
    <col min="2" max="6" width="11.7109375" style="1" customWidth="1"/>
    <col min="7" max="16384" width="9.140625" style="1"/>
  </cols>
  <sheetData>
    <row r="1" spans="1:6" ht="12" thickBot="1" x14ac:dyDescent="0.25">
      <c r="A1" s="19" t="s">
        <v>18</v>
      </c>
      <c r="B1" s="19"/>
      <c r="C1" s="19"/>
      <c r="D1" s="19"/>
      <c r="E1" s="19"/>
      <c r="F1" s="19"/>
    </row>
    <row r="2" spans="1:6" x14ac:dyDescent="0.2">
      <c r="A2" s="18" t="s">
        <v>12</v>
      </c>
      <c r="B2" s="16">
        <v>2000</v>
      </c>
      <c r="C2" s="16">
        <v>2003</v>
      </c>
      <c r="D2" s="17">
        <v>2004</v>
      </c>
      <c r="E2" s="17">
        <v>2005</v>
      </c>
      <c r="F2" s="16">
        <v>2006</v>
      </c>
    </row>
    <row r="3" spans="1:6" x14ac:dyDescent="0.2">
      <c r="A3" s="181" t="s">
        <v>17</v>
      </c>
      <c r="B3" s="181"/>
      <c r="C3" s="181"/>
      <c r="D3" s="181"/>
      <c r="E3" s="181"/>
      <c r="F3" s="181"/>
    </row>
    <row r="4" spans="1:6" x14ac:dyDescent="0.2">
      <c r="A4" s="2" t="s">
        <v>15</v>
      </c>
      <c r="B4" s="15">
        <v>8013.8</v>
      </c>
      <c r="C4" s="15">
        <v>9641.7000000000007</v>
      </c>
      <c r="D4" s="15">
        <v>11280.6</v>
      </c>
      <c r="E4" s="15">
        <v>12464.1</v>
      </c>
      <c r="F4" s="15">
        <v>15635.1</v>
      </c>
    </row>
    <row r="5" spans="1:6" x14ac:dyDescent="0.2">
      <c r="A5" s="2" t="s">
        <v>14</v>
      </c>
      <c r="B5" s="15">
        <v>1736.2</v>
      </c>
      <c r="C5" s="15">
        <v>1854.9</v>
      </c>
      <c r="D5" s="15">
        <v>1867.3</v>
      </c>
      <c r="E5" s="15">
        <v>2142.1</v>
      </c>
      <c r="F5" s="15">
        <v>2858.9</v>
      </c>
    </row>
    <row r="6" spans="1:6" s="2" customFormat="1" x14ac:dyDescent="0.2">
      <c r="A6" s="14" t="s">
        <v>0</v>
      </c>
      <c r="B6" s="13">
        <f>SUM(B4:B5)</f>
        <v>9750</v>
      </c>
      <c r="C6" s="13">
        <f>SUM(C4:C5)</f>
        <v>11496.6</v>
      </c>
      <c r="D6" s="13">
        <f>SUM(D4:D5)</f>
        <v>13147.9</v>
      </c>
      <c r="E6" s="13">
        <f>SUM(E4:E5)</f>
        <v>14606.2</v>
      </c>
      <c r="F6" s="13">
        <f>SUM(F4:F5)</f>
        <v>18494</v>
      </c>
    </row>
    <row r="7" spans="1:6" x14ac:dyDescent="0.2">
      <c r="A7" s="187" t="s">
        <v>6</v>
      </c>
      <c r="B7" s="187"/>
      <c r="C7" s="187"/>
      <c r="D7" s="187"/>
      <c r="E7" s="187"/>
      <c r="F7" s="187"/>
    </row>
    <row r="8" spans="1:6" x14ac:dyDescent="0.2">
      <c r="A8" s="2" t="s">
        <v>15</v>
      </c>
      <c r="B8" s="15">
        <v>8863</v>
      </c>
      <c r="C8" s="15">
        <v>10380.5</v>
      </c>
      <c r="D8" s="15">
        <v>11904.2</v>
      </c>
      <c r="E8" s="15">
        <v>12835.8</v>
      </c>
      <c r="F8" s="15">
        <v>15883.7</v>
      </c>
    </row>
    <row r="9" spans="1:6" x14ac:dyDescent="0.2">
      <c r="A9" s="2" t="s">
        <v>14</v>
      </c>
      <c r="B9" s="15">
        <v>1377.3</v>
      </c>
      <c r="C9" s="15">
        <v>1854.2</v>
      </c>
      <c r="D9" s="15">
        <v>1829.8</v>
      </c>
      <c r="E9" s="15">
        <v>2009.6</v>
      </c>
      <c r="F9" s="15">
        <v>2469.6</v>
      </c>
    </row>
    <row r="10" spans="1:6" s="2" customFormat="1" x14ac:dyDescent="0.2">
      <c r="A10" s="14" t="s">
        <v>0</v>
      </c>
      <c r="B10" s="13">
        <f>SUM(B8:B9)</f>
        <v>10240.299999999999</v>
      </c>
      <c r="C10" s="13">
        <f>SUM(C8:C9)</f>
        <v>12234.7</v>
      </c>
      <c r="D10" s="13">
        <f>SUM(D8:D9)</f>
        <v>13734</v>
      </c>
      <c r="E10" s="13">
        <f>SUM(E8:E9)</f>
        <v>14845.4</v>
      </c>
      <c r="F10" s="13">
        <f>SUM(F8:F9)</f>
        <v>18353.3</v>
      </c>
    </row>
    <row r="11" spans="1:6" x14ac:dyDescent="0.2">
      <c r="A11" s="187" t="s">
        <v>16</v>
      </c>
      <c r="B11" s="187"/>
      <c r="C11" s="187"/>
      <c r="D11" s="187"/>
      <c r="E11" s="187"/>
      <c r="F11" s="187"/>
    </row>
    <row r="12" spans="1:6" x14ac:dyDescent="0.2">
      <c r="A12" s="2" t="s">
        <v>15</v>
      </c>
      <c r="B12" s="5">
        <v>-849.2</v>
      </c>
      <c r="C12" s="5">
        <v>-738.79999999999927</v>
      </c>
      <c r="D12" s="5">
        <v>-623.6</v>
      </c>
      <c r="E12" s="5">
        <v>-371.69999999999891</v>
      </c>
      <c r="F12" s="5">
        <v>-248.6</v>
      </c>
    </row>
    <row r="13" spans="1:6" x14ac:dyDescent="0.2">
      <c r="A13" s="2" t="s">
        <v>14</v>
      </c>
      <c r="B13" s="5">
        <v>358.9</v>
      </c>
      <c r="C13" s="5">
        <v>0.70000000000004547</v>
      </c>
      <c r="D13" s="5">
        <v>37.5</v>
      </c>
      <c r="E13" s="5">
        <v>132.5</v>
      </c>
      <c r="F13" s="5">
        <v>389.3</v>
      </c>
    </row>
    <row r="14" spans="1:6" s="2" customFormat="1" x14ac:dyDescent="0.2">
      <c r="A14" s="14" t="s">
        <v>0</v>
      </c>
      <c r="B14" s="13">
        <f>SUM(B12:B13)</f>
        <v>-490.30000000000007</v>
      </c>
      <c r="C14" s="13">
        <f>SUM(C12:C13)</f>
        <v>-738.09999999999923</v>
      </c>
      <c r="D14" s="13">
        <f>SUM(D12:D13)</f>
        <v>-586.1</v>
      </c>
      <c r="E14" s="13">
        <f>SUM(E12:E13)</f>
        <v>-239.19999999999891</v>
      </c>
      <c r="F14" s="13">
        <f>SUM(F12:F13)</f>
        <v>140.70000000000002</v>
      </c>
    </row>
  </sheetData>
  <mergeCells count="3">
    <mergeCell ref="A3:F3"/>
    <mergeCell ref="A7:F7"/>
    <mergeCell ref="A11:F11"/>
  </mergeCells>
  <pageMargins left="0.74803149606299213" right="0.74803149606299213" top="0.62992125984251968" bottom="0.86614173228346458" header="0.51181102362204722" footer="0.62992125984251968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B5674-B5E5-4A9F-9A76-BB6FAF426661}">
  <sheetPr codeName="Munka3"/>
  <dimension ref="A1:F7"/>
  <sheetViews>
    <sheetView zoomScaleNormal="100" workbookViewId="0"/>
  </sheetViews>
  <sheetFormatPr defaultRowHeight="11.25" x14ac:dyDescent="0.2"/>
  <cols>
    <col min="1" max="1" width="13.85546875" style="1" customWidth="1"/>
    <col min="2" max="6" width="11.28515625" style="1" customWidth="1"/>
    <col min="7" max="16384" width="9.140625" style="1"/>
  </cols>
  <sheetData>
    <row r="1" spans="1:6" s="28" customFormat="1" ht="12" thickBot="1" x14ac:dyDescent="0.3">
      <c r="A1" s="12" t="s">
        <v>24</v>
      </c>
      <c r="B1" s="12"/>
      <c r="C1" s="12"/>
      <c r="D1" s="12"/>
      <c r="E1" s="12"/>
      <c r="F1" s="12"/>
    </row>
    <row r="2" spans="1:6" x14ac:dyDescent="0.2">
      <c r="A2" s="18" t="s">
        <v>12</v>
      </c>
      <c r="B2" s="27">
        <v>2002</v>
      </c>
      <c r="C2" s="27">
        <v>2003</v>
      </c>
      <c r="D2" s="27">
        <v>2004</v>
      </c>
      <c r="E2" s="16">
        <v>2005</v>
      </c>
      <c r="F2" s="26">
        <v>2006</v>
      </c>
    </row>
    <row r="3" spans="1:6" x14ac:dyDescent="0.2">
      <c r="A3" s="2" t="s">
        <v>23</v>
      </c>
      <c r="B3" s="21">
        <v>1691236.1266049505</v>
      </c>
      <c r="C3" s="21">
        <v>1869849.9203123692</v>
      </c>
      <c r="D3" s="21">
        <v>2049748.8633165518</v>
      </c>
      <c r="E3" s="21">
        <v>2186472.7747863228</v>
      </c>
      <c r="F3" s="21">
        <v>2358887.7461004681</v>
      </c>
    </row>
    <row r="4" spans="1:6" x14ac:dyDescent="0.2">
      <c r="A4" s="2" t="s">
        <v>22</v>
      </c>
      <c r="B4" s="23">
        <v>119.81728511135017</v>
      </c>
      <c r="C4" s="25">
        <v>125.17812526728488</v>
      </c>
      <c r="D4" s="25">
        <v>131.49377269051465</v>
      </c>
      <c r="E4" s="25">
        <v>137.20012117070945</v>
      </c>
      <c r="F4" s="25">
        <v>142.74206015996808</v>
      </c>
    </row>
    <row r="5" spans="1:6" x14ac:dyDescent="0.2">
      <c r="A5" s="24" t="s">
        <v>21</v>
      </c>
      <c r="B5" s="23">
        <v>104.67048840956036</v>
      </c>
      <c r="C5" s="22">
        <v>104.47417928970157</v>
      </c>
      <c r="D5" s="22">
        <v>105.04532833491824</v>
      </c>
      <c r="E5" s="22">
        <v>104.33963400960846</v>
      </c>
      <c r="F5" s="22">
        <v>104.03931056472111</v>
      </c>
    </row>
    <row r="6" spans="1:6" x14ac:dyDescent="0.2">
      <c r="A6" s="2" t="s">
        <v>20</v>
      </c>
      <c r="B6" s="21">
        <v>6960.7087081320597</v>
      </c>
      <c r="C6" s="21">
        <v>7375.7602191367087</v>
      </c>
      <c r="D6" s="21">
        <v>8144.3946619037033</v>
      </c>
      <c r="E6" s="21">
        <v>8814.802648004721</v>
      </c>
      <c r="F6" s="21">
        <v>8926.0318348139444</v>
      </c>
    </row>
    <row r="7" spans="1:6" x14ac:dyDescent="0.2">
      <c r="A7" s="2" t="s">
        <v>19</v>
      </c>
      <c r="B7" s="21">
        <v>12581</v>
      </c>
      <c r="C7" s="21">
        <v>13114</v>
      </c>
      <c r="D7" s="21">
        <v>13780</v>
      </c>
      <c r="E7" s="21">
        <v>14483</v>
      </c>
      <c r="F7" s="20">
        <v>15329</v>
      </c>
    </row>
  </sheetData>
  <pageMargins left="0.74803149606299213" right="0.74803149606299213" top="0.62992125984251968" bottom="0.86614173228346458" header="0.51181102362204722" footer="0.62992125984251968"/>
  <pageSetup paperSize="9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23C61B-6CB0-4065-9CFB-AAD883C13442}">
  <sheetPr codeName="Munka4"/>
  <dimension ref="A1:H17"/>
  <sheetViews>
    <sheetView zoomScaleNormal="100" workbookViewId="0"/>
  </sheetViews>
  <sheetFormatPr defaultRowHeight="11.25" x14ac:dyDescent="0.2"/>
  <cols>
    <col min="1" max="1" width="6.42578125" style="1" customWidth="1"/>
    <col min="2" max="2" width="11.5703125" style="1" customWidth="1"/>
    <col min="3" max="3" width="14.140625" style="1" customWidth="1"/>
    <col min="4" max="5" width="11.5703125" style="1" customWidth="1"/>
    <col min="6" max="6" width="19.7109375" style="1" customWidth="1"/>
    <col min="7" max="7" width="12.140625" style="1" customWidth="1"/>
    <col min="8" max="8" width="10.7109375" style="1" customWidth="1"/>
    <col min="9" max="16384" width="9.140625" style="1"/>
  </cols>
  <sheetData>
    <row r="1" spans="1:8" ht="12" thickBot="1" x14ac:dyDescent="0.25">
      <c r="A1" s="12" t="s">
        <v>35</v>
      </c>
      <c r="B1" s="12"/>
      <c r="C1" s="12"/>
      <c r="D1" s="12"/>
      <c r="E1" s="12"/>
      <c r="F1" s="12"/>
      <c r="G1" s="12"/>
      <c r="H1" s="12"/>
    </row>
    <row r="2" spans="1:8" x14ac:dyDescent="0.2">
      <c r="A2" s="185" t="s">
        <v>34</v>
      </c>
      <c r="B2" s="182" t="s">
        <v>33</v>
      </c>
      <c r="C2" s="190" t="s">
        <v>32</v>
      </c>
      <c r="D2" s="191"/>
      <c r="E2" s="191"/>
      <c r="F2" s="191"/>
      <c r="G2" s="191"/>
      <c r="H2" s="191"/>
    </row>
    <row r="3" spans="1:8" ht="45" x14ac:dyDescent="0.2">
      <c r="A3" s="189"/>
      <c r="B3" s="188"/>
      <c r="C3" s="35" t="s">
        <v>31</v>
      </c>
      <c r="D3" s="35" t="s">
        <v>30</v>
      </c>
      <c r="E3" s="35" t="s">
        <v>29</v>
      </c>
      <c r="F3" s="35" t="s">
        <v>28</v>
      </c>
      <c r="G3" s="35" t="s">
        <v>27</v>
      </c>
      <c r="H3" s="34" t="s">
        <v>26</v>
      </c>
    </row>
    <row r="4" spans="1:8" x14ac:dyDescent="0.2">
      <c r="A4" s="181" t="s">
        <v>25</v>
      </c>
      <c r="B4" s="181"/>
      <c r="C4" s="181"/>
      <c r="D4" s="181"/>
      <c r="E4" s="181"/>
      <c r="F4" s="181"/>
      <c r="G4" s="181"/>
      <c r="H4" s="181"/>
    </row>
    <row r="5" spans="1:8" x14ac:dyDescent="0.2">
      <c r="A5" s="31">
        <v>2001</v>
      </c>
      <c r="B5" s="15">
        <v>112.4</v>
      </c>
      <c r="C5" s="15">
        <v>79.7</v>
      </c>
      <c r="D5" s="15">
        <v>131.80000000000001</v>
      </c>
      <c r="E5" s="15">
        <v>108.2</v>
      </c>
      <c r="F5" s="15">
        <v>84.3</v>
      </c>
      <c r="G5" s="15">
        <v>118.2</v>
      </c>
      <c r="H5" s="15">
        <v>125.4</v>
      </c>
    </row>
    <row r="6" spans="1:8" x14ac:dyDescent="0.2">
      <c r="A6" s="31">
        <v>2002</v>
      </c>
      <c r="B6" s="32">
        <v>117.3</v>
      </c>
      <c r="C6" s="32">
        <v>71.900000000000006</v>
      </c>
      <c r="D6" s="32">
        <v>134.19999999999999</v>
      </c>
      <c r="E6" s="32">
        <v>122.1</v>
      </c>
      <c r="F6" s="32">
        <v>89.3</v>
      </c>
      <c r="G6" s="32">
        <v>121.6</v>
      </c>
      <c r="H6" s="32">
        <v>132.30000000000001</v>
      </c>
    </row>
    <row r="7" spans="1:8" x14ac:dyDescent="0.2">
      <c r="A7" s="31">
        <v>2003</v>
      </c>
      <c r="B7" s="32">
        <v>122.2</v>
      </c>
      <c r="C7" s="32">
        <v>71.900000000000006</v>
      </c>
      <c r="D7" s="32">
        <v>142</v>
      </c>
      <c r="E7" s="32">
        <v>117.7</v>
      </c>
      <c r="F7" s="32">
        <v>94</v>
      </c>
      <c r="G7" s="32">
        <v>125.2</v>
      </c>
      <c r="H7" s="32">
        <v>137.5</v>
      </c>
    </row>
    <row r="8" spans="1:8" x14ac:dyDescent="0.2">
      <c r="A8" s="31">
        <v>2004</v>
      </c>
      <c r="B8" s="15">
        <v>128.1</v>
      </c>
      <c r="C8" s="15">
        <v>110.3</v>
      </c>
      <c r="D8" s="15">
        <v>147.4</v>
      </c>
      <c r="E8" s="15">
        <v>121.6</v>
      </c>
      <c r="F8" s="15">
        <v>97</v>
      </c>
      <c r="G8" s="15">
        <v>132.1</v>
      </c>
      <c r="H8" s="15">
        <v>140.19999999999999</v>
      </c>
    </row>
    <row r="9" spans="1:8" x14ac:dyDescent="0.2">
      <c r="A9" s="30">
        <v>2005</v>
      </c>
      <c r="B9" s="15">
        <v>133.4</v>
      </c>
      <c r="C9" s="15">
        <v>108.7</v>
      </c>
      <c r="D9" s="15">
        <v>152.80000000000001</v>
      </c>
      <c r="E9" s="15">
        <v>125.5</v>
      </c>
      <c r="F9" s="15">
        <v>101.9</v>
      </c>
      <c r="G9" s="15">
        <v>135.9</v>
      </c>
      <c r="H9" s="15">
        <v>147.19999999999999</v>
      </c>
    </row>
    <row r="10" spans="1:8" x14ac:dyDescent="0.2">
      <c r="A10" s="29">
        <v>2006</v>
      </c>
      <c r="B10" s="15">
        <v>138.6</v>
      </c>
      <c r="C10" s="15">
        <v>101</v>
      </c>
      <c r="D10" s="15">
        <v>161.80000000000001</v>
      </c>
      <c r="E10" s="15">
        <v>125.4</v>
      </c>
      <c r="F10" s="15">
        <v>109.2</v>
      </c>
      <c r="G10" s="15">
        <v>143.19999999999999</v>
      </c>
      <c r="H10" s="15">
        <v>152.19999999999999</v>
      </c>
    </row>
    <row r="11" spans="1:8" x14ac:dyDescent="0.2">
      <c r="A11" s="180" t="s">
        <v>21</v>
      </c>
      <c r="B11" s="180"/>
      <c r="C11" s="180"/>
      <c r="D11" s="180"/>
      <c r="E11" s="180"/>
      <c r="F11" s="180"/>
      <c r="G11" s="180"/>
      <c r="H11" s="180"/>
    </row>
    <row r="12" spans="1:8" x14ac:dyDescent="0.2">
      <c r="A12" s="31">
        <v>2001</v>
      </c>
      <c r="B12" s="5">
        <v>104.1</v>
      </c>
      <c r="C12" s="5">
        <v>116.4</v>
      </c>
      <c r="D12" s="5">
        <v>100.9</v>
      </c>
      <c r="E12" s="5">
        <v>106.3</v>
      </c>
      <c r="F12" s="5">
        <v>106.9</v>
      </c>
      <c r="G12" s="5">
        <v>103.2</v>
      </c>
      <c r="H12" s="5">
        <v>103</v>
      </c>
    </row>
    <row r="13" spans="1:8" x14ac:dyDescent="0.2">
      <c r="A13" s="31">
        <v>2002</v>
      </c>
      <c r="B13" s="33">
        <v>104.4</v>
      </c>
      <c r="C13" s="33">
        <v>90.2</v>
      </c>
      <c r="D13" s="33">
        <v>101.8</v>
      </c>
      <c r="E13" s="33">
        <v>112.9</v>
      </c>
      <c r="F13" s="33">
        <v>105.9</v>
      </c>
      <c r="G13" s="33">
        <v>102.8</v>
      </c>
      <c r="H13" s="33">
        <v>105.5</v>
      </c>
    </row>
    <row r="14" spans="1:8" x14ac:dyDescent="0.2">
      <c r="A14" s="31">
        <v>2003</v>
      </c>
      <c r="B14" s="32">
        <v>104.2</v>
      </c>
      <c r="C14" s="32">
        <v>100</v>
      </c>
      <c r="D14" s="32">
        <v>105.8</v>
      </c>
      <c r="E14" s="32">
        <v>96.4</v>
      </c>
      <c r="F14" s="32">
        <v>105.3</v>
      </c>
      <c r="G14" s="32">
        <v>103</v>
      </c>
      <c r="H14" s="32">
        <v>103.9</v>
      </c>
    </row>
    <row r="15" spans="1:8" x14ac:dyDescent="0.2">
      <c r="A15" s="31">
        <v>2004</v>
      </c>
      <c r="B15" s="15">
        <v>104.8</v>
      </c>
      <c r="C15" s="15">
        <v>153.4</v>
      </c>
      <c r="D15" s="15">
        <v>103.8</v>
      </c>
      <c r="E15" s="15">
        <v>103.3</v>
      </c>
      <c r="F15" s="15">
        <v>103.1</v>
      </c>
      <c r="G15" s="15">
        <v>105.5</v>
      </c>
      <c r="H15" s="15">
        <v>101.9</v>
      </c>
    </row>
    <row r="16" spans="1:8" x14ac:dyDescent="0.2">
      <c r="A16" s="30">
        <v>2005</v>
      </c>
      <c r="B16" s="15">
        <v>104.1</v>
      </c>
      <c r="C16" s="15">
        <v>98.6</v>
      </c>
      <c r="D16" s="15">
        <v>103.6</v>
      </c>
      <c r="E16" s="15">
        <v>103.3</v>
      </c>
      <c r="F16" s="15">
        <v>105.1</v>
      </c>
      <c r="G16" s="15">
        <v>102.9</v>
      </c>
      <c r="H16" s="15">
        <v>105</v>
      </c>
    </row>
    <row r="17" spans="1:8" x14ac:dyDescent="0.2">
      <c r="A17" s="29">
        <v>2006</v>
      </c>
      <c r="B17" s="15">
        <v>103.9</v>
      </c>
      <c r="C17" s="15">
        <v>93</v>
      </c>
      <c r="D17" s="15">
        <v>105.9</v>
      </c>
      <c r="E17" s="15">
        <v>99.9</v>
      </c>
      <c r="F17" s="15">
        <v>107.1</v>
      </c>
      <c r="G17" s="15">
        <v>105.3</v>
      </c>
      <c r="H17" s="15">
        <v>103.4</v>
      </c>
    </row>
  </sheetData>
  <mergeCells count="5">
    <mergeCell ref="A11:H11"/>
    <mergeCell ref="A4:H4"/>
    <mergeCell ref="B2:B3"/>
    <mergeCell ref="A2:A3"/>
    <mergeCell ref="C2:H2"/>
  </mergeCells>
  <pageMargins left="0.74803149606299213" right="0.74803149606299213" top="0.62992125984251968" bottom="0.86614173228346458" header="0.51181102362204722" footer="0.62992125984251968"/>
  <pageSetup paperSize="9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D8044A-E003-434F-8D48-8A197182E49B}">
  <sheetPr codeName="Munka5"/>
  <dimension ref="A1:G17"/>
  <sheetViews>
    <sheetView zoomScaleNormal="100" workbookViewId="0"/>
  </sheetViews>
  <sheetFormatPr defaultRowHeight="11.25" x14ac:dyDescent="0.2"/>
  <cols>
    <col min="1" max="1" width="8.28515625" style="1" customWidth="1"/>
    <col min="2" max="5" width="13.28515625" style="1" customWidth="1"/>
    <col min="6" max="6" width="19.7109375" style="1" customWidth="1"/>
    <col min="7" max="7" width="13.28515625" style="1" customWidth="1"/>
    <col min="8" max="16384" width="9.140625" style="1"/>
  </cols>
  <sheetData>
    <row r="1" spans="1:7" s="38" customFormat="1" ht="12" thickBot="1" x14ac:dyDescent="0.3">
      <c r="A1" s="12" t="s">
        <v>42</v>
      </c>
      <c r="B1" s="39"/>
      <c r="C1" s="39"/>
      <c r="D1" s="39"/>
      <c r="E1" s="39"/>
      <c r="F1" s="39"/>
      <c r="G1" s="39"/>
    </row>
    <row r="2" spans="1:7" x14ac:dyDescent="0.2">
      <c r="A2" s="185" t="s">
        <v>34</v>
      </c>
      <c r="B2" s="182" t="s">
        <v>41</v>
      </c>
      <c r="C2" s="194" t="s">
        <v>32</v>
      </c>
      <c r="D2" s="194"/>
      <c r="E2" s="194"/>
      <c r="F2" s="194"/>
      <c r="G2" s="190"/>
    </row>
    <row r="3" spans="1:7" ht="33.75" x14ac:dyDescent="0.2">
      <c r="A3" s="192"/>
      <c r="B3" s="193"/>
      <c r="C3" s="37" t="s">
        <v>40</v>
      </c>
      <c r="D3" s="37" t="s">
        <v>39</v>
      </c>
      <c r="E3" s="37" t="s">
        <v>38</v>
      </c>
      <c r="F3" s="37" t="s">
        <v>37</v>
      </c>
      <c r="G3" s="36" t="s">
        <v>36</v>
      </c>
    </row>
    <row r="4" spans="1:7" x14ac:dyDescent="0.2">
      <c r="A4" s="181" t="s">
        <v>25</v>
      </c>
      <c r="B4" s="181"/>
      <c r="C4" s="181"/>
      <c r="D4" s="181"/>
      <c r="E4" s="181"/>
      <c r="F4" s="181"/>
      <c r="G4" s="181"/>
    </row>
    <row r="5" spans="1:7" x14ac:dyDescent="0.2">
      <c r="A5" s="31">
        <v>2001</v>
      </c>
      <c r="B5" s="25">
        <v>121.2</v>
      </c>
      <c r="C5" s="25">
        <v>107</v>
      </c>
      <c r="D5" s="25">
        <v>114.4</v>
      </c>
      <c r="E5" s="25">
        <v>108.1</v>
      </c>
      <c r="F5" s="25">
        <v>151.5</v>
      </c>
      <c r="G5" s="25">
        <v>171.8</v>
      </c>
    </row>
    <row r="6" spans="1:7" x14ac:dyDescent="0.2">
      <c r="A6" s="31">
        <v>2002</v>
      </c>
      <c r="B6" s="25">
        <v>129</v>
      </c>
      <c r="C6" s="25">
        <v>117.6</v>
      </c>
      <c r="D6" s="25">
        <v>120.4</v>
      </c>
      <c r="E6" s="25">
        <v>118</v>
      </c>
      <c r="F6" s="25">
        <v>167</v>
      </c>
      <c r="G6" s="25">
        <v>169.7</v>
      </c>
    </row>
    <row r="7" spans="1:7" x14ac:dyDescent="0.2">
      <c r="A7" s="31">
        <v>2003</v>
      </c>
      <c r="B7" s="25">
        <v>137</v>
      </c>
      <c r="C7" s="25">
        <v>126.8</v>
      </c>
      <c r="D7" s="25">
        <v>126.6</v>
      </c>
      <c r="E7" s="25">
        <v>126.8</v>
      </c>
      <c r="F7" s="25">
        <v>170.6</v>
      </c>
      <c r="G7" s="25">
        <v>173.8</v>
      </c>
    </row>
    <row r="8" spans="1:7" x14ac:dyDescent="0.2">
      <c r="A8" s="31">
        <v>2004</v>
      </c>
      <c r="B8" s="25">
        <v>142.30000000000001</v>
      </c>
      <c r="C8" s="25">
        <v>130.4</v>
      </c>
      <c r="D8" s="25">
        <v>126.4</v>
      </c>
      <c r="E8" s="25">
        <v>129.9</v>
      </c>
      <c r="F8" s="25">
        <v>183.6</v>
      </c>
      <c r="G8" s="25">
        <v>188</v>
      </c>
    </row>
    <row r="9" spans="1:7" x14ac:dyDescent="0.2">
      <c r="A9" s="30">
        <v>2005</v>
      </c>
      <c r="B9" s="25">
        <v>144.1</v>
      </c>
      <c r="C9" s="25">
        <v>135.1</v>
      </c>
      <c r="D9" s="25">
        <v>126.3</v>
      </c>
      <c r="E9" s="25">
        <v>134</v>
      </c>
      <c r="F9" s="25">
        <v>193.3</v>
      </c>
      <c r="G9" s="25">
        <v>180.2</v>
      </c>
    </row>
    <row r="10" spans="1:7" x14ac:dyDescent="0.2">
      <c r="A10" s="29">
        <v>2006</v>
      </c>
      <c r="B10" s="25">
        <v>145.69999999999999</v>
      </c>
      <c r="C10" s="25">
        <v>137.9</v>
      </c>
      <c r="D10" s="25">
        <v>134.6</v>
      </c>
      <c r="E10" s="25">
        <v>137.5</v>
      </c>
      <c r="F10" s="25">
        <v>187.9</v>
      </c>
      <c r="G10" s="25">
        <v>173.1</v>
      </c>
    </row>
    <row r="11" spans="1:7" x14ac:dyDescent="0.2">
      <c r="A11" s="187" t="s">
        <v>21</v>
      </c>
      <c r="B11" s="187"/>
      <c r="C11" s="187"/>
      <c r="D11" s="187"/>
      <c r="E11" s="187"/>
      <c r="F11" s="187"/>
      <c r="G11" s="187"/>
    </row>
    <row r="12" spans="1:7" x14ac:dyDescent="0.2">
      <c r="A12" s="31">
        <v>2001</v>
      </c>
      <c r="B12" s="25">
        <v>102.2</v>
      </c>
      <c r="C12" s="25">
        <v>105.7</v>
      </c>
      <c r="D12" s="25">
        <v>101</v>
      </c>
      <c r="E12" s="25">
        <v>105</v>
      </c>
      <c r="F12" s="25">
        <v>105.2</v>
      </c>
      <c r="G12" s="25">
        <v>95.4</v>
      </c>
    </row>
    <row r="13" spans="1:7" x14ac:dyDescent="0.2">
      <c r="A13" s="31">
        <v>2002</v>
      </c>
      <c r="B13" s="22">
        <v>106.5</v>
      </c>
      <c r="C13" s="22">
        <v>109.9</v>
      </c>
      <c r="D13" s="22">
        <v>105.3</v>
      </c>
      <c r="E13" s="22">
        <v>109.2</v>
      </c>
      <c r="F13" s="22">
        <v>110.2</v>
      </c>
      <c r="G13" s="22">
        <v>98.8</v>
      </c>
    </row>
    <row r="14" spans="1:7" x14ac:dyDescent="0.2">
      <c r="A14" s="31">
        <v>2003</v>
      </c>
      <c r="B14" s="22">
        <v>106.2</v>
      </c>
      <c r="C14" s="22">
        <v>107.8</v>
      </c>
      <c r="D14" s="22">
        <v>105.1</v>
      </c>
      <c r="E14" s="22">
        <v>107.5</v>
      </c>
      <c r="F14" s="22">
        <v>102.2</v>
      </c>
      <c r="G14" s="22">
        <v>102.5</v>
      </c>
    </row>
    <row r="15" spans="1:7" x14ac:dyDescent="0.2">
      <c r="A15" s="31">
        <v>2004</v>
      </c>
      <c r="B15" s="15">
        <v>103.8</v>
      </c>
      <c r="C15" s="15">
        <v>102.8</v>
      </c>
      <c r="D15" s="15">
        <v>99.9</v>
      </c>
      <c r="E15" s="15">
        <v>102.4</v>
      </c>
      <c r="F15" s="15">
        <v>107.6</v>
      </c>
      <c r="G15" s="15">
        <v>108.2</v>
      </c>
    </row>
    <row r="16" spans="1:7" x14ac:dyDescent="0.2">
      <c r="A16" s="30">
        <v>2005</v>
      </c>
      <c r="B16" s="15">
        <v>101.3</v>
      </c>
      <c r="C16" s="15">
        <v>103.6</v>
      </c>
      <c r="D16" s="15">
        <v>99.9</v>
      </c>
      <c r="E16" s="15">
        <v>103.1</v>
      </c>
      <c r="F16" s="15">
        <v>105.3</v>
      </c>
      <c r="G16" s="15">
        <v>95.8</v>
      </c>
    </row>
    <row r="17" spans="1:7" x14ac:dyDescent="0.2">
      <c r="A17" s="29">
        <v>2006</v>
      </c>
      <c r="B17" s="15">
        <v>101.1</v>
      </c>
      <c r="C17" s="15">
        <v>102.1</v>
      </c>
      <c r="D17" s="15">
        <v>106.6</v>
      </c>
      <c r="E17" s="15">
        <v>102.6</v>
      </c>
      <c r="F17" s="15">
        <v>97.2</v>
      </c>
      <c r="G17" s="15">
        <v>96.1</v>
      </c>
    </row>
  </sheetData>
  <mergeCells count="5">
    <mergeCell ref="A11:G11"/>
    <mergeCell ref="A4:G4"/>
    <mergeCell ref="A2:A3"/>
    <mergeCell ref="B2:B3"/>
    <mergeCell ref="C2:G2"/>
  </mergeCells>
  <pageMargins left="0.74803149606299213" right="0.74803149606299213" top="0.62992125984251968" bottom="0.86614173228346458" header="0.51181102362204722" footer="0.62992125984251968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4864E-0088-40C8-A441-6E08D16054F1}">
  <sheetPr codeName="Munka6"/>
  <dimension ref="A1:H20"/>
  <sheetViews>
    <sheetView zoomScaleNormal="100" workbookViewId="0"/>
  </sheetViews>
  <sheetFormatPr defaultRowHeight="11.25" x14ac:dyDescent="0.2"/>
  <cols>
    <col min="1" max="1" width="4.85546875" style="1" customWidth="1"/>
    <col min="2" max="2" width="26.7109375" style="1" customWidth="1"/>
    <col min="3" max="8" width="9.42578125" style="1" customWidth="1"/>
    <col min="9" max="16384" width="9.140625" style="1"/>
  </cols>
  <sheetData>
    <row r="1" spans="1:8" s="28" customFormat="1" ht="12" thickBot="1" x14ac:dyDescent="0.3">
      <c r="A1" s="12" t="s">
        <v>77</v>
      </c>
      <c r="B1" s="51"/>
      <c r="C1" s="51"/>
      <c r="D1" s="51"/>
      <c r="E1" s="51"/>
      <c r="F1" s="51"/>
      <c r="G1" s="51"/>
      <c r="H1" s="51"/>
    </row>
    <row r="2" spans="1:8" ht="11.25" customHeight="1" x14ac:dyDescent="0.25">
      <c r="A2" s="199" t="s">
        <v>76</v>
      </c>
      <c r="B2" s="200"/>
      <c r="C2" s="195" t="s">
        <v>11</v>
      </c>
      <c r="D2" s="196"/>
      <c r="E2" s="197"/>
      <c r="F2" s="195" t="s">
        <v>10</v>
      </c>
      <c r="G2" s="198"/>
      <c r="H2" s="198"/>
    </row>
    <row r="3" spans="1:8" x14ac:dyDescent="0.2">
      <c r="A3" s="50" t="s">
        <v>75</v>
      </c>
      <c r="B3" s="35" t="s">
        <v>74</v>
      </c>
      <c r="C3" s="10">
        <v>2004</v>
      </c>
      <c r="D3" s="9">
        <v>2005</v>
      </c>
      <c r="E3" s="11">
        <v>2006</v>
      </c>
      <c r="F3" s="10">
        <v>2004</v>
      </c>
      <c r="G3" s="9">
        <v>2005</v>
      </c>
      <c r="H3" s="8">
        <v>2006</v>
      </c>
    </row>
    <row r="4" spans="1:8" s="2" customFormat="1" ht="22.5" x14ac:dyDescent="0.2">
      <c r="A4" s="48" t="s">
        <v>73</v>
      </c>
      <c r="B4" s="44" t="s">
        <v>72</v>
      </c>
      <c r="C4" s="47">
        <v>1986.6120000000001</v>
      </c>
      <c r="D4" s="47">
        <v>1905.9639999999999</v>
      </c>
      <c r="E4" s="47">
        <v>2022.0170000000001</v>
      </c>
      <c r="F4" s="47">
        <v>118.58365778835081</v>
      </c>
      <c r="G4" s="47">
        <v>96.180331136628595</v>
      </c>
      <c r="H4" s="47">
        <v>97.495755428748922</v>
      </c>
    </row>
    <row r="5" spans="1:8" x14ac:dyDescent="0.2">
      <c r="A5" s="28" t="s">
        <v>71</v>
      </c>
      <c r="B5" s="44" t="s">
        <v>70</v>
      </c>
      <c r="C5" s="43">
        <v>95.316000000000003</v>
      </c>
      <c r="D5" s="43">
        <v>108.721</v>
      </c>
      <c r="E5" s="43">
        <v>140.196</v>
      </c>
      <c r="F5" s="43">
        <v>102.84372524612424</v>
      </c>
      <c r="G5" s="43">
        <v>109.93432372319442</v>
      </c>
      <c r="H5" s="43">
        <v>124.37707526604795</v>
      </c>
    </row>
    <row r="6" spans="1:8" x14ac:dyDescent="0.2">
      <c r="A6" s="28" t="s">
        <v>69</v>
      </c>
      <c r="B6" s="44" t="s">
        <v>68</v>
      </c>
      <c r="C6" s="43">
        <v>16186.922</v>
      </c>
      <c r="D6" s="43">
        <v>17433.004000000001</v>
      </c>
      <c r="E6" s="43">
        <v>20079.096000000001</v>
      </c>
      <c r="F6" s="43">
        <v>106.43814777302654</v>
      </c>
      <c r="G6" s="43">
        <v>105.01826103813931</v>
      </c>
      <c r="H6" s="43">
        <v>108.85523229387202</v>
      </c>
    </row>
    <row r="7" spans="1:8" ht="22.5" x14ac:dyDescent="0.2">
      <c r="A7" s="45" t="s">
        <v>67</v>
      </c>
      <c r="B7" s="44" t="s">
        <v>66</v>
      </c>
      <c r="C7" s="43">
        <v>1634.152</v>
      </c>
      <c r="D7" s="43">
        <v>1716.8779999999999</v>
      </c>
      <c r="E7" s="43">
        <v>1902.03</v>
      </c>
      <c r="F7" s="43">
        <v>103.83172495495718</v>
      </c>
      <c r="G7" s="43">
        <v>92.335351913408303</v>
      </c>
      <c r="H7" s="43">
        <v>100.65857911860947</v>
      </c>
    </row>
    <row r="8" spans="1:8" x14ac:dyDescent="0.2">
      <c r="A8" s="28" t="s">
        <v>65</v>
      </c>
      <c r="B8" s="44" t="s">
        <v>64</v>
      </c>
      <c r="C8" s="43">
        <v>2237.808</v>
      </c>
      <c r="D8" s="43">
        <v>2425.0129999999999</v>
      </c>
      <c r="E8" s="43">
        <v>2611.5839999999998</v>
      </c>
      <c r="F8" s="43">
        <v>104.95121778574756</v>
      </c>
      <c r="G8" s="43">
        <v>104.2383439508662</v>
      </c>
      <c r="H8" s="43">
        <v>100.80803690536916</v>
      </c>
    </row>
    <row r="9" spans="1:8" x14ac:dyDescent="0.2">
      <c r="A9" s="28" t="s">
        <v>63</v>
      </c>
      <c r="B9" s="44" t="s">
        <v>62</v>
      </c>
      <c r="C9" s="43">
        <v>4106.6850000000004</v>
      </c>
      <c r="D9" s="43">
        <v>4565.8689999999997</v>
      </c>
      <c r="E9" s="43">
        <v>5010.0410000000002</v>
      </c>
      <c r="F9" s="43">
        <v>102.72107808330087</v>
      </c>
      <c r="G9" s="43">
        <v>108.55668257974497</v>
      </c>
      <c r="H9" s="43">
        <v>104.21507932005933</v>
      </c>
    </row>
    <row r="10" spans="1:8" ht="22.5" x14ac:dyDescent="0.2">
      <c r="A10" s="45" t="s">
        <v>61</v>
      </c>
      <c r="B10" s="44" t="s">
        <v>60</v>
      </c>
      <c r="C10" s="43">
        <v>721.48199999999997</v>
      </c>
      <c r="D10" s="43">
        <v>758.678</v>
      </c>
      <c r="E10" s="43">
        <v>814.58</v>
      </c>
      <c r="F10" s="43">
        <v>103.02562816108443</v>
      </c>
      <c r="G10" s="43">
        <v>102.11550669316767</v>
      </c>
      <c r="H10" s="43">
        <v>102.34895436535658</v>
      </c>
    </row>
    <row r="11" spans="1:8" ht="22.5" x14ac:dyDescent="0.2">
      <c r="A11" s="45" t="s">
        <v>59</v>
      </c>
      <c r="B11" s="44" t="s">
        <v>58</v>
      </c>
      <c r="C11" s="43">
        <v>2632.1840000000002</v>
      </c>
      <c r="D11" s="43">
        <v>2846.4769999999999</v>
      </c>
      <c r="E11" s="43">
        <v>3193.7570000000001</v>
      </c>
      <c r="F11" s="43">
        <v>106.87407143659489</v>
      </c>
      <c r="G11" s="43">
        <v>103.09799770836689</v>
      </c>
      <c r="H11" s="43">
        <v>106.50505870941518</v>
      </c>
    </row>
    <row r="12" spans="1:8" x14ac:dyDescent="0.2">
      <c r="A12" s="28" t="s">
        <v>57</v>
      </c>
      <c r="B12" s="44" t="s">
        <v>56</v>
      </c>
      <c r="C12" s="43">
        <v>1391.309</v>
      </c>
      <c r="D12" s="43">
        <v>1671.2239999999999</v>
      </c>
      <c r="E12" s="43">
        <v>1748.6659999999999</v>
      </c>
      <c r="F12" s="43">
        <v>113.44101314865955</v>
      </c>
      <c r="G12" s="43">
        <v>112.89300771710613</v>
      </c>
      <c r="H12" s="43">
        <v>102.29476305841405</v>
      </c>
    </row>
    <row r="13" spans="1:8" ht="22.5" x14ac:dyDescent="0.2">
      <c r="A13" s="45" t="s">
        <v>55</v>
      </c>
      <c r="B13" s="44" t="s">
        <v>54</v>
      </c>
      <c r="C13" s="43">
        <v>4958.6310000000003</v>
      </c>
      <c r="D13" s="43">
        <v>5405.9260000000004</v>
      </c>
      <c r="E13" s="43">
        <v>6041.0079999999998</v>
      </c>
      <c r="F13" s="43">
        <v>102.19157741927604</v>
      </c>
      <c r="G13" s="43">
        <v>105.09666881847026</v>
      </c>
      <c r="H13" s="43">
        <v>105.74534316599969</v>
      </c>
    </row>
    <row r="14" spans="1:8" ht="22.5" x14ac:dyDescent="0.2">
      <c r="A14" s="45" t="s">
        <v>53</v>
      </c>
      <c r="B14" s="44" t="s">
        <v>52</v>
      </c>
      <c r="C14" s="43">
        <v>2044.546</v>
      </c>
      <c r="D14" s="43">
        <v>2172.7339999999999</v>
      </c>
      <c r="E14" s="43">
        <v>2486.277</v>
      </c>
      <c r="F14" s="43">
        <v>102.06030300386631</v>
      </c>
      <c r="G14" s="43">
        <v>101.59287196277316</v>
      </c>
      <c r="H14" s="43">
        <v>108.29889899085667</v>
      </c>
    </row>
    <row r="15" spans="1:8" x14ac:dyDescent="0.2">
      <c r="A15" s="28" t="s">
        <v>51</v>
      </c>
      <c r="B15" s="44" t="s">
        <v>50</v>
      </c>
      <c r="C15" s="43">
        <v>1259.7239999999999</v>
      </c>
      <c r="D15" s="43">
        <v>1389.354</v>
      </c>
      <c r="E15" s="43">
        <v>1459.558</v>
      </c>
      <c r="F15" s="43">
        <v>103.18788303859192</v>
      </c>
      <c r="G15" s="43">
        <v>104.95338661484578</v>
      </c>
      <c r="H15" s="43">
        <v>99.930471283776484</v>
      </c>
    </row>
    <row r="16" spans="1:8" x14ac:dyDescent="0.2">
      <c r="A16" s="28" t="s">
        <v>49</v>
      </c>
      <c r="B16" s="44" t="s">
        <v>48</v>
      </c>
      <c r="C16" s="43">
        <v>1302.587</v>
      </c>
      <c r="D16" s="43">
        <v>1400.87</v>
      </c>
      <c r="E16" s="43">
        <v>1443.386</v>
      </c>
      <c r="F16" s="43">
        <v>99.7871051839968</v>
      </c>
      <c r="G16" s="43">
        <v>104.39663531111549</v>
      </c>
      <c r="H16" s="43">
        <v>99.402871072976083</v>
      </c>
    </row>
    <row r="17" spans="1:8" ht="22.5" x14ac:dyDescent="0.2">
      <c r="A17" s="45" t="s">
        <v>47</v>
      </c>
      <c r="B17" s="44" t="s">
        <v>46</v>
      </c>
      <c r="C17" s="43">
        <v>1516.355</v>
      </c>
      <c r="D17" s="43">
        <v>1702.38</v>
      </c>
      <c r="E17" s="43">
        <v>1792.7416104098306</v>
      </c>
      <c r="F17" s="43">
        <v>103.27224124144317</v>
      </c>
      <c r="G17" s="43">
        <v>105.91919438390087</v>
      </c>
      <c r="H17" s="43">
        <v>99.807857235164889</v>
      </c>
    </row>
    <row r="18" spans="1:8" x14ac:dyDescent="0.2">
      <c r="A18" s="42" t="s">
        <v>45</v>
      </c>
      <c r="B18" s="41" t="s">
        <v>44</v>
      </c>
      <c r="C18" s="40">
        <v>42074.313000000002</v>
      </c>
      <c r="D18" s="40">
        <v>45503.091999999997</v>
      </c>
      <c r="E18" s="40">
        <v>50744.938000000002</v>
      </c>
      <c r="F18" s="40">
        <v>105.48983549028451</v>
      </c>
      <c r="G18" s="40">
        <v>104.36795147846809</v>
      </c>
      <c r="H18" s="40">
        <v>105.41831230056926</v>
      </c>
    </row>
    <row r="19" spans="1:8" x14ac:dyDescent="0.2">
      <c r="A19" s="28"/>
      <c r="B19" s="44" t="s">
        <v>7</v>
      </c>
      <c r="C19" s="43">
        <v>3062.672</v>
      </c>
      <c r="D19" s="43">
        <v>3163.49</v>
      </c>
      <c r="E19" s="43">
        <v>3255.2040999999999</v>
      </c>
      <c r="F19" s="43">
        <v>103.00001552573464</v>
      </c>
      <c r="G19" s="43">
        <v>104.24501872874406</v>
      </c>
      <c r="H19" s="43">
        <v>102.93941185210005</v>
      </c>
    </row>
    <row r="20" spans="1:8" ht="22.5" x14ac:dyDescent="0.2">
      <c r="A20" s="42"/>
      <c r="B20" s="41" t="s">
        <v>43</v>
      </c>
      <c r="C20" s="40">
        <v>45136.985000000001</v>
      </c>
      <c r="D20" s="40">
        <v>48666.582000000002</v>
      </c>
      <c r="E20" s="40">
        <v>54000.142100000005</v>
      </c>
      <c r="F20" s="40">
        <v>105.32693061327376</v>
      </c>
      <c r="G20" s="40">
        <v>104.3596101439624</v>
      </c>
      <c r="H20" s="40">
        <v>105.25717551106291</v>
      </c>
    </row>
  </sheetData>
  <mergeCells count="3">
    <mergeCell ref="C2:E2"/>
    <mergeCell ref="F2:H2"/>
    <mergeCell ref="A2:B2"/>
  </mergeCells>
  <pageMargins left="0.74803149606299213" right="0.74803149606299213" top="0.62992125984251968" bottom="0.86614173228346458" header="0.51181102362204722" footer="0.62992125984251968"/>
  <pageSetup paperSize="9" orientation="portrait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4648E-A98F-4F05-949E-781277AEB3DB}">
  <sheetPr codeName="Munka7"/>
  <dimension ref="A1:H20"/>
  <sheetViews>
    <sheetView zoomScaleNormal="100" workbookViewId="0"/>
  </sheetViews>
  <sheetFormatPr defaultRowHeight="11.25" x14ac:dyDescent="0.2"/>
  <cols>
    <col min="1" max="1" width="4.85546875" style="1" customWidth="1"/>
    <col min="2" max="2" width="26.5703125" style="1" customWidth="1"/>
    <col min="3" max="8" width="9.42578125" style="1" customWidth="1"/>
    <col min="9" max="16384" width="9.140625" style="1"/>
  </cols>
  <sheetData>
    <row r="1" spans="1:8" s="28" customFormat="1" ht="12" thickBot="1" x14ac:dyDescent="0.3">
      <c r="A1" s="12" t="s">
        <v>80</v>
      </c>
      <c r="B1" s="51"/>
      <c r="C1" s="51"/>
      <c r="D1" s="51"/>
      <c r="E1" s="51"/>
      <c r="F1" s="51"/>
      <c r="G1" s="51"/>
      <c r="H1" s="51"/>
    </row>
    <row r="2" spans="1:8" x14ac:dyDescent="0.2">
      <c r="A2" s="199" t="s">
        <v>76</v>
      </c>
      <c r="B2" s="201"/>
      <c r="C2" s="195" t="s">
        <v>11</v>
      </c>
      <c r="D2" s="196"/>
      <c r="E2" s="197"/>
      <c r="F2" s="195" t="s">
        <v>10</v>
      </c>
      <c r="G2" s="198"/>
      <c r="H2" s="198"/>
    </row>
    <row r="3" spans="1:8" x14ac:dyDescent="0.2">
      <c r="A3" s="50" t="s">
        <v>75</v>
      </c>
      <c r="B3" s="35" t="s">
        <v>74</v>
      </c>
      <c r="C3" s="10">
        <v>2004</v>
      </c>
      <c r="D3" s="9">
        <v>2005</v>
      </c>
      <c r="E3" s="11">
        <v>2006</v>
      </c>
      <c r="F3" s="10">
        <v>2004</v>
      </c>
      <c r="G3" s="9">
        <v>2005</v>
      </c>
      <c r="H3" s="8">
        <v>2006</v>
      </c>
    </row>
    <row r="4" spans="1:8" s="2" customFormat="1" ht="22.5" x14ac:dyDescent="0.2">
      <c r="A4" s="48" t="s">
        <v>73</v>
      </c>
      <c r="B4" s="44" t="s">
        <v>72</v>
      </c>
      <c r="C4" s="47">
        <v>846.16399999999999</v>
      </c>
      <c r="D4" s="47">
        <v>818.09900000000005</v>
      </c>
      <c r="E4" s="47">
        <v>853.91099999999994</v>
      </c>
      <c r="F4" s="47">
        <v>153.37714457710445</v>
      </c>
      <c r="G4" s="47">
        <v>98.573680752194619</v>
      </c>
      <c r="H4" s="47">
        <v>92.951953247712069</v>
      </c>
    </row>
    <row r="5" spans="1:8" x14ac:dyDescent="0.2">
      <c r="A5" s="28" t="s">
        <v>71</v>
      </c>
      <c r="B5" s="44" t="s">
        <v>70</v>
      </c>
      <c r="C5" s="43">
        <v>38.174999999999997</v>
      </c>
      <c r="D5" s="43">
        <v>42.341999999999999</v>
      </c>
      <c r="E5" s="43">
        <v>45.500999999999998</v>
      </c>
      <c r="F5" s="43">
        <v>101.52530369886148</v>
      </c>
      <c r="G5" s="43">
        <v>111.26915520628684</v>
      </c>
      <c r="H5" s="43">
        <v>111.56534882622455</v>
      </c>
    </row>
    <row r="6" spans="1:8" x14ac:dyDescent="0.2">
      <c r="A6" s="28" t="s">
        <v>69</v>
      </c>
      <c r="B6" s="44" t="s">
        <v>68</v>
      </c>
      <c r="C6" s="43">
        <v>3906.3939999999998</v>
      </c>
      <c r="D6" s="43">
        <v>4197.4290000000001</v>
      </c>
      <c r="E6" s="43">
        <v>4634.3909999999996</v>
      </c>
      <c r="F6" s="43">
        <v>104.08485907770458</v>
      </c>
      <c r="G6" s="43">
        <v>105.36405185959225</v>
      </c>
      <c r="H6" s="43">
        <v>106.66081546584827</v>
      </c>
    </row>
    <row r="7" spans="1:8" ht="22.5" x14ac:dyDescent="0.2">
      <c r="A7" s="45" t="s">
        <v>67</v>
      </c>
      <c r="B7" s="44" t="s">
        <v>66</v>
      </c>
      <c r="C7" s="43">
        <v>542.29300000000001</v>
      </c>
      <c r="D7" s="43">
        <v>546.6</v>
      </c>
      <c r="E7" s="43">
        <v>524.05899999999997</v>
      </c>
      <c r="F7" s="43">
        <v>101.81254622498584</v>
      </c>
      <c r="G7" s="43">
        <v>90.739876782477367</v>
      </c>
      <c r="H7" s="43">
        <v>99.795645810464691</v>
      </c>
    </row>
    <row r="8" spans="1:8" x14ac:dyDescent="0.2">
      <c r="A8" s="28" t="s">
        <v>65</v>
      </c>
      <c r="B8" s="44" t="s">
        <v>64</v>
      </c>
      <c r="C8" s="43">
        <v>860.60996</v>
      </c>
      <c r="D8" s="43">
        <v>917.97199999999998</v>
      </c>
      <c r="E8" s="43">
        <v>975.60799999999995</v>
      </c>
      <c r="F8" s="43">
        <v>103.3210639823773</v>
      </c>
      <c r="G8" s="43">
        <v>103.2550215895712</v>
      </c>
      <c r="H8" s="43">
        <v>99.869712801697659</v>
      </c>
    </row>
    <row r="9" spans="1:8" x14ac:dyDescent="0.2">
      <c r="A9" s="28" t="s">
        <v>63</v>
      </c>
      <c r="B9" s="44" t="s">
        <v>62</v>
      </c>
      <c r="C9" s="43">
        <v>1962.046</v>
      </c>
      <c r="D9" s="43">
        <v>2089.6280000000002</v>
      </c>
      <c r="E9" s="43">
        <v>2348.4639999999999</v>
      </c>
      <c r="F9" s="43">
        <v>103.52582155038913</v>
      </c>
      <c r="G9" s="43">
        <v>105.97728085885856</v>
      </c>
      <c r="H9" s="43">
        <v>107.99783502135307</v>
      </c>
    </row>
    <row r="10" spans="1:8" ht="22.5" x14ac:dyDescent="0.2">
      <c r="A10" s="45" t="s">
        <v>61</v>
      </c>
      <c r="B10" s="44" t="s">
        <v>60</v>
      </c>
      <c r="C10" s="43">
        <v>303.69200000000001</v>
      </c>
      <c r="D10" s="43">
        <v>306.34300000000002</v>
      </c>
      <c r="E10" s="43">
        <v>325.83300000000003</v>
      </c>
      <c r="F10" s="43">
        <v>100.48231904304549</v>
      </c>
      <c r="G10" s="43">
        <v>99.640425167604022</v>
      </c>
      <c r="H10" s="43">
        <v>101.24043963792219</v>
      </c>
    </row>
    <row r="11" spans="1:8" ht="22.5" x14ac:dyDescent="0.2">
      <c r="A11" s="45" t="s">
        <v>59</v>
      </c>
      <c r="B11" s="44" t="s">
        <v>58</v>
      </c>
      <c r="C11" s="43">
        <v>1391.6010000000001</v>
      </c>
      <c r="D11" s="43">
        <v>1448.8009999999999</v>
      </c>
      <c r="E11" s="43">
        <v>1559.1</v>
      </c>
      <c r="F11" s="43">
        <v>105.51084745040112</v>
      </c>
      <c r="G11" s="43">
        <v>102.87697407518391</v>
      </c>
      <c r="H11" s="43">
        <v>105.34862965997401</v>
      </c>
    </row>
    <row r="12" spans="1:8" x14ac:dyDescent="0.2">
      <c r="A12" s="28" t="s">
        <v>57</v>
      </c>
      <c r="B12" s="44" t="s">
        <v>56</v>
      </c>
      <c r="C12" s="43">
        <v>711.279</v>
      </c>
      <c r="D12" s="43">
        <v>873.88900000000001</v>
      </c>
      <c r="E12" s="43">
        <v>914.86900000000003</v>
      </c>
      <c r="F12" s="43">
        <v>115.71953222385199</v>
      </c>
      <c r="G12" s="43">
        <v>115.44619997761667</v>
      </c>
      <c r="H12" s="43">
        <v>104.90917225408167</v>
      </c>
    </row>
    <row r="13" spans="1:8" ht="22.5" x14ac:dyDescent="0.2">
      <c r="A13" s="45" t="s">
        <v>55</v>
      </c>
      <c r="B13" s="44" t="s">
        <v>54</v>
      </c>
      <c r="C13" s="43">
        <v>2982.7139999999999</v>
      </c>
      <c r="D13" s="43">
        <v>3236.8850000000002</v>
      </c>
      <c r="E13" s="43">
        <v>3663.9720000000002</v>
      </c>
      <c r="F13" s="43">
        <v>100.23756389549794</v>
      </c>
      <c r="G13" s="43">
        <v>105.12513100484995</v>
      </c>
      <c r="H13" s="43">
        <v>106.82940543145646</v>
      </c>
    </row>
    <row r="14" spans="1:8" ht="22.5" x14ac:dyDescent="0.2">
      <c r="A14" s="45" t="s">
        <v>53</v>
      </c>
      <c r="B14" s="44" t="s">
        <v>52</v>
      </c>
      <c r="C14" s="43">
        <v>1551.299</v>
      </c>
      <c r="D14" s="43">
        <v>1643.4849999999999</v>
      </c>
      <c r="E14" s="43">
        <v>1761.604</v>
      </c>
      <c r="F14" s="43">
        <v>101.546511484071</v>
      </c>
      <c r="G14" s="43">
        <v>100.81125559933966</v>
      </c>
      <c r="H14" s="43">
        <v>100.59891024256382</v>
      </c>
    </row>
    <row r="15" spans="1:8" x14ac:dyDescent="0.2">
      <c r="A15" s="28" t="s">
        <v>51</v>
      </c>
      <c r="B15" s="44" t="s">
        <v>50</v>
      </c>
      <c r="C15" s="43">
        <v>978.33799999999997</v>
      </c>
      <c r="D15" s="43">
        <v>1067.761</v>
      </c>
      <c r="E15" s="43">
        <v>1119.3520000000001</v>
      </c>
      <c r="F15" s="43">
        <v>102.69590896529233</v>
      </c>
      <c r="G15" s="43">
        <v>104.13660718483797</v>
      </c>
      <c r="H15" s="43">
        <v>99.831610257351599</v>
      </c>
    </row>
    <row r="16" spans="1:8" x14ac:dyDescent="0.2">
      <c r="A16" s="28" t="s">
        <v>49</v>
      </c>
      <c r="B16" s="44" t="s">
        <v>48</v>
      </c>
      <c r="C16" s="43">
        <v>834.17600000000004</v>
      </c>
      <c r="D16" s="43">
        <v>884.74400000000003</v>
      </c>
      <c r="E16" s="43">
        <v>904.60699999999997</v>
      </c>
      <c r="F16" s="43">
        <v>98.062306877782675</v>
      </c>
      <c r="G16" s="43">
        <v>105.964328870646</v>
      </c>
      <c r="H16" s="43">
        <v>100.89246154819926</v>
      </c>
    </row>
    <row r="17" spans="1:8" ht="22.5" x14ac:dyDescent="0.2">
      <c r="A17" s="45" t="s">
        <v>47</v>
      </c>
      <c r="B17" s="44" t="s">
        <v>46</v>
      </c>
      <c r="C17" s="43">
        <v>745.65700000000004</v>
      </c>
      <c r="D17" s="43">
        <v>817.625</v>
      </c>
      <c r="E17" s="43">
        <v>870.755</v>
      </c>
      <c r="F17" s="43">
        <v>100.55475882230718</v>
      </c>
      <c r="G17" s="43">
        <v>103.32015926894</v>
      </c>
      <c r="H17" s="43">
        <v>101.14441216939305</v>
      </c>
    </row>
    <row r="18" spans="1:8" ht="22.5" x14ac:dyDescent="0.2">
      <c r="A18" s="52" t="s">
        <v>45</v>
      </c>
      <c r="B18" s="41" t="s">
        <v>79</v>
      </c>
      <c r="C18" s="40">
        <v>17654.437999999998</v>
      </c>
      <c r="D18" s="40">
        <v>18891.602999999999</v>
      </c>
      <c r="E18" s="40">
        <v>20502.026000000002</v>
      </c>
      <c r="F18" s="40">
        <v>105.11504502833165</v>
      </c>
      <c r="G18" s="40">
        <v>104.11278782558125</v>
      </c>
      <c r="H18" s="40">
        <v>104.03449996445231</v>
      </c>
    </row>
    <row r="19" spans="1:8" x14ac:dyDescent="0.2">
      <c r="A19" s="28"/>
      <c r="B19" s="44" t="s">
        <v>7</v>
      </c>
      <c r="C19" s="43">
        <v>3062.672</v>
      </c>
      <c r="D19" s="43">
        <v>3163.49</v>
      </c>
      <c r="E19" s="43">
        <v>3255.2040999999999</v>
      </c>
      <c r="F19" s="43">
        <v>103.00001552573464</v>
      </c>
      <c r="G19" s="43">
        <v>104.24501872874406</v>
      </c>
      <c r="H19" s="43">
        <v>102.93941185210005</v>
      </c>
    </row>
    <row r="20" spans="1:8" ht="22.5" x14ac:dyDescent="0.2">
      <c r="A20" s="42"/>
      <c r="B20" s="41" t="s">
        <v>78</v>
      </c>
      <c r="C20" s="40">
        <v>20717.11</v>
      </c>
      <c r="D20" s="40">
        <v>22055.093000000001</v>
      </c>
      <c r="E20" s="40">
        <v>23757.230100000001</v>
      </c>
      <c r="F20" s="40">
        <v>104.81296878443305</v>
      </c>
      <c r="G20" s="40">
        <v>104.13233591335273</v>
      </c>
      <c r="H20" s="40">
        <v>103.87742512044484</v>
      </c>
    </row>
  </sheetData>
  <mergeCells count="3">
    <mergeCell ref="A2:B2"/>
    <mergeCell ref="C2:E2"/>
    <mergeCell ref="F2:H2"/>
  </mergeCells>
  <pageMargins left="0.74803149606299213" right="0.74803149606299213" top="0.62992125984251968" bottom="0.86614173228346458" header="0.51181102362204722" footer="0.62992125984251968"/>
  <pageSetup paperSize="9" orientation="portrait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E21C98-22BE-463B-B216-11EBCC9E6188}">
  <sheetPr codeName="Munka8"/>
  <dimension ref="A1:H17"/>
  <sheetViews>
    <sheetView zoomScaleNormal="100" workbookViewId="0"/>
  </sheetViews>
  <sheetFormatPr defaultRowHeight="11.25" x14ac:dyDescent="0.2"/>
  <cols>
    <col min="1" max="1" width="4.85546875" style="1" customWidth="1"/>
    <col min="2" max="2" width="21.140625" style="1" customWidth="1"/>
    <col min="3" max="6" width="10.28515625" style="1" customWidth="1"/>
    <col min="7" max="7" width="10.5703125" style="1" customWidth="1"/>
    <col min="8" max="8" width="10.28515625" style="1" customWidth="1"/>
    <col min="9" max="16384" width="9.140625" style="1"/>
  </cols>
  <sheetData>
    <row r="1" spans="1:8" s="28" customFormat="1" ht="12" thickBot="1" x14ac:dyDescent="0.3">
      <c r="A1" s="12" t="s">
        <v>98</v>
      </c>
      <c r="B1" s="51"/>
      <c r="C1" s="51"/>
      <c r="D1" s="51"/>
      <c r="E1" s="51"/>
      <c r="F1" s="51"/>
      <c r="G1" s="51"/>
      <c r="H1" s="51"/>
    </row>
    <row r="2" spans="1:8" s="28" customFormat="1" ht="45" x14ac:dyDescent="0.25">
      <c r="A2" s="59" t="s">
        <v>97</v>
      </c>
      <c r="B2" s="58" t="s">
        <v>12</v>
      </c>
      <c r="C2" s="58" t="s">
        <v>96</v>
      </c>
      <c r="D2" s="58" t="s">
        <v>95</v>
      </c>
      <c r="E2" s="58" t="s">
        <v>94</v>
      </c>
      <c r="F2" s="58" t="s">
        <v>93</v>
      </c>
      <c r="G2" s="58" t="s">
        <v>92</v>
      </c>
      <c r="H2" s="57" t="s">
        <v>0</v>
      </c>
    </row>
    <row r="3" spans="1:8" s="2" customFormat="1" ht="22.5" x14ac:dyDescent="0.2">
      <c r="A3" s="56" t="s">
        <v>73</v>
      </c>
      <c r="B3" s="44" t="s">
        <v>72</v>
      </c>
      <c r="C3" s="55" t="s">
        <v>91</v>
      </c>
      <c r="D3" s="54" t="s">
        <v>82</v>
      </c>
      <c r="E3" s="54">
        <v>23596</v>
      </c>
      <c r="F3" s="54">
        <v>836097</v>
      </c>
      <c r="G3" s="54" t="s">
        <v>82</v>
      </c>
      <c r="H3" s="54">
        <v>1905964</v>
      </c>
    </row>
    <row r="4" spans="1:8" x14ac:dyDescent="0.2">
      <c r="A4" s="45" t="s">
        <v>71</v>
      </c>
      <c r="B4" s="44" t="s">
        <v>70</v>
      </c>
      <c r="C4" s="55" t="s">
        <v>90</v>
      </c>
      <c r="D4" s="54" t="s">
        <v>82</v>
      </c>
      <c r="E4" s="54" t="s">
        <v>82</v>
      </c>
      <c r="F4" s="54">
        <v>359</v>
      </c>
      <c r="G4" s="54" t="s">
        <v>82</v>
      </c>
      <c r="H4" s="54">
        <v>108721</v>
      </c>
    </row>
    <row r="5" spans="1:8" x14ac:dyDescent="0.2">
      <c r="A5" s="45" t="s">
        <v>69</v>
      </c>
      <c r="B5" s="44" t="s">
        <v>68</v>
      </c>
      <c r="C5" s="55" t="s">
        <v>89</v>
      </c>
      <c r="D5" s="54" t="s">
        <v>82</v>
      </c>
      <c r="E5" s="54">
        <v>4127</v>
      </c>
      <c r="F5" s="54">
        <v>234910</v>
      </c>
      <c r="G5" s="54" t="s">
        <v>82</v>
      </c>
      <c r="H5" s="54">
        <v>17433004</v>
      </c>
    </row>
    <row r="6" spans="1:8" ht="22.5" x14ac:dyDescent="0.2">
      <c r="A6" s="45" t="s">
        <v>67</v>
      </c>
      <c r="B6" s="44" t="s">
        <v>66</v>
      </c>
      <c r="C6" s="55" t="s">
        <v>88</v>
      </c>
      <c r="D6" s="54" t="s">
        <v>82</v>
      </c>
      <c r="E6" s="54" t="s">
        <v>82</v>
      </c>
      <c r="F6" s="54">
        <v>197</v>
      </c>
      <c r="G6" s="54" t="s">
        <v>82</v>
      </c>
      <c r="H6" s="54">
        <v>1716878</v>
      </c>
    </row>
    <row r="7" spans="1:8" x14ac:dyDescent="0.2">
      <c r="A7" s="45" t="s">
        <v>65</v>
      </c>
      <c r="B7" s="44" t="s">
        <v>64</v>
      </c>
      <c r="C7" s="54">
        <v>1934287</v>
      </c>
      <c r="D7" s="54" t="s">
        <v>82</v>
      </c>
      <c r="E7" s="54">
        <v>10075</v>
      </c>
      <c r="F7" s="54">
        <v>480651</v>
      </c>
      <c r="G7" s="54" t="s">
        <v>82</v>
      </c>
      <c r="H7" s="54">
        <v>2425013</v>
      </c>
    </row>
    <row r="8" spans="1:8" x14ac:dyDescent="0.2">
      <c r="A8" s="45" t="s">
        <v>87</v>
      </c>
      <c r="B8" s="44" t="s">
        <v>62</v>
      </c>
      <c r="C8" s="54">
        <v>3833279</v>
      </c>
      <c r="D8" s="54" t="s">
        <v>82</v>
      </c>
      <c r="E8" s="54">
        <v>206</v>
      </c>
      <c r="F8" s="54">
        <v>732384</v>
      </c>
      <c r="G8" s="54" t="s">
        <v>82</v>
      </c>
      <c r="H8" s="54">
        <v>4565869</v>
      </c>
    </row>
    <row r="9" spans="1:8" ht="22.5" x14ac:dyDescent="0.2">
      <c r="A9" s="45" t="s">
        <v>61</v>
      </c>
      <c r="B9" s="44" t="s">
        <v>60</v>
      </c>
      <c r="C9" s="54">
        <v>472233</v>
      </c>
      <c r="D9" s="54" t="s">
        <v>82</v>
      </c>
      <c r="E9" s="54">
        <v>118113</v>
      </c>
      <c r="F9" s="54">
        <v>168332</v>
      </c>
      <c r="G9" s="54" t="s">
        <v>82</v>
      </c>
      <c r="H9" s="54">
        <v>758678</v>
      </c>
    </row>
    <row r="10" spans="1:8" ht="22.5" x14ac:dyDescent="0.2">
      <c r="A10" s="45" t="s">
        <v>59</v>
      </c>
      <c r="B10" s="44" t="s">
        <v>58</v>
      </c>
      <c r="C10" s="54">
        <v>2570982</v>
      </c>
      <c r="D10" s="54" t="s">
        <v>82</v>
      </c>
      <c r="E10" s="54">
        <v>80672</v>
      </c>
      <c r="F10" s="54">
        <v>194823</v>
      </c>
      <c r="G10" s="54" t="s">
        <v>82</v>
      </c>
      <c r="H10" s="54">
        <v>2846477</v>
      </c>
    </row>
    <row r="11" spans="1:8" x14ac:dyDescent="0.2">
      <c r="A11" s="45" t="s">
        <v>86</v>
      </c>
      <c r="B11" s="44" t="s">
        <v>56</v>
      </c>
      <c r="C11" s="54" t="s">
        <v>82</v>
      </c>
      <c r="D11" s="54">
        <v>1490965</v>
      </c>
      <c r="E11" s="54" t="s">
        <v>82</v>
      </c>
      <c r="F11" s="54">
        <v>180259</v>
      </c>
      <c r="G11" s="54" t="s">
        <v>82</v>
      </c>
      <c r="H11" s="54">
        <v>1671224</v>
      </c>
    </row>
    <row r="12" spans="1:8" ht="22.5" x14ac:dyDescent="0.2">
      <c r="A12" s="45" t="s">
        <v>55</v>
      </c>
      <c r="B12" s="44" t="s">
        <v>54</v>
      </c>
      <c r="C12" s="55" t="s">
        <v>85</v>
      </c>
      <c r="D12" s="54" t="s">
        <v>82</v>
      </c>
      <c r="E12" s="54">
        <v>193804</v>
      </c>
      <c r="F12" s="54">
        <v>2144344</v>
      </c>
      <c r="G12" s="54" t="s">
        <v>82</v>
      </c>
      <c r="H12" s="54">
        <v>5405926</v>
      </c>
    </row>
    <row r="13" spans="1:8" ht="33.75" x14ac:dyDescent="0.2">
      <c r="A13" s="45" t="s">
        <v>53</v>
      </c>
      <c r="B13" s="44" t="s">
        <v>84</v>
      </c>
      <c r="C13" s="54" t="s">
        <v>82</v>
      </c>
      <c r="D13" s="54" t="s">
        <v>82</v>
      </c>
      <c r="E13" s="54">
        <v>2172734</v>
      </c>
      <c r="F13" s="54" t="s">
        <v>82</v>
      </c>
      <c r="G13" s="54" t="s">
        <v>82</v>
      </c>
      <c r="H13" s="54">
        <v>2172734</v>
      </c>
    </row>
    <row r="14" spans="1:8" x14ac:dyDescent="0.2">
      <c r="A14" s="45" t="s">
        <v>51</v>
      </c>
      <c r="B14" s="44" t="s">
        <v>50</v>
      </c>
      <c r="C14" s="54">
        <v>72850</v>
      </c>
      <c r="D14" s="54" t="s">
        <v>82</v>
      </c>
      <c r="E14" s="54">
        <v>1040400</v>
      </c>
      <c r="F14" s="54">
        <v>189557</v>
      </c>
      <c r="G14" s="54">
        <v>86547</v>
      </c>
      <c r="H14" s="54">
        <v>1389354</v>
      </c>
    </row>
    <row r="15" spans="1:8" ht="22.5" x14ac:dyDescent="0.2">
      <c r="A15" s="45" t="s">
        <v>83</v>
      </c>
      <c r="B15" s="44" t="s">
        <v>48</v>
      </c>
      <c r="C15" s="54">
        <v>190018</v>
      </c>
      <c r="D15" s="54" t="s">
        <v>82</v>
      </c>
      <c r="E15" s="54">
        <v>946393</v>
      </c>
      <c r="F15" s="54">
        <v>183332</v>
      </c>
      <c r="G15" s="54">
        <v>81127</v>
      </c>
      <c r="H15" s="54">
        <v>1400870</v>
      </c>
    </row>
    <row r="16" spans="1:8" ht="22.5" x14ac:dyDescent="0.2">
      <c r="A16" s="45" t="s">
        <v>47</v>
      </c>
      <c r="B16" s="44" t="s">
        <v>46</v>
      </c>
      <c r="C16" s="54">
        <v>619052</v>
      </c>
      <c r="D16" s="54" t="s">
        <v>82</v>
      </c>
      <c r="E16" s="54">
        <v>263115</v>
      </c>
      <c r="F16" s="54">
        <v>522988</v>
      </c>
      <c r="G16" s="54">
        <v>297225</v>
      </c>
      <c r="H16" s="54">
        <v>1702380</v>
      </c>
    </row>
    <row r="17" spans="1:8" x14ac:dyDescent="0.2">
      <c r="A17" s="52" t="s">
        <v>45</v>
      </c>
      <c r="B17" s="41" t="s">
        <v>81</v>
      </c>
      <c r="C17" s="53">
        <v>32825760</v>
      </c>
      <c r="D17" s="53">
        <v>1490965</v>
      </c>
      <c r="E17" s="53">
        <v>4853235</v>
      </c>
      <c r="F17" s="53">
        <v>5868233</v>
      </c>
      <c r="G17" s="53">
        <v>464899</v>
      </c>
      <c r="H17" s="53">
        <v>45503092</v>
      </c>
    </row>
  </sheetData>
  <pageMargins left="0.74803149606299213" right="0.74803149606299213" top="0.62992125984251968" bottom="0.86614173228346458" header="0.51181102362204722" footer="0.62992125984251968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23</vt:i4>
      </vt:variant>
    </vt:vector>
  </HeadingPairs>
  <TitlesOfParts>
    <vt:vector size="23" baseType="lpstr">
      <vt:lpstr>Tartalom</vt:lpstr>
      <vt:lpstr>4.1.1.</vt:lpstr>
      <vt:lpstr>4.1.2.</vt:lpstr>
      <vt:lpstr>4.1.3.</vt:lpstr>
      <vt:lpstr>4.1.4.</vt:lpstr>
      <vt:lpstr>4.1.5.</vt:lpstr>
      <vt:lpstr>4.1.6.</vt:lpstr>
      <vt:lpstr>4.1.7.</vt:lpstr>
      <vt:lpstr>4.1.8.</vt:lpstr>
      <vt:lpstr>4.1.9.</vt:lpstr>
      <vt:lpstr>4.1.10.</vt:lpstr>
      <vt:lpstr>4.1.11.</vt:lpstr>
      <vt:lpstr>4.1.12.</vt:lpstr>
      <vt:lpstr>4.1.13.</vt:lpstr>
      <vt:lpstr>4.1.14.</vt:lpstr>
      <vt:lpstr>4.1.15.</vt:lpstr>
      <vt:lpstr>4.1.16.</vt:lpstr>
      <vt:lpstr>4.1.17.</vt:lpstr>
      <vt:lpstr>4.1.18.</vt:lpstr>
      <vt:lpstr>4.1.19.</vt:lpstr>
      <vt:lpstr>4.1.20.</vt:lpstr>
      <vt:lpstr>4.1.21.</vt:lpstr>
      <vt:lpstr>4.1.22.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2025-03-20T15:49:12Z</dcterms:created>
  <dcterms:modified xsi:type="dcterms:W3CDTF">2025-03-20T15:49:12Z</dcterms:modified>
</cp:coreProperties>
</file>