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filterPrivacy="1" codeName="ThisWorkbook" defaultThemeVersion="166925"/>
  <xr:revisionPtr revIDLastSave="0" documentId="13_ncr:1_{60636F3A-5BE5-4560-ACD6-C58A000DE505}" xr6:coauthVersionLast="36" xr6:coauthVersionMax="36" xr10:uidLastSave="{00000000-0000-0000-0000-000000000000}"/>
  <bookViews>
    <workbookView xWindow="0" yWindow="0" windowWidth="28800" windowHeight="11625" xr2:uid="{C3C1C86B-C825-4AFF-8643-6B29F799941C}"/>
  </bookViews>
  <sheets>
    <sheet name="Table of Contents" sheetId="32" r:id="rId1"/>
    <sheet name="3.5.1." sheetId="2" r:id="rId2"/>
    <sheet name="3.5.2." sheetId="3" r:id="rId3"/>
    <sheet name="3.5.3." sheetId="4" r:id="rId4"/>
    <sheet name="3.5.4." sheetId="5" r:id="rId5"/>
    <sheet name="3.5.5." sheetId="6" r:id="rId6"/>
    <sheet name="3.5.6." sheetId="7" r:id="rId7"/>
    <sheet name="3.5.7." sheetId="8" r:id="rId8"/>
    <sheet name="3.5.8." sheetId="9" r:id="rId9"/>
    <sheet name="3.5.9." sheetId="10" r:id="rId10"/>
    <sheet name="3.5.10." sheetId="11" r:id="rId11"/>
    <sheet name="3.5.11." sheetId="12" r:id="rId12"/>
    <sheet name="3.5.12." sheetId="13" r:id="rId13"/>
    <sheet name="3.5.13." sheetId="14" r:id="rId14"/>
    <sheet name="3.5.14." sheetId="15" r:id="rId15"/>
    <sheet name="3.5.15." sheetId="16" r:id="rId16"/>
    <sheet name="3.5.16." sheetId="17" r:id="rId17"/>
    <sheet name="3.5.17." sheetId="18" r:id="rId18"/>
    <sheet name="3.5.18." sheetId="19" r:id="rId19"/>
    <sheet name="3.5.19." sheetId="20" r:id="rId20"/>
    <sheet name="3.5.20." sheetId="21" r:id="rId21"/>
    <sheet name="3.5.21." sheetId="22" r:id="rId22"/>
    <sheet name="3.5.22." sheetId="23" r:id="rId23"/>
    <sheet name="3.5.23." sheetId="24" r:id="rId24"/>
    <sheet name="3.5.24." sheetId="25" r:id="rId25"/>
    <sheet name="3.5.25." sheetId="26" r:id="rId26"/>
    <sheet name="3.5.26." sheetId="27" r:id="rId27"/>
    <sheet name="3.5.27." sheetId="28" r:id="rId28"/>
    <sheet name="3.5.28." sheetId="29" r:id="rId29"/>
    <sheet name="3.5.29." sheetId="30" r:id="rId30"/>
    <sheet name="3.5.30." sheetId="31" r:id="rId3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5" i="29" l="1"/>
  <c r="H8" i="27"/>
  <c r="H9" i="27"/>
  <c r="H10" i="27"/>
  <c r="H11" i="27"/>
  <c r="H12" i="27"/>
  <c r="H13" i="27"/>
  <c r="F5" i="25"/>
  <c r="F6" i="25"/>
  <c r="F7" i="25"/>
  <c r="F8" i="25"/>
  <c r="F9" i="25"/>
  <c r="F10" i="25"/>
  <c r="F12" i="25"/>
  <c r="F13" i="25"/>
  <c r="F14" i="25"/>
  <c r="F15" i="25"/>
  <c r="F16" i="25"/>
  <c r="E14" i="20"/>
  <c r="E16" i="20"/>
  <c r="C10" i="16"/>
  <c r="C12" i="16"/>
  <c r="D12" i="16"/>
  <c r="B5" i="15"/>
  <c r="E5" i="15"/>
  <c r="F5" i="15"/>
  <c r="B8" i="15"/>
  <c r="E8" i="15"/>
  <c r="F8" i="15"/>
  <c r="B11" i="15"/>
  <c r="E11" i="15"/>
  <c r="F11" i="15"/>
  <c r="F4" i="15" s="1"/>
  <c r="E13" i="10"/>
  <c r="E14" i="10"/>
  <c r="E15" i="6"/>
  <c r="E4" i="1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4A336BAF-3D49-4A5E-9E30-1E6E9DD8606C}">
      <text>
        <r>
          <rPr>
            <sz val="8"/>
            <color indexed="81"/>
            <rFont val="Arial"/>
            <family val="2"/>
            <charset val="238"/>
          </rPr>
          <t>Source: National Health Insurance Fund Administration.</t>
        </r>
        <r>
          <rPr>
            <sz val="8"/>
            <color indexed="81"/>
            <rFont val="Tahoma"/>
            <family val="2"/>
            <charset val="238"/>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492D4253-F9E0-4188-9D5F-DC43500406D1}">
      <text>
        <r>
          <rPr>
            <sz val="8"/>
            <color indexed="81"/>
            <rFont val="Arial"/>
            <family val="2"/>
            <charset val="238"/>
          </rPr>
          <t>Data of pay offices, where sick-pay was directly paid. The data include employers where social security pay-office functions.  
Source: National Health Insurance Fund Administration.</t>
        </r>
      </text>
    </comment>
    <comment ref="A5" authorId="0" shapeId="0" xr:uid="{EFD05B8E-EBB8-4ADA-B6B8-BA96DEC48927}">
      <text>
        <r>
          <rPr>
            <sz val="8"/>
            <color indexed="81"/>
            <rFont val="Arial"/>
            <family val="2"/>
            <charset val="238"/>
          </rPr>
          <t xml:space="preserve">By working  days.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01043FAA-BCE2-413A-841F-55D3FDF48451}">
      <text>
        <r>
          <rPr>
            <sz val="8"/>
            <color indexed="81"/>
            <rFont val="Arial"/>
            <family val="2"/>
            <charset val="238"/>
          </rPr>
          <t>Source: National Health Insurance Fund, Hungarian State Treasury.</t>
        </r>
        <r>
          <rPr>
            <sz val="8"/>
            <color indexed="81"/>
            <rFont val="Tahoma"/>
            <family val="2"/>
            <charset val="238"/>
          </rPr>
          <t xml:space="preserv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A23273F8-3E8B-4D37-8D43-2F8C9D0D0DC1}">
      <text>
        <r>
          <rPr>
            <sz val="8"/>
            <color indexed="81"/>
            <rFont val="Arial"/>
            <family val="2"/>
            <charset val="238"/>
          </rPr>
          <t>Source: Act LXXXIV of 1998, Act  XXXIII of 2002.</t>
        </r>
        <r>
          <rPr>
            <sz val="8"/>
            <color indexed="81"/>
            <rFont val="Tahoma"/>
            <family val="2"/>
            <charset val="238"/>
          </rPr>
          <t xml:space="preserve">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449AEE1B-FE88-43DA-83D9-8DF76FDC9135}">
      <text>
        <r>
          <rPr>
            <sz val="8"/>
            <color indexed="81"/>
            <rFont val="Arial"/>
            <family val="2"/>
            <charset val="238"/>
          </rPr>
          <t>Between 1999 and 8 November 2002 child-care assistance benefit: combined data of family allowance and schooling support.</t>
        </r>
        <r>
          <rPr>
            <sz val="8"/>
            <color indexed="81"/>
            <rFont val="Tahoma"/>
            <family val="2"/>
            <charset val="238"/>
          </rPr>
          <t xml:space="preserve">
Source: Hungarian State Treasury.</t>
        </r>
      </text>
    </comment>
    <comment ref="A6" authorId="0" shapeId="0" xr:uid="{0865F0A8-60BA-46D8-8E9A-8ADEE3101B84}">
      <text>
        <r>
          <rPr>
            <sz val="8"/>
            <color indexed="81"/>
            <rFont val="Arial"/>
            <family val="2"/>
            <charset val="238"/>
          </rPr>
          <t>From 2002 including 13th-month supplement.</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53F06E7F-857A-49C5-BFB4-D734789BF771}">
      <text>
        <r>
          <rPr>
            <i/>
            <sz val="8"/>
            <color indexed="81"/>
            <rFont val="Arial"/>
            <family val="2"/>
            <charset val="238"/>
          </rPr>
          <t>Excluding  children living in children's homes.
Source: Hungarian State Treasury.</t>
        </r>
      </text>
    </comment>
    <comment ref="A7" authorId="0" shapeId="0" xr:uid="{57174CCF-C9D8-4FD5-AE4F-3E9069F77E35}">
      <text>
        <r>
          <rPr>
            <sz val="8"/>
            <color indexed="81"/>
            <rFont val="Arial"/>
            <family val="2"/>
            <charset val="238"/>
          </rPr>
          <t>Including co-habitees.</t>
        </r>
        <r>
          <rPr>
            <sz val="8"/>
            <color indexed="81"/>
            <rFont val="Tahoma"/>
            <family val="2"/>
            <charset val="238"/>
          </rPr>
          <t xml:space="preserve">
</t>
        </r>
      </text>
    </comment>
    <comment ref="A10" authorId="0" shapeId="0" xr:uid="{6E97064E-129C-4EB0-9228-B9656FDC404D}">
      <text>
        <r>
          <rPr>
            <sz val="8"/>
            <color indexed="81"/>
            <rFont val="Arial"/>
            <family val="2"/>
            <charset val="238"/>
          </rPr>
          <t>Including co-habitees.</t>
        </r>
        <r>
          <rPr>
            <sz val="8"/>
            <color indexed="81"/>
            <rFont val="Tahoma"/>
            <family val="2"/>
            <charset val="238"/>
          </rPr>
          <t xml:space="preserve">
</t>
        </r>
      </text>
    </comment>
    <comment ref="A13" authorId="0" shapeId="0" xr:uid="{767F8E9D-AF58-43A2-B2D6-08B8887D6C8C}">
      <text>
        <r>
          <rPr>
            <sz val="8"/>
            <color indexed="81"/>
            <rFont val="Arial"/>
            <family val="2"/>
            <charset val="238"/>
          </rPr>
          <t>Including co-habitees.</t>
        </r>
        <r>
          <rPr>
            <sz val="8"/>
            <color indexed="81"/>
            <rFont val="Tahoma"/>
            <family val="2"/>
            <charset val="238"/>
          </rPr>
          <t xml:space="preserve">
</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1DD497A8-0EF8-4FB4-91E4-A0FFE10156B6}">
      <text>
        <r>
          <rPr>
            <i/>
            <sz val="8"/>
            <color indexed="81"/>
            <rFont val="Tahoma"/>
            <family val="2"/>
            <charset val="238"/>
          </rPr>
          <t>Including young people receiving after-care provision.</t>
        </r>
        <r>
          <rPr>
            <sz val="8"/>
            <color indexed="81"/>
            <rFont val="Tahoma"/>
            <family val="2"/>
            <charset val="238"/>
          </rPr>
          <t xml:space="preserve">
</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CA150194-2537-4757-8236-4DD0824A67CA}">
      <text>
        <r>
          <rPr>
            <sz val="8"/>
            <color indexed="81"/>
            <rFont val="Arial"/>
            <family val="2"/>
            <charset val="238"/>
          </rPr>
          <t>Data apply to 31 May.</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9" authorId="0" shapeId="0" xr:uid="{6CE2C039-A130-49A9-BC4E-18365C0D95FE}">
      <text>
        <r>
          <rPr>
            <sz val="8"/>
            <color indexed="81"/>
            <rFont val="Arial"/>
            <family val="2"/>
            <charset val="238"/>
          </rPr>
          <t>Until 2005 the number of child welfare services and child welfare service providers without the day nurseries.
From 2006 on the number of child welfare services, with the involved settlements providing a service.</t>
        </r>
      </text>
    </comment>
    <comment ref="A10" authorId="0" shapeId="0" xr:uid="{18BD0040-DD57-43D8-839B-B3B369404436}">
      <text>
        <r>
          <rPr>
            <sz val="8"/>
            <color indexed="81"/>
            <rFont val="Arial"/>
            <family val="2"/>
            <charset val="238"/>
          </rPr>
          <t>Until 2005 the number of child welfare services and child welfare service providers without the day nurseries.
From 2006 on the number of child welfare services, with the involved settlements providing a service.</t>
        </r>
      </text>
    </comment>
    <comment ref="A11" authorId="0" shapeId="0" xr:uid="{C3C36B4A-8503-44B5-8B70-73E3C292573F}">
      <text>
        <r>
          <rPr>
            <sz val="8"/>
            <color indexed="81"/>
            <rFont val="Arial"/>
            <family val="2"/>
            <charset val="238"/>
          </rPr>
          <t>Until 2005 the number of child welfare services and child welfare service providers without the day nurseries.
From 2006 on the number of child welfare services, with the involved settlements providing a service.</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E5" authorId="0" shapeId="0" xr:uid="{19185FB6-1468-4317-96EF-A807BD41C669}">
      <text>
        <r>
          <rPr>
            <sz val="8"/>
            <color indexed="81"/>
            <rFont val="Arial"/>
            <family val="2"/>
            <charset val="238"/>
          </rPr>
          <t>Approved places.</t>
        </r>
      </text>
    </comment>
    <comment ref="E11" authorId="0" shapeId="0" xr:uid="{38933626-39B8-4710-8E15-E76D8D6F0BAD}">
      <text>
        <r>
          <rPr>
            <sz val="8"/>
            <color indexed="81"/>
            <rFont val="Arial"/>
            <family val="2"/>
            <charset val="238"/>
          </rPr>
          <t>Approved places.</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B2" authorId="0" shapeId="0" xr:uid="{64365350-C012-45F2-AD5C-9615DC2B088F}">
      <text>
        <r>
          <rPr>
            <sz val="8"/>
            <color indexed="81"/>
            <rFont val="Tahoma"/>
            <family val="2"/>
            <charset val="238"/>
          </rPr>
          <t>Long-term and short-term care and more than one type of care within them may be provided at one site, so aggregated figures may deviate from the total of partial data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9C1AE192-BAA9-4DA3-AC2F-CB8ADE5CC3DE}">
      <text>
        <r>
          <rPr>
            <sz val="8"/>
            <color indexed="81"/>
            <rFont val="Arial"/>
            <family val="2"/>
            <charset val="238"/>
          </rPr>
          <t xml:space="preserve">Source: Central Administration of National Pension Insurance.
</t>
        </r>
      </text>
    </comment>
    <comment ref="A12" authorId="0" shapeId="0" xr:uid="{92261A43-3CCF-44C8-AC61-DE00A642AED0}">
      <text>
        <r>
          <rPr>
            <sz val="8"/>
            <color indexed="81"/>
            <rFont val="Tahoma"/>
            <family val="2"/>
            <charset val="238"/>
          </rPr>
          <t xml:space="preserve">Based on legal regulation provisions financed by the Health Insurance Fund till 2006 are transferred to the duty of Pension Insurance Fund from 2007. </t>
        </r>
        <r>
          <rPr>
            <sz val="8"/>
            <color indexed="81"/>
            <rFont val="Tahoma"/>
            <family val="2"/>
            <charset val="238"/>
          </rPr>
          <t xml:space="preserve">
</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F4" authorId="0" shapeId="0" xr:uid="{878CDBB3-FE0D-48EC-A832-924F5C0FE7E8}">
      <text>
        <r>
          <rPr>
            <sz val="8"/>
            <color indexed="81"/>
            <rFont val="Arial"/>
            <family val="2"/>
            <charset val="238"/>
          </rPr>
          <t>Including social organizations.</t>
        </r>
      </text>
    </comment>
    <comment ref="F5" authorId="0" shapeId="0" xr:uid="{717D3C91-C3FE-4AB5-879C-5CC471A89214}">
      <text>
        <r>
          <rPr>
            <sz val="8"/>
            <color indexed="81"/>
            <rFont val="Arial"/>
            <family val="2"/>
            <charset val="238"/>
          </rPr>
          <t>Including social organizations.</t>
        </r>
      </text>
    </comment>
    <comment ref="F6" authorId="0" shapeId="0" xr:uid="{F059CCF6-B94C-4845-B261-8A1A4A8182E8}">
      <text>
        <r>
          <rPr>
            <sz val="8"/>
            <color indexed="81"/>
            <rFont val="Arial"/>
            <family val="2"/>
            <charset val="238"/>
          </rPr>
          <t>Including social organizations.</t>
        </r>
      </text>
    </comment>
  </commentList>
</comments>
</file>

<file path=xl/comments2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F2" authorId="0" shapeId="0" xr:uid="{E00BA6B6-2461-4B33-B423-D4E6FB6920F4}">
      <text>
        <r>
          <rPr>
            <sz val="8"/>
            <color indexed="81"/>
            <rFont val="Tahoma"/>
            <family val="2"/>
            <charset val="238"/>
          </rPr>
          <t>Including social organizations.</t>
        </r>
      </text>
    </comment>
  </commentList>
</comments>
</file>

<file path=xl/comments2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D3" authorId="0" shapeId="0" xr:uid="{32CC2876-77B6-4A3A-B6E4-5B09A708628D}">
      <text>
        <r>
          <rPr>
            <sz val="8"/>
            <color indexed="81"/>
            <rFont val="Arial"/>
            <family val="2"/>
            <charset val="238"/>
          </rPr>
          <t>Due to 1 July 2006 eligibility changes social benefit recipient data (average number) and per capita average benefits refer to the 1 July 2006 – 31 December 2006 period.</t>
        </r>
      </text>
    </comment>
    <comment ref="D4" authorId="0" shapeId="0" xr:uid="{07EFE7AC-6C6E-4FB1-A33B-E4AC21B7679D}">
      <text>
        <r>
          <rPr>
            <sz val="8"/>
            <color indexed="81"/>
            <rFont val="Arial"/>
            <family val="2"/>
            <charset val="238"/>
          </rPr>
          <t>Due to 1 July 2006 eligibility changes social benefit recipient data (average number) and per capita average benefits refer to the 1 July 2006 – 31 December 2006 period.</t>
        </r>
      </text>
    </comment>
  </commentList>
</comments>
</file>

<file path=xl/comments2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E424BA0D-3498-4D5B-A9B8-AF47939433BF}">
      <text>
        <r>
          <rPr>
            <sz val="8"/>
            <color indexed="81"/>
            <rFont val="Arial"/>
            <family val="2"/>
            <charset val="238"/>
          </rPr>
          <t>Data after pension increase.
Source: Central Administration of National Pension Insurance. Data of 66 persons are not complete, therefore they are not included in the classification.</t>
        </r>
      </text>
    </comment>
    <comment ref="A31" authorId="0" shapeId="0" xr:uid="{0273DE69-4B0F-4DD0-9C07-8039544D37ED}">
      <text>
        <r>
          <rPr>
            <sz val="8"/>
            <color indexed="81"/>
            <rFont val="Arial"/>
            <family val="2"/>
            <charset val="238"/>
          </rPr>
          <t>Including temporary-, regular social and miners health deterioration allowances.</t>
        </r>
      </text>
    </comment>
  </commentList>
</comments>
</file>

<file path=xl/comments2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3FC15FE4-0D65-47E6-A6B8-C3FC9B2F9686}">
      <text>
        <r>
          <rPr>
            <sz val="8"/>
            <color indexed="81"/>
            <rFont val="Arial"/>
            <family val="2"/>
            <charset val="238"/>
          </rPr>
          <t xml:space="preserve">Data after pension increase.
Data of 66 persons are not complete, therefore they are not included in the classification.
Source: Central Administration of National Pension Insurance. </t>
        </r>
      </text>
    </comment>
    <comment ref="A31" authorId="0" shapeId="0" xr:uid="{F511AC6A-D88A-4462-9E69-F2F7011EA03F}">
      <text>
        <r>
          <rPr>
            <sz val="8"/>
            <color indexed="81"/>
            <rFont val="Arial"/>
            <family val="2"/>
            <charset val="238"/>
          </rPr>
          <t>Including temporary-, regular social and miners health deterioration allowances.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118C2EDC-59C0-420C-B705-BFB2E9B0D36C}">
      <text>
        <r>
          <rPr>
            <sz val="8"/>
            <color indexed="81"/>
            <rFont val="Arial"/>
            <family val="2"/>
            <charset val="238"/>
          </rPr>
          <t>Excluding military bodies and dependent provisions, including data on the Hungarian State Railways.
Source: Central Administration of National Pension Insurance.</t>
        </r>
      </text>
    </comment>
    <comment ref="A5" authorId="0" shapeId="0" xr:uid="{0A4F32ED-A5C8-4454-9ED5-65425622E688}">
      <text>
        <r>
          <rPr>
            <sz val="8"/>
            <color indexed="81"/>
            <rFont val="Tahoma"/>
            <family val="2"/>
            <charset val="238"/>
          </rPr>
          <t>Claims for old age-, disability-, accident  disability-, dependent-, accident dependent pensions.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A2CD0B5A-C9D4-4419-B115-79EF59C62AF7}">
      <text>
        <r>
          <rPr>
            <sz val="8"/>
            <color indexed="81"/>
            <rFont val="Arial"/>
            <family val="2"/>
            <charset val="238"/>
          </rPr>
          <t>Source: Central Administration of National Pension Insurance.</t>
        </r>
        <r>
          <rPr>
            <sz val="8"/>
            <color indexed="81"/>
            <rFont val="Tahoma"/>
            <family val="2"/>
            <charset val="238"/>
          </rPr>
          <t xml:space="preserve">
</t>
        </r>
      </text>
    </comment>
    <comment ref="A7" authorId="0" shapeId="0" xr:uid="{6F8D8DA9-F0F2-4C2B-A08D-CF3779A56521}">
      <text>
        <r>
          <rPr>
            <sz val="8"/>
            <color indexed="81"/>
            <rFont val="Arial"/>
            <family val="2"/>
            <charset val="238"/>
          </rPr>
          <t>Data include the sum of thirteenth month pension paid since 2004.</t>
        </r>
      </text>
    </comment>
    <comment ref="B16" authorId="0" shapeId="0" xr:uid="{B8C829D9-3055-47E4-9B61-9D352CE986FA}">
      <text>
        <r>
          <rPr>
            <sz val="8"/>
            <color indexed="81"/>
            <rFont val="Arial"/>
            <family val="2"/>
            <charset val="238"/>
          </rPr>
          <t>Calculated with consumer price index (109,8)</t>
        </r>
      </text>
    </comment>
    <comment ref="A17" authorId="0" shapeId="0" xr:uid="{034AE01B-0776-49BC-9A4F-243CFCFED321}">
      <text>
        <r>
          <rPr>
            <sz val="8"/>
            <color indexed="81"/>
            <rFont val="Arial"/>
            <family val="2"/>
            <charset val="238"/>
          </rPr>
          <t xml:space="preserve">See Methodology. </t>
        </r>
        <r>
          <rPr>
            <sz val="8"/>
            <color indexed="81"/>
            <rFont val="Tahoma"/>
            <family val="2"/>
            <charset val="238"/>
          </rPr>
          <t xml:space="preserve">
</t>
        </r>
      </text>
    </comment>
    <comment ref="B19" authorId="0" shapeId="0" xr:uid="{03C3C6F8-68AB-49CA-BFC7-03DB5D4EFFCE}">
      <text>
        <r>
          <rPr>
            <sz val="8"/>
            <color indexed="81"/>
            <rFont val="Tahoma"/>
            <family val="2"/>
            <charset val="238"/>
          </rPr>
          <t>Calculated with consumer price index (109,8)</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B2" authorId="0" shapeId="0" xr:uid="{8E23D372-BFDB-4402-A8EF-FA8F3B92A632}">
      <text>
        <r>
          <rPr>
            <sz val="8"/>
            <color indexed="81"/>
            <rFont val="Tahoma"/>
            <family val="2"/>
            <charset val="238"/>
          </rPr>
          <t>Including exemption by age pension.</t>
        </r>
      </text>
    </comment>
    <comment ref="D2" authorId="0" shapeId="0" xr:uid="{019033AD-E417-4EE7-B7FB-D9AF2CE55F85}">
      <text>
        <r>
          <rPr>
            <sz val="8"/>
            <color indexed="81"/>
            <rFont val="Arial"/>
            <family val="2"/>
            <charset val="238"/>
          </rPr>
          <t>Including early retirement, pre- and miners' pensions.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B6B66987-DC6A-4183-8099-82ACAD3A0C84}">
      <text>
        <r>
          <rPr>
            <sz val="8"/>
            <color indexed="81"/>
            <rFont val="Arial"/>
            <family val="2"/>
            <charset val="238"/>
          </rPr>
          <t>Source: Central Administration of National Pension Insurance.</t>
        </r>
        <r>
          <rPr>
            <sz val="8"/>
            <color indexed="81"/>
            <rFont val="Tahoma"/>
            <family val="2"/>
            <charset val="238"/>
          </rPr>
          <t xml:space="preserve">
</t>
        </r>
      </text>
    </comment>
    <comment ref="A8" authorId="0" shapeId="0" xr:uid="{0A2DB5B6-4B06-40A3-82CA-882BC40BA865}">
      <text>
        <r>
          <rPr>
            <sz val="8"/>
            <color indexed="81"/>
            <rFont val="Tahoma"/>
            <family val="2"/>
            <charset val="238"/>
          </rPr>
          <t>Including temporary widowhood pensioners.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96A2FF34-F098-4A45-8879-AA9B0718C4F2}">
      <text>
        <r>
          <rPr>
            <sz val="8"/>
            <color indexed="81"/>
            <rFont val="Tahoma"/>
            <family val="2"/>
            <charset val="238"/>
          </rPr>
          <t xml:space="preserve">Data after pension increase. Source: Central Administration of National Pension Insurance.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A7355AE5-BBCA-4128-BCBB-AFF29FBDFD35}">
      <text>
        <r>
          <rPr>
            <sz val="8"/>
            <color indexed="81"/>
            <rFont val="Arial"/>
            <family val="2"/>
            <charset val="238"/>
          </rPr>
          <t>Data after pension increase.
Source: Central Administration of National Pension Insurance.</t>
        </r>
      </text>
    </comment>
    <comment ref="E2" authorId="0" shapeId="0" xr:uid="{E7755106-A75E-4221-9384-588750A77C8F}">
      <text>
        <r>
          <rPr>
            <sz val="8"/>
            <color indexed="81"/>
            <rFont val="Tahoma"/>
            <family val="2"/>
            <charset val="238"/>
          </rPr>
          <t>Including early retirement, pre- and miners' pensions.</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02F65B14-391C-464C-9052-80A0EC59E868}">
      <text>
        <r>
          <rPr>
            <sz val="8"/>
            <color indexed="81"/>
            <rFont val="Tahoma"/>
            <family val="2"/>
            <charset val="238"/>
          </rPr>
          <t>Including data of the Hungarian State Railways, excluding data of professionals serving at armed forces, military organizations and civil national security services. The sick-pay data include also accident sick-pay.
Source: National Health Insurance Fund Administration.</t>
        </r>
        <r>
          <rPr>
            <sz val="8"/>
            <color indexed="81"/>
            <rFont val="Tahoma"/>
            <family val="2"/>
            <charset val="238"/>
          </rPr>
          <t xml:space="preserve">
</t>
        </r>
      </text>
    </comment>
  </commentList>
</comments>
</file>

<file path=xl/sharedStrings.xml><?xml version="1.0" encoding="utf-8"?>
<sst xmlns="http://schemas.openxmlformats.org/spreadsheetml/2006/main" count="664" uniqueCount="392">
  <si>
    <t>Expenditures, total</t>
  </si>
  <si>
    <t>provisions of the Health Insurance Fund for liabilities and charges</t>
  </si>
  <si>
    <t>expenses of asset management</t>
  </si>
  <si>
    <t>other expenses</t>
  </si>
  <si>
    <t>Of which: operational expenses</t>
  </si>
  <si>
    <t>Other expenses</t>
  </si>
  <si>
    <t>Resources transferred to the Pension Insurance Fund to cover pensions</t>
  </si>
  <si>
    <t>accident rent</t>
  </si>
  <si>
    <t>expenses of paying child-care fee</t>
  </si>
  <si>
    <t>pregnancy and confinement benefit</t>
  </si>
  <si>
    <t>compensation rent</t>
  </si>
  <si>
    <t>sickness benefits</t>
  </si>
  <si>
    <t>Of which: sick-pay</t>
  </si>
  <si>
    <t>Benefits in cash</t>
  </si>
  <si>
    <t>expenses resulting from international agreements and emergency treatments provided abroad</t>
  </si>
  <si>
    <t>refunding of travel expenses</t>
  </si>
  <si>
    <t>subsidization of therapeutical equipments</t>
  </si>
  <si>
    <t>subsidization of medicaments</t>
  </si>
  <si>
    <t>mother's milk supply</t>
  </si>
  <si>
    <t>balneological services</t>
  </si>
  <si>
    <t>Of which: curative-preventive health cares</t>
  </si>
  <si>
    <t>Provisions in kind</t>
  </si>
  <si>
    <t>Expenditures</t>
  </si>
  <si>
    <t>Revenues, total</t>
  </si>
  <si>
    <t>Revenues used for operation</t>
  </si>
  <si>
    <t xml:space="preserve">Revenues from assets management </t>
  </si>
  <si>
    <t>revenues from visit fee and hospital day care fee</t>
  </si>
  <si>
    <t>repayments of health care providers</t>
  </si>
  <si>
    <t>reimbursement of benefits based on international agreements</t>
  </si>
  <si>
    <t>payment of medicament producers, distributors</t>
  </si>
  <si>
    <t>return of payments, other revenues</t>
  </si>
  <si>
    <t xml:space="preserve">accident and other damage compensation </t>
  </si>
  <si>
    <t>Of which: private charge of abortion</t>
  </si>
  <si>
    <t>Other revenues</t>
  </si>
  <si>
    <t>temporary supplement of medicament subsidy by special claim</t>
  </si>
  <si>
    <t>reimbursement of expenses on child-care fee</t>
  </si>
  <si>
    <t>received liquid assetst from the central budget</t>
  </si>
  <si>
    <t>budgetary contribution to expenses connected with handling of health tasks</t>
  </si>
  <si>
    <t>Of which: reimbursement of costs connected with abortion</t>
  </si>
  <si>
    <t>Central budget contributions</t>
  </si>
  <si>
    <t>charge of overdue payments, fine</t>
  </si>
  <si>
    <t>health contribution</t>
  </si>
  <si>
    <t>Start card allowance</t>
  </si>
  <si>
    <t>employer's contribution to sick-pay</t>
  </si>
  <si>
    <t>insuree's health insurance contribution</t>
  </si>
  <si>
    <t>contribution accounted for coupon of  rates, taxes</t>
  </si>
  <si>
    <t>contribution paid according to agreement</t>
  </si>
  <si>
    <t>pensioner private entrepreneur health insurance contribution</t>
  </si>
  <si>
    <t xml:space="preserve">within it: health insurance contribution for unemployed provision </t>
  </si>
  <si>
    <t>Of which: employer's health insurance contribution</t>
  </si>
  <si>
    <t>Revenues and contributions</t>
  </si>
  <si>
    <t>Revenues</t>
  </si>
  <si>
    <t>million, HUF</t>
  </si>
  <si>
    <t>Revenues and expenditures</t>
  </si>
  <si>
    <t>3.5.1. Revenues and expenditures of the Health Insurance Fund, 2007</t>
  </si>
  <si>
    <t xml:space="preserve">Total  </t>
  </si>
  <si>
    <t>Expenditures of assets management</t>
  </si>
  <si>
    <t>Operational expenditure</t>
  </si>
  <si>
    <t>Pension insurance and other expenditure</t>
  </si>
  <si>
    <t>lump-sum payment under special consideration</t>
  </si>
  <si>
    <t>13th month retirement pension</t>
  </si>
  <si>
    <t>retirement allowances paid to dependents of the retired person</t>
  </si>
  <si>
    <t xml:space="preserve">disabillity and accident disabillity pensions </t>
  </si>
  <si>
    <t>old-age pension</t>
  </si>
  <si>
    <t>Of which:</t>
  </si>
  <si>
    <t>Retirement allowances</t>
  </si>
  <si>
    <t>Total</t>
  </si>
  <si>
    <t>Revenues connected with assets management</t>
  </si>
  <si>
    <t>resources taken from Health Insurance Fund to cover pensions benefits</t>
  </si>
  <si>
    <t>other revenues connected with pension insurance</t>
  </si>
  <si>
    <t xml:space="preserve">contributions from central government </t>
  </si>
  <si>
    <t>interest on overdue payments and penalty</t>
  </si>
  <si>
    <t>other revenues and contributions</t>
  </si>
  <si>
    <t>pension contribution revenues from insured persons</t>
  </si>
  <si>
    <t>employer's pension insurance revenues</t>
  </si>
  <si>
    <t>Million HUF</t>
  </si>
  <si>
    <t>3.5.2. Revenues and expenditures of the Pension Insurance Fund, 2007</t>
  </si>
  <si>
    <t>Disability allowance</t>
  </si>
  <si>
    <t xml:space="preserve">Benefits to persons with reduced working ability </t>
  </si>
  <si>
    <t xml:space="preserve">Number of approval rulings for retirement claims </t>
  </si>
  <si>
    <t xml:space="preserve">Number of resolutions, total </t>
  </si>
  <si>
    <t xml:space="preserve"> Disability allowance</t>
  </si>
  <si>
    <t>Benefits to persons with reduced working ability</t>
  </si>
  <si>
    <t xml:space="preserve"> Application for approval of contribution period</t>
  </si>
  <si>
    <t>Claims for pension announcement</t>
  </si>
  <si>
    <t xml:space="preserve"> Of which:</t>
  </si>
  <si>
    <t>Number of claims, total</t>
  </si>
  <si>
    <t>Denomination</t>
  </si>
  <si>
    <t>3.5.3. Retirement claims</t>
  </si>
  <si>
    <t>Change of the real value of pensions</t>
  </si>
  <si>
    <t>Change of the nominal value of pensions</t>
  </si>
  <si>
    <t>Net pension index</t>
  </si>
  <si>
    <t>Real terms of monthly provision per provisioner</t>
  </si>
  <si>
    <t>..</t>
  </si>
  <si>
    <t>Consumer price index for pensioners</t>
  </si>
  <si>
    <t>Nominal amount of monthly provision per provisioner</t>
  </si>
  <si>
    <t>Previous year = 100.0</t>
  </si>
  <si>
    <t>2000 = 100,0</t>
  </si>
  <si>
    <t>as a  % of the average net nominal earnings</t>
  </si>
  <si>
    <t>Monthly nominal amount of provision per capita, HUF</t>
  </si>
  <si>
    <t xml:space="preserve"> as a % of the GDP</t>
  </si>
  <si>
    <t>Amounts paid, billion HUF</t>
  </si>
  <si>
    <t>as a % of the population</t>
  </si>
  <si>
    <t xml:space="preserve">Average number of provisioners, thousands </t>
  </si>
  <si>
    <t xml:space="preserve">Denomination </t>
  </si>
  <si>
    <t>3.5.4. Pensions, retirement provisions</t>
  </si>
  <si>
    <t>pensions</t>
  </si>
  <si>
    <t>Pensions by total own right</t>
  </si>
  <si>
    <t>Pensions by cause of employment policy</t>
  </si>
  <si>
    <t>Disability and accident disability</t>
  </si>
  <si>
    <t>Old-age</t>
  </si>
  <si>
    <t>Year</t>
  </si>
  <si>
    <t>3.5.5. Number of new pensions by own right in the respective year</t>
  </si>
  <si>
    <t>Recipients of other retirement provision</t>
  </si>
  <si>
    <t>Recipients of marital supplement</t>
  </si>
  <si>
    <t>Recipients of disability benefit</t>
  </si>
  <si>
    <t>Recipients of accident benefit</t>
  </si>
  <si>
    <t>Rentiers of agricultural co-operatives</t>
  </si>
  <si>
    <t>Recipients of orphan's allowance</t>
  </si>
  <si>
    <t>Recipients of parents’ pension</t>
  </si>
  <si>
    <t>Widowhood pensioners</t>
  </si>
  <si>
    <t>Miners’ and early retirement pensioners</t>
  </si>
  <si>
    <t>below retirement age</t>
  </si>
  <si>
    <t>above retirement age</t>
  </si>
  <si>
    <t>Disability pensioners</t>
  </si>
  <si>
    <t>Old-age pensioners</t>
  </si>
  <si>
    <t>Females</t>
  </si>
  <si>
    <t>Males</t>
  </si>
  <si>
    <t>Provisioners</t>
  </si>
  <si>
    <t>3.5.6. Pensioners and retirement provisioners by type of provision, January 2008 [persons]</t>
  </si>
  <si>
    <t>Pension, total</t>
  </si>
  <si>
    <t>Survivors' allowance</t>
  </si>
  <si>
    <t>Disability pension under retirement age</t>
  </si>
  <si>
    <t>Disability pension above retirement age</t>
  </si>
  <si>
    <t>Of which: Old-age pension under retirement age</t>
  </si>
  <si>
    <t>Old-age pension</t>
  </si>
  <si>
    <t>Pension by own right</t>
  </si>
  <si>
    <t>Average monthly sum of full provision</t>
  </si>
  <si>
    <t>3.5.7. Average pension provisions by type of benefit, January 2008 [HUF]</t>
  </si>
  <si>
    <t>150 000–</t>
  </si>
  <si>
    <t>120 000–149 999</t>
  </si>
  <si>
    <t>110 000–119 999</t>
  </si>
  <si>
    <t>100 000–109 999</t>
  </si>
  <si>
    <t xml:space="preserve">  90 000–  99 999</t>
  </si>
  <si>
    <t xml:space="preserve">  80 000–  89 999</t>
  </si>
  <si>
    <t xml:space="preserve">  70 000–  79 999</t>
  </si>
  <si>
    <t xml:space="preserve">  60 000–  69 999</t>
  </si>
  <si>
    <t xml:space="preserve">  50 000–  59 999</t>
  </si>
  <si>
    <t xml:space="preserve">  40 000–  49 999</t>
  </si>
  <si>
    <t xml:space="preserve">  30 000–  39 999</t>
  </si>
  <si>
    <t xml:space="preserve">  20 000–  29 999</t>
  </si>
  <si>
    <t xml:space="preserve">–  19 999  </t>
  </si>
  <si>
    <t>pensioners below retirement age</t>
  </si>
  <si>
    <t>pensioners above retirement age</t>
  </si>
  <si>
    <t>Pensioners by own right, total</t>
  </si>
  <si>
    <t>Pensioners by cause of employ-ment policy</t>
  </si>
  <si>
    <t>Disability pension</t>
  </si>
  <si>
    <t>Monthly sum of full provision, HUF</t>
  </si>
  <si>
    <t>3.5.8. Number of full pensioners by monthly provision, January 2008 [persons]</t>
  </si>
  <si>
    <t>Expenditure per sick-pay day, HUF</t>
  </si>
  <si>
    <t>Sick-pay expenditure, million HUF</t>
  </si>
  <si>
    <t>self employed</t>
  </si>
  <si>
    <t>employees</t>
  </si>
  <si>
    <t xml:space="preserve">Of which: </t>
  </si>
  <si>
    <t>Sick-pay days per case</t>
  </si>
  <si>
    <t>Sick-pay days per claimants</t>
  </si>
  <si>
    <t>Number of sick-pay days, million</t>
  </si>
  <si>
    <t xml:space="preserve">Rate of persons on sick-pay, %  </t>
  </si>
  <si>
    <t>self employed, thousands</t>
  </si>
  <si>
    <t>employees, thousands</t>
  </si>
  <si>
    <t>Daily average number of persons on sick-pay, thousands</t>
  </si>
  <si>
    <t>Daily average number of claimants, thousands</t>
  </si>
  <si>
    <t xml:space="preserve">Denomination  </t>
  </si>
  <si>
    <t>3.5.9. Sick-pay</t>
  </si>
  <si>
    <t>Expenditure per working day, HUF</t>
  </si>
  <si>
    <t>Expenditure on  sick-leave, million HUF</t>
  </si>
  <si>
    <t xml:space="preserve">Daily average number of persons on sick-leave, thousands </t>
  </si>
  <si>
    <t>Of which: working days, million</t>
  </si>
  <si>
    <t xml:space="preserve">Number of calendar days of sick-leave, million </t>
  </si>
  <si>
    <t xml:space="preserve">Denomination   </t>
  </si>
  <si>
    <t>3.5.10. Sick-leave</t>
  </si>
  <si>
    <t xml:space="preserve">Amount of child care allowance and fee as a % of the GDP </t>
  </si>
  <si>
    <t>Per capita average, HUF/month</t>
  </si>
  <si>
    <t>Amount paid, million HUF</t>
  </si>
  <si>
    <t>Average monthly number of persons receiving child-care fee, thousands</t>
  </si>
  <si>
    <t>Fee</t>
  </si>
  <si>
    <t>Average monthly number of persons entitled for allowance, thousands</t>
  </si>
  <si>
    <t>Allowance</t>
  </si>
  <si>
    <t>3.5.11. Child-care allowance and fee</t>
  </si>
  <si>
    <t>family</t>
  </si>
  <si>
    <t>single parent</t>
  </si>
  <si>
    <t>For chronically ill or handicapped children per child</t>
  </si>
  <si>
    <t>For three and more children per child</t>
  </si>
  <si>
    <t>For two children per child</t>
  </si>
  <si>
    <t>For one child</t>
  </si>
  <si>
    <t>Net amount per capita in a family</t>
  </si>
  <si>
    <t xml:space="preserve"> Recipients of benefit</t>
  </si>
  <si>
    <t>3.5.12. Monthly amount of family allowances (January) [HUF]</t>
  </si>
  <si>
    <t>Average amount per family, HUF/month</t>
  </si>
  <si>
    <t>Amount paid as a % of the GDP</t>
  </si>
  <si>
    <t>Amount paid, billion HUF</t>
  </si>
  <si>
    <t xml:space="preserve">Number of children receiving benefit as a % of ages 0–18 years </t>
  </si>
  <si>
    <t>Average monthly number of children receiving benefit, thousands</t>
  </si>
  <si>
    <t xml:space="preserve">Average monthly number of  families receiving benefit, thousands </t>
  </si>
  <si>
    <t>3.5.13. Comprehensive data on family allowance</t>
  </si>
  <si>
    <t>married couples</t>
  </si>
  <si>
    <t>single parents</t>
  </si>
  <si>
    <t>For three children</t>
  </si>
  <si>
    <t>For two children</t>
  </si>
  <si>
    <t>Number of recipients of benefit</t>
  </si>
  <si>
    <t>Apr. 2007</t>
  </si>
  <si>
    <t>Apr. 2006</t>
  </si>
  <si>
    <t>Apr. 2005</t>
  </si>
  <si>
    <t>Jul. 2000</t>
  </si>
  <si>
    <t>Number of children</t>
  </si>
  <si>
    <t>Number of families</t>
  </si>
  <si>
    <t>3.5.14. Recipients of family allowance [thousands]</t>
  </si>
  <si>
    <t xml:space="preserve">Aged 18 years and over </t>
  </si>
  <si>
    <t>Minors  total</t>
  </si>
  <si>
    <t>15–17 years old</t>
  </si>
  <si>
    <t>12–14 years old</t>
  </si>
  <si>
    <t>10–11 years old</t>
  </si>
  <si>
    <t xml:space="preserve">  6–  9 years old</t>
  </si>
  <si>
    <t xml:space="preserve">  4–  5 years old</t>
  </si>
  <si>
    <t xml:space="preserve">  –  3 years old</t>
  </si>
  <si>
    <t>Rate per ten thousand inhabitants of the same age</t>
  </si>
  <si>
    <t xml:space="preserve">    –  3 years old</t>
  </si>
  <si>
    <t>Number of young people receiving child protection</t>
  </si>
  <si>
    <t xml:space="preserve"> Age-groups</t>
  </si>
  <si>
    <t>3.5.15. Young people under child protection by age-groups</t>
  </si>
  <si>
    <t>Home providing nursing care</t>
  </si>
  <si>
    <t>Network of foster parents</t>
  </si>
  <si>
    <t>Children’s home</t>
  </si>
  <si>
    <t>foster care</t>
  </si>
  <si>
    <t>of which girls</t>
  </si>
  <si>
    <t>total</t>
  </si>
  <si>
    <t>long-term</t>
  </si>
  <si>
    <t>short-term</t>
  </si>
  <si>
    <t>temporary placement</t>
  </si>
  <si>
    <t>Young adults</t>
  </si>
  <si>
    <t>Minors</t>
  </si>
  <si>
    <t>Type of placement</t>
  </si>
  <si>
    <t>3.5.16. Placement of children and young adults who are under child protection, 2007</t>
  </si>
  <si>
    <t>Number of families where minors taken child protection live</t>
  </si>
  <si>
    <t>Number of minors taken into child protection</t>
  </si>
  <si>
    <t>Number of families where endangered minors live</t>
  </si>
  <si>
    <t>due to reasons of health</t>
  </si>
  <si>
    <t>due to financial reasons</t>
  </si>
  <si>
    <t>due to behaviour</t>
  </si>
  <si>
    <t>due to circumstances</t>
  </si>
  <si>
    <t>Number of endangered minors</t>
  </si>
  <si>
    <t>Number of persons under truesteeship</t>
  </si>
  <si>
    <t>Number of minors under guardianship</t>
  </si>
  <si>
    <t>3.5.17. Public guardianship authorities</t>
  </si>
  <si>
    <t>Minors declared as adoptable</t>
  </si>
  <si>
    <t>Dissoved adoptions</t>
  </si>
  <si>
    <t>For foreign citizens</t>
  </si>
  <si>
    <t>Approved adoptions</t>
  </si>
  <si>
    <t>3.5.18. Adoption</t>
  </si>
  <si>
    <t xml:space="preserve">Infants per one qualified nurse
</t>
  </si>
  <si>
    <t>Average daily number of infants nursed as a  % of places</t>
  </si>
  <si>
    <t>Infants enrolled as a % of infants in nursery age</t>
  </si>
  <si>
    <t>to other nurseries</t>
  </si>
  <si>
    <t>to private nurseries</t>
  </si>
  <si>
    <t>to nonprofit nurseries</t>
  </si>
  <si>
    <t xml:space="preserve">to nurseries of local governments </t>
  </si>
  <si>
    <t>Infants enrolled, total</t>
  </si>
  <si>
    <t>qualified, subordinate nurses</t>
  </si>
  <si>
    <t>Child-care nurse</t>
  </si>
  <si>
    <t>Number of places(active)</t>
  </si>
  <si>
    <t>Infant nurseries (active)</t>
  </si>
  <si>
    <t>3.5.19. Infant nurseries</t>
  </si>
  <si>
    <t>Number of children receiving care</t>
  </si>
  <si>
    <t>Number of settlements covered by service</t>
  </si>
  <si>
    <t>Number of settlements providing services</t>
  </si>
  <si>
    <t>Number of services</t>
  </si>
  <si>
    <t>Child welfare services</t>
  </si>
  <si>
    <t>Number of recipients of care</t>
  </si>
  <si>
    <t>Family care services</t>
  </si>
  <si>
    <t>3.5.20. Main data on family care services and child welfare services</t>
  </si>
  <si>
    <t>Number of children who care in temporary home of families</t>
  </si>
  <si>
    <t>Number of children who care in temporary home of children</t>
  </si>
  <si>
    <t>Number of children of who care in substitute parents</t>
  </si>
  <si>
    <t>Short term care</t>
  </si>
  <si>
    <t>Number of children who care in child minding</t>
  </si>
  <si>
    <t>Number of children who care in out of school care</t>
  </si>
  <si>
    <t>Day care</t>
  </si>
  <si>
    <t>3.5.21. Child welfare provision</t>
  </si>
  <si>
    <t>rate per ten thousand inhabitants over 60 years of age</t>
  </si>
  <si>
    <t>rate per ten thousand inhabitants</t>
  </si>
  <si>
    <t>number</t>
  </si>
  <si>
    <t>recipients</t>
  </si>
  <si>
    <t>Domestic care</t>
  </si>
  <si>
    <t>Social catering</t>
  </si>
  <si>
    <t>3.5.22. Main data on social catering and domestic care</t>
  </si>
  <si>
    <t>Persons cared per ten thousand inhabitants</t>
  </si>
  <si>
    <t>Number of nurses</t>
  </si>
  <si>
    <t>Number of cared persons</t>
  </si>
  <si>
    <t>Number of active places</t>
  </si>
  <si>
    <t>Day-time institutions</t>
  </si>
  <si>
    <t>Day-time homes for the handicapped</t>
  </si>
  <si>
    <t xml:space="preserve">Persons cared per ten thousand inhabitants over 60 years of age </t>
  </si>
  <si>
    <t>Number of  active places</t>
  </si>
  <si>
    <t>Number of clubs</t>
  </si>
  <si>
    <t>Clubs for the aged</t>
  </si>
  <si>
    <t>3.5.23. Social institutions providing day-time care</t>
  </si>
  <si>
    <t>Home for homeless persons, homeless shelter</t>
  </si>
  <si>
    <t>Home for addicts</t>
  </si>
  <si>
    <t>Home for handicapped persons</t>
  </si>
  <si>
    <t>Home for psychiatric patients</t>
  </si>
  <si>
    <t>Home for the aged</t>
  </si>
  <si>
    <t xml:space="preserve">                                                                        </t>
  </si>
  <si>
    <t>Occupancy rate,%</t>
  </si>
  <si>
    <t>Residents per ten thousand inhabitants</t>
  </si>
  <si>
    <t>Number of residents</t>
  </si>
  <si>
    <t>Beds</t>
  </si>
  <si>
    <t>Number of sites</t>
  </si>
  <si>
    <t>Year, type of institution</t>
  </si>
  <si>
    <t>3.5.24. Long- and short-term residential social institutions</t>
  </si>
  <si>
    <t>–</t>
  </si>
  <si>
    <t>Other home</t>
  </si>
  <si>
    <t>Home for homeless persons, homeless shelter and night-shelter</t>
  </si>
  <si>
    <t>Of which: residential home</t>
  </si>
  <si>
    <t>Home and temporary home for handicapped people</t>
  </si>
  <si>
    <t>Home and temporary home for the aged</t>
  </si>
  <si>
    <t>Type</t>
  </si>
  <si>
    <t>3.5.25. Number of residents in long- and short-term residental social institutions by type [persons]</t>
  </si>
  <si>
    <t>Out of the residents those who pay for care</t>
  </si>
  <si>
    <t>home for homeless persons, homeless shelter</t>
  </si>
  <si>
    <t>in home for addicts</t>
  </si>
  <si>
    <t>in home for the handicapped</t>
  </si>
  <si>
    <t>in home for psychiatric patients</t>
  </si>
  <si>
    <t>in home for the aged</t>
  </si>
  <si>
    <t>Other</t>
  </si>
  <si>
    <t>Association</t>
  </si>
  <si>
    <t>Foundation</t>
  </si>
  <si>
    <t>Private enterprise</t>
  </si>
  <si>
    <t>Church</t>
  </si>
  <si>
    <t>Local government</t>
  </si>
  <si>
    <t>3.5.26. Number of residents in long- and short-term residential social institutions by maintainers [persons]</t>
  </si>
  <si>
    <t>Ratio of qualified nurses to all nurses, percent</t>
  </si>
  <si>
    <t>number of nurses</t>
  </si>
  <si>
    <t>Number of employees, total</t>
  </si>
  <si>
    <t>Operational costs, million HUF</t>
  </si>
  <si>
    <t>Total paid in charges, million HUF</t>
  </si>
  <si>
    <t>Monthly compulsory charge to be paid in per capita, HUF</t>
  </si>
  <si>
    <t>3.5.27. Data on costs and personnel of long- and short-term residential social institutions, 2007</t>
  </si>
  <si>
    <t>per capita average, HUF</t>
  </si>
  <si>
    <t>Number of recipients of extraordinary child-protection benefit</t>
  </si>
  <si>
    <t>per capita monthly average, HUF</t>
  </si>
  <si>
    <t>Monthly average number of recipients of complementary child-protection benefit</t>
  </si>
  <si>
    <t>Monthly average number of recipients of regular child-protection allowance</t>
  </si>
  <si>
    <t>Monthly average number or recipients of old-age benefit</t>
  </si>
  <si>
    <t>Monthly average number of persons receiving nursing fee</t>
  </si>
  <si>
    <t>Number of persons with public medical treatment card</t>
  </si>
  <si>
    <t>transport related support</t>
  </si>
  <si>
    <t>for car transformation, number of cases</t>
  </si>
  <si>
    <t>for car purchase, number of cases</t>
  </si>
  <si>
    <t>Transport support of disabled persons</t>
  </si>
  <si>
    <t>amount per funeral, HUF</t>
  </si>
  <si>
    <t>Number of public funerals</t>
  </si>
  <si>
    <t>Number of funeral aid recipients</t>
  </si>
  <si>
    <t>Recipients of emergency support</t>
  </si>
  <si>
    <t>Recipients of dwelling benefits</t>
  </si>
  <si>
    <t>Monthly average number of persons receiving regular social support</t>
  </si>
  <si>
    <t>3.5.28. Social assistance by type of support</t>
  </si>
  <si>
    <t>females</t>
  </si>
  <si>
    <t>males</t>
  </si>
  <si>
    <t xml:space="preserve"> Within it: </t>
  </si>
  <si>
    <t>Retirement provision, total</t>
  </si>
  <si>
    <t>Widowhood pension</t>
  </si>
  <si>
    <t>−</t>
  </si>
  <si>
    <t>Disability pension below age</t>
  </si>
  <si>
    <t>Disability pension above age</t>
  </si>
  <si>
    <t xml:space="preserve">Within it: </t>
  </si>
  <si>
    <t>Pensions, total</t>
  </si>
  <si>
    <t>years</t>
  </si>
  <si>
    <t>–1919</t>
  </si>
  <si>
    <t>1920–1924</t>
  </si>
  <si>
    <t>1925–1929</t>
  </si>
  <si>
    <t>1930–1934</t>
  </si>
  <si>
    <t>1935–1939</t>
  </si>
  <si>
    <t>1940–1944</t>
  </si>
  <si>
    <t>1945–1949</t>
  </si>
  <si>
    <t>–1950</t>
  </si>
  <si>
    <t>Of which recipients born in</t>
  </si>
  <si>
    <t xml:space="preserve">Type of provision </t>
  </si>
  <si>
    <t>3.5.29. Pension recipients and retirement provisions by year of birth, January 2008</t>
  </si>
  <si>
    <t>benefits to persons with reduced working ability</t>
  </si>
  <si>
    <t xml:space="preserve"> years</t>
  </si>
  <si>
    <t>3.5.30. Amount of pension provisions and retirement allowances by year of birth, January 2008 [HUF per person]</t>
  </si>
  <si>
    <t>Table of Contents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</si>
</sst>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__"/>
  </numFmts>
  <fonts count="18" x14ac:knownFonts="1">
    <font>
      <sz val="11"/>
      <color theme="1"/>
      <name val="Calibri"/>
      <family val="2"/>
      <charset val="238"/>
      <scheme val="minor"/>
    </font>
    <font>
      <sz val="8"/>
      <name val="Arial"/>
      <family val="2"/>
      <charset val="238"/>
    </font>
    <font>
      <b/>
      <sz val="8"/>
      <name val="Arial"/>
      <family val="2"/>
      <charset val="238"/>
    </font>
    <font>
      <sz val="8"/>
      <color indexed="8"/>
      <name val="Arial"/>
      <family val="2"/>
      <charset val="238"/>
    </font>
    <font>
      <sz val="8"/>
      <color indexed="81"/>
      <name val="Arial"/>
      <family val="2"/>
      <charset val="238"/>
    </font>
    <font>
      <sz val="8"/>
      <color indexed="81"/>
      <name val="Tahoma"/>
      <family val="2"/>
      <charset val="238"/>
    </font>
    <font>
      <b/>
      <sz val="8"/>
      <color indexed="8"/>
      <name val="Arial"/>
      <family val="2"/>
      <charset val="238"/>
    </font>
    <font>
      <sz val="10"/>
      <name val="Arial"/>
      <family val="2"/>
      <charset val="238"/>
    </font>
    <font>
      <sz val="8"/>
      <color indexed="17"/>
      <name val="Arial"/>
      <family val="2"/>
      <charset val="238"/>
    </font>
    <font>
      <i/>
      <sz val="8"/>
      <color indexed="81"/>
      <name val="Arial"/>
      <family val="2"/>
      <charset val="238"/>
    </font>
    <font>
      <i/>
      <sz val="8"/>
      <color indexed="81"/>
      <name val="Tahoma"/>
      <family val="2"/>
      <charset val="238"/>
    </font>
    <font>
      <sz val="8"/>
      <color indexed="53"/>
      <name val="Arial"/>
      <family val="2"/>
      <charset val="238"/>
    </font>
    <font>
      <i/>
      <sz val="8"/>
      <name val="Arial"/>
      <family val="2"/>
      <charset val="238"/>
    </font>
    <font>
      <b/>
      <sz val="10"/>
      <name val="Arial"/>
      <family val="2"/>
      <charset val="238"/>
    </font>
    <font>
      <u/>
      <sz val="11"/>
      <color theme="10"/>
      <name val="Calibri"/>
      <family val="2"/>
      <charset val="238"/>
      <scheme val="minor"/>
    </font>
    <font>
      <b/>
      <sz val="10"/>
      <color theme="1"/>
      <name val="Arial"/>
      <family val="2"/>
      <charset val="238"/>
    </font>
    <font>
      <sz val="10"/>
      <color theme="1"/>
      <name val="Arial"/>
      <family val="2"/>
      <charset val="238"/>
    </font>
    <font>
      <u/>
      <sz val="10"/>
      <color theme="10"/>
      <name val="Arial"/>
      <family val="2"/>
      <charset val="238"/>
    </font>
  </fonts>
  <fills count="2">
    <fill>
      <patternFill patternType="none"/>
    </fill>
    <fill>
      <patternFill patternType="gray125"/>
    </fill>
  </fills>
  <borders count="22">
    <border>
      <left/>
      <right/>
      <top/>
      <bottom/>
      <diagonal/>
    </border>
    <border>
      <left/>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bottom/>
      <diagonal/>
    </border>
  </borders>
  <cellStyleXfs count="2">
    <xf numFmtId="0" fontId="0" fillId="0" borderId="0"/>
    <xf numFmtId="0" fontId="14" fillId="0" borderId="0" applyNumberFormat="0" applyFill="0" applyBorder="0" applyAlignment="0" applyProtection="0"/>
  </cellStyleXfs>
  <cellXfs count="310">
    <xf numFmtId="0" fontId="0" fillId="0" borderId="0" xfId="0"/>
    <xf numFmtId="0" fontId="1" fillId="0" borderId="0" xfId="0" applyFont="1" applyFill="1"/>
    <xf numFmtId="0" fontId="1" fillId="0" borderId="0" xfId="0" applyFont="1" applyFill="1" applyBorder="1"/>
    <xf numFmtId="164" fontId="1" fillId="0" borderId="0" xfId="0" applyNumberFormat="1" applyFont="1" applyFill="1" applyAlignment="1">
      <alignment horizontal="right"/>
    </xf>
    <xf numFmtId="0" fontId="1" fillId="0" borderId="0" xfId="0" applyFont="1" applyFill="1" applyAlignment="1">
      <alignment vertical="top"/>
    </xf>
    <xf numFmtId="165" fontId="2" fillId="0" borderId="0" xfId="0" applyNumberFormat="1" applyFont="1" applyFill="1" applyAlignment="1">
      <alignment horizontal="right" vertical="top"/>
    </xf>
    <xf numFmtId="0" fontId="2" fillId="0" borderId="0" xfId="0" applyFont="1" applyFill="1" applyAlignment="1">
      <alignment vertical="top"/>
    </xf>
    <xf numFmtId="165" fontId="1" fillId="0" borderId="0" xfId="0" applyNumberFormat="1" applyFont="1" applyFill="1" applyAlignment="1">
      <alignment horizontal="right" vertical="top"/>
    </xf>
    <xf numFmtId="0" fontId="1" fillId="0" borderId="0" xfId="0" applyFont="1" applyFill="1" applyAlignment="1">
      <alignment horizontal="left" vertical="top" wrapText="1" indent="1"/>
    </xf>
    <xf numFmtId="0" fontId="1" fillId="0" borderId="0" xfId="0" applyFont="1" applyFill="1" applyAlignment="1">
      <alignment horizontal="left" vertical="top" indent="1"/>
    </xf>
    <xf numFmtId="0" fontId="1" fillId="0" borderId="0" xfId="0" applyFont="1" applyFill="1" applyAlignment="1">
      <alignment horizontal="left" vertical="top"/>
    </xf>
    <xf numFmtId="0" fontId="2" fillId="0" borderId="0" xfId="0" applyFont="1" applyFill="1"/>
    <xf numFmtId="0" fontId="2" fillId="0" borderId="0" xfId="0" applyFont="1" applyFill="1" applyAlignment="1">
      <alignment horizontal="left" vertical="top"/>
    </xf>
    <xf numFmtId="0" fontId="1" fillId="0" borderId="0" xfId="0" applyFont="1" applyFill="1" applyAlignment="1">
      <alignment horizontal="left" indent="1"/>
    </xf>
    <xf numFmtId="0" fontId="1" fillId="0" borderId="0" xfId="0" applyFont="1" applyFill="1" applyAlignment="1">
      <alignment horizontal="left" vertical="center" indent="1"/>
    </xf>
    <xf numFmtId="0" fontId="1" fillId="0" borderId="0" xfId="0" applyFont="1" applyFill="1" applyAlignment="1">
      <alignment horizontal="left" vertical="center" wrapText="1" indent="1"/>
    </xf>
    <xf numFmtId="0" fontId="1" fillId="0" borderId="0" xfId="0" applyFont="1" applyFill="1" applyAlignment="1">
      <alignment horizontal="left" vertical="center"/>
    </xf>
    <xf numFmtId="0" fontId="1" fillId="0" borderId="0" xfId="0" applyFont="1" applyFill="1" applyAlignment="1">
      <alignment vertical="center"/>
    </xf>
    <xf numFmtId="0" fontId="2" fillId="0" borderId="0" xfId="0" applyFont="1" applyFill="1" applyAlignment="1">
      <alignment horizontal="left" vertical="center"/>
    </xf>
    <xf numFmtId="0" fontId="2" fillId="0" borderId="0" xfId="0" applyFont="1" applyFill="1" applyBorder="1" applyAlignment="1">
      <alignment vertical="center"/>
    </xf>
    <xf numFmtId="0" fontId="2" fillId="0" borderId="0" xfId="0" applyFont="1" applyFill="1" applyAlignment="1">
      <alignment vertical="center"/>
    </xf>
    <xf numFmtId="0" fontId="1" fillId="0" borderId="0" xfId="0" applyFont="1" applyFill="1" applyAlignment="1">
      <alignment horizontal="left" vertical="center" wrapText="1"/>
    </xf>
    <xf numFmtId="165" fontId="1" fillId="0" borderId="0" xfId="0" applyNumberFormat="1" applyFont="1" applyFill="1" applyAlignment="1">
      <alignment horizontal="right" vertical="justify"/>
    </xf>
    <xf numFmtId="0" fontId="3" fillId="0" borderId="0" xfId="0" applyFont="1" applyFill="1" applyAlignment="1">
      <alignment horizontal="left" vertical="center" indent="1"/>
    </xf>
    <xf numFmtId="0" fontId="1" fillId="0" borderId="0" xfId="0" applyFont="1" applyFill="1" applyAlignment="1">
      <alignment horizontal="left" vertical="center" wrapText="1" indent="2"/>
    </xf>
    <xf numFmtId="165" fontId="2" fillId="0" borderId="0" xfId="0" applyNumberFormat="1" applyFont="1" applyFill="1" applyAlignment="1">
      <alignment horizontal="right" vertical="justify"/>
    </xf>
    <xf numFmtId="0" fontId="2" fillId="0" borderId="1" xfId="0" applyFont="1" applyFill="1" applyBorder="1" applyAlignment="1">
      <alignment vertical="center"/>
    </xf>
    <xf numFmtId="0" fontId="1" fillId="0" borderId="0" xfId="0" applyFont="1" applyFill="1" applyAlignment="1"/>
    <xf numFmtId="164" fontId="1" fillId="0" borderId="2"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vertical="top" indent="4"/>
    </xf>
    <xf numFmtId="0" fontId="2" fillId="0" borderId="4" xfId="0" applyFont="1" applyFill="1" applyBorder="1" applyAlignment="1">
      <alignment horizontal="left" vertical="top"/>
    </xf>
    <xf numFmtId="0" fontId="1" fillId="0" borderId="0" xfId="0" applyFont="1"/>
    <xf numFmtId="165" fontId="2" fillId="0" borderId="0" xfId="0" applyNumberFormat="1" applyFont="1"/>
    <xf numFmtId="0" fontId="2" fillId="0" borderId="0" xfId="0" applyFont="1"/>
    <xf numFmtId="165" fontId="1" fillId="0" borderId="0" xfId="0" applyNumberFormat="1" applyFont="1"/>
    <xf numFmtId="0" fontId="2" fillId="0" borderId="0" xfId="0" applyFont="1"/>
    <xf numFmtId="0" fontId="6" fillId="0" borderId="0" xfId="0" applyFont="1"/>
    <xf numFmtId="165" fontId="1" fillId="0" borderId="0" xfId="0" applyNumberFormat="1" applyFont="1"/>
    <xf numFmtId="0" fontId="3" fillId="0" borderId="0" xfId="0" applyFont="1" applyAlignment="1">
      <alignment horizontal="left" indent="1"/>
    </xf>
    <xf numFmtId="165" fontId="1" fillId="0" borderId="0" xfId="0" applyNumberFormat="1" applyFont="1" applyAlignment="1">
      <alignment vertical="top"/>
    </xf>
    <xf numFmtId="0" fontId="1" fillId="0" borderId="0" xfId="0" applyFont="1" applyBorder="1" applyAlignment="1">
      <alignment horizontal="left" indent="1"/>
    </xf>
    <xf numFmtId="0" fontId="3" fillId="0" borderId="0" xfId="0" applyFont="1" applyBorder="1" applyAlignment="1">
      <alignment horizontal="left" indent="1"/>
    </xf>
    <xf numFmtId="0" fontId="3" fillId="0" borderId="0" xfId="0" applyFont="1" applyAlignment="1">
      <alignment horizontal="left" wrapText="1" indent="1"/>
    </xf>
    <xf numFmtId="164" fontId="1" fillId="0" borderId="0" xfId="0" applyNumberFormat="1" applyFont="1"/>
    <xf numFmtId="0" fontId="3" fillId="0" borderId="0" xfId="0" applyFont="1" applyAlignment="1">
      <alignment horizontal="left"/>
    </xf>
    <xf numFmtId="0" fontId="1" fillId="0" borderId="0" xfId="0" applyFont="1" applyAlignment="1">
      <alignment vertical="center"/>
    </xf>
    <xf numFmtId="165" fontId="1" fillId="0" borderId="0" xfId="0" applyNumberFormat="1" applyFont="1" applyAlignment="1"/>
    <xf numFmtId="0" fontId="6" fillId="0" borderId="0" xfId="0" applyFont="1" applyBorder="1" applyAlignment="1">
      <alignment vertical="top"/>
    </xf>
    <xf numFmtId="0" fontId="1" fillId="0" borderId="0" xfId="0" applyFont="1" applyAlignment="1">
      <alignment horizontal="left" wrapText="1" indent="1"/>
    </xf>
    <xf numFmtId="0" fontId="3" fillId="0" borderId="0" xfId="0" applyFont="1" applyAlignment="1">
      <alignment horizontal="left" vertical="top" indent="1"/>
    </xf>
    <xf numFmtId="0" fontId="1" fillId="0" borderId="0" xfId="0" applyFont="1" applyAlignment="1">
      <alignment horizontal="center" vertical="center"/>
    </xf>
    <xf numFmtId="0" fontId="1" fillId="0" borderId="0" xfId="0" applyFont="1" applyAlignment="1">
      <alignment vertical="top"/>
    </xf>
    <xf numFmtId="0" fontId="1" fillId="0" borderId="2" xfId="0" applyFont="1" applyBorder="1" applyAlignment="1">
      <alignment horizontal="center" vertical="center" wrapText="1"/>
    </xf>
    <xf numFmtId="0" fontId="3" fillId="0" borderId="3" xfId="0" applyFont="1" applyBorder="1" applyAlignment="1">
      <alignment horizontal="center" vertical="center" wrapText="1"/>
    </xf>
    <xf numFmtId="0" fontId="2" fillId="0" borderId="4" xfId="0" applyFont="1" applyBorder="1" applyAlignment="1">
      <alignment horizontal="left" vertical="top"/>
    </xf>
    <xf numFmtId="3" fontId="1" fillId="0" borderId="0" xfId="0" applyNumberFormat="1" applyFont="1" applyAlignment="1">
      <alignment horizontal="right"/>
    </xf>
    <xf numFmtId="3" fontId="1" fillId="0" borderId="0" xfId="0" applyNumberFormat="1" applyFont="1" applyAlignment="1">
      <alignment vertical="top"/>
    </xf>
    <xf numFmtId="0" fontId="1" fillId="0" borderId="0" xfId="0" applyFont="1" applyAlignment="1">
      <alignment horizontal="left" vertical="top" indent="1"/>
    </xf>
    <xf numFmtId="3" fontId="1" fillId="0" borderId="0" xfId="0" applyNumberFormat="1" applyFont="1"/>
    <xf numFmtId="0" fontId="1" fillId="0" borderId="0" xfId="0" applyFont="1" applyAlignment="1">
      <alignment horizontal="left" vertical="center" wrapText="1" indent="1"/>
    </xf>
    <xf numFmtId="0" fontId="1" fillId="0" borderId="0" xfId="0" applyFont="1" applyAlignment="1"/>
    <xf numFmtId="3" fontId="1" fillId="0" borderId="0" xfId="0" applyNumberFormat="1" applyFont="1" applyAlignment="1">
      <alignment horizontal="right" vertical="center"/>
    </xf>
    <xf numFmtId="3" fontId="1" fillId="0" borderId="0" xfId="0" applyNumberFormat="1" applyFont="1" applyAlignment="1"/>
    <xf numFmtId="3" fontId="2" fillId="0" borderId="0" xfId="0" applyNumberFormat="1" applyFont="1"/>
    <xf numFmtId="3" fontId="2" fillId="0" borderId="0" xfId="0" applyNumberFormat="1" applyFont="1" applyAlignment="1">
      <alignment horizontal="right"/>
    </xf>
    <xf numFmtId="0" fontId="2" fillId="0" borderId="0" xfId="0" applyFont="1" applyAlignment="1">
      <alignment wrapText="1"/>
    </xf>
    <xf numFmtId="0" fontId="1" fillId="0" borderId="0" xfId="0" applyFont="1" applyAlignment="1">
      <alignment horizontal="left" vertical="center" indent="1"/>
    </xf>
    <xf numFmtId="0" fontId="1" fillId="0" borderId="0" xfId="0" applyFont="1"/>
    <xf numFmtId="0" fontId="1" fillId="0" borderId="2" xfId="0" applyFont="1" applyBorder="1" applyAlignment="1">
      <alignment horizontal="center" vertical="center"/>
    </xf>
    <xf numFmtId="0" fontId="1" fillId="0" borderId="5" xfId="0" applyFont="1" applyBorder="1" applyAlignment="1">
      <alignment horizontal="center" vertical="center"/>
    </xf>
    <xf numFmtId="0" fontId="1" fillId="0" borderId="3" xfId="0" applyFont="1" applyBorder="1" applyAlignment="1">
      <alignment horizontal="center" vertical="center"/>
    </xf>
    <xf numFmtId="165" fontId="1" fillId="0" borderId="0" xfId="0" applyNumberFormat="1" applyFont="1" applyAlignment="1">
      <alignment horizontal="right"/>
    </xf>
    <xf numFmtId="165" fontId="1" fillId="0" borderId="0" xfId="0" applyNumberFormat="1" applyFont="1" applyAlignment="1">
      <alignment horizontal="right"/>
    </xf>
    <xf numFmtId="0" fontId="1" fillId="0" borderId="0" xfId="0" applyFont="1" applyFill="1" applyAlignment="1">
      <alignment horizontal="left" wrapText="1" indent="1"/>
    </xf>
    <xf numFmtId="165" fontId="1" fillId="0" borderId="0" xfId="0" applyNumberFormat="1" applyFont="1"/>
    <xf numFmtId="0" fontId="1" fillId="0" borderId="0" xfId="0" applyFont="1" applyAlignment="1">
      <alignment wrapText="1"/>
    </xf>
    <xf numFmtId="165" fontId="8" fillId="0" borderId="0" xfId="0" applyNumberFormat="1" applyFont="1" applyAlignment="1">
      <alignment horizontal="right"/>
    </xf>
    <xf numFmtId="0" fontId="1" fillId="0" borderId="0" xfId="0" applyFont="1" applyAlignment="1">
      <alignment vertical="center"/>
    </xf>
    <xf numFmtId="165" fontId="8" fillId="0" borderId="0" xfId="0" applyNumberFormat="1" applyFont="1"/>
    <xf numFmtId="0" fontId="1" fillId="0" borderId="0" xfId="0" applyFont="1" applyAlignment="1"/>
    <xf numFmtId="3" fontId="1" fillId="0" borderId="0" xfId="0" applyNumberFormat="1" applyFont="1"/>
    <xf numFmtId="0" fontId="1" fillId="0" borderId="0" xfId="0" applyFont="1" applyAlignment="1">
      <alignment horizontal="left" indent="1"/>
    </xf>
    <xf numFmtId="165" fontId="8" fillId="0" borderId="0" xfId="0" applyNumberFormat="1" applyFont="1" applyFill="1"/>
    <xf numFmtId="165" fontId="8" fillId="0" borderId="0" xfId="0" applyNumberFormat="1" applyFont="1" applyFill="1" applyAlignment="1">
      <alignment horizontal="right"/>
    </xf>
    <xf numFmtId="0" fontId="1" fillId="0" borderId="0" xfId="0" applyFont="1" applyAlignment="1">
      <alignment horizontal="left" vertical="top" indent="3"/>
    </xf>
    <xf numFmtId="0" fontId="2" fillId="0" borderId="4" xfId="0" applyFont="1" applyBorder="1" applyAlignment="1">
      <alignment horizontal="left" vertical="top" indent="3"/>
    </xf>
    <xf numFmtId="0" fontId="2" fillId="0" borderId="4" xfId="0" applyFont="1" applyBorder="1" applyAlignment="1">
      <alignment horizontal="left" vertical="top"/>
    </xf>
    <xf numFmtId="0" fontId="1" fillId="0" borderId="0" xfId="0" applyFont="1" applyAlignment="1">
      <alignment horizontal="center"/>
    </xf>
    <xf numFmtId="0" fontId="1" fillId="0" borderId="0" xfId="0" applyFont="1" applyAlignment="1">
      <alignment horizontal="center" vertical="top"/>
    </xf>
    <xf numFmtId="3" fontId="1" fillId="0" borderId="1" xfId="0" applyNumberFormat="1" applyFont="1" applyBorder="1" applyAlignment="1">
      <alignment horizontal="right"/>
    </xf>
    <xf numFmtId="0" fontId="1" fillId="0" borderId="1" xfId="0" applyFont="1" applyBorder="1" applyAlignment="1">
      <alignment horizontal="center"/>
    </xf>
    <xf numFmtId="0" fontId="1" fillId="0" borderId="2" xfId="0" applyFont="1" applyBorder="1" applyAlignment="1">
      <alignment horizontal="center" vertical="top" wrapText="1"/>
    </xf>
    <xf numFmtId="0" fontId="1" fillId="0" borderId="5" xfId="0" applyFont="1" applyBorder="1" applyAlignment="1">
      <alignment horizontal="center" vertical="center"/>
    </xf>
    <xf numFmtId="0" fontId="1" fillId="0" borderId="4" xfId="0" applyFont="1" applyBorder="1" applyAlignment="1">
      <alignment vertical="top"/>
    </xf>
    <xf numFmtId="0" fontId="2" fillId="0" borderId="4" xfId="0" applyFont="1" applyBorder="1" applyAlignment="1">
      <alignment horizontal="left" vertical="top" indent="3"/>
    </xf>
    <xf numFmtId="3" fontId="2" fillId="0" borderId="0" xfId="0" applyNumberFormat="1" applyFont="1" applyAlignment="1">
      <alignment horizontal="right" vertical="top" wrapText="1"/>
    </xf>
    <xf numFmtId="0" fontId="2" fillId="0" borderId="0" xfId="0" applyFont="1" applyAlignment="1">
      <alignment horizontal="left" wrapText="1"/>
    </xf>
    <xf numFmtId="3" fontId="1" fillId="0" borderId="0" xfId="0" applyNumberFormat="1" applyFont="1" applyAlignment="1">
      <alignment horizontal="right" vertical="top"/>
    </xf>
    <xf numFmtId="0" fontId="1" fillId="0" borderId="0" xfId="0" applyFont="1" applyAlignment="1">
      <alignment horizontal="left" vertical="center" wrapText="1"/>
    </xf>
    <xf numFmtId="0" fontId="3" fillId="0" borderId="0" xfId="0" applyFont="1" applyAlignment="1">
      <alignment horizontal="left" vertical="center" wrapText="1"/>
    </xf>
    <xf numFmtId="3" fontId="1" fillId="0" borderId="1" xfId="0" applyNumberFormat="1" applyFont="1" applyBorder="1" applyAlignment="1">
      <alignment vertical="top"/>
    </xf>
    <xf numFmtId="3" fontId="1" fillId="0" borderId="1" xfId="0" applyNumberFormat="1" applyFont="1" applyBorder="1" applyAlignment="1">
      <alignment horizontal="right" vertical="top"/>
    </xf>
    <xf numFmtId="0" fontId="1" fillId="0" borderId="0" xfId="0" applyFont="1" applyAlignment="1">
      <alignment horizontal="left" wrapText="1"/>
    </xf>
    <xf numFmtId="0" fontId="1" fillId="0" borderId="11" xfId="0" applyFont="1" applyBorder="1" applyAlignment="1">
      <alignment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wrapText="1"/>
    </xf>
    <xf numFmtId="0" fontId="2" fillId="0" borderId="0" xfId="0" applyFont="1" applyAlignment="1">
      <alignment vertical="top"/>
    </xf>
    <xf numFmtId="0" fontId="2" fillId="0" borderId="0" xfId="0" applyNumberFormat="1" applyFont="1" applyBorder="1" applyAlignment="1">
      <alignment horizontal="left" vertical="top" indent="3"/>
    </xf>
    <xf numFmtId="0" fontId="2" fillId="0" borderId="0" xfId="0" applyNumberFormat="1" applyFont="1" applyBorder="1" applyAlignment="1">
      <alignment vertical="top"/>
    </xf>
    <xf numFmtId="3" fontId="1" fillId="0" borderId="0" xfId="0" applyNumberFormat="1" applyFont="1" applyBorder="1"/>
    <xf numFmtId="3" fontId="2" fillId="0" borderId="0" xfId="0" applyNumberFormat="1" applyFont="1" applyBorder="1"/>
    <xf numFmtId="3" fontId="1" fillId="0" borderId="0" xfId="0" applyNumberFormat="1" applyFont="1" applyBorder="1" applyAlignment="1">
      <alignment vertical="top"/>
    </xf>
    <xf numFmtId="3" fontId="1" fillId="0" borderId="0" xfId="0" applyNumberFormat="1" applyFont="1" applyBorder="1" applyAlignment="1">
      <alignment wrapText="1"/>
    </xf>
    <xf numFmtId="3" fontId="1" fillId="0" borderId="0" xfId="0" applyNumberFormat="1" applyFont="1" applyBorder="1" applyAlignment="1">
      <alignment horizontal="left" indent="1"/>
    </xf>
    <xf numFmtId="0" fontId="1" fillId="0" borderId="0" xfId="0" applyFont="1" applyBorder="1"/>
    <xf numFmtId="49" fontId="1" fillId="0" borderId="0" xfId="0" applyNumberFormat="1" applyFont="1" applyAlignment="1">
      <alignment horizontal="left" wrapText="1" indent="2"/>
    </xf>
    <xf numFmtId="0" fontId="1" fillId="0" borderId="0" xfId="0" applyFont="1" applyAlignment="1">
      <alignment horizontal="left" indent="1"/>
    </xf>
    <xf numFmtId="49" fontId="1" fillId="0" borderId="0" xfId="0" applyNumberFormat="1" applyFont="1"/>
    <xf numFmtId="0" fontId="1" fillId="0" borderId="5" xfId="0" applyFont="1" applyBorder="1" applyAlignment="1">
      <alignment horizontal="center" vertical="center" wrapText="1"/>
    </xf>
    <xf numFmtId="49" fontId="1" fillId="0" borderId="5" xfId="0" applyNumberFormat="1" applyFont="1" applyBorder="1" applyAlignment="1">
      <alignment horizontal="center" wrapText="1"/>
    </xf>
    <xf numFmtId="0" fontId="1" fillId="0" borderId="4" xfId="0" applyFont="1" applyBorder="1"/>
    <xf numFmtId="3" fontId="2" fillId="0" borderId="0" xfId="0" applyNumberFormat="1" applyFont="1" applyAlignment="1">
      <alignment horizontal="right"/>
    </xf>
    <xf numFmtId="3" fontId="2" fillId="0" borderId="0" xfId="0" applyNumberFormat="1" applyFont="1"/>
    <xf numFmtId="0" fontId="2" fillId="0" borderId="0" xfId="0" applyFont="1" applyAlignment="1">
      <alignment vertical="center"/>
    </xf>
    <xf numFmtId="3" fontId="1" fillId="0" borderId="0" xfId="0" applyNumberFormat="1" applyFont="1" applyAlignment="1">
      <alignment horizontal="right"/>
    </xf>
    <xf numFmtId="3" fontId="1" fillId="0" borderId="0" xfId="0" applyNumberFormat="1" applyFont="1"/>
    <xf numFmtId="0" fontId="1" fillId="0" borderId="0" xfId="0" applyNumberFormat="1" applyFont="1" applyAlignment="1">
      <alignment horizontal="center"/>
    </xf>
    <xf numFmtId="3" fontId="2" fillId="0" borderId="0" xfId="0" applyNumberFormat="1" applyFont="1" applyAlignment="1">
      <alignment horizontal="right" vertical="top"/>
    </xf>
    <xf numFmtId="3" fontId="2" fillId="0" borderId="0" xfId="0" applyNumberFormat="1" applyFont="1" applyAlignment="1">
      <alignment vertical="top"/>
    </xf>
    <xf numFmtId="3" fontId="1" fillId="0" borderId="0" xfId="0" applyNumberFormat="1" applyFont="1" applyAlignment="1"/>
    <xf numFmtId="3" fontId="1" fillId="0" borderId="0" xfId="0" applyNumberFormat="1" applyFont="1" applyFill="1" applyAlignment="1"/>
    <xf numFmtId="0" fontId="1" fillId="0" borderId="14" xfId="0" applyFont="1" applyBorder="1" applyAlignment="1">
      <alignment horizontal="center" wrapText="1"/>
    </xf>
    <xf numFmtId="0" fontId="1" fillId="0" borderId="7" xfId="0" applyFont="1" applyBorder="1" applyAlignment="1">
      <alignment horizontal="center" vertical="center" wrapText="1"/>
    </xf>
    <xf numFmtId="0" fontId="2" fillId="0" borderId="0" xfId="0" applyFont="1" applyAlignment="1">
      <alignment horizontal="left" vertical="top"/>
    </xf>
    <xf numFmtId="3" fontId="1" fillId="0" borderId="0" xfId="0" applyNumberFormat="1" applyFont="1" applyAlignment="1">
      <alignment vertical="center"/>
    </xf>
    <xf numFmtId="164" fontId="1" fillId="0" borderId="0" xfId="0" applyNumberFormat="1" applyFont="1" applyAlignment="1">
      <alignment horizontal="right" vertical="center"/>
    </xf>
    <xf numFmtId="164" fontId="1" fillId="0" borderId="0" xfId="0" applyNumberFormat="1" applyFont="1" applyAlignment="1"/>
    <xf numFmtId="164" fontId="1" fillId="0" borderId="0" xfId="0" applyNumberFormat="1" applyFont="1" applyAlignment="1">
      <alignment horizontal="right"/>
    </xf>
    <xf numFmtId="164" fontId="1" fillId="0" borderId="0" xfId="0" applyNumberFormat="1" applyFont="1" applyAlignment="1">
      <alignment horizontal="left" vertical="center"/>
    </xf>
    <xf numFmtId="2" fontId="1" fillId="0" borderId="0" xfId="0" applyNumberFormat="1" applyFont="1"/>
    <xf numFmtId="2" fontId="1" fillId="0" borderId="0" xfId="0" applyNumberFormat="1" applyFont="1" applyAlignment="1">
      <alignment horizontal="right"/>
    </xf>
    <xf numFmtId="3" fontId="1" fillId="0" borderId="0" xfId="0" applyNumberFormat="1" applyFont="1" applyFill="1"/>
    <xf numFmtId="0" fontId="1" fillId="0" borderId="0" xfId="0" applyFont="1" applyAlignment="1">
      <alignment horizontal="left" vertical="center"/>
    </xf>
    <xf numFmtId="165" fontId="1" fillId="0" borderId="0" xfId="0" applyNumberFormat="1" applyFont="1" applyAlignment="1">
      <alignment horizontal="right" wrapText="1"/>
    </xf>
    <xf numFmtId="3" fontId="1" fillId="0" borderId="0" xfId="0" applyNumberFormat="1" applyFont="1" applyBorder="1" applyAlignment="1">
      <alignment horizontal="right" vertical="center"/>
    </xf>
    <xf numFmtId="165" fontId="1" fillId="0" borderId="0" xfId="0" applyNumberFormat="1" applyFont="1" applyBorder="1" applyAlignment="1">
      <alignment horizontal="right" wrapText="1"/>
    </xf>
    <xf numFmtId="0" fontId="1" fillId="0" borderId="0" xfId="0" applyFont="1" applyAlignment="1">
      <alignment wrapText="1"/>
    </xf>
    <xf numFmtId="0" fontId="1" fillId="0" borderId="9" xfId="0" applyFont="1" applyBorder="1" applyAlignment="1">
      <alignment horizontal="center" vertical="center"/>
    </xf>
    <xf numFmtId="0" fontId="1" fillId="0" borderId="9" xfId="0" applyFont="1" applyBorder="1" applyAlignment="1">
      <alignment horizontal="center" vertical="center" wrapText="1"/>
    </xf>
    <xf numFmtId="0" fontId="1" fillId="0" borderId="15" xfId="0" applyFont="1" applyBorder="1" applyAlignment="1">
      <alignment horizontal="center" vertical="center" wrapText="1"/>
    </xf>
    <xf numFmtId="0" fontId="2" fillId="0" borderId="4" xfId="0" applyFont="1" applyBorder="1" applyAlignment="1">
      <alignment vertical="top"/>
    </xf>
    <xf numFmtId="165" fontId="1" fillId="0" borderId="0" xfId="0" applyNumberFormat="1" applyFont="1" applyAlignment="1">
      <alignment horizontal="right" vertical="center"/>
    </xf>
    <xf numFmtId="165" fontId="1" fillId="0" borderId="0" xfId="0" applyNumberFormat="1" applyFont="1" applyAlignment="1">
      <alignment vertical="top"/>
    </xf>
    <xf numFmtId="165" fontId="1" fillId="0" borderId="0" xfId="0" applyNumberFormat="1" applyFont="1" applyAlignment="1">
      <alignment horizontal="right" vertical="top"/>
    </xf>
    <xf numFmtId="0" fontId="2" fillId="0" borderId="4" xfId="0" applyFont="1" applyBorder="1" applyAlignment="1">
      <alignment horizontal="left"/>
    </xf>
    <xf numFmtId="0" fontId="1" fillId="0" borderId="0" xfId="0" applyFont="1" applyAlignment="1">
      <alignment horizontal="left"/>
    </xf>
    <xf numFmtId="49" fontId="1" fillId="0" borderId="7" xfId="0" applyNumberFormat="1" applyFont="1" applyBorder="1" applyAlignment="1">
      <alignment horizontal="center" vertical="center" wrapText="1"/>
    </xf>
    <xf numFmtId="0" fontId="2" fillId="0" borderId="4" xfId="0" applyFont="1" applyBorder="1" applyAlignment="1"/>
    <xf numFmtId="0" fontId="2" fillId="0" borderId="0" xfId="0" applyFont="1" applyFill="1" applyAlignment="1"/>
    <xf numFmtId="165" fontId="2" fillId="0" borderId="0" xfId="0" applyNumberFormat="1" applyFont="1" applyAlignment="1">
      <alignment vertical="top"/>
    </xf>
    <xf numFmtId="165" fontId="6" fillId="0" borderId="0" xfId="0" applyNumberFormat="1" applyFont="1" applyFill="1" applyAlignment="1">
      <alignment vertical="top"/>
    </xf>
    <xf numFmtId="0" fontId="6" fillId="0" borderId="0" xfId="0" applyFont="1" applyFill="1" applyAlignment="1">
      <alignment vertical="top"/>
    </xf>
    <xf numFmtId="165" fontId="3" fillId="0" borderId="0" xfId="0" applyNumberFormat="1" applyFont="1" applyFill="1" applyAlignment="1">
      <alignment vertical="center"/>
    </xf>
    <xf numFmtId="0" fontId="3" fillId="0" borderId="0" xfId="0" applyFont="1" applyFill="1" applyAlignment="1">
      <alignment horizontal="left" vertical="center"/>
    </xf>
    <xf numFmtId="3" fontId="2" fillId="0" borderId="0" xfId="0" applyNumberFormat="1" applyFont="1" applyAlignment="1">
      <alignment horizontal="right" vertical="top"/>
    </xf>
    <xf numFmtId="3" fontId="2" fillId="0" borderId="0" xfId="0" applyNumberFormat="1" applyFont="1" applyFill="1" applyAlignment="1">
      <alignment vertical="top"/>
    </xf>
    <xf numFmtId="0" fontId="6" fillId="0" borderId="0" xfId="0" applyFont="1" applyFill="1" applyAlignment="1">
      <alignment horizontal="left" vertical="top"/>
    </xf>
    <xf numFmtId="3" fontId="1" fillId="0" borderId="0" xfId="0" applyNumberFormat="1" applyFont="1" applyFill="1" applyAlignment="1">
      <alignment vertical="center"/>
    </xf>
    <xf numFmtId="3" fontId="3" fillId="0" borderId="0" xfId="0" applyNumberFormat="1" applyFont="1" applyAlignment="1">
      <alignment horizontal="right"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2" fillId="0" borderId="4" xfId="0" applyFont="1" applyFill="1" applyBorder="1" applyAlignment="1">
      <alignment horizontal="left" vertical="top" indent="3"/>
    </xf>
    <xf numFmtId="3" fontId="2" fillId="0" borderId="0" xfId="0" applyNumberFormat="1" applyFont="1" applyAlignment="1">
      <alignment horizontal="right" vertical="top"/>
    </xf>
    <xf numFmtId="3" fontId="1" fillId="0" borderId="0" xfId="0" applyNumberFormat="1" applyFont="1" applyAlignment="1">
      <alignment horizontal="right" vertical="top" wrapText="1"/>
    </xf>
    <xf numFmtId="3" fontId="1" fillId="0" borderId="0" xfId="0" applyNumberFormat="1" applyFont="1" applyBorder="1" applyAlignment="1">
      <alignment horizontal="right" vertical="top"/>
    </xf>
    <xf numFmtId="0" fontId="1" fillId="0" borderId="0" xfId="0" applyFont="1" applyAlignment="1">
      <alignment horizontal="left" vertical="top" wrapText="1"/>
    </xf>
    <xf numFmtId="0" fontId="1" fillId="0" borderId="1" xfId="0" applyFont="1" applyBorder="1" applyAlignment="1">
      <alignment horizontal="left" wrapText="1"/>
    </xf>
    <xf numFmtId="0" fontId="1" fillId="0" borderId="18" xfId="0" applyFont="1" applyBorder="1" applyAlignment="1">
      <alignment horizontal="center" vertical="center" wrapText="1"/>
    </xf>
    <xf numFmtId="3" fontId="1" fillId="0" borderId="0" xfId="0" applyNumberFormat="1" applyFont="1" applyFill="1" applyAlignment="1"/>
    <xf numFmtId="3" fontId="1" fillId="0" borderId="0" xfId="0" applyNumberFormat="1" applyFont="1" applyFill="1" applyAlignment="1">
      <alignment vertical="top"/>
    </xf>
    <xf numFmtId="0" fontId="1" fillId="0" borderId="0" xfId="0" applyFont="1" applyFill="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center" vertical="center" wrapText="1"/>
    </xf>
    <xf numFmtId="164" fontId="1" fillId="0" borderId="0" xfId="0" applyNumberFormat="1" applyFont="1" applyAlignment="1">
      <alignment vertical="top"/>
    </xf>
    <xf numFmtId="2" fontId="1" fillId="0" borderId="0" xfId="0" applyNumberFormat="1" applyFont="1" applyAlignment="1">
      <alignment horizontal="left" vertical="center" wrapText="1"/>
    </xf>
    <xf numFmtId="164" fontId="3" fillId="0" borderId="0" xfId="0" applyNumberFormat="1" applyFont="1" applyAlignment="1">
      <alignment horizontal="right" vertical="top"/>
    </xf>
    <xf numFmtId="2" fontId="1" fillId="0" borderId="0" xfId="0" applyNumberFormat="1" applyFont="1" applyAlignment="1">
      <alignment horizontal="left" vertical="center" indent="1"/>
    </xf>
    <xf numFmtId="2" fontId="1" fillId="0" borderId="0" xfId="0" applyNumberFormat="1" applyFont="1" applyAlignment="1">
      <alignment horizontal="left" vertical="center"/>
    </xf>
    <xf numFmtId="3" fontId="1" fillId="0" borderId="0" xfId="0" applyNumberFormat="1" applyFont="1" applyFill="1" applyAlignment="1">
      <alignment vertical="top"/>
    </xf>
    <xf numFmtId="2" fontId="1" fillId="0" borderId="1" xfId="0" applyNumberFormat="1" applyFont="1" applyBorder="1" applyAlignment="1">
      <alignment horizontal="left"/>
    </xf>
    <xf numFmtId="0" fontId="1" fillId="0" borderId="13" xfId="0" applyFont="1" applyBorder="1" applyAlignment="1">
      <alignment horizontal="center" vertical="center"/>
    </xf>
    <xf numFmtId="0" fontId="3" fillId="0" borderId="0" xfId="0" applyFont="1" applyAlignment="1">
      <alignment horizontal="left" vertical="center"/>
    </xf>
    <xf numFmtId="3" fontId="8" fillId="0" borderId="0" xfId="0" applyNumberFormat="1" applyFont="1" applyAlignment="1">
      <alignment vertical="center"/>
    </xf>
    <xf numFmtId="2" fontId="1" fillId="0" borderId="0" xfId="0" applyNumberFormat="1" applyFont="1" applyAlignment="1"/>
    <xf numFmtId="2" fontId="3" fillId="0" borderId="0" xfId="0" applyNumberFormat="1" applyFont="1" applyAlignment="1">
      <alignment horizontal="left" wrapText="1"/>
    </xf>
    <xf numFmtId="3" fontId="1" fillId="0" borderId="0" xfId="0" applyNumberFormat="1" applyFont="1" applyFill="1" applyAlignment="1">
      <alignment horizontal="right"/>
    </xf>
    <xf numFmtId="0" fontId="1" fillId="0" borderId="0" xfId="0" applyFont="1" applyFill="1" applyAlignment="1">
      <alignment vertical="center" wrapText="1"/>
    </xf>
    <xf numFmtId="0" fontId="2" fillId="0" borderId="0" xfId="0" applyFont="1" applyFill="1" applyBorder="1" applyAlignment="1">
      <alignment vertical="center"/>
    </xf>
    <xf numFmtId="3" fontId="1" fillId="0" borderId="0" xfId="0" applyNumberFormat="1" applyFont="1" applyAlignment="1">
      <alignment horizontal="right"/>
    </xf>
    <xf numFmtId="0" fontId="1" fillId="0" borderId="2"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0" xfId="0" applyFont="1" applyFill="1" applyAlignment="1">
      <alignment vertical="top"/>
    </xf>
    <xf numFmtId="0" fontId="2" fillId="0" borderId="0" xfId="0" applyFont="1" applyFill="1" applyAlignment="1">
      <alignment horizontal="left" vertical="top"/>
    </xf>
    <xf numFmtId="0" fontId="2" fillId="0" borderId="4" xfId="0" applyFont="1" applyBorder="1" applyAlignment="1">
      <alignment horizontal="left" vertical="top" wrapText="1"/>
    </xf>
    <xf numFmtId="164" fontId="1" fillId="0" borderId="0" xfId="0" applyNumberFormat="1" applyFont="1" applyAlignment="1">
      <alignment horizontal="right" vertical="top"/>
    </xf>
    <xf numFmtId="3" fontId="8" fillId="0" borderId="0" xfId="0" applyNumberFormat="1" applyFont="1" applyAlignment="1">
      <alignment horizontal="right" vertical="top"/>
    </xf>
    <xf numFmtId="0" fontId="1" fillId="0" borderId="11" xfId="0" applyFont="1" applyBorder="1" applyAlignment="1">
      <alignment horizontal="center" vertical="center"/>
    </xf>
    <xf numFmtId="0" fontId="1" fillId="0" borderId="0" xfId="0" applyFont="1" applyBorder="1" applyAlignment="1">
      <alignment horizontal="center" vertical="center"/>
    </xf>
    <xf numFmtId="0" fontId="1" fillId="0" borderId="0" xfId="0" applyFont="1" applyAlignment="1">
      <alignment horizontal="left" vertical="top"/>
    </xf>
    <xf numFmtId="166" fontId="1" fillId="0" borderId="0" xfId="0" applyNumberFormat="1" applyFont="1"/>
    <xf numFmtId="0" fontId="1" fillId="0" borderId="0" xfId="0" applyFont="1" applyAlignment="1">
      <alignment horizontal="left" vertical="top" indent="2"/>
    </xf>
    <xf numFmtId="3" fontId="2" fillId="0" borderId="0" xfId="0" applyNumberFormat="1" applyFont="1" applyAlignment="1"/>
    <xf numFmtId="0" fontId="2" fillId="0" borderId="0" xfId="0" applyFont="1" applyAlignment="1">
      <alignment horizontal="left"/>
    </xf>
    <xf numFmtId="0" fontId="1" fillId="0" borderId="0" xfId="0" applyFont="1" applyAlignment="1">
      <alignment vertical="top" wrapText="1"/>
    </xf>
    <xf numFmtId="0" fontId="1" fillId="0" borderId="3" xfId="0" applyFont="1" applyBorder="1" applyAlignment="1">
      <alignment horizontal="center" vertical="center"/>
    </xf>
    <xf numFmtId="0" fontId="2" fillId="0" borderId="0" xfId="0" applyFont="1" applyBorder="1" applyAlignment="1">
      <alignment horizontal="left" vertical="top"/>
    </xf>
    <xf numFmtId="0" fontId="1" fillId="0" borderId="0" xfId="0" applyFont="1" applyAlignment="1">
      <alignment vertical="center" wrapText="1"/>
    </xf>
    <xf numFmtId="0" fontId="1" fillId="0" borderId="0" xfId="0" applyFont="1" applyAlignment="1">
      <alignment horizontal="left" indent="2"/>
    </xf>
    <xf numFmtId="165" fontId="1" fillId="0" borderId="0" xfId="0" applyNumberFormat="1" applyFont="1" applyAlignment="1">
      <alignment horizontal="right" vertical="top" wrapText="1"/>
    </xf>
    <xf numFmtId="3" fontId="1" fillId="0" borderId="0" xfId="0" applyNumberFormat="1" applyFont="1" applyBorder="1" applyAlignment="1">
      <alignment horizontal="right" vertical="top" wrapText="1"/>
    </xf>
    <xf numFmtId="0" fontId="1" fillId="0" borderId="13" xfId="0" applyFont="1" applyBorder="1" applyAlignment="1">
      <alignment horizontal="center" vertical="center" wrapText="1"/>
    </xf>
    <xf numFmtId="0" fontId="2" fillId="0" borderId="4" xfId="0" applyFont="1" applyBorder="1" applyAlignment="1">
      <alignment horizontal="left" vertical="top" indent="4"/>
    </xf>
    <xf numFmtId="3" fontId="1" fillId="0" borderId="0" xfId="0" applyNumberFormat="1" applyFont="1" applyFill="1" applyAlignment="1">
      <alignment horizontal="right" vertical="top"/>
    </xf>
    <xf numFmtId="0" fontId="1" fillId="0" borderId="0" xfId="0" applyFont="1" applyAlignment="1">
      <alignment horizontal="left" vertical="center" wrapText="1" indent="2"/>
    </xf>
    <xf numFmtId="3" fontId="11" fillId="0" borderId="0" xfId="0" applyNumberFormat="1" applyFont="1" applyAlignment="1">
      <alignment horizontal="right" vertical="center"/>
    </xf>
    <xf numFmtId="0" fontId="1" fillId="0" borderId="3" xfId="0" applyFont="1" applyBorder="1" applyAlignment="1">
      <alignment horizontal="center" vertical="center" wrapText="1"/>
    </xf>
    <xf numFmtId="0" fontId="1" fillId="0" borderId="0" xfId="0" applyFont="1" applyFill="1"/>
    <xf numFmtId="3" fontId="1" fillId="0" borderId="0" xfId="0" applyNumberFormat="1" applyFont="1" applyFill="1" applyAlignment="1">
      <alignment horizontal="right" vertical="center"/>
    </xf>
    <xf numFmtId="3" fontId="1" fillId="0" borderId="0" xfId="0" applyNumberFormat="1" applyFont="1" applyFill="1" applyAlignment="1">
      <alignment horizontal="right" vertical="center"/>
    </xf>
    <xf numFmtId="0" fontId="1" fillId="0" borderId="0" xfId="0" applyFont="1" applyFill="1" applyAlignment="1">
      <alignment horizontal="left" vertical="center" indent="3"/>
    </xf>
    <xf numFmtId="3" fontId="12" fillId="0" borderId="0" xfId="0" applyNumberFormat="1" applyFont="1" applyFill="1" applyAlignment="1">
      <alignment horizontal="right" vertical="center"/>
    </xf>
    <xf numFmtId="0" fontId="1" fillId="0" borderId="0" xfId="0" applyFont="1" applyFill="1" applyAlignment="1">
      <alignment horizontal="left" vertical="center" indent="2"/>
    </xf>
    <xf numFmtId="0" fontId="1" fillId="0" borderId="0" xfId="0" applyFont="1" applyFill="1" applyAlignment="1">
      <alignment horizontal="left" vertical="center" wrapText="1" indent="2"/>
    </xf>
    <xf numFmtId="0" fontId="1" fillId="0" borderId="0" xfId="0" applyFont="1" applyFill="1" applyAlignment="1">
      <alignment horizontal="left" vertical="center" indent="1"/>
    </xf>
    <xf numFmtId="0" fontId="1" fillId="0" borderId="0" xfId="0" applyFont="1" applyFill="1" applyAlignment="1">
      <alignment horizontal="left" vertical="center"/>
    </xf>
    <xf numFmtId="3" fontId="2" fillId="0" borderId="0" xfId="0" applyNumberFormat="1" applyFont="1" applyFill="1" applyAlignment="1">
      <alignment horizontal="right" vertical="center"/>
    </xf>
    <xf numFmtId="3" fontId="2" fillId="0" borderId="0" xfId="0" applyNumberFormat="1" applyFont="1" applyFill="1" applyAlignment="1">
      <alignment horizontal="right" vertical="center"/>
    </xf>
    <xf numFmtId="0" fontId="2" fillId="0" borderId="0" xfId="0" applyFont="1" applyFill="1" applyAlignment="1">
      <alignment vertical="center" wrapText="1"/>
    </xf>
    <xf numFmtId="0" fontId="2" fillId="0" borderId="0" xfId="0" applyFont="1" applyFill="1"/>
    <xf numFmtId="3" fontId="1" fillId="0" borderId="0" xfId="0" applyNumberFormat="1" applyFont="1" applyFill="1" applyAlignment="1">
      <alignment horizontal="center" vertical="center"/>
    </xf>
    <xf numFmtId="3" fontId="1" fillId="0" borderId="0" xfId="0" applyNumberFormat="1" applyFont="1" applyFill="1" applyAlignment="1">
      <alignment horizontal="right" vertical="center"/>
    </xf>
    <xf numFmtId="3" fontId="1" fillId="0" borderId="0" xfId="0" applyNumberFormat="1" applyFont="1" applyFill="1" applyAlignment="1">
      <alignment vertical="center"/>
    </xf>
    <xf numFmtId="3" fontId="1" fillId="0" borderId="0" xfId="0" applyNumberFormat="1" applyFont="1" applyFill="1" applyAlignment="1">
      <alignment vertical="center"/>
    </xf>
    <xf numFmtId="3" fontId="2" fillId="0" borderId="0" xfId="0" applyNumberFormat="1" applyFont="1" applyFill="1" applyAlignment="1">
      <alignment vertical="center"/>
    </xf>
    <xf numFmtId="0" fontId="2" fillId="0" borderId="0" xfId="0" applyFont="1" applyFill="1" applyAlignment="1">
      <alignment vertical="center"/>
    </xf>
    <xf numFmtId="0" fontId="1" fillId="0" borderId="0" xfId="0" applyFont="1" applyFill="1" applyAlignment="1">
      <alignment horizontal="center" vertical="top"/>
    </xf>
    <xf numFmtId="0" fontId="1" fillId="0" borderId="15" xfId="0" applyFont="1" applyFill="1" applyBorder="1" applyAlignment="1">
      <alignment horizontal="center" vertical="top" wrapText="1"/>
    </xf>
    <xf numFmtId="3" fontId="1" fillId="0" borderId="15" xfId="0" applyNumberFormat="1" applyFont="1" applyFill="1" applyBorder="1" applyAlignment="1">
      <alignment horizontal="center" vertical="top" wrapText="1"/>
    </xf>
    <xf numFmtId="0" fontId="7" fillId="0" borderId="0" xfId="0" applyFont="1" applyFill="1"/>
    <xf numFmtId="0" fontId="13" fillId="0" borderId="14" xfId="0" applyFont="1" applyFill="1" applyBorder="1" applyAlignment="1"/>
    <xf numFmtId="3" fontId="1" fillId="0" borderId="0" xfId="0" applyNumberFormat="1" applyFont="1" applyFill="1" applyAlignment="1">
      <alignment horizontal="right"/>
    </xf>
    <xf numFmtId="3" fontId="1" fillId="0" borderId="0" xfId="0" applyNumberFormat="1" applyFont="1" applyFill="1" applyAlignment="1">
      <alignment horizontal="right"/>
    </xf>
    <xf numFmtId="3" fontId="2" fillId="0" borderId="0" xfId="0" applyNumberFormat="1" applyFont="1" applyFill="1" applyAlignment="1">
      <alignment horizontal="right"/>
    </xf>
    <xf numFmtId="3" fontId="2" fillId="0" borderId="0" xfId="0" applyNumberFormat="1" applyFont="1" applyFill="1" applyAlignment="1">
      <alignment horizontal="right"/>
    </xf>
    <xf numFmtId="0" fontId="1" fillId="0" borderId="0" xfId="0" applyFont="1" applyFill="1" applyAlignment="1">
      <alignment horizontal="center" vertical="center"/>
    </xf>
    <xf numFmtId="0" fontId="1" fillId="0" borderId="15" xfId="0" applyFont="1" applyFill="1" applyBorder="1" applyAlignment="1">
      <alignment horizontal="center" vertical="center" wrapText="1"/>
    </xf>
    <xf numFmtId="3" fontId="1" fillId="0" borderId="15" xfId="0" applyNumberFormat="1" applyFont="1" applyFill="1" applyBorder="1" applyAlignment="1">
      <alignment horizontal="center" vertical="center" wrapText="1"/>
    </xf>
    <xf numFmtId="0" fontId="15" fillId="0" borderId="0" xfId="0" applyFont="1" applyAlignment="1">
      <alignment horizontal="center"/>
    </xf>
    <xf numFmtId="0" fontId="16" fillId="0" borderId="0" xfId="0" applyFont="1"/>
    <xf numFmtId="0" fontId="17" fillId="0" borderId="0" xfId="1" applyFont="1"/>
    <xf numFmtId="0" fontId="2" fillId="0" borderId="1" xfId="0" applyFont="1" applyFill="1" applyBorder="1" applyAlignment="1">
      <alignment horizontal="center" vertical="center"/>
    </xf>
    <xf numFmtId="0" fontId="2" fillId="0" borderId="0" xfId="0" applyFont="1" applyFill="1" applyBorder="1" applyAlignment="1">
      <alignment horizontal="center" vertical="center"/>
    </xf>
    <xf numFmtId="0" fontId="6" fillId="0" borderId="0" xfId="0" applyFont="1" applyBorder="1" applyAlignment="1">
      <alignment horizontal="center" vertical="center"/>
    </xf>
    <xf numFmtId="0" fontId="6" fillId="0" borderId="0" xfId="0" applyFont="1" applyAlignment="1">
      <alignment horizontal="center" vertical="center"/>
    </xf>
    <xf numFmtId="0" fontId="2" fillId="0" borderId="0" xfId="0" applyFont="1" applyAlignment="1">
      <alignment horizontal="center" vertical="center"/>
    </xf>
    <xf numFmtId="0" fontId="1" fillId="0" borderId="13" xfId="0" applyFont="1" applyBorder="1" applyAlignment="1">
      <alignment horizontal="center" vertical="center" wrapText="1"/>
    </xf>
    <xf numFmtId="0" fontId="1" fillId="0" borderId="10" xfId="0" applyFont="1" applyBorder="1" applyAlignment="1">
      <alignment horizontal="center" vertical="center"/>
    </xf>
    <xf numFmtId="0" fontId="1" fillId="0" borderId="11" xfId="0" applyFont="1" applyBorder="1" applyAlignment="1">
      <alignment horizontal="center" vertical="center" wrapText="1"/>
    </xf>
    <xf numFmtId="0" fontId="1" fillId="0" borderId="6" xfId="0" applyFont="1" applyBorder="1" applyAlignment="1">
      <alignment horizontal="center" vertical="center" wrapText="1"/>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12" xfId="0" applyFont="1" applyBorder="1" applyAlignment="1">
      <alignment horizontal="center" vertical="center" wrapText="1"/>
    </xf>
    <xf numFmtId="0" fontId="1" fillId="0" borderId="7" xfId="0" applyFont="1" applyBorder="1" applyAlignment="1">
      <alignment horizontal="center" vertical="center" wrapText="1"/>
    </xf>
    <xf numFmtId="0" fontId="2" fillId="0" borderId="0" xfId="0" applyFont="1" applyBorder="1" applyAlignment="1">
      <alignment horizontal="center" vertical="center"/>
    </xf>
    <xf numFmtId="0" fontId="1" fillId="0" borderId="9"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2" fillId="0" borderId="1" xfId="0" applyFont="1" applyBorder="1" applyAlignment="1">
      <alignment horizontal="center" vertical="center"/>
    </xf>
    <xf numFmtId="0" fontId="1" fillId="0" borderId="2" xfId="0" applyFont="1" applyBorder="1" applyAlignment="1">
      <alignment horizontal="center" vertical="center" wrapText="1"/>
    </xf>
    <xf numFmtId="0" fontId="1" fillId="0" borderId="16" xfId="0" applyFont="1" applyBorder="1" applyAlignment="1">
      <alignment horizontal="center" vertical="center"/>
    </xf>
    <xf numFmtId="49" fontId="1" fillId="0" borderId="9" xfId="0" applyNumberFormat="1" applyFont="1" applyBorder="1" applyAlignment="1">
      <alignment horizontal="center" vertical="center" wrapText="1"/>
    </xf>
    <xf numFmtId="49" fontId="1" fillId="0" borderId="17" xfId="0" applyNumberFormat="1" applyFont="1" applyBorder="1" applyAlignment="1">
      <alignment horizontal="center" vertical="center" wrapText="1"/>
    </xf>
    <xf numFmtId="0" fontId="1" fillId="0" borderId="16"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3" xfId="0" applyFont="1" applyBorder="1" applyAlignment="1">
      <alignment horizontal="center" vertical="center"/>
    </xf>
    <xf numFmtId="0" fontId="6" fillId="0" borderId="0" xfId="0" applyFont="1" applyFill="1" applyAlignment="1">
      <alignment horizontal="center" vertical="center"/>
    </xf>
    <xf numFmtId="0" fontId="1" fillId="0" borderId="21" xfId="0" applyFont="1" applyBorder="1" applyAlignment="1">
      <alignment horizontal="center" vertical="center" wrapText="1"/>
    </xf>
    <xf numFmtId="0" fontId="1" fillId="0" borderId="2" xfId="0" applyFont="1" applyBorder="1" applyAlignment="1">
      <alignment horizontal="center" vertical="center"/>
    </xf>
    <xf numFmtId="0" fontId="1" fillId="0" borderId="19" xfId="0" applyFont="1" applyBorder="1"/>
    <xf numFmtId="0" fontId="1" fillId="0" borderId="6" xfId="0" applyFont="1" applyBorder="1"/>
    <xf numFmtId="0" fontId="1" fillId="0" borderId="20" xfId="0" applyFont="1" applyBorder="1" applyAlignment="1">
      <alignment horizontal="center" vertical="center" wrapText="1"/>
    </xf>
    <xf numFmtId="0" fontId="1" fillId="0" borderId="18" xfId="0" applyFont="1" applyBorder="1"/>
    <xf numFmtId="0" fontId="1" fillId="0" borderId="15" xfId="0" applyFont="1" applyBorder="1" applyAlignment="1">
      <alignment horizontal="center" vertical="center"/>
    </xf>
    <xf numFmtId="0" fontId="1" fillId="0" borderId="5" xfId="0" applyFont="1" applyBorder="1" applyAlignment="1">
      <alignment horizontal="center" wrapText="1"/>
    </xf>
    <xf numFmtId="0" fontId="1" fillId="0" borderId="2" xfId="0" applyFont="1" applyBorder="1" applyAlignment="1">
      <alignment horizontal="center" wrapText="1"/>
    </xf>
    <xf numFmtId="0" fontId="1" fillId="0" borderId="6" xfId="0" applyFont="1" applyBorder="1" applyAlignment="1">
      <alignment horizontal="center"/>
    </xf>
    <xf numFmtId="0" fontId="1" fillId="0" borderId="14" xfId="0" applyFont="1" applyBorder="1" applyAlignment="1">
      <alignment horizontal="center"/>
    </xf>
    <xf numFmtId="166" fontId="1" fillId="0" borderId="0" xfId="0" applyNumberFormat="1" applyFont="1"/>
    <xf numFmtId="0" fontId="1" fillId="0" borderId="15" xfId="0" applyFont="1" applyFill="1" applyBorder="1" applyAlignment="1">
      <alignment horizontal="center" vertical="center" wrapText="1"/>
    </xf>
    <xf numFmtId="0" fontId="1" fillId="0" borderId="20"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9" xfId="0" applyFont="1" applyFill="1" applyBorder="1" applyAlignment="1">
      <alignment horizontal="center" vertical="top"/>
    </xf>
    <xf numFmtId="0" fontId="1" fillId="0" borderId="8" xfId="0" applyFont="1" applyFill="1" applyBorder="1" applyAlignment="1">
      <alignment horizontal="center" vertical="top"/>
    </xf>
    <xf numFmtId="0" fontId="1" fillId="0" borderId="17" xfId="0" applyFont="1" applyFill="1" applyBorder="1" applyAlignment="1">
      <alignment horizontal="center" vertical="top"/>
    </xf>
    <xf numFmtId="0" fontId="1" fillId="0" borderId="9"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17" xfId="0" applyFont="1" applyFill="1" applyBorder="1" applyAlignment="1">
      <alignment horizontal="center" vertical="center"/>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2" Type="http://schemas.openxmlformats.org/officeDocument/2006/relationships/comments" Target="../comments23.xml"/><Relationship Id="rId1" Type="http://schemas.openxmlformats.org/officeDocument/2006/relationships/vmlDrawing" Target="../drawings/vmlDrawing23.vml"/></Relationships>
</file>

<file path=xl/worksheets/_rels/sheet31.xml.rels><?xml version="1.0" encoding="UTF-8" standalone="yes"?>
<Relationships xmlns="http://schemas.openxmlformats.org/package/2006/relationships"><Relationship Id="rId2" Type="http://schemas.openxmlformats.org/officeDocument/2006/relationships/comments" Target="../comments24.xml"/><Relationship Id="rId1" Type="http://schemas.openxmlformats.org/officeDocument/2006/relationships/vmlDrawing" Target="../drawings/vmlDrawing24.v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8B10B5-E07D-4B92-A80E-F5BFB7BB0BEF}">
  <sheetPr codeName="Munka1"/>
  <dimension ref="A1:A31"/>
  <sheetViews>
    <sheetView tabSelected="1" zoomScaleNormal="100" workbookViewId="0"/>
  </sheetViews>
  <sheetFormatPr defaultRowHeight="12.75" x14ac:dyDescent="0.2"/>
  <cols>
    <col min="1" max="1" width="96.28515625" style="260" bestFit="1" customWidth="1"/>
    <col min="2" max="16384" width="9.140625" style="260"/>
  </cols>
  <sheetData>
    <row r="1" spans="1:1" x14ac:dyDescent="0.2">
      <c r="A1" s="259" t="s">
        <v>391</v>
      </c>
    </row>
    <row r="2" spans="1:1" x14ac:dyDescent="0.2">
      <c r="A2" s="261" t="s">
        <v>54</v>
      </c>
    </row>
    <row r="3" spans="1:1" x14ac:dyDescent="0.2">
      <c r="A3" s="261" t="s">
        <v>76</v>
      </c>
    </row>
    <row r="4" spans="1:1" x14ac:dyDescent="0.2">
      <c r="A4" s="261" t="s">
        <v>88</v>
      </c>
    </row>
    <row r="5" spans="1:1" x14ac:dyDescent="0.2">
      <c r="A5" s="261" t="s">
        <v>105</v>
      </c>
    </row>
    <row r="6" spans="1:1" x14ac:dyDescent="0.2">
      <c r="A6" s="261" t="s">
        <v>112</v>
      </c>
    </row>
    <row r="7" spans="1:1" x14ac:dyDescent="0.2">
      <c r="A7" s="261" t="s">
        <v>129</v>
      </c>
    </row>
    <row r="8" spans="1:1" x14ac:dyDescent="0.2">
      <c r="A8" s="261" t="s">
        <v>138</v>
      </c>
    </row>
    <row r="9" spans="1:1" x14ac:dyDescent="0.2">
      <c r="A9" s="261" t="s">
        <v>158</v>
      </c>
    </row>
    <row r="10" spans="1:1" x14ac:dyDescent="0.2">
      <c r="A10" s="261" t="s">
        <v>173</v>
      </c>
    </row>
    <row r="11" spans="1:1" x14ac:dyDescent="0.2">
      <c r="A11" s="261" t="s">
        <v>180</v>
      </c>
    </row>
    <row r="12" spans="1:1" x14ac:dyDescent="0.2">
      <c r="A12" s="261" t="s">
        <v>188</v>
      </c>
    </row>
    <row r="13" spans="1:1" x14ac:dyDescent="0.2">
      <c r="A13" s="261" t="s">
        <v>197</v>
      </c>
    </row>
    <row r="14" spans="1:1" x14ac:dyDescent="0.2">
      <c r="A14" s="261" t="s">
        <v>204</v>
      </c>
    </row>
    <row r="15" spans="1:1" x14ac:dyDescent="0.2">
      <c r="A15" s="261" t="s">
        <v>216</v>
      </c>
    </row>
    <row r="16" spans="1:1" x14ac:dyDescent="0.2">
      <c r="A16" s="261" t="s">
        <v>229</v>
      </c>
    </row>
    <row r="17" spans="1:1" x14ac:dyDescent="0.2">
      <c r="A17" s="261" t="s">
        <v>242</v>
      </c>
    </row>
    <row r="18" spans="1:1" x14ac:dyDescent="0.2">
      <c r="A18" s="261" t="s">
        <v>253</v>
      </c>
    </row>
    <row r="19" spans="1:1" x14ac:dyDescent="0.2">
      <c r="A19" s="261" t="s">
        <v>258</v>
      </c>
    </row>
    <row r="20" spans="1:1" x14ac:dyDescent="0.2">
      <c r="A20" s="261" t="s">
        <v>271</v>
      </c>
    </row>
    <row r="21" spans="1:1" x14ac:dyDescent="0.2">
      <c r="A21" s="261" t="s">
        <v>279</v>
      </c>
    </row>
    <row r="22" spans="1:1" x14ac:dyDescent="0.2">
      <c r="A22" s="261" t="s">
        <v>287</v>
      </c>
    </row>
    <row r="23" spans="1:1" x14ac:dyDescent="0.2">
      <c r="A23" s="261" t="s">
        <v>294</v>
      </c>
    </row>
    <row r="24" spans="1:1" x14ac:dyDescent="0.2">
      <c r="A24" s="261" t="s">
        <v>305</v>
      </c>
    </row>
    <row r="25" spans="1:1" x14ac:dyDescent="0.2">
      <c r="A25" s="261" t="s">
        <v>318</v>
      </c>
    </row>
    <row r="26" spans="1:1" x14ac:dyDescent="0.2">
      <c r="A26" s="261" t="s">
        <v>326</v>
      </c>
    </row>
    <row r="27" spans="1:1" x14ac:dyDescent="0.2">
      <c r="A27" s="261" t="s">
        <v>339</v>
      </c>
    </row>
    <row r="28" spans="1:1" x14ac:dyDescent="0.2">
      <c r="A28" s="261" t="s">
        <v>346</v>
      </c>
    </row>
    <row r="29" spans="1:1" x14ac:dyDescent="0.2">
      <c r="A29" s="261" t="s">
        <v>365</v>
      </c>
    </row>
    <row r="30" spans="1:1" x14ac:dyDescent="0.2">
      <c r="A30" s="261" t="s">
        <v>387</v>
      </c>
    </row>
    <row r="31" spans="1:1" x14ac:dyDescent="0.2">
      <c r="A31" s="261" t="s">
        <v>390</v>
      </c>
    </row>
  </sheetData>
  <hyperlinks>
    <hyperlink ref="A2" location="3.5.1.!A1" display="3.5.1. Revenues and expenditures of the Health Insurance Fund, 2007" xr:uid="{027918C8-56B4-4062-AA5D-7305C0AB32B2}"/>
    <hyperlink ref="A3" location="3.5.2.!A1" display="3.5.2. Revenues and expenditures of the Pension Insurance Fund, 2007" xr:uid="{F2CB46D9-61AA-4807-8E87-D22755B459EB}"/>
    <hyperlink ref="A4" location="3.5.3.!A1" display="3.5.3. Retirement claims" xr:uid="{6B6E1063-1C98-4B51-BB28-DFD3609B25F9}"/>
    <hyperlink ref="A5" location="3.5.4.!A1" display="3.5.4. Pensions, retirement provisions" xr:uid="{C0B4E6FD-5500-4DC1-A7B4-0742F6F3761A}"/>
    <hyperlink ref="A6" location="3.5.5.!A1" display="3.5.5. Number of new pensions by own right in the respective year" xr:uid="{5F1704AC-906C-4CA6-A8AE-99EE76E4C1EA}"/>
    <hyperlink ref="A7" location="3.5.6.!A1" display="3.5.6. Pensioners and retirement provisioners by type of provision, January 2008 [persons]" xr:uid="{6FC32977-D267-4961-9F1A-C6A4600F887C}"/>
    <hyperlink ref="A8" location="3.5.7.!A1" display="3.5.7. Average pension provisions by type of benefit, January 2008 [HUF]" xr:uid="{691F0548-1C46-4333-8B37-9528A668C6F6}"/>
    <hyperlink ref="A9" location="3.5.8.!A1" display="3.5.8. Number of full pensioners by monthly provision, January 2008 [persons]" xr:uid="{39C2046D-A306-41FA-BA80-707AD1FA2E28}"/>
    <hyperlink ref="A10" location="3.5.9.!A1" display="3.5.9. Sick-pay" xr:uid="{C20DDAB3-E670-4C9C-9450-25E61E1DF378}"/>
    <hyperlink ref="A11" location="3.5.10.!A1" display="3.5.10. Sick-leave" xr:uid="{7F380F17-6864-4515-9476-FA81C45D26D5}"/>
    <hyperlink ref="A12" location="3.5.11.!A1" display="3.5.11. Child-care allowance and fee" xr:uid="{57DBBF15-2675-490B-8AC5-E974E427F016}"/>
    <hyperlink ref="A13" location="3.5.12.!A1" display="3.5.12. Monthly amount of family allowances (January) [HUF]" xr:uid="{25A9E496-30E8-4BCF-80BA-9CAE98976ED7}"/>
    <hyperlink ref="A14" location="3.5.13.!A1" display="3.5.13. Comprehensive data on family allowance" xr:uid="{87BEBA97-D8C4-4253-8B82-080E580D97F1}"/>
    <hyperlink ref="A15" location="3.5.14.!A1" display="3.5.14. Recipients of family allowance [thousands]" xr:uid="{46600565-C5E4-4DC5-A96D-67A63B55F901}"/>
    <hyperlink ref="A16" location="3.5.15.!A1" display="3.5.15. Young people under child protection by age-groups" xr:uid="{18F7E8B3-DCD3-4937-9F5C-280A4D100923}"/>
    <hyperlink ref="A17" location="3.5.16.!A1" display="3.5.16. Placement of children and young adults who are under child protection, 2007" xr:uid="{5CC7022A-24E2-4B85-BA0D-03B213F23809}"/>
    <hyperlink ref="A18" location="3.5.17.!A1" display="3.5.17. Public guardianship authorities" xr:uid="{41B6E5B3-3E25-41C0-AF48-E6ED3B787046}"/>
    <hyperlink ref="A19" location="3.5.18.!A1" display="3.5.18. Adoption" xr:uid="{6B06F225-D371-4A25-8F54-1D3C69807FD4}"/>
    <hyperlink ref="A20" location="3.5.19.!A1" display="3.5.19. Infant nurseries" xr:uid="{2725D812-B45A-4FBB-A49A-D0347740B224}"/>
    <hyperlink ref="A21" location="3.5.20.!A1" display="3.5.20. Main data on family care services and child welfare services" xr:uid="{2A3E74FC-D079-4788-AD54-FE6545305F8E}"/>
    <hyperlink ref="A22" location="3.5.21.!A1" display="3.5.21. Child welfare provision" xr:uid="{06D9F5EA-B657-4B27-B60E-30353690A269}"/>
    <hyperlink ref="A23" location="3.5.22.!A1" display="3.5.22. Main data on social catering and domestic care" xr:uid="{B879008D-41C9-4410-91EB-F9566FCE8DAE}"/>
    <hyperlink ref="A24" location="3.5.23.!A1" display="3.5.23. Social institutions providing day-time care" xr:uid="{FC125D79-4E3D-4DAF-A18E-E06DDA6A9BAF}"/>
    <hyperlink ref="A25" location="3.5.24.!A1" display="3.5.24. Long- and short-term residential social institutions" xr:uid="{52D76468-6DDA-46DE-837E-7C9D1421B9CB}"/>
    <hyperlink ref="A26" location="3.5.25.!A1" display="3.5.25. Number of residents in long- and short-term residental social institutions by type [persons]" xr:uid="{C0FC43D2-D545-4539-BCF9-B8A60D7AAFBC}"/>
    <hyperlink ref="A27" location="3.5.26.!A1" display="3.5.26. Number of residents in long- and short-term residential social institutions by maintainers [persons]" xr:uid="{9BFC49F5-3FE6-4687-AAB1-9B10F649AFDC}"/>
    <hyperlink ref="A28" location="3.5.27.!A1" display="3.5.27. Data on costs and personnel of long- and short-term residential social institutions, 2007" xr:uid="{972FC97B-2CDF-487B-B5B9-D07B063CDC35}"/>
    <hyperlink ref="A29" location="3.5.28.!A1" display="3.5.28. Social assistance by type of support" xr:uid="{E649E385-A236-4223-AD44-5860967F771F}"/>
    <hyperlink ref="A30" location="3.5.29.!A1" display="3.5.29. Pension recipients and retirement provisions by year of birth, January 2008" xr:uid="{D4846D01-E57D-4199-8472-433B82AAA083}"/>
    <hyperlink ref="A31" location="3.5.30.!A1" display="3.5.30. Amount of pension provisions and retirement allowances by year of birth, January 2008 [HUF per person]" xr:uid="{24706266-4EAB-4632-BE26-8A0CF29F83C7}"/>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05534C-46BA-4352-9A0D-1B7B48E85274}">
  <sheetPr codeName="Munka10"/>
  <dimension ref="A1:E16"/>
  <sheetViews>
    <sheetView zoomScaleNormal="100" workbookViewId="0"/>
  </sheetViews>
  <sheetFormatPr defaultRowHeight="11.25" x14ac:dyDescent="0.2"/>
  <cols>
    <col min="1" max="1" width="26.85546875" style="32" customWidth="1"/>
    <col min="2" max="5" width="8.5703125" style="32" customWidth="1"/>
    <col min="6" max="16384" width="9.140625" style="32"/>
  </cols>
  <sheetData>
    <row r="1" spans="1:5" s="52" customFormat="1" ht="12" thickBot="1" x14ac:dyDescent="0.3">
      <c r="A1" s="134" t="s">
        <v>173</v>
      </c>
    </row>
    <row r="2" spans="1:5" x14ac:dyDescent="0.2">
      <c r="A2" s="71" t="s">
        <v>172</v>
      </c>
      <c r="B2" s="70">
        <v>2000</v>
      </c>
      <c r="C2" s="70">
        <v>2005</v>
      </c>
      <c r="D2" s="70">
        <v>2006</v>
      </c>
      <c r="E2" s="69">
        <v>2007</v>
      </c>
    </row>
    <row r="3" spans="1:5" s="61" customFormat="1" ht="22.5" x14ac:dyDescent="0.2">
      <c r="A3" s="103" t="s">
        <v>171</v>
      </c>
      <c r="B3" s="56">
        <v>3465</v>
      </c>
      <c r="C3" s="63">
        <v>3486</v>
      </c>
      <c r="D3" s="63">
        <v>3523</v>
      </c>
      <c r="E3" s="63">
        <v>3520</v>
      </c>
    </row>
    <row r="4" spans="1:5" s="61" customFormat="1" ht="22.5" x14ac:dyDescent="0.2">
      <c r="A4" s="103" t="s">
        <v>170</v>
      </c>
      <c r="B4" s="56">
        <v>112</v>
      </c>
      <c r="C4" s="63">
        <v>102</v>
      </c>
      <c r="D4" s="63">
        <v>99.593000000000004</v>
      </c>
      <c r="E4" s="63">
        <v>90.36</v>
      </c>
    </row>
    <row r="5" spans="1:5" s="61" customFormat="1" x14ac:dyDescent="0.2">
      <c r="A5" s="103" t="s">
        <v>163</v>
      </c>
      <c r="B5" s="56"/>
      <c r="C5" s="63"/>
      <c r="D5" s="63"/>
      <c r="E5" s="63"/>
    </row>
    <row r="6" spans="1:5" x14ac:dyDescent="0.2">
      <c r="A6" s="60" t="s">
        <v>169</v>
      </c>
      <c r="B6" s="62">
        <v>98</v>
      </c>
      <c r="C6" s="59">
        <v>88</v>
      </c>
      <c r="D6" s="59">
        <v>84.867999999999995</v>
      </c>
      <c r="E6" s="59">
        <v>75.915999999999997</v>
      </c>
    </row>
    <row r="7" spans="1:5" x14ac:dyDescent="0.2">
      <c r="A7" s="60" t="s">
        <v>168</v>
      </c>
      <c r="B7" s="62">
        <v>14</v>
      </c>
      <c r="C7" s="59">
        <v>14</v>
      </c>
      <c r="D7" s="59">
        <v>14.721</v>
      </c>
      <c r="E7" s="59">
        <v>14.443</v>
      </c>
    </row>
    <row r="8" spans="1:5" s="61" customFormat="1" x14ac:dyDescent="0.2">
      <c r="A8" s="103" t="s">
        <v>167</v>
      </c>
      <c r="B8" s="138">
        <v>3.2</v>
      </c>
      <c r="C8" s="137">
        <v>2.9</v>
      </c>
      <c r="D8" s="137">
        <v>2.8</v>
      </c>
      <c r="E8" s="138">
        <v>2.6</v>
      </c>
    </row>
    <row r="9" spans="1:5" s="61" customFormat="1" x14ac:dyDescent="0.2">
      <c r="A9" s="103" t="s">
        <v>166</v>
      </c>
      <c r="B9" s="138">
        <v>41.2</v>
      </c>
      <c r="C9" s="137">
        <v>37.4</v>
      </c>
      <c r="D9" s="137">
        <v>36.4</v>
      </c>
      <c r="E9" s="137">
        <v>32.981000000000002</v>
      </c>
    </row>
    <row r="10" spans="1:5" x14ac:dyDescent="0.2">
      <c r="A10" s="99" t="s">
        <v>165</v>
      </c>
      <c r="B10" s="136">
        <v>11.9</v>
      </c>
      <c r="C10" s="44">
        <v>10.7</v>
      </c>
      <c r="D10" s="44">
        <v>10.3</v>
      </c>
      <c r="E10" s="44">
        <v>9.4</v>
      </c>
    </row>
    <row r="11" spans="1:5" s="61" customFormat="1" x14ac:dyDescent="0.2">
      <c r="A11" s="103" t="s">
        <v>164</v>
      </c>
      <c r="B11" s="138">
        <v>29</v>
      </c>
      <c r="C11" s="137">
        <v>30</v>
      </c>
      <c r="D11" s="137">
        <v>30.4</v>
      </c>
      <c r="E11" s="137">
        <v>29.6</v>
      </c>
    </row>
    <row r="12" spans="1:5" s="61" customFormat="1" x14ac:dyDescent="0.2">
      <c r="A12" s="103" t="s">
        <v>163</v>
      </c>
      <c r="B12" s="138"/>
      <c r="C12" s="137"/>
      <c r="D12" s="137"/>
      <c r="E12" s="137"/>
    </row>
    <row r="13" spans="1:5" x14ac:dyDescent="0.2">
      <c r="A13" s="60" t="s">
        <v>162</v>
      </c>
      <c r="B13" s="136">
        <v>27</v>
      </c>
      <c r="C13" s="44">
        <v>28</v>
      </c>
      <c r="D13" s="44">
        <v>28.7</v>
      </c>
      <c r="E13" s="44">
        <f>27709291/997510</f>
        <v>27.778459363815902</v>
      </c>
    </row>
    <row r="14" spans="1:5" x14ac:dyDescent="0.2">
      <c r="A14" s="60" t="s">
        <v>161</v>
      </c>
      <c r="B14" s="136">
        <v>51</v>
      </c>
      <c r="C14" s="44">
        <v>45</v>
      </c>
      <c r="D14" s="44">
        <v>45.3</v>
      </c>
      <c r="E14" s="44">
        <f>5271593/118554</f>
        <v>44.465754002395535</v>
      </c>
    </row>
    <row r="15" spans="1:5" s="61" customFormat="1" x14ac:dyDescent="0.2">
      <c r="A15" s="103" t="s">
        <v>160</v>
      </c>
      <c r="B15" s="56">
        <v>56140</v>
      </c>
      <c r="C15" s="63">
        <v>97024</v>
      </c>
      <c r="D15" s="63">
        <v>99953</v>
      </c>
      <c r="E15" s="63">
        <v>97389</v>
      </c>
    </row>
    <row r="16" spans="1:5" s="52" customFormat="1" x14ac:dyDescent="0.2">
      <c r="A16" s="103" t="s">
        <v>159</v>
      </c>
      <c r="B16" s="62">
        <v>1364</v>
      </c>
      <c r="C16" s="135">
        <v>2595</v>
      </c>
      <c r="D16" s="135">
        <v>2752</v>
      </c>
      <c r="E16" s="135">
        <v>2953</v>
      </c>
    </row>
  </sheetData>
  <pageMargins left="0.74803149606299213" right="0.74803149606299213" top="0.62992125984251968" bottom="0.86614173228346458" header="0.17" footer="0.59055118110236227"/>
  <pageSetup paperSize="9" orientation="portrait" cellComments="atEnd"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F49FF-C806-4E72-ABAB-214F6F93D83A}">
  <sheetPr codeName="Munka11"/>
  <dimension ref="A1:E7"/>
  <sheetViews>
    <sheetView zoomScaleNormal="100" workbookViewId="0"/>
  </sheetViews>
  <sheetFormatPr defaultRowHeight="11.25" x14ac:dyDescent="0.2"/>
  <cols>
    <col min="1" max="1" width="26.5703125" style="32" customWidth="1"/>
    <col min="2" max="5" width="8.7109375" style="32" customWidth="1"/>
    <col min="6" max="16384" width="9.140625" style="32"/>
  </cols>
  <sheetData>
    <row r="1" spans="1:5" s="52" customFormat="1" ht="12" thickBot="1" x14ac:dyDescent="0.3">
      <c r="A1" s="134" t="s">
        <v>180</v>
      </c>
    </row>
    <row r="2" spans="1:5" x14ac:dyDescent="0.2">
      <c r="A2" s="71" t="s">
        <v>179</v>
      </c>
      <c r="B2" s="70">
        <v>2000</v>
      </c>
      <c r="C2" s="70">
        <v>2005</v>
      </c>
      <c r="D2" s="70">
        <v>2006</v>
      </c>
      <c r="E2" s="69">
        <v>2007</v>
      </c>
    </row>
    <row r="3" spans="1:5" s="61" customFormat="1" ht="22.5" x14ac:dyDescent="0.2">
      <c r="A3" s="103" t="s">
        <v>178</v>
      </c>
      <c r="B3" s="56">
        <v>13.3</v>
      </c>
      <c r="C3" s="56">
        <v>12.4</v>
      </c>
      <c r="D3" s="56">
        <v>11.4</v>
      </c>
      <c r="E3" s="56">
        <v>10.843999999999999</v>
      </c>
    </row>
    <row r="4" spans="1:5" s="61" customFormat="1" x14ac:dyDescent="0.2">
      <c r="A4" s="139" t="s">
        <v>177</v>
      </c>
      <c r="B4" s="62">
        <v>9.8000000000000007</v>
      </c>
      <c r="C4" s="62">
        <v>9.1999999999999993</v>
      </c>
      <c r="D4" s="62">
        <v>8.5</v>
      </c>
      <c r="E4" s="62">
        <v>8.0890000000000004</v>
      </c>
    </row>
    <row r="5" spans="1:5" s="44" customFormat="1" ht="22.5" x14ac:dyDescent="0.2">
      <c r="A5" s="99" t="s">
        <v>176</v>
      </c>
      <c r="B5" s="56">
        <v>38</v>
      </c>
      <c r="C5" s="56">
        <v>35</v>
      </c>
      <c r="D5" s="56">
        <v>33</v>
      </c>
      <c r="E5" s="56">
        <v>30.991</v>
      </c>
    </row>
    <row r="6" spans="1:5" s="46" customFormat="1" ht="22.5" x14ac:dyDescent="0.2">
      <c r="A6" s="99" t="s">
        <v>175</v>
      </c>
      <c r="B6" s="56">
        <v>24741</v>
      </c>
      <c r="C6" s="56">
        <v>43360</v>
      </c>
      <c r="D6" s="56">
        <v>42401</v>
      </c>
      <c r="E6" s="56">
        <v>42861</v>
      </c>
    </row>
    <row r="7" spans="1:5" x14ac:dyDescent="0.2">
      <c r="A7" s="99" t="s">
        <v>174</v>
      </c>
      <c r="B7" s="56">
        <v>2516</v>
      </c>
      <c r="C7" s="56">
        <v>4712</v>
      </c>
      <c r="D7" s="56">
        <v>5000</v>
      </c>
      <c r="E7" s="56">
        <v>5299</v>
      </c>
    </row>
  </sheetData>
  <pageMargins left="0.74803149606299213" right="0.74803149606299213" top="0.62992125984251968" bottom="0.86614173228346458" header="0.17" footer="0.59055118110236227"/>
  <pageSetup paperSize="9" orientation="portrait" cellComments="atEnd"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C39ED-507D-4D79-81B8-3D56AA92351C}">
  <sheetPr codeName="Munka12"/>
  <dimension ref="A1:E11"/>
  <sheetViews>
    <sheetView zoomScaleNormal="100" workbookViewId="0"/>
  </sheetViews>
  <sheetFormatPr defaultRowHeight="11.25" x14ac:dyDescent="0.2"/>
  <cols>
    <col min="1" max="1" width="25.42578125" style="32" customWidth="1"/>
    <col min="2" max="5" width="8.7109375" style="32" customWidth="1"/>
    <col min="6" max="16384" width="9.140625" style="32"/>
  </cols>
  <sheetData>
    <row r="1" spans="1:5" ht="12" thickBot="1" x14ac:dyDescent="0.25">
      <c r="A1" s="55" t="s">
        <v>188</v>
      </c>
    </row>
    <row r="2" spans="1:5" s="46" customFormat="1" x14ac:dyDescent="0.25">
      <c r="A2" s="71" t="s">
        <v>104</v>
      </c>
      <c r="B2" s="70">
        <v>2000</v>
      </c>
      <c r="C2" s="70">
        <v>2005</v>
      </c>
      <c r="D2" s="70">
        <v>2006</v>
      </c>
      <c r="E2" s="69">
        <v>2007</v>
      </c>
    </row>
    <row r="3" spans="1:5" x14ac:dyDescent="0.2">
      <c r="A3" s="279" t="s">
        <v>187</v>
      </c>
      <c r="B3" s="279"/>
      <c r="C3" s="279"/>
      <c r="D3" s="279"/>
      <c r="E3" s="279"/>
    </row>
    <row r="4" spans="1:5" ht="33.75" x14ac:dyDescent="0.2">
      <c r="A4" s="99" t="s">
        <v>186</v>
      </c>
      <c r="B4" s="146"/>
      <c r="C4" s="144"/>
      <c r="D4" s="144"/>
      <c r="E4" s="144"/>
    </row>
    <row r="5" spans="1:5" x14ac:dyDescent="0.2">
      <c r="A5" s="143" t="s">
        <v>183</v>
      </c>
      <c r="B5" s="145">
        <v>38418</v>
      </c>
      <c r="C5" s="62">
        <v>50458</v>
      </c>
      <c r="D5" s="62">
        <v>54948</v>
      </c>
      <c r="E5" s="62">
        <v>57070</v>
      </c>
    </row>
    <row r="6" spans="1:5" x14ac:dyDescent="0.2">
      <c r="A6" s="143" t="s">
        <v>182</v>
      </c>
      <c r="B6" s="145">
        <v>16601</v>
      </c>
      <c r="C6" s="62">
        <v>26051</v>
      </c>
      <c r="D6" s="62">
        <v>27432</v>
      </c>
      <c r="E6" s="62">
        <v>28853</v>
      </c>
    </row>
    <row r="7" spans="1:5" x14ac:dyDescent="0.2">
      <c r="A7" s="266" t="s">
        <v>185</v>
      </c>
      <c r="B7" s="266"/>
      <c r="C7" s="266"/>
      <c r="D7" s="266"/>
      <c r="E7" s="266"/>
    </row>
    <row r="8" spans="1:5" ht="33.75" x14ac:dyDescent="0.2">
      <c r="A8" s="99" t="s">
        <v>184</v>
      </c>
      <c r="B8" s="144">
        <v>54</v>
      </c>
      <c r="C8" s="144">
        <v>87.2</v>
      </c>
      <c r="D8" s="144">
        <v>91.7</v>
      </c>
      <c r="E8" s="144">
        <v>94</v>
      </c>
    </row>
    <row r="9" spans="1:5" x14ac:dyDescent="0.2">
      <c r="A9" s="143" t="s">
        <v>183</v>
      </c>
      <c r="B9" s="62">
        <v>20381</v>
      </c>
      <c r="C9" s="62">
        <v>61178</v>
      </c>
      <c r="D9" s="62">
        <v>68961</v>
      </c>
      <c r="E9" s="62">
        <v>77127</v>
      </c>
    </row>
    <row r="10" spans="1:5" x14ac:dyDescent="0.2">
      <c r="A10" s="143" t="s">
        <v>182</v>
      </c>
      <c r="B10" s="62">
        <v>31448</v>
      </c>
      <c r="C10" s="62">
        <v>58484</v>
      </c>
      <c r="D10" s="62">
        <v>62684</v>
      </c>
      <c r="E10" s="142">
        <v>68394</v>
      </c>
    </row>
    <row r="11" spans="1:5" ht="22.5" x14ac:dyDescent="0.2">
      <c r="A11" s="99" t="s">
        <v>181</v>
      </c>
      <c r="B11" s="141">
        <v>0.53</v>
      </c>
      <c r="C11" s="141">
        <v>0.51</v>
      </c>
      <c r="D11" s="141">
        <v>0.53</v>
      </c>
      <c r="E11" s="140">
        <v>0.53</v>
      </c>
    </row>
  </sheetData>
  <mergeCells count="2">
    <mergeCell ref="A3:E3"/>
    <mergeCell ref="A7:E7"/>
  </mergeCells>
  <pageMargins left="0.74803149606299213" right="0.74803149606299213" top="0.62992125984251968" bottom="0.86614173228346458" header="0.17" footer="0.59055118110236227"/>
  <pageSetup paperSize="9" orientation="portrait" cellComments="atEnd"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F12BD-701A-4F3A-AAFF-000C72B40DEF}">
  <sheetPr codeName="Munka13"/>
  <dimension ref="A1:E15"/>
  <sheetViews>
    <sheetView zoomScaleNormal="100" workbookViewId="0"/>
  </sheetViews>
  <sheetFormatPr defaultRowHeight="11.25" x14ac:dyDescent="0.2"/>
  <cols>
    <col min="1" max="1" width="22.42578125" style="32" customWidth="1"/>
    <col min="2" max="5" width="10.5703125" style="32" customWidth="1"/>
    <col min="6" max="16384" width="9.140625" style="32"/>
  </cols>
  <sheetData>
    <row r="1" spans="1:5" ht="12" thickBot="1" x14ac:dyDescent="0.25">
      <c r="A1" s="55" t="s">
        <v>197</v>
      </c>
      <c r="B1" s="151"/>
      <c r="C1" s="151"/>
      <c r="D1" s="151"/>
    </row>
    <row r="2" spans="1:5" x14ac:dyDescent="0.2">
      <c r="A2" s="267" t="s">
        <v>196</v>
      </c>
      <c r="B2" s="280" t="s">
        <v>195</v>
      </c>
      <c r="C2" s="281"/>
      <c r="D2" s="281"/>
      <c r="E2" s="281"/>
    </row>
    <row r="3" spans="1:5" x14ac:dyDescent="0.2">
      <c r="A3" s="278"/>
      <c r="B3" s="150">
        <v>2000</v>
      </c>
      <c r="C3" s="149">
        <v>2006</v>
      </c>
      <c r="D3" s="149">
        <v>2007</v>
      </c>
      <c r="E3" s="148">
        <v>2008</v>
      </c>
    </row>
    <row r="4" spans="1:5" x14ac:dyDescent="0.2">
      <c r="A4" s="32" t="s">
        <v>194</v>
      </c>
    </row>
    <row r="5" spans="1:5" s="117" customFormat="1" x14ac:dyDescent="0.2">
      <c r="A5" s="117" t="s">
        <v>190</v>
      </c>
      <c r="B5" s="56">
        <v>4500</v>
      </c>
      <c r="C5" s="56">
        <v>12000</v>
      </c>
      <c r="D5" s="56">
        <v>12700</v>
      </c>
      <c r="E5" s="56">
        <v>13700</v>
      </c>
    </row>
    <row r="6" spans="1:5" s="117" customFormat="1" x14ac:dyDescent="0.2">
      <c r="A6" s="117" t="s">
        <v>189</v>
      </c>
      <c r="B6" s="56">
        <v>3800</v>
      </c>
      <c r="C6" s="56">
        <v>11000</v>
      </c>
      <c r="D6" s="56">
        <v>11700</v>
      </c>
      <c r="E6" s="56">
        <v>12200</v>
      </c>
    </row>
    <row r="7" spans="1:5" x14ac:dyDescent="0.2">
      <c r="A7" s="32" t="s">
        <v>193</v>
      </c>
      <c r="B7" s="59"/>
      <c r="C7" s="59"/>
      <c r="D7" s="59"/>
      <c r="E7" s="59"/>
    </row>
    <row r="8" spans="1:5" x14ac:dyDescent="0.2">
      <c r="A8" s="117" t="s">
        <v>190</v>
      </c>
      <c r="B8" s="98">
        <v>5400</v>
      </c>
      <c r="C8" s="98">
        <v>13000</v>
      </c>
      <c r="D8" s="59">
        <v>13800</v>
      </c>
      <c r="E8" s="59">
        <v>14800</v>
      </c>
    </row>
    <row r="9" spans="1:5" x14ac:dyDescent="0.2">
      <c r="A9" s="117" t="s">
        <v>189</v>
      </c>
      <c r="B9" s="98">
        <v>4700</v>
      </c>
      <c r="C9" s="98">
        <v>12000</v>
      </c>
      <c r="D9" s="59">
        <v>12700</v>
      </c>
      <c r="E9" s="59">
        <v>13300</v>
      </c>
    </row>
    <row r="10" spans="1:5" ht="22.5" x14ac:dyDescent="0.2">
      <c r="A10" s="147" t="s">
        <v>192</v>
      </c>
      <c r="B10" s="59"/>
      <c r="C10" s="59"/>
      <c r="D10" s="59"/>
      <c r="E10" s="59"/>
    </row>
    <row r="11" spans="1:5" x14ac:dyDescent="0.2">
      <c r="A11" s="117" t="s">
        <v>190</v>
      </c>
      <c r="B11" s="62">
        <v>6300</v>
      </c>
      <c r="C11" s="98">
        <v>15000</v>
      </c>
      <c r="D11" s="59">
        <v>15900</v>
      </c>
      <c r="E11" s="59">
        <v>17000</v>
      </c>
    </row>
    <row r="12" spans="1:5" x14ac:dyDescent="0.2">
      <c r="A12" s="117" t="s">
        <v>189</v>
      </c>
      <c r="B12" s="62">
        <v>5900</v>
      </c>
      <c r="C12" s="98">
        <v>14000</v>
      </c>
      <c r="D12" s="59">
        <v>14900</v>
      </c>
      <c r="E12" s="59">
        <v>16000</v>
      </c>
    </row>
    <row r="13" spans="1:5" ht="22.5" x14ac:dyDescent="0.2">
      <c r="A13" s="147" t="s">
        <v>191</v>
      </c>
      <c r="B13" s="59"/>
      <c r="C13" s="63"/>
      <c r="D13" s="63"/>
      <c r="E13" s="63"/>
    </row>
    <row r="14" spans="1:5" x14ac:dyDescent="0.2">
      <c r="A14" s="117" t="s">
        <v>190</v>
      </c>
      <c r="B14" s="63">
        <v>7500</v>
      </c>
      <c r="C14" s="98">
        <v>23000</v>
      </c>
      <c r="D14" s="59">
        <v>24400</v>
      </c>
      <c r="E14" s="59">
        <v>25900</v>
      </c>
    </row>
    <row r="15" spans="1:5" x14ac:dyDescent="0.2">
      <c r="A15" s="117" t="s">
        <v>189</v>
      </c>
      <c r="B15" s="63">
        <v>7500</v>
      </c>
      <c r="C15" s="98">
        <v>21000</v>
      </c>
      <c r="D15" s="59">
        <v>22300</v>
      </c>
      <c r="E15" s="59">
        <v>23300</v>
      </c>
    </row>
  </sheetData>
  <mergeCells count="2">
    <mergeCell ref="B2:E2"/>
    <mergeCell ref="A2:A3"/>
  </mergeCells>
  <pageMargins left="0.74803149606299213" right="0.74803149606299213" top="0.62992125984251968" bottom="0.86614173228346458" header="0.17" footer="0.59055118110236227"/>
  <pageSetup paperSize="9" orientation="portrait" cellComments="atEnd" r:id="rId1"/>
  <headerFooter alignWithMargins="0"/>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2B4D0E-F66D-4E70-BB90-2968F61BE45B}">
  <sheetPr codeName="Munka14"/>
  <dimension ref="A1:E8"/>
  <sheetViews>
    <sheetView zoomScaleNormal="100" workbookViewId="0"/>
  </sheetViews>
  <sheetFormatPr defaultRowHeight="11.25" x14ac:dyDescent="0.2"/>
  <cols>
    <col min="1" max="1" width="25.7109375" style="32" customWidth="1"/>
    <col min="2" max="5" width="9" style="32" customWidth="1"/>
    <col min="6" max="16384" width="9.140625" style="32"/>
  </cols>
  <sheetData>
    <row r="1" spans="1:5" ht="12" thickBot="1" x14ac:dyDescent="0.25">
      <c r="A1" s="155" t="s">
        <v>204</v>
      </c>
    </row>
    <row r="2" spans="1:5" x14ac:dyDescent="0.2">
      <c r="A2" s="71" t="s">
        <v>87</v>
      </c>
      <c r="B2" s="70">
        <v>2000</v>
      </c>
      <c r="C2" s="70">
        <v>2005</v>
      </c>
      <c r="D2" s="70">
        <v>2006</v>
      </c>
      <c r="E2" s="69">
        <v>2007</v>
      </c>
    </row>
    <row r="3" spans="1:5" s="61" customFormat="1" ht="33.75" x14ac:dyDescent="0.2">
      <c r="A3" s="103" t="s">
        <v>203</v>
      </c>
      <c r="B3" s="154">
        <v>1299.8</v>
      </c>
      <c r="C3" s="154">
        <v>1264.5</v>
      </c>
      <c r="D3" s="153">
        <v>1268.8</v>
      </c>
      <c r="E3" s="153">
        <v>1224.3</v>
      </c>
    </row>
    <row r="4" spans="1:5" s="61" customFormat="1" ht="33.75" x14ac:dyDescent="0.2">
      <c r="A4" s="103" t="s">
        <v>202</v>
      </c>
      <c r="B4" s="154">
        <v>2152.6</v>
      </c>
      <c r="C4" s="154">
        <v>2061.1</v>
      </c>
      <c r="D4" s="154">
        <v>2067</v>
      </c>
      <c r="E4" s="154">
        <v>1997.4</v>
      </c>
    </row>
    <row r="5" spans="1:5" ht="22.5" x14ac:dyDescent="0.2">
      <c r="A5" s="99" t="s">
        <v>201</v>
      </c>
      <c r="B5" s="73">
        <v>96.1</v>
      </c>
      <c r="C5" s="73">
        <v>99.8</v>
      </c>
      <c r="D5" s="47">
        <v>101.4</v>
      </c>
      <c r="E5" s="47">
        <v>99.7</v>
      </c>
    </row>
    <row r="6" spans="1:5" x14ac:dyDescent="0.2">
      <c r="A6" s="99" t="s">
        <v>200</v>
      </c>
      <c r="B6" s="154">
        <v>132.5</v>
      </c>
      <c r="C6" s="154">
        <v>191.1</v>
      </c>
      <c r="D6" s="153">
        <v>329.4</v>
      </c>
      <c r="E6" s="153">
        <v>338.4</v>
      </c>
    </row>
    <row r="7" spans="1:5" x14ac:dyDescent="0.2">
      <c r="A7" s="143" t="s">
        <v>199</v>
      </c>
      <c r="B7" s="152">
        <v>1</v>
      </c>
      <c r="C7" s="152">
        <v>0.9</v>
      </c>
      <c r="D7" s="35">
        <v>1.4</v>
      </c>
      <c r="E7" s="35">
        <v>1.3</v>
      </c>
    </row>
    <row r="8" spans="1:5" s="61" customFormat="1" ht="22.5" x14ac:dyDescent="0.2">
      <c r="A8" s="103" t="s">
        <v>198</v>
      </c>
      <c r="B8" s="56">
        <v>8496</v>
      </c>
      <c r="C8" s="56">
        <v>12597</v>
      </c>
      <c r="D8" s="63">
        <v>21637</v>
      </c>
      <c r="E8" s="63">
        <v>23031</v>
      </c>
    </row>
  </sheetData>
  <pageMargins left="0.74803149606299213" right="0.74803149606299213" top="0.62992125984251968" bottom="0.86614173228346458" header="0.17" footer="0.59055118110236227"/>
  <pageSetup paperSize="9" orientation="portrait" cellComments="atEnd" r:id="rId1"/>
  <headerFooter alignWithMargins="0"/>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827007-51FD-4E8C-8C1F-34D752CDE0E6}">
  <sheetPr codeName="Munka15"/>
  <dimension ref="A1:F13"/>
  <sheetViews>
    <sheetView zoomScaleNormal="100" workbookViewId="0"/>
  </sheetViews>
  <sheetFormatPr defaultRowHeight="11.25" x14ac:dyDescent="0.2"/>
  <cols>
    <col min="1" max="1" width="24.28515625" style="32" customWidth="1"/>
    <col min="2" max="4" width="9" style="32" customWidth="1"/>
    <col min="5" max="6" width="8.5703125" style="32" customWidth="1"/>
    <col min="7" max="16384" width="9.140625" style="32"/>
  </cols>
  <sheetData>
    <row r="1" spans="1:6" ht="12" thickBot="1" x14ac:dyDescent="0.25">
      <c r="A1" s="155" t="s">
        <v>216</v>
      </c>
      <c r="B1" s="158"/>
      <c r="C1" s="158"/>
      <c r="D1" s="158"/>
      <c r="E1" s="46"/>
      <c r="F1" s="46"/>
    </row>
    <row r="2" spans="1:6" ht="22.5" x14ac:dyDescent="0.2">
      <c r="A2" s="286" t="s">
        <v>87</v>
      </c>
      <c r="B2" s="280" t="s">
        <v>215</v>
      </c>
      <c r="C2" s="284"/>
      <c r="D2" s="284"/>
      <c r="E2" s="285"/>
      <c r="F2" s="53" t="s">
        <v>214</v>
      </c>
    </row>
    <row r="3" spans="1:6" x14ac:dyDescent="0.2">
      <c r="A3" s="268"/>
      <c r="B3" s="157" t="s">
        <v>213</v>
      </c>
      <c r="C3" s="157" t="s">
        <v>212</v>
      </c>
      <c r="D3" s="157" t="s">
        <v>211</v>
      </c>
      <c r="E3" s="282" t="s">
        <v>210</v>
      </c>
      <c r="F3" s="283"/>
    </row>
    <row r="4" spans="1:6" s="61" customFormat="1" x14ac:dyDescent="0.2">
      <c r="A4" s="103" t="s">
        <v>209</v>
      </c>
      <c r="B4" s="73">
        <v>1275.2</v>
      </c>
      <c r="C4" s="35">
        <v>1258.374</v>
      </c>
      <c r="D4" s="35">
        <v>1247.5139999999999</v>
      </c>
      <c r="E4" s="47">
        <f>SUM(E11,E8,E5)</f>
        <v>1227.5999999999999</v>
      </c>
      <c r="F4" s="47">
        <f>SUM(F11,F8,F5)</f>
        <v>2035.7</v>
      </c>
    </row>
    <row r="5" spans="1:6" x14ac:dyDescent="0.2">
      <c r="A5" s="143" t="s">
        <v>194</v>
      </c>
      <c r="B5" s="152">
        <f>SUM(B6+B7)</f>
        <v>667.6</v>
      </c>
      <c r="C5" s="35">
        <v>656.74300000000005</v>
      </c>
      <c r="D5" s="35">
        <v>612.49099999999999</v>
      </c>
      <c r="E5" s="35">
        <f>SUM(E6:E7)</f>
        <v>643.20000000000005</v>
      </c>
      <c r="F5" s="35">
        <f>SUM(F6:F7)</f>
        <v>643.20000000000005</v>
      </c>
    </row>
    <row r="6" spans="1:6" x14ac:dyDescent="0.2">
      <c r="A6" s="67" t="s">
        <v>206</v>
      </c>
      <c r="B6" s="152">
        <v>196.6</v>
      </c>
      <c r="C6" s="35">
        <v>211.97200000000001</v>
      </c>
      <c r="D6" s="35">
        <v>206.434</v>
      </c>
      <c r="E6" s="35">
        <v>210.8</v>
      </c>
      <c r="F6" s="35">
        <v>210.8</v>
      </c>
    </row>
    <row r="7" spans="1:6" x14ac:dyDescent="0.2">
      <c r="A7" s="67" t="s">
        <v>205</v>
      </c>
      <c r="B7" s="152">
        <v>471</v>
      </c>
      <c r="C7" s="35">
        <v>444.77100000000002</v>
      </c>
      <c r="D7" s="35">
        <v>406.05700000000002</v>
      </c>
      <c r="E7" s="35">
        <v>432.4</v>
      </c>
      <c r="F7" s="35">
        <v>432.4</v>
      </c>
    </row>
    <row r="8" spans="1:6" s="61" customFormat="1" x14ac:dyDescent="0.2">
      <c r="A8" s="156" t="s">
        <v>208</v>
      </c>
      <c r="B8" s="73">
        <f>SUM(B9+B10)</f>
        <v>457.1</v>
      </c>
      <c r="C8" s="35">
        <v>436.78199999999998</v>
      </c>
      <c r="D8" s="35">
        <v>456.30900000000003</v>
      </c>
      <c r="E8" s="47">
        <f>SUM(E9:E10)</f>
        <v>420.2</v>
      </c>
      <c r="F8" s="35">
        <f>SUM(F9:F10)</f>
        <v>840.5</v>
      </c>
    </row>
    <row r="9" spans="1:6" x14ac:dyDescent="0.2">
      <c r="A9" s="67" t="s">
        <v>206</v>
      </c>
      <c r="B9" s="152">
        <v>71</v>
      </c>
      <c r="C9" s="35">
        <v>80.290000000000006</v>
      </c>
      <c r="D9" s="35">
        <v>88.093000000000004</v>
      </c>
      <c r="E9" s="35">
        <v>81.5</v>
      </c>
      <c r="F9" s="35">
        <v>163.1</v>
      </c>
    </row>
    <row r="10" spans="1:6" x14ac:dyDescent="0.2">
      <c r="A10" s="67" t="s">
        <v>205</v>
      </c>
      <c r="B10" s="152">
        <v>386.1</v>
      </c>
      <c r="C10" s="35">
        <v>356.49200000000002</v>
      </c>
      <c r="D10" s="35">
        <v>368.21600000000001</v>
      </c>
      <c r="E10" s="35">
        <v>338.7</v>
      </c>
      <c r="F10" s="35">
        <v>677.4</v>
      </c>
    </row>
    <row r="11" spans="1:6" s="61" customFormat="1" x14ac:dyDescent="0.2">
      <c r="A11" s="103" t="s">
        <v>207</v>
      </c>
      <c r="B11" s="73">
        <f>SUM(B12+B13)</f>
        <v>150.5</v>
      </c>
      <c r="C11" s="35">
        <v>164.84899999999999</v>
      </c>
      <c r="D11" s="35">
        <v>178.714</v>
      </c>
      <c r="E11" s="47">
        <f>SUM(E12:E13)</f>
        <v>164.20000000000002</v>
      </c>
      <c r="F11" s="35">
        <f>SUM(F12:F13)</f>
        <v>552</v>
      </c>
    </row>
    <row r="12" spans="1:6" x14ac:dyDescent="0.2">
      <c r="A12" s="67" t="s">
        <v>206</v>
      </c>
      <c r="B12" s="152">
        <v>21.9</v>
      </c>
      <c r="C12" s="35">
        <v>28.356999999999999</v>
      </c>
      <c r="D12" s="35">
        <v>32.442999999999998</v>
      </c>
      <c r="E12" s="35">
        <v>31.3</v>
      </c>
      <c r="F12" s="47">
        <v>107.5</v>
      </c>
    </row>
    <row r="13" spans="1:6" x14ac:dyDescent="0.2">
      <c r="A13" s="67" t="s">
        <v>205</v>
      </c>
      <c r="B13" s="152">
        <v>128.6</v>
      </c>
      <c r="C13" s="35">
        <v>136.49199999999999</v>
      </c>
      <c r="D13" s="35">
        <v>146.27099999999999</v>
      </c>
      <c r="E13" s="35">
        <v>132.9</v>
      </c>
      <c r="F13" s="35">
        <v>444.5</v>
      </c>
    </row>
  </sheetData>
  <dataConsolidate/>
  <mergeCells count="3">
    <mergeCell ref="E3:F3"/>
    <mergeCell ref="B2:E2"/>
    <mergeCell ref="A2:A3"/>
  </mergeCells>
  <pageMargins left="0.74803149606299213" right="0.74803149606299213" top="0.62992125984251968" bottom="0.86614173228346458" header="0.17" footer="0.59055118110236227"/>
  <pageSetup paperSize="9" orientation="portrait" cellComments="atEnd" r:id="rId1"/>
  <headerFooter alignWithMargins="0"/>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906ADB-D19A-46B2-B0A3-45ACAF9ED4FC}">
  <sheetPr codeName="Munka16"/>
  <dimension ref="A1:E22"/>
  <sheetViews>
    <sheetView zoomScaleNormal="100" workbookViewId="0"/>
  </sheetViews>
  <sheetFormatPr defaultRowHeight="11.25" x14ac:dyDescent="0.2"/>
  <cols>
    <col min="1" max="1" width="20.42578125" style="1" customWidth="1"/>
    <col min="2" max="5" width="12.140625" style="1" customWidth="1"/>
    <col min="6" max="16384" width="9.140625" style="1"/>
  </cols>
  <sheetData>
    <row r="1" spans="1:5" s="4" customFormat="1" ht="12" thickBot="1" x14ac:dyDescent="0.3">
      <c r="A1" s="31" t="s">
        <v>229</v>
      </c>
      <c r="B1" s="172"/>
      <c r="C1" s="172"/>
      <c r="D1" s="172"/>
      <c r="E1" s="172"/>
    </row>
    <row r="2" spans="1:5" x14ac:dyDescent="0.2">
      <c r="A2" s="171" t="s">
        <v>228</v>
      </c>
      <c r="B2" s="170">
        <v>2000</v>
      </c>
      <c r="C2" s="170">
        <v>2005</v>
      </c>
      <c r="D2" s="170">
        <v>2006</v>
      </c>
      <c r="E2" s="170">
        <v>2007</v>
      </c>
    </row>
    <row r="3" spans="1:5" x14ac:dyDescent="0.2">
      <c r="A3" s="262" t="s">
        <v>227</v>
      </c>
      <c r="B3" s="262"/>
      <c r="C3" s="262"/>
      <c r="D3" s="262"/>
      <c r="E3" s="262"/>
    </row>
    <row r="4" spans="1:5" x14ac:dyDescent="0.2">
      <c r="A4" s="164" t="s">
        <v>226</v>
      </c>
      <c r="B4" s="168">
        <v>2066</v>
      </c>
      <c r="C4" s="62">
        <v>1932</v>
      </c>
      <c r="D4" s="169">
        <v>1848</v>
      </c>
      <c r="E4" s="169">
        <v>1849</v>
      </c>
    </row>
    <row r="5" spans="1:5" x14ac:dyDescent="0.2">
      <c r="A5" s="164" t="s">
        <v>223</v>
      </c>
      <c r="B5" s="168">
        <v>1357</v>
      </c>
      <c r="C5" s="62">
        <v>1210</v>
      </c>
      <c r="D5" s="169">
        <v>1221</v>
      </c>
      <c r="E5" s="169">
        <v>1169</v>
      </c>
    </row>
    <row r="6" spans="1:5" x14ac:dyDescent="0.2">
      <c r="A6" s="164" t="s">
        <v>222</v>
      </c>
      <c r="B6" s="168">
        <v>3270</v>
      </c>
      <c r="C6" s="62">
        <v>3293</v>
      </c>
      <c r="D6" s="169">
        <v>3075</v>
      </c>
      <c r="E6" s="169">
        <v>3024</v>
      </c>
    </row>
    <row r="7" spans="1:5" x14ac:dyDescent="0.2">
      <c r="A7" s="164" t="s">
        <v>221</v>
      </c>
      <c r="B7" s="168">
        <v>2122</v>
      </c>
      <c r="C7" s="62">
        <v>2108</v>
      </c>
      <c r="D7" s="169">
        <v>2164</v>
      </c>
      <c r="E7" s="169">
        <v>2155</v>
      </c>
    </row>
    <row r="8" spans="1:5" x14ac:dyDescent="0.2">
      <c r="A8" s="164" t="s">
        <v>220</v>
      </c>
      <c r="B8" s="168">
        <v>4065</v>
      </c>
      <c r="C8" s="62">
        <v>3921</v>
      </c>
      <c r="D8" s="169">
        <v>3827</v>
      </c>
      <c r="E8" s="169">
        <v>3925</v>
      </c>
    </row>
    <row r="9" spans="1:5" x14ac:dyDescent="0.2">
      <c r="A9" s="164" t="s">
        <v>219</v>
      </c>
      <c r="B9" s="168">
        <v>5223</v>
      </c>
      <c r="C9" s="62">
        <v>4992</v>
      </c>
      <c r="D9" s="169">
        <v>5010</v>
      </c>
      <c r="E9" s="169">
        <v>5023</v>
      </c>
    </row>
    <row r="10" spans="1:5" x14ac:dyDescent="0.2">
      <c r="A10" s="164" t="s">
        <v>218</v>
      </c>
      <c r="B10" s="168">
        <v>18103</v>
      </c>
      <c r="C10" s="62">
        <f>SUM(C4:C9)</f>
        <v>17456</v>
      </c>
      <c r="D10" s="169">
        <v>17145</v>
      </c>
      <c r="E10" s="169">
        <v>17145</v>
      </c>
    </row>
    <row r="11" spans="1:5" x14ac:dyDescent="0.2">
      <c r="A11" s="164" t="s">
        <v>217</v>
      </c>
      <c r="B11" s="168">
        <v>3937</v>
      </c>
      <c r="C11" s="62">
        <v>4240</v>
      </c>
      <c r="D11" s="62">
        <v>4206</v>
      </c>
      <c r="E11" s="62">
        <v>4102</v>
      </c>
    </row>
    <row r="12" spans="1:5" s="159" customFormat="1" x14ac:dyDescent="0.2">
      <c r="A12" s="167" t="s">
        <v>66</v>
      </c>
      <c r="B12" s="166">
        <v>22040</v>
      </c>
      <c r="C12" s="165">
        <f>SUM(C11,C10)</f>
        <v>21696</v>
      </c>
      <c r="D12" s="165">
        <f>SUM(D11,D10)</f>
        <v>21351</v>
      </c>
      <c r="E12" s="165">
        <v>21247</v>
      </c>
    </row>
    <row r="13" spans="1:5" x14ac:dyDescent="0.2">
      <c r="A13" s="287" t="s">
        <v>225</v>
      </c>
      <c r="B13" s="287"/>
      <c r="C13" s="287"/>
      <c r="D13" s="287"/>
      <c r="E13" s="287"/>
    </row>
    <row r="14" spans="1:5" x14ac:dyDescent="0.2">
      <c r="A14" s="164" t="s">
        <v>224</v>
      </c>
      <c r="B14" s="163">
        <v>53.95890139049947</v>
      </c>
      <c r="C14" s="35">
        <v>50.603735037586105</v>
      </c>
      <c r="D14" s="35">
        <v>47.921831402284063</v>
      </c>
      <c r="E14" s="35">
        <v>47.544355875546408</v>
      </c>
    </row>
    <row r="15" spans="1:5" x14ac:dyDescent="0.2">
      <c r="A15" s="164" t="s">
        <v>223</v>
      </c>
      <c r="B15" s="163">
        <v>63.396698886703518</v>
      </c>
      <c r="C15" s="35">
        <v>62.169563631319072</v>
      </c>
      <c r="D15" s="35">
        <v>63.187637786310894</v>
      </c>
      <c r="E15" s="35">
        <v>61.100222135110414</v>
      </c>
    </row>
    <row r="16" spans="1:5" x14ac:dyDescent="0.2">
      <c r="A16" s="164" t="s">
        <v>222</v>
      </c>
      <c r="B16" s="163">
        <v>69.348568810958355</v>
      </c>
      <c r="C16" s="35">
        <v>83.815234876097009</v>
      </c>
      <c r="D16" s="35">
        <v>79.475025457853675</v>
      </c>
      <c r="E16" s="35">
        <v>78.42588054057839</v>
      </c>
    </row>
    <row r="17" spans="1:5" x14ac:dyDescent="0.2">
      <c r="A17" s="164" t="s">
        <v>221</v>
      </c>
      <c r="B17" s="163">
        <v>85.811570408353077</v>
      </c>
      <c r="C17" s="35">
        <v>94.213974774968037</v>
      </c>
      <c r="D17" s="35">
        <v>100.51791810855379</v>
      </c>
      <c r="E17" s="35">
        <v>105.97335667533797</v>
      </c>
    </row>
    <row r="18" spans="1:5" x14ac:dyDescent="0.2">
      <c r="A18" s="164" t="s">
        <v>220</v>
      </c>
      <c r="B18" s="163">
        <v>108.04072856394868</v>
      </c>
      <c r="C18" s="35">
        <v>108.79880129859319</v>
      </c>
      <c r="D18" s="35">
        <v>109.78418958498879</v>
      </c>
      <c r="E18" s="35">
        <v>115.56455863171563</v>
      </c>
    </row>
    <row r="19" spans="1:5" x14ac:dyDescent="0.2">
      <c r="A19" s="164" t="s">
        <v>219</v>
      </c>
      <c r="B19" s="163">
        <v>133.6585016326656</v>
      </c>
      <c r="C19" s="35">
        <v>134.04149056715232</v>
      </c>
      <c r="D19" s="35">
        <v>133.79837839570138</v>
      </c>
      <c r="E19" s="35">
        <v>135.0098240276094</v>
      </c>
    </row>
    <row r="20" spans="1:5" x14ac:dyDescent="0.2">
      <c r="A20" s="164" t="s">
        <v>218</v>
      </c>
      <c r="B20" s="163">
        <v>86.917944332760854</v>
      </c>
      <c r="C20" s="35">
        <v>90.639790431831926</v>
      </c>
      <c r="D20" s="35">
        <v>90.04263436020625</v>
      </c>
      <c r="E20" s="35">
        <v>91.155643010151266</v>
      </c>
    </row>
    <row r="21" spans="1:5" x14ac:dyDescent="0.2">
      <c r="A21" s="164" t="s">
        <v>217</v>
      </c>
      <c r="B21" s="163">
        <v>36.140917448710098</v>
      </c>
      <c r="C21" s="35">
        <v>39.20038608682146</v>
      </c>
      <c r="D21" s="35">
        <v>39.8083218889929</v>
      </c>
      <c r="E21" s="35">
        <v>39.527329457689277</v>
      </c>
    </row>
    <row r="22" spans="1:5" s="159" customFormat="1" x14ac:dyDescent="0.2">
      <c r="A22" s="162" t="s">
        <v>66</v>
      </c>
      <c r="B22" s="161">
        <v>69.480435141716129</v>
      </c>
      <c r="C22" s="160">
        <v>72.139962699755642</v>
      </c>
      <c r="D22" s="160">
        <v>72.115652551913243</v>
      </c>
      <c r="E22" s="160">
        <v>72.798302754871159</v>
      </c>
    </row>
  </sheetData>
  <mergeCells count="2">
    <mergeCell ref="A3:E3"/>
    <mergeCell ref="A13:E13"/>
  </mergeCells>
  <pageMargins left="0.74803149606299213" right="0.74803149606299213" top="0.62992125984251968" bottom="0.86614173228346458" header="0.17" footer="0.59055118110236227"/>
  <pageSetup paperSize="9" orientation="portrait" cellComments="atEnd" r:id="rId1"/>
  <headerFooter alignWithMargins="0"/>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DAB89-D59E-4FA5-9D96-D3E892DB774B}">
  <sheetPr codeName="Munka17"/>
  <dimension ref="A1:G8"/>
  <sheetViews>
    <sheetView zoomScaleNormal="100" workbookViewId="0"/>
  </sheetViews>
  <sheetFormatPr defaultRowHeight="11.25" x14ac:dyDescent="0.2"/>
  <cols>
    <col min="1" max="1" width="23" style="32" customWidth="1"/>
    <col min="2" max="7" width="10.85546875" style="32" customWidth="1"/>
    <col min="8" max="16384" width="9.140625" style="32"/>
  </cols>
  <sheetData>
    <row r="1" spans="1:7" ht="12" thickBot="1" x14ac:dyDescent="0.25">
      <c r="A1" s="55" t="s">
        <v>242</v>
      </c>
      <c r="B1" s="55"/>
      <c r="C1" s="55"/>
      <c r="D1" s="55"/>
      <c r="E1" s="55"/>
      <c r="F1" s="55"/>
      <c r="G1" s="55"/>
    </row>
    <row r="2" spans="1:7" x14ac:dyDescent="0.2">
      <c r="A2" s="267" t="s">
        <v>241</v>
      </c>
      <c r="B2" s="289" t="s">
        <v>240</v>
      </c>
      <c r="C2" s="281"/>
      <c r="D2" s="281"/>
      <c r="E2" s="281"/>
      <c r="F2" s="281"/>
      <c r="G2" s="269" t="s">
        <v>239</v>
      </c>
    </row>
    <row r="3" spans="1:7" x14ac:dyDescent="0.2">
      <c r="A3" s="288"/>
      <c r="B3" s="292" t="s">
        <v>238</v>
      </c>
      <c r="C3" s="178" t="s">
        <v>237</v>
      </c>
      <c r="D3" s="178" t="s">
        <v>236</v>
      </c>
      <c r="E3" s="292" t="s">
        <v>235</v>
      </c>
      <c r="F3" s="292" t="s">
        <v>234</v>
      </c>
      <c r="G3" s="290"/>
    </row>
    <row r="4" spans="1:7" x14ac:dyDescent="0.2">
      <c r="A4" s="278"/>
      <c r="B4" s="274"/>
      <c r="C4" s="294" t="s">
        <v>233</v>
      </c>
      <c r="D4" s="294"/>
      <c r="E4" s="293"/>
      <c r="F4" s="293"/>
      <c r="G4" s="291"/>
    </row>
    <row r="5" spans="1:7" s="61" customFormat="1" x14ac:dyDescent="0.2">
      <c r="A5" s="177" t="s">
        <v>232</v>
      </c>
      <c r="B5" s="98">
        <v>543</v>
      </c>
      <c r="C5" s="98">
        <v>6361</v>
      </c>
      <c r="D5" s="98">
        <v>579</v>
      </c>
      <c r="E5" s="102">
        <v>7483</v>
      </c>
      <c r="F5" s="102">
        <v>3440</v>
      </c>
      <c r="G5" s="98">
        <v>2174</v>
      </c>
    </row>
    <row r="6" spans="1:7" x14ac:dyDescent="0.2">
      <c r="A6" s="176" t="s">
        <v>231</v>
      </c>
      <c r="B6" s="98">
        <v>327</v>
      </c>
      <c r="C6" s="98">
        <v>8071</v>
      </c>
      <c r="D6" s="98">
        <v>862</v>
      </c>
      <c r="E6" s="175">
        <v>9260</v>
      </c>
      <c r="F6" s="98">
        <v>4488</v>
      </c>
      <c r="G6" s="98">
        <v>1926</v>
      </c>
    </row>
    <row r="7" spans="1:7" x14ac:dyDescent="0.2">
      <c r="A7" s="99" t="s">
        <v>230</v>
      </c>
      <c r="B7" s="174">
        <v>6</v>
      </c>
      <c r="C7" s="174">
        <v>321</v>
      </c>
      <c r="D7" s="174">
        <v>75</v>
      </c>
      <c r="E7" s="174">
        <v>402</v>
      </c>
      <c r="F7" s="174">
        <v>183</v>
      </c>
      <c r="G7" s="174">
        <v>2</v>
      </c>
    </row>
    <row r="8" spans="1:7" s="61" customFormat="1" x14ac:dyDescent="0.2">
      <c r="A8" s="97" t="s">
        <v>66</v>
      </c>
      <c r="B8" s="173">
        <v>876</v>
      </c>
      <c r="C8" s="173">
        <v>14753</v>
      </c>
      <c r="D8" s="173">
        <v>1516</v>
      </c>
      <c r="E8" s="173">
        <v>17145</v>
      </c>
      <c r="F8" s="173">
        <v>8111</v>
      </c>
      <c r="G8" s="173">
        <v>4102</v>
      </c>
    </row>
  </sheetData>
  <mergeCells count="7">
    <mergeCell ref="A2:A4"/>
    <mergeCell ref="B2:F2"/>
    <mergeCell ref="G2:G4"/>
    <mergeCell ref="B3:B4"/>
    <mergeCell ref="E3:E4"/>
    <mergeCell ref="F3:F4"/>
    <mergeCell ref="C4:D4"/>
  </mergeCells>
  <pageMargins left="0.74803149606299213" right="0.74803149606299213" top="0.62992125984251968" bottom="0.86614173228346458" header="0.17" footer="0.59055118110236227"/>
  <pageSetup paperSize="9" orientation="portrait" cellComments="atEnd"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2B5343-2241-4E90-B780-C9D2EF74EEBB}">
  <sheetPr codeName="Munka18"/>
  <dimension ref="A1:E13"/>
  <sheetViews>
    <sheetView zoomScaleNormal="100" workbookViewId="0"/>
  </sheetViews>
  <sheetFormatPr defaultRowHeight="11.25" x14ac:dyDescent="0.2"/>
  <cols>
    <col min="1" max="1" width="45.28515625" style="32" customWidth="1"/>
    <col min="2" max="5" width="10.140625" style="32" customWidth="1"/>
    <col min="6" max="16384" width="9.140625" style="32"/>
  </cols>
  <sheetData>
    <row r="1" spans="1:5" s="52" customFormat="1" ht="12" thickBot="1" x14ac:dyDescent="0.3">
      <c r="A1" s="134" t="s">
        <v>253</v>
      </c>
    </row>
    <row r="2" spans="1:5" x14ac:dyDescent="0.2">
      <c r="A2" s="106" t="s">
        <v>87</v>
      </c>
      <c r="B2" s="93">
        <v>2000</v>
      </c>
      <c r="C2" s="105">
        <v>2005</v>
      </c>
      <c r="D2" s="105">
        <v>2006</v>
      </c>
      <c r="E2" s="105">
        <v>2007</v>
      </c>
    </row>
    <row r="3" spans="1:5" x14ac:dyDescent="0.2">
      <c r="A3" s="99" t="s">
        <v>252</v>
      </c>
      <c r="B3" s="179">
        <v>28893</v>
      </c>
      <c r="C3" s="179">
        <v>30269</v>
      </c>
      <c r="D3" s="179">
        <v>29948</v>
      </c>
      <c r="E3" s="179">
        <v>29407</v>
      </c>
    </row>
    <row r="4" spans="1:5" x14ac:dyDescent="0.2">
      <c r="A4" s="99" t="s">
        <v>251</v>
      </c>
      <c r="B4" s="179">
        <v>40838</v>
      </c>
      <c r="C4" s="179">
        <v>49487</v>
      </c>
      <c r="D4" s="179">
        <v>51361</v>
      </c>
      <c r="E4" s="179">
        <v>51896</v>
      </c>
    </row>
    <row r="5" spans="1:5" x14ac:dyDescent="0.2">
      <c r="A5" s="99" t="s">
        <v>250</v>
      </c>
      <c r="B5" s="179">
        <v>264981</v>
      </c>
      <c r="C5" s="179">
        <v>223594</v>
      </c>
      <c r="D5" s="179">
        <v>209800</v>
      </c>
      <c r="E5" s="179">
        <v>204449</v>
      </c>
    </row>
    <row r="6" spans="1:5" x14ac:dyDescent="0.2">
      <c r="A6" s="99" t="s">
        <v>64</v>
      </c>
      <c r="B6" s="179"/>
      <c r="C6" s="179"/>
      <c r="D6" s="179"/>
      <c r="E6" s="179"/>
    </row>
    <row r="7" spans="1:5" x14ac:dyDescent="0.2">
      <c r="A7" s="60" t="s">
        <v>249</v>
      </c>
      <c r="B7" s="179">
        <v>43612</v>
      </c>
      <c r="C7" s="179">
        <v>50229</v>
      </c>
      <c r="D7" s="179">
        <v>49132</v>
      </c>
      <c r="E7" s="179">
        <v>48823</v>
      </c>
    </row>
    <row r="8" spans="1:5" x14ac:dyDescent="0.2">
      <c r="A8" s="60" t="s">
        <v>248</v>
      </c>
      <c r="B8" s="179">
        <v>25908</v>
      </c>
      <c r="C8" s="179">
        <v>38014</v>
      </c>
      <c r="D8" s="179">
        <v>39347</v>
      </c>
      <c r="E8" s="179">
        <v>42146</v>
      </c>
    </row>
    <row r="9" spans="1:5" x14ac:dyDescent="0.2">
      <c r="A9" s="60" t="s">
        <v>247</v>
      </c>
      <c r="B9" s="179">
        <v>185868</v>
      </c>
      <c r="C9" s="179">
        <v>126291</v>
      </c>
      <c r="D9" s="179">
        <v>112489</v>
      </c>
      <c r="E9" s="179">
        <v>105016</v>
      </c>
    </row>
    <row r="10" spans="1:5" x14ac:dyDescent="0.2">
      <c r="A10" s="60" t="s">
        <v>246</v>
      </c>
      <c r="B10" s="179">
        <v>9593</v>
      </c>
      <c r="C10" s="179">
        <v>9060</v>
      </c>
      <c r="D10" s="179">
        <v>8832</v>
      </c>
      <c r="E10" s="179">
        <v>8464</v>
      </c>
    </row>
    <row r="11" spans="1:5" x14ac:dyDescent="0.2">
      <c r="A11" s="99" t="s">
        <v>245</v>
      </c>
      <c r="B11" s="180">
        <v>112043</v>
      </c>
      <c r="C11" s="180">
        <v>98304</v>
      </c>
      <c r="D11" s="180">
        <v>90896</v>
      </c>
      <c r="E11" s="180">
        <v>90874</v>
      </c>
    </row>
    <row r="12" spans="1:5" s="1" customFormat="1" x14ac:dyDescent="0.2">
      <c r="A12" s="181" t="s">
        <v>244</v>
      </c>
      <c r="B12" s="180">
        <v>11757</v>
      </c>
      <c r="C12" s="180">
        <v>18813</v>
      </c>
      <c r="D12" s="180">
        <v>19162</v>
      </c>
      <c r="E12" s="180">
        <v>19681</v>
      </c>
    </row>
    <row r="13" spans="1:5" s="1" customFormat="1" x14ac:dyDescent="0.2">
      <c r="A13" s="181" t="s">
        <v>243</v>
      </c>
      <c r="B13" s="180">
        <v>6921</v>
      </c>
      <c r="C13" s="180">
        <v>9005</v>
      </c>
      <c r="D13" s="180">
        <v>8973</v>
      </c>
      <c r="E13" s="180">
        <v>9395</v>
      </c>
    </row>
  </sheetData>
  <pageMargins left="0.74803149606299213" right="0.74803149606299213" top="0.62992125984251968" bottom="0.86614173228346458" header="0.17" footer="0.59055118110236227"/>
  <pageSetup paperSize="9" orientation="portrait" cellComments="atEnd"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87596-97AE-4ADC-9216-B56A0D0E948A}">
  <sheetPr codeName="Munka19"/>
  <dimension ref="A1:E7"/>
  <sheetViews>
    <sheetView zoomScaleNormal="100" workbookViewId="0"/>
  </sheetViews>
  <sheetFormatPr defaultRowHeight="11.25" x14ac:dyDescent="0.2"/>
  <cols>
    <col min="1" max="1" width="35.7109375" style="32" customWidth="1"/>
    <col min="2" max="5" width="12.7109375" style="32" customWidth="1"/>
    <col min="6" max="16384" width="9.140625" style="32"/>
  </cols>
  <sheetData>
    <row r="1" spans="1:5" s="156" customFormat="1" ht="12" thickBot="1" x14ac:dyDescent="0.25">
      <c r="A1" s="134" t="s">
        <v>258</v>
      </c>
    </row>
    <row r="2" spans="1:5" x14ac:dyDescent="0.2">
      <c r="A2" s="183" t="s">
        <v>87</v>
      </c>
      <c r="B2" s="182">
        <v>2000</v>
      </c>
      <c r="C2" s="70">
        <v>2005</v>
      </c>
      <c r="D2" s="70">
        <v>2006</v>
      </c>
      <c r="E2" s="69">
        <v>2007</v>
      </c>
    </row>
    <row r="3" spans="1:5" s="61" customFormat="1" x14ac:dyDescent="0.2">
      <c r="A3" s="177" t="s">
        <v>257</v>
      </c>
      <c r="B3" s="102">
        <v>949</v>
      </c>
      <c r="C3" s="102">
        <v>773</v>
      </c>
      <c r="D3" s="98">
        <v>738</v>
      </c>
      <c r="E3" s="98">
        <v>723</v>
      </c>
    </row>
    <row r="4" spans="1:5" x14ac:dyDescent="0.2">
      <c r="A4" s="143" t="s">
        <v>64</v>
      </c>
      <c r="B4" s="98"/>
      <c r="C4" s="98"/>
      <c r="D4" s="98"/>
      <c r="E4" s="98"/>
    </row>
    <row r="5" spans="1:5" x14ac:dyDescent="0.2">
      <c r="A5" s="60" t="s">
        <v>256</v>
      </c>
      <c r="B5" s="98">
        <v>128</v>
      </c>
      <c r="C5" s="98">
        <v>88</v>
      </c>
      <c r="D5" s="98">
        <v>124</v>
      </c>
      <c r="E5" s="98">
        <v>144</v>
      </c>
    </row>
    <row r="6" spans="1:5" x14ac:dyDescent="0.2">
      <c r="A6" s="99" t="s">
        <v>255</v>
      </c>
      <c r="B6" s="98">
        <v>12</v>
      </c>
      <c r="C6" s="98">
        <v>19</v>
      </c>
      <c r="D6" s="98">
        <v>19</v>
      </c>
      <c r="E6" s="98">
        <v>9</v>
      </c>
    </row>
    <row r="7" spans="1:5" x14ac:dyDescent="0.2">
      <c r="A7" s="99" t="s">
        <v>254</v>
      </c>
      <c r="B7" s="98">
        <v>372</v>
      </c>
      <c r="C7" s="98">
        <v>614</v>
      </c>
      <c r="D7" s="98">
        <v>585</v>
      </c>
      <c r="E7" s="98">
        <v>631</v>
      </c>
    </row>
  </sheetData>
  <pageMargins left="0.74803149606299213" right="0.74803149606299213" top="0.62992125984251968" bottom="0.86614173228346458" header="0.17" footer="0.59055118110236227"/>
  <pageSetup paperSize="9" orientation="portrait" cellComments="atEnd"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11E90-BB9C-4523-80A8-81F3BAD43CCE}">
  <sheetPr codeName="Munka2"/>
  <dimension ref="A1:B54"/>
  <sheetViews>
    <sheetView zoomScaleNormal="100" workbookViewId="0"/>
  </sheetViews>
  <sheetFormatPr defaultRowHeight="11.25" x14ac:dyDescent="0.2"/>
  <cols>
    <col min="1" max="1" width="62.42578125" style="1" customWidth="1"/>
    <col min="2" max="2" width="10.85546875" style="3" bestFit="1" customWidth="1"/>
    <col min="3" max="16384" width="9.140625" style="1"/>
  </cols>
  <sheetData>
    <row r="1" spans="1:2" s="30" customFormat="1" ht="12" thickBot="1" x14ac:dyDescent="0.3">
      <c r="A1" s="31" t="s">
        <v>54</v>
      </c>
      <c r="B1" s="31"/>
    </row>
    <row r="2" spans="1:2" s="27" customFormat="1" x14ac:dyDescent="0.2">
      <c r="A2" s="29" t="s">
        <v>53</v>
      </c>
      <c r="B2" s="28" t="s">
        <v>52</v>
      </c>
    </row>
    <row r="3" spans="1:2" s="26" customFormat="1" x14ac:dyDescent="0.25">
      <c r="A3" s="262" t="s">
        <v>51</v>
      </c>
      <c r="B3" s="262"/>
    </row>
    <row r="4" spans="1:2" x14ac:dyDescent="0.2">
      <c r="A4" s="18" t="s">
        <v>50</v>
      </c>
      <c r="B4" s="25">
        <v>1249462.7405679997</v>
      </c>
    </row>
    <row r="5" spans="1:2" x14ac:dyDescent="0.2">
      <c r="A5" s="16" t="s">
        <v>49</v>
      </c>
      <c r="B5" s="22">
        <v>616565.53961800004</v>
      </c>
    </row>
    <row r="6" spans="1:2" x14ac:dyDescent="0.2">
      <c r="A6" s="24" t="s">
        <v>48</v>
      </c>
      <c r="B6" s="22">
        <v>5588.6690600000002</v>
      </c>
    </row>
    <row r="7" spans="1:2" x14ac:dyDescent="0.2">
      <c r="A7" s="8" t="s">
        <v>47</v>
      </c>
      <c r="B7" s="22">
        <v>2534.063897</v>
      </c>
    </row>
    <row r="8" spans="1:2" x14ac:dyDescent="0.2">
      <c r="A8" s="14" t="s">
        <v>46</v>
      </c>
      <c r="B8" s="22">
        <v>149.55396300000001</v>
      </c>
    </row>
    <row r="9" spans="1:2" s="17" customFormat="1" x14ac:dyDescent="0.25">
      <c r="A9" s="8" t="s">
        <v>45</v>
      </c>
      <c r="B9" s="22">
        <v>736.48748399999999</v>
      </c>
    </row>
    <row r="10" spans="1:2" x14ac:dyDescent="0.2">
      <c r="A10" s="9" t="s">
        <v>44</v>
      </c>
      <c r="B10" s="22">
        <v>484794.75122999999</v>
      </c>
    </row>
    <row r="11" spans="1:2" x14ac:dyDescent="0.2">
      <c r="A11" s="14" t="s">
        <v>43</v>
      </c>
      <c r="B11" s="22">
        <v>23367.718049999999</v>
      </c>
    </row>
    <row r="12" spans="1:2" x14ac:dyDescent="0.2">
      <c r="A12" s="23" t="s">
        <v>42</v>
      </c>
      <c r="B12" s="22">
        <v>2138.5818100000001</v>
      </c>
    </row>
    <row r="13" spans="1:2" x14ac:dyDescent="0.2">
      <c r="A13" s="14" t="s">
        <v>41</v>
      </c>
      <c r="B13" s="22">
        <v>113483.019487</v>
      </c>
    </row>
    <row r="14" spans="1:2" x14ac:dyDescent="0.2">
      <c r="A14" s="14" t="s">
        <v>40</v>
      </c>
      <c r="B14" s="22">
        <v>5693.0250290000004</v>
      </c>
    </row>
    <row r="15" spans="1:2" x14ac:dyDescent="0.2">
      <c r="A15" s="18" t="s">
        <v>39</v>
      </c>
      <c r="B15" s="5">
        <v>372451</v>
      </c>
    </row>
    <row r="16" spans="1:2" x14ac:dyDescent="0.2">
      <c r="A16" s="21" t="s">
        <v>38</v>
      </c>
      <c r="B16" s="7">
        <v>1400</v>
      </c>
    </row>
    <row r="17" spans="1:2" x14ac:dyDescent="0.2">
      <c r="A17" s="15" t="s">
        <v>37</v>
      </c>
      <c r="B17" s="7">
        <v>3700</v>
      </c>
    </row>
    <row r="18" spans="1:2" x14ac:dyDescent="0.2">
      <c r="A18" s="8" t="s">
        <v>36</v>
      </c>
      <c r="B18" s="7">
        <v>288905</v>
      </c>
    </row>
    <row r="19" spans="1:2" x14ac:dyDescent="0.2">
      <c r="A19" s="9" t="s">
        <v>35</v>
      </c>
      <c r="B19" s="7">
        <v>77246</v>
      </c>
    </row>
    <row r="20" spans="1:2" x14ac:dyDescent="0.2">
      <c r="A20" s="9" t="s">
        <v>34</v>
      </c>
      <c r="B20" s="7">
        <v>1200</v>
      </c>
    </row>
    <row r="21" spans="1:2" x14ac:dyDescent="0.2">
      <c r="A21" s="11" t="s">
        <v>33</v>
      </c>
      <c r="B21" s="5">
        <v>50419.9</v>
      </c>
    </row>
    <row r="22" spans="1:2" x14ac:dyDescent="0.2">
      <c r="A22" s="16" t="s">
        <v>32</v>
      </c>
      <c r="B22" s="7">
        <v>649</v>
      </c>
    </row>
    <row r="23" spans="1:2" x14ac:dyDescent="0.2">
      <c r="A23" s="14" t="s">
        <v>31</v>
      </c>
      <c r="B23" s="7">
        <v>2666.6</v>
      </c>
    </row>
    <row r="24" spans="1:2" x14ac:dyDescent="0.2">
      <c r="A24" s="14" t="s">
        <v>30</v>
      </c>
      <c r="B24" s="7">
        <v>1942.8</v>
      </c>
    </row>
    <row r="25" spans="1:2" x14ac:dyDescent="0.2">
      <c r="A25" s="14" t="s">
        <v>29</v>
      </c>
      <c r="B25" s="7">
        <v>31392.2</v>
      </c>
    </row>
    <row r="26" spans="1:2" x14ac:dyDescent="0.2">
      <c r="A26" s="15" t="s">
        <v>28</v>
      </c>
      <c r="B26" s="7">
        <v>181.4</v>
      </c>
    </row>
    <row r="27" spans="1:2" x14ac:dyDescent="0.2">
      <c r="A27" s="14" t="s">
        <v>27</v>
      </c>
      <c r="B27" s="7">
        <v>271.2</v>
      </c>
    </row>
    <row r="28" spans="1:2" x14ac:dyDescent="0.2">
      <c r="A28" s="14" t="s">
        <v>26</v>
      </c>
      <c r="B28" s="7">
        <v>13316.7</v>
      </c>
    </row>
    <row r="29" spans="1:2" x14ac:dyDescent="0.2">
      <c r="A29" s="18" t="s">
        <v>25</v>
      </c>
      <c r="B29" s="5">
        <v>10.515110999999999</v>
      </c>
    </row>
    <row r="30" spans="1:2" x14ac:dyDescent="0.2">
      <c r="A30" s="18" t="s">
        <v>24</v>
      </c>
      <c r="B30" s="5">
        <v>3680.1292880000001</v>
      </c>
    </row>
    <row r="31" spans="1:2" x14ac:dyDescent="0.2">
      <c r="A31" s="20" t="s">
        <v>23</v>
      </c>
      <c r="B31" s="5">
        <v>1676024.3</v>
      </c>
    </row>
    <row r="32" spans="1:2" s="19" customFormat="1" x14ac:dyDescent="0.25">
      <c r="A32" s="263" t="s">
        <v>22</v>
      </c>
      <c r="B32" s="263"/>
    </row>
    <row r="33" spans="1:2" s="17" customFormat="1" x14ac:dyDescent="0.25">
      <c r="A33" s="18" t="s">
        <v>21</v>
      </c>
      <c r="B33" s="5">
        <v>1090160.2</v>
      </c>
    </row>
    <row r="34" spans="1:2" x14ac:dyDescent="0.2">
      <c r="A34" s="16" t="s">
        <v>20</v>
      </c>
      <c r="B34" s="7">
        <v>718716.6</v>
      </c>
    </row>
    <row r="35" spans="1:2" x14ac:dyDescent="0.2">
      <c r="A35" s="9" t="s">
        <v>19</v>
      </c>
      <c r="B35" s="7">
        <v>4539.8</v>
      </c>
    </row>
    <row r="36" spans="1:2" x14ac:dyDescent="0.2">
      <c r="A36" s="14" t="s">
        <v>18</v>
      </c>
      <c r="B36" s="7">
        <v>188.3</v>
      </c>
    </row>
    <row r="37" spans="1:2" x14ac:dyDescent="0.2">
      <c r="A37" s="14" t="s">
        <v>17</v>
      </c>
      <c r="B37" s="7">
        <v>323639</v>
      </c>
    </row>
    <row r="38" spans="1:2" x14ac:dyDescent="0.2">
      <c r="A38" s="14" t="s">
        <v>16</v>
      </c>
      <c r="B38" s="7">
        <v>36626.1</v>
      </c>
    </row>
    <row r="39" spans="1:2" x14ac:dyDescent="0.2">
      <c r="A39" s="14" t="s">
        <v>15</v>
      </c>
      <c r="B39" s="7">
        <v>3790.9</v>
      </c>
    </row>
    <row r="40" spans="1:2" ht="22.5" x14ac:dyDescent="0.2">
      <c r="A40" s="15" t="s">
        <v>14</v>
      </c>
      <c r="B40" s="7">
        <v>2659.5</v>
      </c>
    </row>
    <row r="41" spans="1:2" x14ac:dyDescent="0.2">
      <c r="A41" s="12" t="s">
        <v>13</v>
      </c>
      <c r="B41" s="5">
        <v>217523.9</v>
      </c>
    </row>
    <row r="42" spans="1:2" x14ac:dyDescent="0.2">
      <c r="A42" s="10" t="s">
        <v>12</v>
      </c>
      <c r="B42" s="7">
        <v>97389.6</v>
      </c>
    </row>
    <row r="43" spans="1:2" x14ac:dyDescent="0.2">
      <c r="A43" s="14" t="s">
        <v>11</v>
      </c>
      <c r="B43" s="7">
        <v>1309.7</v>
      </c>
    </row>
    <row r="44" spans="1:2" x14ac:dyDescent="0.2">
      <c r="A44" s="14" t="s">
        <v>10</v>
      </c>
      <c r="B44" s="7">
        <v>1178.9000000000001</v>
      </c>
    </row>
    <row r="45" spans="1:2" x14ac:dyDescent="0.2">
      <c r="A45" s="13" t="s">
        <v>9</v>
      </c>
      <c r="B45" s="7">
        <v>33165.300000000003</v>
      </c>
    </row>
    <row r="46" spans="1:2" x14ac:dyDescent="0.2">
      <c r="A46" s="9" t="s">
        <v>8</v>
      </c>
      <c r="B46" s="7">
        <v>77127.100000000006</v>
      </c>
    </row>
    <row r="47" spans="1:2" x14ac:dyDescent="0.2">
      <c r="A47" s="9" t="s">
        <v>7</v>
      </c>
      <c r="B47" s="7">
        <v>7353.3</v>
      </c>
    </row>
    <row r="48" spans="1:2" x14ac:dyDescent="0.2">
      <c r="A48" s="12" t="s">
        <v>6</v>
      </c>
      <c r="B48" s="5">
        <v>288434.09999999998</v>
      </c>
    </row>
    <row r="49" spans="1:2" x14ac:dyDescent="0.2">
      <c r="A49" s="11" t="s">
        <v>5</v>
      </c>
      <c r="B49" s="5">
        <v>52498.6</v>
      </c>
    </row>
    <row r="50" spans="1:2" x14ac:dyDescent="0.2">
      <c r="A50" s="10" t="s">
        <v>4</v>
      </c>
      <c r="B50" s="7">
        <v>23299.9</v>
      </c>
    </row>
    <row r="51" spans="1:2" x14ac:dyDescent="0.2">
      <c r="A51" s="9" t="s">
        <v>3</v>
      </c>
      <c r="B51" s="7">
        <v>6568.6</v>
      </c>
    </row>
    <row r="52" spans="1:2" x14ac:dyDescent="0.2">
      <c r="A52" s="9" t="s">
        <v>2</v>
      </c>
      <c r="B52" s="7">
        <v>24.1</v>
      </c>
    </row>
    <row r="53" spans="1:2" x14ac:dyDescent="0.2">
      <c r="A53" s="8" t="s">
        <v>1</v>
      </c>
      <c r="B53" s="7">
        <v>22606</v>
      </c>
    </row>
    <row r="54" spans="1:2" s="4" customFormat="1" x14ac:dyDescent="0.25">
      <c r="A54" s="6" t="s">
        <v>0</v>
      </c>
      <c r="B54" s="5">
        <v>1648616.8</v>
      </c>
    </row>
  </sheetData>
  <mergeCells count="2">
    <mergeCell ref="A3:B3"/>
    <mergeCell ref="A32:B32"/>
  </mergeCells>
  <pageMargins left="0.74803149606299213" right="0.74803149606299213" top="0.62992125984251968" bottom="0.86614173228346458" header="0.17" footer="0.59055118110236227"/>
  <pageSetup paperSize="9" orientation="portrait" cellComments="atEnd" r:id="rId1"/>
  <headerFooter alignWithMargins="0"/>
  <legacy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61E2C-44EF-49BC-8C29-C86A799D9D1E}">
  <sheetPr codeName="Munka20"/>
  <dimension ref="A1:E16"/>
  <sheetViews>
    <sheetView zoomScaleNormal="100" workbookViewId="0"/>
  </sheetViews>
  <sheetFormatPr defaultRowHeight="11.25" x14ac:dyDescent="0.2"/>
  <cols>
    <col min="1" max="1" width="25.140625" style="32" customWidth="1"/>
    <col min="2" max="5" width="8.140625" style="32" customWidth="1"/>
    <col min="6" max="16384" width="9.140625" style="32"/>
  </cols>
  <sheetData>
    <row r="1" spans="1:5" s="52" customFormat="1" ht="12" thickBot="1" x14ac:dyDescent="0.3">
      <c r="A1" s="134" t="s">
        <v>271</v>
      </c>
    </row>
    <row r="2" spans="1:5" x14ac:dyDescent="0.2">
      <c r="A2" s="191" t="s">
        <v>172</v>
      </c>
      <c r="B2" s="182">
        <v>2000</v>
      </c>
      <c r="C2" s="182">
        <v>2005</v>
      </c>
      <c r="D2" s="182">
        <v>2006</v>
      </c>
      <c r="E2" s="69">
        <v>2007</v>
      </c>
    </row>
    <row r="3" spans="1:5" s="61" customFormat="1" x14ac:dyDescent="0.2">
      <c r="A3" s="190" t="s">
        <v>270</v>
      </c>
      <c r="B3" s="101">
        <v>532</v>
      </c>
      <c r="C3" s="101">
        <v>530</v>
      </c>
      <c r="D3" s="101">
        <v>543</v>
      </c>
      <c r="E3" s="101">
        <v>556</v>
      </c>
    </row>
    <row r="4" spans="1:5" x14ac:dyDescent="0.2">
      <c r="A4" s="188" t="s">
        <v>269</v>
      </c>
      <c r="B4" s="57">
        <v>24965</v>
      </c>
      <c r="C4" s="57">
        <v>23766</v>
      </c>
      <c r="D4" s="57">
        <v>24255</v>
      </c>
      <c r="E4" s="57">
        <v>24934</v>
      </c>
    </row>
    <row r="5" spans="1:5" x14ac:dyDescent="0.2">
      <c r="A5" s="188" t="s">
        <v>268</v>
      </c>
      <c r="B5" s="57">
        <v>5335</v>
      </c>
      <c r="C5" s="57">
        <v>5416</v>
      </c>
      <c r="D5" s="57">
        <v>5514</v>
      </c>
      <c r="E5" s="57">
        <v>5576</v>
      </c>
    </row>
    <row r="6" spans="1:5" x14ac:dyDescent="0.2">
      <c r="A6" s="188" t="s">
        <v>64</v>
      </c>
      <c r="B6" s="57"/>
      <c r="C6" s="57"/>
      <c r="D6" s="57"/>
      <c r="E6" s="57"/>
    </row>
    <row r="7" spans="1:5" x14ac:dyDescent="0.2">
      <c r="A7" s="187" t="s">
        <v>267</v>
      </c>
      <c r="B7" s="189">
        <v>4850</v>
      </c>
      <c r="C7" s="189">
        <v>4882</v>
      </c>
      <c r="D7" s="189">
        <v>4994</v>
      </c>
      <c r="E7" s="189">
        <v>4989</v>
      </c>
    </row>
    <row r="8" spans="1:5" s="36" customFormat="1" x14ac:dyDescent="0.2">
      <c r="A8" s="188" t="s">
        <v>266</v>
      </c>
      <c r="B8" s="189">
        <v>29561</v>
      </c>
      <c r="C8" s="189">
        <v>30230</v>
      </c>
      <c r="D8" s="189">
        <v>31153</v>
      </c>
      <c r="E8" s="189">
        <v>32010</v>
      </c>
    </row>
    <row r="9" spans="1:5" x14ac:dyDescent="0.2">
      <c r="A9" s="188" t="s">
        <v>64</v>
      </c>
      <c r="B9" s="57"/>
      <c r="C9" s="57"/>
      <c r="D9" s="57"/>
      <c r="E9" s="57"/>
    </row>
    <row r="10" spans="1:5" x14ac:dyDescent="0.2">
      <c r="A10" s="187" t="s">
        <v>265</v>
      </c>
      <c r="B10" s="57">
        <v>28722</v>
      </c>
      <c r="C10" s="57">
        <v>29274</v>
      </c>
      <c r="D10" s="57">
        <v>30066</v>
      </c>
      <c r="E10" s="57">
        <v>30762</v>
      </c>
    </row>
    <row r="11" spans="1:5" x14ac:dyDescent="0.2">
      <c r="A11" s="187" t="s">
        <v>264</v>
      </c>
      <c r="B11" s="57">
        <v>86</v>
      </c>
      <c r="C11" s="57">
        <v>627</v>
      </c>
      <c r="D11" s="57">
        <v>759</v>
      </c>
      <c r="E11" s="57">
        <v>745</v>
      </c>
    </row>
    <row r="12" spans="1:5" x14ac:dyDescent="0.2">
      <c r="A12" s="187" t="s">
        <v>263</v>
      </c>
      <c r="B12" s="57">
        <v>298</v>
      </c>
      <c r="C12" s="57">
        <v>41</v>
      </c>
      <c r="D12" s="57">
        <v>42</v>
      </c>
      <c r="E12" s="57">
        <v>37</v>
      </c>
    </row>
    <row r="13" spans="1:5" x14ac:dyDescent="0.2">
      <c r="A13" s="187" t="s">
        <v>262</v>
      </c>
      <c r="B13" s="57">
        <v>455</v>
      </c>
      <c r="C13" s="57">
        <v>288</v>
      </c>
      <c r="D13" s="57">
        <v>286</v>
      </c>
      <c r="E13" s="57">
        <v>466</v>
      </c>
    </row>
    <row r="14" spans="1:5" ht="22.5" x14ac:dyDescent="0.2">
      <c r="A14" s="185" t="s">
        <v>261</v>
      </c>
      <c r="B14" s="184">
        <v>10.3</v>
      </c>
      <c r="C14" s="184">
        <v>10.7</v>
      </c>
      <c r="D14" s="184">
        <v>10.9</v>
      </c>
      <c r="E14" s="184">
        <f>32010/292320*100</f>
        <v>10.950328407224958</v>
      </c>
    </row>
    <row r="15" spans="1:5" ht="22.5" x14ac:dyDescent="0.2">
      <c r="A15" s="185" t="s">
        <v>260</v>
      </c>
      <c r="B15" s="184">
        <v>76.400000000000006</v>
      </c>
      <c r="C15" s="184">
        <v>86.7</v>
      </c>
      <c r="D15" s="184">
        <v>89.41</v>
      </c>
      <c r="E15" s="186">
        <v>90.3</v>
      </c>
    </row>
    <row r="16" spans="1:5" ht="22.5" x14ac:dyDescent="0.2">
      <c r="A16" s="185" t="s">
        <v>259</v>
      </c>
      <c r="B16" s="184">
        <v>6.1</v>
      </c>
      <c r="C16" s="184">
        <v>6.2</v>
      </c>
      <c r="D16" s="184">
        <v>6.2</v>
      </c>
      <c r="E16" s="184">
        <f>32010/4989</f>
        <v>6.4161154539987972</v>
      </c>
    </row>
  </sheetData>
  <pageMargins left="0.74803149606299213" right="0.74803149606299213" top="0.62992125984251968" bottom="0.86614173228346458" header="0.17" footer="0.59055118110236227"/>
  <pageSetup paperSize="9" orientation="portrait" cellComments="atEnd" r:id="rId1"/>
  <headerFooter alignWithMargins="0"/>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AA2711-2AC5-4F1B-BF9F-89F7A1C4D500}">
  <sheetPr codeName="Munka21"/>
  <dimension ref="A1:E12"/>
  <sheetViews>
    <sheetView zoomScaleNormal="100" workbookViewId="0"/>
  </sheetViews>
  <sheetFormatPr defaultRowHeight="11.25" x14ac:dyDescent="0.2"/>
  <cols>
    <col min="1" max="1" width="24.28515625" style="32" customWidth="1"/>
    <col min="2" max="5" width="9.85546875" style="32" customWidth="1"/>
    <col min="6" max="16384" width="9.140625" style="32"/>
  </cols>
  <sheetData>
    <row r="1" spans="1:5" s="52" customFormat="1" ht="12" thickBot="1" x14ac:dyDescent="0.3">
      <c r="A1" s="134" t="s">
        <v>279</v>
      </c>
    </row>
    <row r="2" spans="1:5" x14ac:dyDescent="0.2">
      <c r="A2" s="71" t="s">
        <v>179</v>
      </c>
      <c r="B2" s="70">
        <v>2000</v>
      </c>
      <c r="C2" s="70">
        <v>2005</v>
      </c>
      <c r="D2" s="70">
        <v>2006</v>
      </c>
      <c r="E2" s="69">
        <v>2007</v>
      </c>
    </row>
    <row r="3" spans="1:5" s="46" customFormat="1" x14ac:dyDescent="0.25">
      <c r="A3" s="275" t="s">
        <v>278</v>
      </c>
      <c r="B3" s="275"/>
      <c r="C3" s="275"/>
      <c r="D3" s="275"/>
      <c r="E3" s="275"/>
    </row>
    <row r="4" spans="1:5" x14ac:dyDescent="0.2">
      <c r="A4" s="192" t="s">
        <v>275</v>
      </c>
      <c r="B4" s="57">
        <v>660</v>
      </c>
      <c r="C4" s="57">
        <v>825</v>
      </c>
      <c r="D4" s="57">
        <v>738</v>
      </c>
      <c r="E4" s="59">
        <v>720</v>
      </c>
    </row>
    <row r="5" spans="1:5" s="194" customFormat="1" ht="22.5" x14ac:dyDescent="0.2">
      <c r="A5" s="195" t="s">
        <v>274</v>
      </c>
      <c r="B5" s="57">
        <v>635</v>
      </c>
      <c r="C5" s="57">
        <v>779</v>
      </c>
      <c r="D5" s="57">
        <v>690</v>
      </c>
      <c r="E5" s="57">
        <v>655</v>
      </c>
    </row>
    <row r="6" spans="1:5" ht="22.5" x14ac:dyDescent="0.2">
      <c r="A6" s="100" t="s">
        <v>273</v>
      </c>
      <c r="B6" s="57">
        <v>972</v>
      </c>
      <c r="C6" s="98" t="s">
        <v>93</v>
      </c>
      <c r="D6" s="57">
        <v>1935</v>
      </c>
      <c r="E6" s="57">
        <v>2119</v>
      </c>
    </row>
    <row r="7" spans="1:5" x14ac:dyDescent="0.2">
      <c r="A7" s="100" t="s">
        <v>277</v>
      </c>
      <c r="B7" s="135">
        <v>273948</v>
      </c>
      <c r="C7" s="193">
        <v>330415</v>
      </c>
      <c r="D7" s="135">
        <v>399117</v>
      </c>
      <c r="E7" s="135">
        <v>462141</v>
      </c>
    </row>
    <row r="8" spans="1:5" s="46" customFormat="1" x14ac:dyDescent="0.25">
      <c r="A8" s="265" t="s">
        <v>276</v>
      </c>
      <c r="B8" s="265"/>
      <c r="C8" s="265"/>
      <c r="D8" s="265"/>
      <c r="E8" s="265"/>
    </row>
    <row r="9" spans="1:5" x14ac:dyDescent="0.2">
      <c r="A9" s="192" t="s">
        <v>275</v>
      </c>
      <c r="B9" s="57">
        <v>1525</v>
      </c>
      <c r="C9" s="57">
        <v>1493</v>
      </c>
      <c r="D9" s="98">
        <v>901</v>
      </c>
      <c r="E9" s="98">
        <v>881</v>
      </c>
    </row>
    <row r="10" spans="1:5" ht="22.5" x14ac:dyDescent="0.2">
      <c r="A10" s="100" t="s">
        <v>274</v>
      </c>
      <c r="B10" s="57">
        <v>1490</v>
      </c>
      <c r="C10" s="57">
        <v>1219</v>
      </c>
      <c r="D10" s="98">
        <v>842</v>
      </c>
      <c r="E10" s="98">
        <v>820</v>
      </c>
    </row>
    <row r="11" spans="1:5" ht="22.5" x14ac:dyDescent="0.2">
      <c r="A11" s="100" t="s">
        <v>273</v>
      </c>
      <c r="B11" s="57">
        <v>1304</v>
      </c>
      <c r="C11" s="57">
        <v>1500</v>
      </c>
      <c r="D11" s="98">
        <v>2132</v>
      </c>
      <c r="E11" s="98">
        <v>2254</v>
      </c>
    </row>
    <row r="12" spans="1:5" ht="22.5" x14ac:dyDescent="0.2">
      <c r="A12" s="100" t="s">
        <v>272</v>
      </c>
      <c r="B12" s="57">
        <v>155904</v>
      </c>
      <c r="C12" s="57">
        <v>130350</v>
      </c>
      <c r="D12" s="57">
        <v>122908</v>
      </c>
      <c r="E12" s="57">
        <v>121539</v>
      </c>
    </row>
  </sheetData>
  <mergeCells count="2">
    <mergeCell ref="A3:E3"/>
    <mergeCell ref="A8:E8"/>
  </mergeCells>
  <pageMargins left="0.74803149606299213" right="0.74803149606299213" top="0.62992125984251968" bottom="0.86614173228346458" header="0.17" footer="0.59055118110236227"/>
  <pageSetup paperSize="9" orientation="portrait" cellComments="atEnd" r:id="rId1"/>
  <headerFooter alignWithMargins="0"/>
  <legacy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CA5F5C-8A05-4CEB-9DAF-A8BC76208394}">
  <sheetPr codeName="Munka22"/>
  <dimension ref="A1:E9"/>
  <sheetViews>
    <sheetView zoomScaleNormal="100" workbookViewId="0"/>
  </sheetViews>
  <sheetFormatPr defaultRowHeight="11.25" x14ac:dyDescent="0.2"/>
  <cols>
    <col min="1" max="1" width="46.140625" style="1" customWidth="1"/>
    <col min="2" max="5" width="10.42578125" style="1" customWidth="1"/>
    <col min="6" max="16384" width="9.140625" style="2"/>
  </cols>
  <sheetData>
    <row r="1" spans="1:5" ht="12" thickBot="1" x14ac:dyDescent="0.25">
      <c r="A1" s="204" t="s">
        <v>287</v>
      </c>
      <c r="B1" s="203"/>
      <c r="C1" s="203"/>
      <c r="D1" s="203"/>
      <c r="E1" s="203"/>
    </row>
    <row r="2" spans="1:5" x14ac:dyDescent="0.2">
      <c r="A2" s="202" t="s">
        <v>87</v>
      </c>
      <c r="B2" s="201">
        <v>2000</v>
      </c>
      <c r="C2" s="200">
        <v>2005</v>
      </c>
      <c r="D2" s="200">
        <v>2006</v>
      </c>
      <c r="E2" s="200">
        <v>2007</v>
      </c>
    </row>
    <row r="3" spans="1:5" s="198" customFormat="1" x14ac:dyDescent="0.25">
      <c r="A3" s="262" t="s">
        <v>286</v>
      </c>
      <c r="B3" s="262"/>
      <c r="C3" s="262"/>
      <c r="D3" s="262"/>
      <c r="E3" s="262"/>
    </row>
    <row r="4" spans="1:5" x14ac:dyDescent="0.2">
      <c r="A4" s="197" t="s">
        <v>285</v>
      </c>
      <c r="B4" s="199">
        <v>852</v>
      </c>
      <c r="C4" s="196">
        <v>706</v>
      </c>
      <c r="D4" s="196">
        <v>1198</v>
      </c>
      <c r="E4" s="196">
        <v>1448</v>
      </c>
    </row>
    <row r="5" spans="1:5" x14ac:dyDescent="0.2">
      <c r="A5" s="197" t="s">
        <v>284</v>
      </c>
      <c r="B5" s="196">
        <v>312</v>
      </c>
      <c r="C5" s="196">
        <v>110</v>
      </c>
      <c r="D5" s="196">
        <v>349</v>
      </c>
      <c r="E5" s="196">
        <v>162</v>
      </c>
    </row>
    <row r="6" spans="1:5" s="198" customFormat="1" x14ac:dyDescent="0.25">
      <c r="A6" s="263" t="s">
        <v>283</v>
      </c>
      <c r="B6" s="263"/>
      <c r="C6" s="263"/>
      <c r="D6" s="263"/>
      <c r="E6" s="263"/>
    </row>
    <row r="7" spans="1:5" x14ac:dyDescent="0.2">
      <c r="A7" s="197" t="s">
        <v>282</v>
      </c>
      <c r="B7" s="196">
        <v>123</v>
      </c>
      <c r="C7" s="179">
        <v>201</v>
      </c>
      <c r="D7" s="179">
        <v>151</v>
      </c>
      <c r="E7" s="179">
        <v>126</v>
      </c>
    </row>
    <row r="8" spans="1:5" x14ac:dyDescent="0.2">
      <c r="A8" s="197" t="s">
        <v>281</v>
      </c>
      <c r="B8" s="196">
        <v>518</v>
      </c>
      <c r="C8" s="179">
        <v>1469</v>
      </c>
      <c r="D8" s="179">
        <v>1073</v>
      </c>
      <c r="E8" s="179">
        <v>999</v>
      </c>
    </row>
    <row r="9" spans="1:5" x14ac:dyDescent="0.2">
      <c r="A9" s="197" t="s">
        <v>280</v>
      </c>
      <c r="B9" s="196">
        <v>2046</v>
      </c>
      <c r="C9" s="179">
        <v>4702</v>
      </c>
      <c r="D9" s="179">
        <v>5385</v>
      </c>
      <c r="E9" s="179">
        <v>5387</v>
      </c>
    </row>
  </sheetData>
  <mergeCells count="2">
    <mergeCell ref="A3:E3"/>
    <mergeCell ref="A6:E6"/>
  </mergeCells>
  <pageMargins left="0.74803149606299213" right="0.74803149606299213" top="0.62992125984251968" bottom="0.86614173228346458" header="0.17" footer="0.59055118110236227"/>
  <pageSetup paperSize="9" orientation="portrait" cellComments="atEnd"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737767-2029-4611-8998-7E0DC4B9D10C}">
  <sheetPr codeName="Munka23"/>
  <dimension ref="A1:G12"/>
  <sheetViews>
    <sheetView zoomScaleNormal="100" workbookViewId="0"/>
  </sheetViews>
  <sheetFormatPr defaultRowHeight="11.25" x14ac:dyDescent="0.2"/>
  <cols>
    <col min="1" max="1" width="16.42578125" style="32" customWidth="1"/>
    <col min="2" max="2" width="11.85546875" style="32" customWidth="1"/>
    <col min="3" max="3" width="11.7109375" style="32" customWidth="1"/>
    <col min="4" max="4" width="12.7109375" style="32" customWidth="1"/>
    <col min="5" max="5" width="11.140625" style="32" customWidth="1"/>
    <col min="6" max="6" width="11.42578125" style="32" customWidth="1"/>
    <col min="7" max="7" width="12.7109375" style="32" customWidth="1"/>
    <col min="8" max="16384" width="9.140625" style="32"/>
  </cols>
  <sheetData>
    <row r="1" spans="1:7" s="52" customFormat="1" ht="12" thickBot="1" x14ac:dyDescent="0.3">
      <c r="A1" s="55" t="s">
        <v>294</v>
      </c>
      <c r="B1" s="205"/>
      <c r="C1" s="205"/>
      <c r="D1" s="205"/>
      <c r="E1" s="205"/>
      <c r="F1" s="205"/>
      <c r="G1" s="205"/>
    </row>
    <row r="2" spans="1:7" ht="11.45" customHeight="1" x14ac:dyDescent="0.2">
      <c r="A2" s="267" t="s">
        <v>111</v>
      </c>
      <c r="B2" s="295" t="s">
        <v>293</v>
      </c>
      <c r="C2" s="295"/>
      <c r="D2" s="295"/>
      <c r="E2" s="295" t="s">
        <v>292</v>
      </c>
      <c r="F2" s="295"/>
      <c r="G2" s="296"/>
    </row>
    <row r="3" spans="1:7" ht="11.45" customHeight="1" x14ac:dyDescent="0.2">
      <c r="A3" s="288"/>
      <c r="B3" s="297" t="s">
        <v>291</v>
      </c>
      <c r="C3" s="298"/>
      <c r="D3" s="298"/>
      <c r="E3" s="298"/>
      <c r="F3" s="298"/>
      <c r="G3" s="298"/>
    </row>
    <row r="4" spans="1:7" ht="52.5" customHeight="1" x14ac:dyDescent="0.2">
      <c r="A4" s="278"/>
      <c r="B4" s="150" t="s">
        <v>290</v>
      </c>
      <c r="C4" s="150" t="s">
        <v>289</v>
      </c>
      <c r="D4" s="150" t="s">
        <v>288</v>
      </c>
      <c r="E4" s="150" t="s">
        <v>290</v>
      </c>
      <c r="F4" s="150" t="s">
        <v>289</v>
      </c>
      <c r="G4" s="150" t="s">
        <v>288</v>
      </c>
    </row>
    <row r="5" spans="1:7" ht="14.45" customHeight="1" x14ac:dyDescent="0.2">
      <c r="A5" s="88">
        <v>2000</v>
      </c>
      <c r="B5" s="59">
        <v>98158</v>
      </c>
      <c r="C5" s="44">
        <v>96.2</v>
      </c>
      <c r="D5" s="138">
        <v>472.1</v>
      </c>
      <c r="E5" s="59">
        <v>40292</v>
      </c>
      <c r="F5" s="138">
        <v>39.5</v>
      </c>
      <c r="G5" s="138">
        <v>193.8</v>
      </c>
    </row>
    <row r="6" spans="1:7" ht="10.5" customHeight="1" x14ac:dyDescent="0.2">
      <c r="A6" s="88">
        <v>2001</v>
      </c>
      <c r="B6" s="59">
        <v>100370</v>
      </c>
      <c r="C6" s="44">
        <v>98.6</v>
      </c>
      <c r="D6" s="138">
        <v>479.9</v>
      </c>
      <c r="E6" s="59">
        <v>41275</v>
      </c>
      <c r="F6" s="138">
        <v>40.6</v>
      </c>
      <c r="G6" s="138">
        <v>197.3</v>
      </c>
    </row>
    <row r="7" spans="1:7" ht="10.5" customHeight="1" x14ac:dyDescent="0.2">
      <c r="A7" s="88">
        <v>2002</v>
      </c>
      <c r="B7" s="110">
        <v>103414</v>
      </c>
      <c r="C7" s="44">
        <v>101.9624422792245</v>
      </c>
      <c r="D7" s="138">
        <v>489.7458544174163</v>
      </c>
      <c r="E7" s="110">
        <v>43083</v>
      </c>
      <c r="F7" s="138">
        <v>42.478270840658219</v>
      </c>
      <c r="G7" s="138">
        <v>204.0315687031306</v>
      </c>
    </row>
    <row r="8" spans="1:7" ht="10.5" customHeight="1" x14ac:dyDescent="0.2">
      <c r="A8" s="88">
        <v>2003</v>
      </c>
      <c r="B8" s="110">
        <v>104774</v>
      </c>
      <c r="C8" s="44">
        <v>103.6</v>
      </c>
      <c r="D8" s="138">
        <v>492.8</v>
      </c>
      <c r="E8" s="110">
        <v>43733</v>
      </c>
      <c r="F8" s="138">
        <v>43.2</v>
      </c>
      <c r="G8" s="138">
        <v>205.7</v>
      </c>
    </row>
    <row r="9" spans="1:7" ht="10.5" customHeight="1" x14ac:dyDescent="0.2">
      <c r="A9" s="88">
        <v>2004</v>
      </c>
      <c r="B9" s="110">
        <v>104510</v>
      </c>
      <c r="C9" s="44">
        <v>103.50036429632577</v>
      </c>
      <c r="D9" s="138">
        <v>485.6</v>
      </c>
      <c r="E9" s="110">
        <v>43542</v>
      </c>
      <c r="F9" s="138">
        <v>43.121355489337063</v>
      </c>
      <c r="G9" s="138">
        <v>202.3</v>
      </c>
    </row>
    <row r="10" spans="1:7" ht="10.5" customHeight="1" x14ac:dyDescent="0.2">
      <c r="A10" s="88">
        <v>2005</v>
      </c>
      <c r="B10" s="59">
        <v>106702</v>
      </c>
      <c r="C10" s="44">
        <v>105.89107555429763</v>
      </c>
      <c r="D10" s="138">
        <v>494.6</v>
      </c>
      <c r="E10" s="110">
        <v>45130</v>
      </c>
      <c r="F10" s="138">
        <v>44.787016548569405</v>
      </c>
      <c r="G10" s="138">
        <v>209.2</v>
      </c>
    </row>
    <row r="11" spans="1:7" ht="10.5" customHeight="1" x14ac:dyDescent="0.2">
      <c r="A11" s="88">
        <v>2006</v>
      </c>
      <c r="B11" s="59">
        <v>108938</v>
      </c>
      <c r="C11" s="44">
        <v>108.2</v>
      </c>
      <c r="D11" s="138">
        <v>501.9</v>
      </c>
      <c r="E11" s="110">
        <v>48088</v>
      </c>
      <c r="F11" s="138">
        <v>47.8</v>
      </c>
      <c r="G11" s="138">
        <v>221.6</v>
      </c>
    </row>
    <row r="12" spans="1:7" ht="10.5" customHeight="1" x14ac:dyDescent="0.2">
      <c r="A12" s="88">
        <v>2007</v>
      </c>
      <c r="B12" s="59">
        <v>101898</v>
      </c>
      <c r="C12" s="44">
        <v>101.4</v>
      </c>
      <c r="D12" s="138">
        <v>464.4</v>
      </c>
      <c r="E12" s="59">
        <v>45989</v>
      </c>
      <c r="F12" s="138">
        <v>45.8</v>
      </c>
      <c r="G12" s="138">
        <v>209.6</v>
      </c>
    </row>
  </sheetData>
  <mergeCells count="4">
    <mergeCell ref="A2:A4"/>
    <mergeCell ref="B2:D2"/>
    <mergeCell ref="E2:G2"/>
    <mergeCell ref="B3:G3"/>
  </mergeCells>
  <pageMargins left="0.74803149606299213" right="0.74803149606299213" top="0.62992125984251968" bottom="0.86614173228346458" header="0.17" footer="0.59055118110236227"/>
  <pageSetup paperSize="9" orientation="portrait" cellComments="atEnd" r:id="rId1"/>
  <headerFooter alignWithMargins="0"/>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1CA72-6960-4822-BFC9-F10C37AE82C4}">
  <sheetPr codeName="Munka24"/>
  <dimension ref="A1:E14"/>
  <sheetViews>
    <sheetView zoomScaleNormal="100" workbookViewId="0"/>
  </sheetViews>
  <sheetFormatPr defaultRowHeight="11.25" x14ac:dyDescent="0.2"/>
  <cols>
    <col min="1" max="1" width="24.5703125" style="32" customWidth="1"/>
    <col min="2" max="5" width="9.7109375" style="32" customWidth="1"/>
    <col min="6" max="16384" width="9.140625" style="32"/>
  </cols>
  <sheetData>
    <row r="1" spans="1:5" s="52" customFormat="1" ht="12" thickBot="1" x14ac:dyDescent="0.3">
      <c r="A1" s="134" t="s">
        <v>305</v>
      </c>
      <c r="B1" s="210"/>
    </row>
    <row r="2" spans="1:5" s="46" customFormat="1" x14ac:dyDescent="0.25">
      <c r="A2" s="209" t="s">
        <v>179</v>
      </c>
      <c r="B2" s="182">
        <v>2000</v>
      </c>
      <c r="C2" s="182">
        <v>2005</v>
      </c>
      <c r="D2" s="182">
        <v>2006</v>
      </c>
      <c r="E2" s="208">
        <v>2007</v>
      </c>
    </row>
    <row r="3" spans="1:5" s="46" customFormat="1" x14ac:dyDescent="0.25">
      <c r="A3" s="279" t="s">
        <v>304</v>
      </c>
      <c r="B3" s="279"/>
      <c r="C3" s="279"/>
      <c r="D3" s="279"/>
      <c r="E3" s="279"/>
    </row>
    <row r="4" spans="1:5" x14ac:dyDescent="0.2">
      <c r="A4" s="143" t="s">
        <v>303</v>
      </c>
      <c r="B4" s="98">
        <v>1287</v>
      </c>
      <c r="C4" s="207">
        <v>1241</v>
      </c>
      <c r="D4" s="98">
        <v>1238</v>
      </c>
      <c r="E4" s="59">
        <v>1221</v>
      </c>
    </row>
    <row r="5" spans="1:5" x14ac:dyDescent="0.2">
      <c r="A5" s="143" t="s">
        <v>302</v>
      </c>
      <c r="B5" s="98">
        <v>38502</v>
      </c>
      <c r="C5" s="98">
        <v>40304</v>
      </c>
      <c r="D5" s="98">
        <v>40904</v>
      </c>
      <c r="E5" s="56">
        <v>41788</v>
      </c>
    </row>
    <row r="6" spans="1:5" x14ac:dyDescent="0.2">
      <c r="A6" s="143" t="s">
        <v>297</v>
      </c>
      <c r="B6" s="98">
        <v>39917</v>
      </c>
      <c r="C6" s="98">
        <v>39742</v>
      </c>
      <c r="D6" s="98">
        <v>39048</v>
      </c>
      <c r="E6" s="59">
        <v>38880</v>
      </c>
    </row>
    <row r="7" spans="1:5" x14ac:dyDescent="0.2">
      <c r="A7" s="143" t="s">
        <v>296</v>
      </c>
      <c r="B7" s="98">
        <v>3578</v>
      </c>
      <c r="C7" s="98">
        <v>3665</v>
      </c>
      <c r="D7" s="98">
        <v>3562</v>
      </c>
      <c r="E7" s="59">
        <v>3231</v>
      </c>
    </row>
    <row r="8" spans="1:5" ht="22.5" x14ac:dyDescent="0.2">
      <c r="A8" s="99" t="s">
        <v>301</v>
      </c>
      <c r="B8" s="206">
        <v>192</v>
      </c>
      <c r="C8" s="206">
        <v>184.2</v>
      </c>
      <c r="D8" s="206">
        <v>180</v>
      </c>
      <c r="E8" s="184">
        <v>177.2</v>
      </c>
    </row>
    <row r="9" spans="1:5" x14ac:dyDescent="0.2">
      <c r="A9" s="266" t="s">
        <v>300</v>
      </c>
      <c r="B9" s="266"/>
      <c r="C9" s="266"/>
      <c r="D9" s="266"/>
      <c r="E9" s="266"/>
    </row>
    <row r="10" spans="1:5" x14ac:dyDescent="0.2">
      <c r="A10" s="143" t="s">
        <v>299</v>
      </c>
      <c r="B10" s="98">
        <v>84</v>
      </c>
      <c r="C10" s="207">
        <v>111</v>
      </c>
      <c r="D10" s="98">
        <v>131</v>
      </c>
      <c r="E10" s="59">
        <v>161</v>
      </c>
    </row>
    <row r="11" spans="1:5" x14ac:dyDescent="0.2">
      <c r="A11" s="143" t="s">
        <v>298</v>
      </c>
      <c r="B11" s="98">
        <v>2071</v>
      </c>
      <c r="C11" s="98">
        <v>2710</v>
      </c>
      <c r="D11" s="98">
        <v>3298</v>
      </c>
      <c r="E11" s="56">
        <v>4287</v>
      </c>
    </row>
    <row r="12" spans="1:5" x14ac:dyDescent="0.2">
      <c r="A12" s="143" t="s">
        <v>297</v>
      </c>
      <c r="B12" s="98">
        <v>1899</v>
      </c>
      <c r="C12" s="98">
        <v>2765</v>
      </c>
      <c r="D12" s="98">
        <v>3108</v>
      </c>
      <c r="E12" s="59">
        <v>3986</v>
      </c>
    </row>
    <row r="13" spans="1:5" x14ac:dyDescent="0.2">
      <c r="A13" s="143" t="s">
        <v>296</v>
      </c>
      <c r="B13" s="98">
        <v>593</v>
      </c>
      <c r="C13" s="98">
        <v>703</v>
      </c>
      <c r="D13" s="98">
        <v>809</v>
      </c>
      <c r="E13" s="59">
        <v>924</v>
      </c>
    </row>
    <row r="14" spans="1:5" ht="22.5" x14ac:dyDescent="0.2">
      <c r="A14" s="99" t="s">
        <v>295</v>
      </c>
      <c r="B14" s="206">
        <v>2</v>
      </c>
      <c r="C14" s="206">
        <v>3.9</v>
      </c>
      <c r="D14" s="206">
        <v>3.1</v>
      </c>
      <c r="E14" s="184">
        <v>4</v>
      </c>
    </row>
  </sheetData>
  <mergeCells count="2">
    <mergeCell ref="A3:E3"/>
    <mergeCell ref="A9:E9"/>
  </mergeCells>
  <pageMargins left="0.74803149606299213" right="0.74803149606299213" top="0.62992125984251968" bottom="0.86614173228346458" header="0.17" footer="0.59055118110236227"/>
  <pageSetup paperSize="9" orientation="portrait" cellComments="atEnd" r:id="rId1"/>
  <headerFooter alignWithMargins="0"/>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4FB44-2238-4B34-B3C3-11B55ECE86AC}">
  <sheetPr codeName="Munka25"/>
  <dimension ref="A1:F16"/>
  <sheetViews>
    <sheetView zoomScaleNormal="100" workbookViewId="0"/>
  </sheetViews>
  <sheetFormatPr defaultRowHeight="11.25" x14ac:dyDescent="0.2"/>
  <cols>
    <col min="1" max="1" width="24.5703125" style="32" customWidth="1"/>
    <col min="2" max="6" width="12.140625" style="32" customWidth="1"/>
    <col min="7" max="16384" width="9.140625" style="32"/>
  </cols>
  <sheetData>
    <row r="1" spans="1:6" s="212" customFormat="1" ht="12" thickBot="1" x14ac:dyDescent="0.3">
      <c r="A1" s="151" t="s">
        <v>318</v>
      </c>
      <c r="B1" s="151"/>
      <c r="C1" s="151"/>
      <c r="D1" s="151"/>
    </row>
    <row r="2" spans="1:6" s="88" customFormat="1" ht="33.75" x14ac:dyDescent="0.2">
      <c r="A2" s="106" t="s">
        <v>317</v>
      </c>
      <c r="B2" s="119" t="s">
        <v>316</v>
      </c>
      <c r="C2" s="119" t="s">
        <v>315</v>
      </c>
      <c r="D2" s="119" t="s">
        <v>314</v>
      </c>
      <c r="E2" s="119" t="s">
        <v>313</v>
      </c>
      <c r="F2" s="53" t="s">
        <v>312</v>
      </c>
    </row>
    <row r="3" spans="1:6" x14ac:dyDescent="0.2">
      <c r="A3" s="156">
        <v>2000</v>
      </c>
      <c r="B3" s="59">
        <v>1155</v>
      </c>
      <c r="C3" s="59">
        <v>74402</v>
      </c>
      <c r="D3" s="59">
        <v>72183</v>
      </c>
      <c r="E3" s="138">
        <v>70.8</v>
      </c>
      <c r="F3" s="138">
        <v>97</v>
      </c>
    </row>
    <row r="4" spans="1:6" x14ac:dyDescent="0.2">
      <c r="A4" s="156">
        <v>2001</v>
      </c>
      <c r="B4" s="59">
        <v>1206</v>
      </c>
      <c r="C4" s="59">
        <v>76285</v>
      </c>
      <c r="D4" s="59">
        <v>74338</v>
      </c>
      <c r="E4" s="138">
        <v>73.099999999999994</v>
      </c>
      <c r="F4" s="138">
        <v>97.4</v>
      </c>
    </row>
    <row r="5" spans="1:6" x14ac:dyDescent="0.2">
      <c r="A5" s="156">
        <v>2002</v>
      </c>
      <c r="B5" s="59">
        <v>1249</v>
      </c>
      <c r="C5" s="59">
        <v>77620</v>
      </c>
      <c r="D5" s="59">
        <v>75541</v>
      </c>
      <c r="E5" s="138">
        <v>74.5</v>
      </c>
      <c r="F5" s="138">
        <f t="shared" ref="F5:F10" si="0">D5/C5*100</f>
        <v>97.321566606544707</v>
      </c>
    </row>
    <row r="6" spans="1:6" x14ac:dyDescent="0.2">
      <c r="A6" s="156">
        <v>2003</v>
      </c>
      <c r="B6" s="59">
        <v>1322</v>
      </c>
      <c r="C6" s="59">
        <v>79861</v>
      </c>
      <c r="D6" s="59">
        <v>77386</v>
      </c>
      <c r="E6" s="138">
        <v>76.493005356862909</v>
      </c>
      <c r="F6" s="138">
        <f t="shared" si="0"/>
        <v>96.900865253377745</v>
      </c>
    </row>
    <row r="7" spans="1:6" x14ac:dyDescent="0.2">
      <c r="A7" s="156">
        <v>2004</v>
      </c>
      <c r="B7" s="59">
        <v>1310</v>
      </c>
      <c r="C7" s="59">
        <v>81126</v>
      </c>
      <c r="D7" s="59">
        <v>78462</v>
      </c>
      <c r="E7" s="138">
        <v>77.704005199677667</v>
      </c>
      <c r="F7" s="138">
        <f t="shared" si="0"/>
        <v>96.716219214555139</v>
      </c>
    </row>
    <row r="8" spans="1:6" x14ac:dyDescent="0.2">
      <c r="A8" s="156">
        <v>2005</v>
      </c>
      <c r="B8" s="59">
        <v>1353</v>
      </c>
      <c r="C8" s="59">
        <v>84224</v>
      </c>
      <c r="D8" s="59">
        <v>81425</v>
      </c>
      <c r="E8" s="138">
        <v>80.806178206675455</v>
      </c>
      <c r="F8" s="138">
        <f t="shared" si="0"/>
        <v>96.676719224924014</v>
      </c>
    </row>
    <row r="9" spans="1:6" x14ac:dyDescent="0.2">
      <c r="A9" s="156">
        <v>2006</v>
      </c>
      <c r="B9" s="59">
        <v>1410</v>
      </c>
      <c r="C9" s="59">
        <v>87479</v>
      </c>
      <c r="D9" s="59">
        <v>84133</v>
      </c>
      <c r="E9" s="138">
        <v>83.6</v>
      </c>
      <c r="F9" s="138">
        <f t="shared" si="0"/>
        <v>96.175082019684723</v>
      </c>
    </row>
    <row r="10" spans="1:6" x14ac:dyDescent="0.2">
      <c r="A10" s="156">
        <v>2007</v>
      </c>
      <c r="B10" s="59">
        <v>1395</v>
      </c>
      <c r="C10" s="59">
        <v>88525</v>
      </c>
      <c r="D10" s="59">
        <v>85283</v>
      </c>
      <c r="E10" s="138">
        <v>84.9</v>
      </c>
      <c r="F10" s="138">
        <f t="shared" si="0"/>
        <v>96.337757695566225</v>
      </c>
    </row>
    <row r="11" spans="1:6" x14ac:dyDescent="0.2">
      <c r="A11" s="32" t="s">
        <v>64</v>
      </c>
      <c r="B11" s="211"/>
      <c r="C11" s="299" t="s">
        <v>311</v>
      </c>
      <c r="D11" s="299"/>
      <c r="E11" s="299"/>
      <c r="F11" s="138"/>
    </row>
    <row r="12" spans="1:6" x14ac:dyDescent="0.2">
      <c r="A12" s="49" t="s">
        <v>310</v>
      </c>
      <c r="B12" s="98">
        <v>911</v>
      </c>
      <c r="C12" s="98">
        <v>52880</v>
      </c>
      <c r="D12" s="98">
        <v>50903</v>
      </c>
      <c r="E12" s="206">
        <v>50.7</v>
      </c>
      <c r="F12" s="206">
        <f>D12/C12*100</f>
        <v>96.261346444780642</v>
      </c>
    </row>
    <row r="13" spans="1:6" x14ac:dyDescent="0.2">
      <c r="A13" s="49" t="s">
        <v>309</v>
      </c>
      <c r="B13" s="98">
        <v>80</v>
      </c>
      <c r="C13" s="98">
        <v>8180</v>
      </c>
      <c r="D13" s="98">
        <v>8153</v>
      </c>
      <c r="E13" s="206">
        <v>8.1</v>
      </c>
      <c r="F13" s="206">
        <f>D13/C13*100</f>
        <v>99.669926650366747</v>
      </c>
    </row>
    <row r="14" spans="1:6" ht="12.75" customHeight="1" x14ac:dyDescent="0.2">
      <c r="A14" s="49" t="s">
        <v>308</v>
      </c>
      <c r="B14" s="98">
        <v>286</v>
      </c>
      <c r="C14" s="98">
        <v>16995</v>
      </c>
      <c r="D14" s="98">
        <v>16457</v>
      </c>
      <c r="E14" s="206">
        <v>16.399999999999999</v>
      </c>
      <c r="F14" s="206">
        <f>D14/C14*100</f>
        <v>96.834363047955279</v>
      </c>
    </row>
    <row r="15" spans="1:6" x14ac:dyDescent="0.2">
      <c r="A15" s="49" t="s">
        <v>307</v>
      </c>
      <c r="B15" s="98">
        <v>52</v>
      </c>
      <c r="C15" s="98">
        <v>2294</v>
      </c>
      <c r="D15" s="98">
        <v>2176</v>
      </c>
      <c r="E15" s="206">
        <v>2.2000000000000002</v>
      </c>
      <c r="F15" s="206">
        <f>D15/C15*100</f>
        <v>94.85614646904969</v>
      </c>
    </row>
    <row r="16" spans="1:6" ht="22.5" x14ac:dyDescent="0.2">
      <c r="A16" s="49" t="s">
        <v>306</v>
      </c>
      <c r="B16" s="98">
        <v>146</v>
      </c>
      <c r="C16" s="98">
        <v>8176</v>
      </c>
      <c r="D16" s="98">
        <v>7594</v>
      </c>
      <c r="E16" s="206">
        <v>7.6</v>
      </c>
      <c r="F16" s="206">
        <f>D16/C16*100</f>
        <v>92.881604696673193</v>
      </c>
    </row>
  </sheetData>
  <mergeCells count="1">
    <mergeCell ref="C11:E11"/>
  </mergeCells>
  <pageMargins left="0.74803149606299213" right="0.74803149606299213" top="0.62992125984251968" bottom="0.86614173228346458" header="0.17" footer="0.59055118110236227"/>
  <pageSetup paperSize="9" orientation="portrait" cellComments="atEnd" r:id="rId1"/>
  <headerFooter alignWithMargins="0"/>
  <legacy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46EB53-6B17-4743-A65E-88C077AEC716}">
  <sheetPr codeName="Munka26"/>
  <dimension ref="A1:E12"/>
  <sheetViews>
    <sheetView zoomScaleNormal="100" workbookViewId="0"/>
  </sheetViews>
  <sheetFormatPr defaultRowHeight="11.25" x14ac:dyDescent="0.2"/>
  <cols>
    <col min="1" max="1" width="26.7109375" style="32" customWidth="1"/>
    <col min="2" max="5" width="9.5703125" style="32" customWidth="1"/>
    <col min="6" max="16384" width="9.140625" style="32"/>
  </cols>
  <sheetData>
    <row r="1" spans="1:5" ht="12" thickBot="1" x14ac:dyDescent="0.25">
      <c r="A1" s="217" t="s">
        <v>326</v>
      </c>
      <c r="B1" s="217"/>
      <c r="C1" s="217"/>
      <c r="D1" s="217"/>
      <c r="E1" s="217"/>
    </row>
    <row r="2" spans="1:5" s="46" customFormat="1" x14ac:dyDescent="0.25">
      <c r="A2" s="216" t="s">
        <v>325</v>
      </c>
      <c r="B2" s="93">
        <v>2000</v>
      </c>
      <c r="C2" s="93">
        <v>2005</v>
      </c>
      <c r="D2" s="93">
        <v>2006</v>
      </c>
      <c r="E2" s="105">
        <v>2007</v>
      </c>
    </row>
    <row r="3" spans="1:5" s="61" customFormat="1" ht="22.5" x14ac:dyDescent="0.2">
      <c r="A3" s="99" t="s">
        <v>324</v>
      </c>
      <c r="B3" s="56">
        <v>39847</v>
      </c>
      <c r="C3" s="56">
        <v>47273</v>
      </c>
      <c r="D3" s="56">
        <v>50037</v>
      </c>
      <c r="E3" s="63">
        <v>50903</v>
      </c>
    </row>
    <row r="4" spans="1:5" x14ac:dyDescent="0.2">
      <c r="A4" s="143" t="s">
        <v>309</v>
      </c>
      <c r="B4" s="98">
        <v>8133</v>
      </c>
      <c r="C4" s="98">
        <v>8074</v>
      </c>
      <c r="D4" s="98">
        <v>8132</v>
      </c>
      <c r="E4" s="59">
        <v>8153</v>
      </c>
    </row>
    <row r="5" spans="1:5" x14ac:dyDescent="0.2">
      <c r="A5" s="46" t="s">
        <v>322</v>
      </c>
      <c r="B5" s="98" t="s">
        <v>319</v>
      </c>
      <c r="C5" s="98">
        <v>186</v>
      </c>
      <c r="D5" s="98">
        <v>230</v>
      </c>
      <c r="E5" s="59">
        <v>254</v>
      </c>
    </row>
    <row r="6" spans="1:5" ht="22.5" x14ac:dyDescent="0.2">
      <c r="A6" s="99" t="s">
        <v>323</v>
      </c>
      <c r="B6" s="56">
        <v>15346</v>
      </c>
      <c r="C6" s="56">
        <v>16307</v>
      </c>
      <c r="D6" s="56">
        <v>16267</v>
      </c>
      <c r="E6" s="63">
        <v>16457</v>
      </c>
    </row>
    <row r="7" spans="1:5" x14ac:dyDescent="0.2">
      <c r="A7" s="143" t="s">
        <v>322</v>
      </c>
      <c r="B7" s="98" t="s">
        <v>319</v>
      </c>
      <c r="C7" s="98">
        <v>1062</v>
      </c>
      <c r="D7" s="98">
        <v>1183</v>
      </c>
      <c r="E7" s="59">
        <v>1307</v>
      </c>
    </row>
    <row r="8" spans="1:5" x14ac:dyDescent="0.2">
      <c r="A8" s="143" t="s">
        <v>307</v>
      </c>
      <c r="B8" s="98">
        <v>1161</v>
      </c>
      <c r="C8" s="98">
        <v>2085</v>
      </c>
      <c r="D8" s="98">
        <v>2118</v>
      </c>
      <c r="E8" s="59">
        <v>2176</v>
      </c>
    </row>
    <row r="9" spans="1:5" x14ac:dyDescent="0.2">
      <c r="A9" s="143" t="s">
        <v>322</v>
      </c>
      <c r="B9" s="98" t="s">
        <v>319</v>
      </c>
      <c r="C9" s="98">
        <v>26</v>
      </c>
      <c r="D9" s="98">
        <v>42</v>
      </c>
      <c r="E9" s="59">
        <v>59</v>
      </c>
    </row>
    <row r="10" spans="1:5" ht="22.5" x14ac:dyDescent="0.2">
      <c r="A10" s="215" t="s">
        <v>321</v>
      </c>
      <c r="B10" s="56">
        <v>6320</v>
      </c>
      <c r="C10" s="56">
        <v>7642</v>
      </c>
      <c r="D10" s="56">
        <v>7579</v>
      </c>
      <c r="E10" s="63">
        <v>7594</v>
      </c>
    </row>
    <row r="11" spans="1:5" x14ac:dyDescent="0.2">
      <c r="A11" s="143" t="s">
        <v>320</v>
      </c>
      <c r="B11" s="98">
        <v>1376</v>
      </c>
      <c r="C11" s="98">
        <v>44</v>
      </c>
      <c r="D11" s="98" t="s">
        <v>319</v>
      </c>
      <c r="E11" s="56" t="s">
        <v>319</v>
      </c>
    </row>
    <row r="12" spans="1:5" s="61" customFormat="1" x14ac:dyDescent="0.2">
      <c r="A12" s="214" t="s">
        <v>66</v>
      </c>
      <c r="B12" s="65">
        <v>72183</v>
      </c>
      <c r="C12" s="65">
        <v>81425</v>
      </c>
      <c r="D12" s="65">
        <v>84133</v>
      </c>
      <c r="E12" s="213">
        <v>85283</v>
      </c>
    </row>
  </sheetData>
  <pageMargins left="0.74803149606299213" right="0.74803149606299213" top="0.62992125984251968" bottom="0.86614173228346458" header="0.17" footer="0.59055118110236227"/>
  <pageSetup paperSize="9" orientation="portrait" cellComments="atEnd" r:id="rId1"/>
  <headerFooter alignWithMargins="0"/>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7CB06F-F296-4CB8-92CA-87CA37472420}">
  <sheetPr codeName="Munka27"/>
  <dimension ref="A1:H13"/>
  <sheetViews>
    <sheetView zoomScaleNormal="100" workbookViewId="0"/>
  </sheetViews>
  <sheetFormatPr defaultRowHeight="11.25" x14ac:dyDescent="0.2"/>
  <cols>
    <col min="1" max="1" width="24.5703125" style="32" customWidth="1"/>
    <col min="2" max="2" width="9.140625" style="32"/>
    <col min="3" max="4" width="8.7109375" style="32" customWidth="1"/>
    <col min="5" max="6" width="9.28515625" style="32" customWidth="1"/>
    <col min="7" max="7" width="8.42578125" style="32" customWidth="1"/>
    <col min="8" max="8" width="8.7109375" style="32" customWidth="1"/>
    <col min="9" max="16384" width="9.140625" style="32"/>
  </cols>
  <sheetData>
    <row r="1" spans="1:8" s="52" customFormat="1" ht="12" thickBot="1" x14ac:dyDescent="0.3">
      <c r="A1" s="217" t="s">
        <v>339</v>
      </c>
      <c r="B1" s="217"/>
      <c r="C1" s="217"/>
      <c r="D1" s="217"/>
      <c r="E1" s="217"/>
      <c r="F1" s="217"/>
      <c r="G1" s="217"/>
      <c r="H1" s="217"/>
    </row>
    <row r="2" spans="1:8" ht="22.5" x14ac:dyDescent="0.2">
      <c r="A2" s="106" t="s">
        <v>317</v>
      </c>
      <c r="B2" s="119" t="s">
        <v>338</v>
      </c>
      <c r="C2" s="119" t="s">
        <v>337</v>
      </c>
      <c r="D2" s="119" t="s">
        <v>336</v>
      </c>
      <c r="E2" s="119" t="s">
        <v>335</v>
      </c>
      <c r="F2" s="119" t="s">
        <v>334</v>
      </c>
      <c r="G2" s="119" t="s">
        <v>333</v>
      </c>
      <c r="H2" s="53" t="s">
        <v>66</v>
      </c>
    </row>
    <row r="3" spans="1:8" x14ac:dyDescent="0.2">
      <c r="A3" s="156">
        <v>2000</v>
      </c>
      <c r="B3" s="62">
        <v>55361</v>
      </c>
      <c r="C3" s="62">
        <v>5931</v>
      </c>
      <c r="D3" s="62">
        <v>757</v>
      </c>
      <c r="E3" s="62">
        <v>3610</v>
      </c>
      <c r="F3" s="62">
        <v>1045</v>
      </c>
      <c r="G3" s="62">
        <v>5479</v>
      </c>
      <c r="H3" s="62">
        <v>72183</v>
      </c>
    </row>
    <row r="4" spans="1:8" x14ac:dyDescent="0.2">
      <c r="A4" s="143">
        <v>2005</v>
      </c>
      <c r="B4" s="62">
        <v>57593</v>
      </c>
      <c r="C4" s="62">
        <v>7979</v>
      </c>
      <c r="D4" s="62">
        <v>140</v>
      </c>
      <c r="E4" s="62">
        <v>5565</v>
      </c>
      <c r="F4" s="62">
        <v>2738</v>
      </c>
      <c r="G4" s="62">
        <v>7410</v>
      </c>
      <c r="H4" s="62">
        <v>81425</v>
      </c>
    </row>
    <row r="5" spans="1:8" x14ac:dyDescent="0.2">
      <c r="A5" s="143">
        <v>2006</v>
      </c>
      <c r="B5" s="62">
        <v>57873</v>
      </c>
      <c r="C5" s="62">
        <v>8490</v>
      </c>
      <c r="D5" s="62">
        <v>96</v>
      </c>
      <c r="E5" s="62">
        <v>5975</v>
      </c>
      <c r="F5" s="62">
        <v>2861</v>
      </c>
      <c r="G5" s="62">
        <v>8838</v>
      </c>
      <c r="H5" s="62">
        <v>84133</v>
      </c>
    </row>
    <row r="6" spans="1:8" x14ac:dyDescent="0.2">
      <c r="A6" s="143">
        <v>2007</v>
      </c>
      <c r="B6" s="62">
        <v>58064</v>
      </c>
      <c r="C6" s="62">
        <v>9160</v>
      </c>
      <c r="D6" s="62">
        <v>106</v>
      </c>
      <c r="E6" s="62">
        <v>6302</v>
      </c>
      <c r="F6" s="62">
        <v>2945</v>
      </c>
      <c r="G6" s="62">
        <v>8706</v>
      </c>
      <c r="H6" s="62">
        <v>85283</v>
      </c>
    </row>
    <row r="7" spans="1:8" x14ac:dyDescent="0.2">
      <c r="A7" s="147" t="s">
        <v>64</v>
      </c>
      <c r="B7" s="62"/>
      <c r="C7" s="62"/>
      <c r="D7" s="62"/>
      <c r="E7" s="62"/>
      <c r="F7" s="62"/>
      <c r="G7" s="62"/>
      <c r="H7" s="62"/>
    </row>
    <row r="8" spans="1:8" x14ac:dyDescent="0.2">
      <c r="A8" s="49" t="s">
        <v>332</v>
      </c>
      <c r="B8" s="98">
        <v>32350</v>
      </c>
      <c r="C8" s="98">
        <v>7384</v>
      </c>
      <c r="D8" s="98">
        <v>106</v>
      </c>
      <c r="E8" s="98">
        <v>3562</v>
      </c>
      <c r="F8" s="98">
        <v>873</v>
      </c>
      <c r="G8" s="98">
        <v>6628</v>
      </c>
      <c r="H8" s="98">
        <f t="shared" ref="H8:H13" si="0">SUM(B8:G8)</f>
        <v>50903</v>
      </c>
    </row>
    <row r="9" spans="1:8" ht="10.5" customHeight="1" x14ac:dyDescent="0.2">
      <c r="A9" s="49" t="s">
        <v>331</v>
      </c>
      <c r="B9" s="98">
        <v>7477</v>
      </c>
      <c r="C9" s="98">
        <v>14</v>
      </c>
      <c r="D9" s="98" t="s">
        <v>319</v>
      </c>
      <c r="E9" s="98">
        <v>120</v>
      </c>
      <c r="F9" s="98" t="s">
        <v>319</v>
      </c>
      <c r="G9" s="98">
        <v>542</v>
      </c>
      <c r="H9" s="98">
        <f t="shared" si="0"/>
        <v>8153</v>
      </c>
    </row>
    <row r="10" spans="1:8" x14ac:dyDescent="0.2">
      <c r="A10" s="49" t="s">
        <v>330</v>
      </c>
      <c r="B10" s="98">
        <v>13107</v>
      </c>
      <c r="C10" s="98">
        <v>1281</v>
      </c>
      <c r="D10" s="98" t="s">
        <v>319</v>
      </c>
      <c r="E10" s="98">
        <v>670</v>
      </c>
      <c r="F10" s="98">
        <v>311</v>
      </c>
      <c r="G10" s="98">
        <v>1088</v>
      </c>
      <c r="H10" s="98">
        <f t="shared" si="0"/>
        <v>16457</v>
      </c>
    </row>
    <row r="11" spans="1:8" x14ac:dyDescent="0.2">
      <c r="A11" s="49" t="s">
        <v>329</v>
      </c>
      <c r="B11" s="98">
        <v>1623</v>
      </c>
      <c r="C11" s="98">
        <v>63</v>
      </c>
      <c r="D11" s="98" t="s">
        <v>319</v>
      </c>
      <c r="E11" s="98">
        <v>234</v>
      </c>
      <c r="F11" s="98">
        <v>100</v>
      </c>
      <c r="G11" s="98">
        <v>156</v>
      </c>
      <c r="H11" s="98">
        <f t="shared" si="0"/>
        <v>2176</v>
      </c>
    </row>
    <row r="12" spans="1:8" s="219" customFormat="1" ht="22.5" x14ac:dyDescent="0.2">
      <c r="A12" s="49" t="s">
        <v>328</v>
      </c>
      <c r="B12" s="98">
        <v>3507</v>
      </c>
      <c r="C12" s="98">
        <v>418</v>
      </c>
      <c r="D12" s="98" t="s">
        <v>319</v>
      </c>
      <c r="E12" s="98">
        <v>1716</v>
      </c>
      <c r="F12" s="98">
        <v>1661</v>
      </c>
      <c r="G12" s="98">
        <v>292</v>
      </c>
      <c r="H12" s="98">
        <f t="shared" si="0"/>
        <v>7594</v>
      </c>
    </row>
    <row r="13" spans="1:8" s="46" customFormat="1" ht="22.5" x14ac:dyDescent="0.25">
      <c r="A13" s="218" t="s">
        <v>327</v>
      </c>
      <c r="B13" s="98">
        <v>55683</v>
      </c>
      <c r="C13" s="98">
        <v>8747</v>
      </c>
      <c r="D13" s="98">
        <v>106</v>
      </c>
      <c r="E13" s="98">
        <v>5375</v>
      </c>
      <c r="F13" s="98">
        <v>1906</v>
      </c>
      <c r="G13" s="98">
        <v>8411</v>
      </c>
      <c r="H13" s="98">
        <f t="shared" si="0"/>
        <v>80228</v>
      </c>
    </row>
  </sheetData>
  <pageMargins left="0.74803149606299213" right="0.74803149606299213" top="0.62992125984251968" bottom="0.86614173228346458" header="0.17" footer="0.59055118110236227"/>
  <pageSetup paperSize="9" orientation="portrait" cellComments="atEnd" r:id="rId1"/>
  <headerFooter alignWithMargins="0"/>
  <legacy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E8443-469D-4CB0-8F49-AD8493EF3FCC}">
  <sheetPr codeName="Munka28"/>
  <dimension ref="A1:H9"/>
  <sheetViews>
    <sheetView zoomScaleNormal="100" workbookViewId="0"/>
  </sheetViews>
  <sheetFormatPr defaultRowHeight="11.25" x14ac:dyDescent="0.2"/>
  <cols>
    <col min="1" max="1" width="24.140625" style="32" customWidth="1"/>
    <col min="2" max="2" width="9.42578125" style="32" customWidth="1"/>
    <col min="3" max="3" width="8.5703125" style="32" customWidth="1"/>
    <col min="4" max="5" width="9.28515625" style="32" customWidth="1"/>
    <col min="6" max="6" width="9.42578125" style="32" customWidth="1"/>
    <col min="7" max="7" width="8.140625" style="32" customWidth="1"/>
    <col min="8" max="16384" width="9.140625" style="32"/>
  </cols>
  <sheetData>
    <row r="1" spans="1:8" ht="12" thickBot="1" x14ac:dyDescent="0.25">
      <c r="A1" s="55" t="s">
        <v>346</v>
      </c>
      <c r="B1" s="223"/>
      <c r="C1" s="223"/>
      <c r="D1" s="223"/>
      <c r="E1" s="223"/>
      <c r="F1" s="223"/>
      <c r="G1" s="223"/>
      <c r="H1" s="223"/>
    </row>
    <row r="2" spans="1:8" ht="22.5" x14ac:dyDescent="0.2">
      <c r="A2" s="222" t="s">
        <v>87</v>
      </c>
      <c r="B2" s="119" t="s">
        <v>338</v>
      </c>
      <c r="C2" s="119" t="s">
        <v>337</v>
      </c>
      <c r="D2" s="119" t="s">
        <v>336</v>
      </c>
      <c r="E2" s="119" t="s">
        <v>335</v>
      </c>
      <c r="F2" s="119" t="s">
        <v>334</v>
      </c>
      <c r="G2" s="119" t="s">
        <v>333</v>
      </c>
      <c r="H2" s="53" t="s">
        <v>66</v>
      </c>
    </row>
    <row r="3" spans="1:8" s="61" customFormat="1" ht="22.5" x14ac:dyDescent="0.2">
      <c r="A3" s="177" t="s">
        <v>345</v>
      </c>
      <c r="B3" s="221">
        <v>41552</v>
      </c>
      <c r="C3" s="221">
        <v>49979</v>
      </c>
      <c r="D3" s="221">
        <v>57554</v>
      </c>
      <c r="E3" s="221">
        <v>45469</v>
      </c>
      <c r="F3" s="221">
        <v>34897</v>
      </c>
      <c r="G3" s="221">
        <v>55790</v>
      </c>
      <c r="H3" s="221">
        <v>44089</v>
      </c>
    </row>
    <row r="4" spans="1:8" x14ac:dyDescent="0.2">
      <c r="A4" s="99" t="s">
        <v>344</v>
      </c>
      <c r="B4" s="57">
        <v>27765</v>
      </c>
      <c r="C4" s="57">
        <v>5246</v>
      </c>
      <c r="D4" s="57">
        <v>73</v>
      </c>
      <c r="E4" s="57">
        <v>2933</v>
      </c>
      <c r="F4" s="57">
        <v>798</v>
      </c>
      <c r="G4" s="57">
        <v>5631</v>
      </c>
      <c r="H4" s="57">
        <v>42446</v>
      </c>
    </row>
    <row r="5" spans="1:8" x14ac:dyDescent="0.2">
      <c r="A5" s="99" t="s">
        <v>343</v>
      </c>
      <c r="B5" s="57">
        <v>96415</v>
      </c>
      <c r="C5" s="57">
        <v>16834</v>
      </c>
      <c r="D5" s="57">
        <v>92</v>
      </c>
      <c r="E5" s="57">
        <v>8456</v>
      </c>
      <c r="F5" s="57">
        <v>2925</v>
      </c>
      <c r="G5" s="57">
        <v>14657</v>
      </c>
      <c r="H5" s="57">
        <v>139379</v>
      </c>
    </row>
    <row r="6" spans="1:8" x14ac:dyDescent="0.2">
      <c r="A6" s="99" t="s">
        <v>342</v>
      </c>
      <c r="B6" s="57">
        <v>28323</v>
      </c>
      <c r="C6" s="57">
        <v>4812</v>
      </c>
      <c r="D6" s="57">
        <v>44</v>
      </c>
      <c r="E6" s="57">
        <v>2161</v>
      </c>
      <c r="F6" s="57">
        <v>901</v>
      </c>
      <c r="G6" s="57">
        <v>3836</v>
      </c>
      <c r="H6" s="57">
        <v>40077</v>
      </c>
    </row>
    <row r="7" spans="1:8" x14ac:dyDescent="0.2">
      <c r="A7" s="143" t="s">
        <v>64</v>
      </c>
      <c r="B7" s="57"/>
      <c r="C7" s="57"/>
      <c r="D7" s="57"/>
      <c r="E7" s="57"/>
      <c r="F7" s="57"/>
      <c r="G7" s="57"/>
      <c r="H7" s="57"/>
    </row>
    <row r="8" spans="1:8" x14ac:dyDescent="0.2">
      <c r="A8" s="60" t="s">
        <v>341</v>
      </c>
      <c r="B8" s="57">
        <v>15931</v>
      </c>
      <c r="C8" s="57">
        <v>2627</v>
      </c>
      <c r="D8" s="57">
        <v>33</v>
      </c>
      <c r="E8" s="57">
        <v>1319</v>
      </c>
      <c r="F8" s="57">
        <v>539</v>
      </c>
      <c r="G8" s="57">
        <v>2135</v>
      </c>
      <c r="H8" s="57">
        <v>22584</v>
      </c>
    </row>
    <row r="9" spans="1:8" ht="22.5" x14ac:dyDescent="0.2">
      <c r="A9" s="99" t="s">
        <v>340</v>
      </c>
      <c r="B9" s="220">
        <v>92.6</v>
      </c>
      <c r="C9" s="220">
        <v>86.7</v>
      </c>
      <c r="D9" s="220">
        <v>94</v>
      </c>
      <c r="E9" s="220">
        <v>88.4</v>
      </c>
      <c r="F9" s="220">
        <v>87.2</v>
      </c>
      <c r="G9" s="220">
        <v>85.2</v>
      </c>
      <c r="H9" s="220">
        <v>90.8</v>
      </c>
    </row>
  </sheetData>
  <pageMargins left="0.74803149606299213" right="0.74803149606299213" top="0.62992125984251968" bottom="0.86614173228346458" header="0.17" footer="0.59055118110236227"/>
  <pageSetup paperSize="9" orientation="portrait" cellComments="atEnd" r:id="rId1"/>
  <headerFooter alignWithMargins="0"/>
  <legacy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781F45-55B0-49E6-918C-51ADFED1E155}">
  <sheetPr codeName="Munka29"/>
  <dimension ref="A1:E27"/>
  <sheetViews>
    <sheetView zoomScaleNormal="100" workbookViewId="0"/>
  </sheetViews>
  <sheetFormatPr defaultRowHeight="11.25" x14ac:dyDescent="0.2"/>
  <cols>
    <col min="1" max="1" width="53.7109375" style="32" customWidth="1"/>
    <col min="2" max="2" width="9.28515625" style="32" customWidth="1"/>
    <col min="3" max="5" width="8.28515625" style="32" customWidth="1"/>
    <col min="6" max="16384" width="9.140625" style="32"/>
  </cols>
  <sheetData>
    <row r="1" spans="1:5" s="52" customFormat="1" ht="12" thickBot="1" x14ac:dyDescent="0.3">
      <c r="A1" s="134" t="s">
        <v>365</v>
      </c>
    </row>
    <row r="2" spans="1:5" x14ac:dyDescent="0.2">
      <c r="A2" s="227" t="s">
        <v>87</v>
      </c>
      <c r="B2" s="70">
        <v>2000</v>
      </c>
      <c r="C2" s="70">
        <v>2005</v>
      </c>
      <c r="D2" s="70">
        <v>2006</v>
      </c>
      <c r="E2" s="69">
        <v>2007</v>
      </c>
    </row>
    <row r="3" spans="1:5" s="61" customFormat="1" x14ac:dyDescent="0.2">
      <c r="A3" s="103" t="s">
        <v>364</v>
      </c>
      <c r="B3" s="57">
        <v>47154</v>
      </c>
      <c r="C3" s="112">
        <v>158565</v>
      </c>
      <c r="D3" s="112">
        <v>160426</v>
      </c>
      <c r="E3" s="57">
        <v>194716</v>
      </c>
    </row>
    <row r="4" spans="1:5" s="61" customFormat="1" x14ac:dyDescent="0.2">
      <c r="A4" s="49" t="s">
        <v>349</v>
      </c>
      <c r="B4" s="57">
        <v>11056</v>
      </c>
      <c r="C4" s="112">
        <v>16991</v>
      </c>
      <c r="D4" s="112">
        <v>23771</v>
      </c>
      <c r="E4" s="57">
        <v>25703</v>
      </c>
    </row>
    <row r="5" spans="1:5" x14ac:dyDescent="0.2">
      <c r="A5" s="99" t="s">
        <v>363</v>
      </c>
      <c r="B5" s="57">
        <v>197032</v>
      </c>
      <c r="C5" s="57">
        <v>302893</v>
      </c>
      <c r="D5" s="57">
        <v>349088</v>
      </c>
      <c r="E5" s="57">
        <v>357057</v>
      </c>
    </row>
    <row r="6" spans="1:5" x14ac:dyDescent="0.2">
      <c r="A6" s="60" t="s">
        <v>347</v>
      </c>
      <c r="B6" s="57">
        <v>18022</v>
      </c>
      <c r="C6" s="57">
        <v>39824</v>
      </c>
      <c r="D6" s="57">
        <v>47748</v>
      </c>
      <c r="E6" s="57">
        <v>49879</v>
      </c>
    </row>
    <row r="7" spans="1:5" x14ac:dyDescent="0.2">
      <c r="A7" s="99" t="s">
        <v>362</v>
      </c>
      <c r="B7" s="57">
        <v>643366</v>
      </c>
      <c r="C7" s="57">
        <v>563481</v>
      </c>
      <c r="D7" s="57">
        <v>514556</v>
      </c>
      <c r="E7" s="57">
        <v>449508</v>
      </c>
    </row>
    <row r="8" spans="1:5" x14ac:dyDescent="0.2">
      <c r="A8" s="60" t="s">
        <v>347</v>
      </c>
      <c r="B8" s="57">
        <v>6962</v>
      </c>
      <c r="C8" s="57">
        <v>9522</v>
      </c>
      <c r="D8" s="57">
        <v>10245</v>
      </c>
      <c r="E8" s="57">
        <v>10318</v>
      </c>
    </row>
    <row r="9" spans="1:5" x14ac:dyDescent="0.2">
      <c r="A9" s="99" t="s">
        <v>361</v>
      </c>
      <c r="B9" s="57">
        <v>76672</v>
      </c>
      <c r="C9" s="57">
        <v>62605</v>
      </c>
      <c r="D9" s="57">
        <v>56569</v>
      </c>
      <c r="E9" s="57">
        <v>53767</v>
      </c>
    </row>
    <row r="10" spans="1:5" x14ac:dyDescent="0.2">
      <c r="A10" s="60" t="s">
        <v>359</v>
      </c>
      <c r="B10" s="57">
        <v>12155</v>
      </c>
      <c r="C10" s="57">
        <v>19074</v>
      </c>
      <c r="D10" s="57">
        <v>20226</v>
      </c>
      <c r="E10" s="57">
        <v>20987.780608923687</v>
      </c>
    </row>
    <row r="11" spans="1:5" x14ac:dyDescent="0.2">
      <c r="A11" s="99" t="s">
        <v>360</v>
      </c>
      <c r="B11" s="57">
        <v>5860</v>
      </c>
      <c r="C11" s="57">
        <v>6527</v>
      </c>
      <c r="D11" s="57">
        <v>7008</v>
      </c>
      <c r="E11" s="57">
        <v>6185</v>
      </c>
    </row>
    <row r="12" spans="1:5" x14ac:dyDescent="0.2">
      <c r="A12" s="60" t="s">
        <v>359</v>
      </c>
      <c r="B12" s="57">
        <v>45409</v>
      </c>
      <c r="C12" s="57">
        <v>57914</v>
      </c>
      <c r="D12" s="57">
        <v>60706</v>
      </c>
      <c r="E12" s="57">
        <v>72408</v>
      </c>
    </row>
    <row r="13" spans="1:5" x14ac:dyDescent="0.2">
      <c r="A13" s="99" t="s">
        <v>358</v>
      </c>
      <c r="B13" s="226"/>
      <c r="C13" s="62"/>
      <c r="D13" s="62"/>
      <c r="E13" s="62"/>
    </row>
    <row r="14" spans="1:5" x14ac:dyDescent="0.2">
      <c r="A14" s="60" t="s">
        <v>357</v>
      </c>
      <c r="B14" s="57">
        <v>24938</v>
      </c>
      <c r="C14" s="57">
        <v>25482</v>
      </c>
      <c r="D14" s="57">
        <v>23985</v>
      </c>
      <c r="E14" s="57">
        <v>19186</v>
      </c>
    </row>
    <row r="15" spans="1:5" x14ac:dyDescent="0.2">
      <c r="A15" s="60" t="s">
        <v>356</v>
      </c>
      <c r="B15" s="57">
        <v>721</v>
      </c>
      <c r="C15" s="57">
        <v>346</v>
      </c>
      <c r="D15" s="57">
        <v>317</v>
      </c>
      <c r="E15" s="57">
        <v>235</v>
      </c>
    </row>
    <row r="16" spans="1:5" x14ac:dyDescent="0.2">
      <c r="A16" s="60" t="s">
        <v>355</v>
      </c>
      <c r="B16" s="57">
        <v>267989</v>
      </c>
      <c r="C16" s="57">
        <v>244377</v>
      </c>
      <c r="D16" s="57">
        <v>227210</v>
      </c>
      <c r="E16" s="57">
        <v>201860</v>
      </c>
    </row>
    <row r="17" spans="1:5" x14ac:dyDescent="0.2">
      <c r="A17" s="225" t="s">
        <v>347</v>
      </c>
      <c r="B17" s="57">
        <v>8617</v>
      </c>
      <c r="C17" s="57">
        <v>9220</v>
      </c>
      <c r="D17" s="57">
        <v>9283</v>
      </c>
      <c r="E17" s="57">
        <v>9298</v>
      </c>
    </row>
    <row r="18" spans="1:5" x14ac:dyDescent="0.2">
      <c r="A18" s="99" t="s">
        <v>354</v>
      </c>
      <c r="B18" s="57">
        <v>489155</v>
      </c>
      <c r="C18" s="57">
        <v>532259</v>
      </c>
      <c r="D18" s="57">
        <v>455431</v>
      </c>
      <c r="E18" s="57">
        <v>398637</v>
      </c>
    </row>
    <row r="19" spans="1:5" x14ac:dyDescent="0.2">
      <c r="A19" s="99" t="s">
        <v>353</v>
      </c>
      <c r="B19" s="57">
        <v>26866</v>
      </c>
      <c r="C19" s="57">
        <v>39843</v>
      </c>
      <c r="D19" s="57">
        <v>47468</v>
      </c>
      <c r="E19" s="57">
        <v>52096</v>
      </c>
    </row>
    <row r="20" spans="1:5" x14ac:dyDescent="0.2">
      <c r="A20" s="60" t="s">
        <v>349</v>
      </c>
      <c r="B20" s="57">
        <v>13551</v>
      </c>
      <c r="C20" s="57">
        <v>22994</v>
      </c>
      <c r="D20" s="57">
        <v>24371</v>
      </c>
      <c r="E20" s="57">
        <v>25813</v>
      </c>
    </row>
    <row r="21" spans="1:5" x14ac:dyDescent="0.2">
      <c r="A21" s="99" t="s">
        <v>352</v>
      </c>
      <c r="B21" s="57">
        <v>8115</v>
      </c>
      <c r="C21" s="57">
        <v>6449</v>
      </c>
      <c r="D21" s="57">
        <v>6462</v>
      </c>
      <c r="E21" s="57">
        <v>6328</v>
      </c>
    </row>
    <row r="22" spans="1:5" x14ac:dyDescent="0.2">
      <c r="A22" s="60" t="s">
        <v>349</v>
      </c>
      <c r="B22" s="57">
        <v>14604</v>
      </c>
      <c r="C22" s="57">
        <v>21390</v>
      </c>
      <c r="D22" s="57">
        <v>24081</v>
      </c>
      <c r="E22" s="57">
        <v>25638</v>
      </c>
    </row>
    <row r="23" spans="1:5" ht="13.5" customHeight="1" x14ac:dyDescent="0.2">
      <c r="A23" s="99" t="s">
        <v>351</v>
      </c>
      <c r="B23" s="98" t="s">
        <v>319</v>
      </c>
      <c r="C23" s="98" t="s">
        <v>319</v>
      </c>
      <c r="D23" s="57">
        <v>444760</v>
      </c>
      <c r="E23" s="57">
        <v>490274</v>
      </c>
    </row>
    <row r="24" spans="1:5" ht="22.5" x14ac:dyDescent="0.2">
      <c r="A24" s="99" t="s">
        <v>350</v>
      </c>
      <c r="B24" s="98" t="s">
        <v>319</v>
      </c>
      <c r="C24" s="98" t="s">
        <v>319</v>
      </c>
      <c r="D24" s="57">
        <v>1552</v>
      </c>
      <c r="E24" s="57">
        <v>1520</v>
      </c>
    </row>
    <row r="25" spans="1:5" x14ac:dyDescent="0.2">
      <c r="A25" s="60" t="s">
        <v>349</v>
      </c>
      <c r="B25" s="98" t="s">
        <v>319</v>
      </c>
      <c r="C25" s="98" t="s">
        <v>319</v>
      </c>
      <c r="D25" s="57">
        <v>6068</v>
      </c>
      <c r="E25" s="57">
        <f>128364/1520*100</f>
        <v>8445</v>
      </c>
    </row>
    <row r="26" spans="1:5" x14ac:dyDescent="0.2">
      <c r="A26" s="99" t="s">
        <v>348</v>
      </c>
      <c r="B26" s="57">
        <v>432193</v>
      </c>
      <c r="C26" s="57">
        <v>305875</v>
      </c>
      <c r="D26" s="224">
        <v>253868</v>
      </c>
      <c r="E26" s="57">
        <v>223134</v>
      </c>
    </row>
    <row r="27" spans="1:5" x14ac:dyDescent="0.2">
      <c r="A27" s="60" t="s">
        <v>347</v>
      </c>
      <c r="B27" s="57">
        <v>5978</v>
      </c>
      <c r="C27" s="57">
        <v>9355</v>
      </c>
      <c r="D27" s="224">
        <v>9934</v>
      </c>
      <c r="E27" s="57">
        <v>10911</v>
      </c>
    </row>
  </sheetData>
  <pageMargins left="0.74803149606299213" right="0.74803149606299213" top="0.62992125984251968" bottom="0.86614173228346458" header="0.17" footer="0.59055118110236227"/>
  <pageSetup paperSize="9" orientation="portrait" cellComments="atEnd"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870EC-ADD0-48C2-AEBF-15897AFA4EFD}">
  <sheetPr codeName="Munka3"/>
  <dimension ref="A1:B27"/>
  <sheetViews>
    <sheetView zoomScaleNormal="100" workbookViewId="0"/>
  </sheetViews>
  <sheetFormatPr defaultRowHeight="11.25" x14ac:dyDescent="0.2"/>
  <cols>
    <col min="1" max="1" width="50.7109375" style="32" customWidth="1"/>
    <col min="2" max="2" width="12" style="32" customWidth="1"/>
    <col min="3" max="16384" width="9.140625" style="32"/>
  </cols>
  <sheetData>
    <row r="1" spans="1:2" s="52" customFormat="1" ht="12" thickBot="1" x14ac:dyDescent="0.3">
      <c r="A1" s="55" t="s">
        <v>76</v>
      </c>
      <c r="B1" s="55"/>
    </row>
    <row r="2" spans="1:2" s="52" customFormat="1" x14ac:dyDescent="0.25">
      <c r="A2" s="54" t="s">
        <v>53</v>
      </c>
      <c r="B2" s="53" t="s">
        <v>75</v>
      </c>
    </row>
    <row r="3" spans="1:2" s="51" customFormat="1" x14ac:dyDescent="0.25">
      <c r="A3" s="264" t="s">
        <v>51</v>
      </c>
      <c r="B3" s="264"/>
    </row>
    <row r="4" spans="1:2" x14ac:dyDescent="0.2">
      <c r="A4" s="37" t="s">
        <v>51</v>
      </c>
      <c r="B4" s="33">
        <v>2639475.7999999998</v>
      </c>
    </row>
    <row r="5" spans="1:2" x14ac:dyDescent="0.2">
      <c r="A5" s="32" t="s">
        <v>64</v>
      </c>
      <c r="B5" s="38"/>
    </row>
    <row r="6" spans="1:2" x14ac:dyDescent="0.2">
      <c r="A6" s="39" t="s">
        <v>74</v>
      </c>
      <c r="B6" s="38">
        <v>1526735.7</v>
      </c>
    </row>
    <row r="7" spans="1:2" x14ac:dyDescent="0.2">
      <c r="A7" s="39" t="s">
        <v>73</v>
      </c>
      <c r="B7" s="38">
        <v>282681.59999999998</v>
      </c>
    </row>
    <row r="8" spans="1:2" x14ac:dyDescent="0.2">
      <c r="A8" s="39" t="s">
        <v>72</v>
      </c>
      <c r="B8" s="38">
        <v>38776</v>
      </c>
    </row>
    <row r="9" spans="1:2" x14ac:dyDescent="0.2">
      <c r="A9" s="39" t="s">
        <v>71</v>
      </c>
      <c r="B9" s="38">
        <v>8368.9</v>
      </c>
    </row>
    <row r="10" spans="1:2" x14ac:dyDescent="0.2">
      <c r="A10" s="39" t="s">
        <v>70</v>
      </c>
      <c r="B10" s="38">
        <v>483961.1</v>
      </c>
    </row>
    <row r="11" spans="1:2" x14ac:dyDescent="0.2">
      <c r="A11" s="50" t="s">
        <v>69</v>
      </c>
      <c r="B11" s="38">
        <v>10518.4</v>
      </c>
    </row>
    <row r="12" spans="1:2" ht="22.5" x14ac:dyDescent="0.2">
      <c r="A12" s="49" t="s">
        <v>68</v>
      </c>
      <c r="B12" s="38">
        <v>288434</v>
      </c>
    </row>
    <row r="13" spans="1:2" x14ac:dyDescent="0.2">
      <c r="A13" s="37" t="s">
        <v>24</v>
      </c>
      <c r="B13" s="33">
        <v>3206.9</v>
      </c>
    </row>
    <row r="14" spans="1:2" x14ac:dyDescent="0.2">
      <c r="A14" s="36" t="s">
        <v>67</v>
      </c>
      <c r="B14" s="33">
        <v>3.2</v>
      </c>
    </row>
    <row r="15" spans="1:2" s="46" customFormat="1" x14ac:dyDescent="0.2">
      <c r="A15" s="48" t="s">
        <v>66</v>
      </c>
      <c r="B15" s="33">
        <v>2642685.9</v>
      </c>
    </row>
    <row r="16" spans="1:2" x14ac:dyDescent="0.2">
      <c r="A16" s="265" t="s">
        <v>22</v>
      </c>
      <c r="B16" s="265"/>
    </row>
    <row r="17" spans="1:2" x14ac:dyDescent="0.2">
      <c r="A17" s="36" t="s">
        <v>65</v>
      </c>
      <c r="B17" s="33">
        <v>2611588.9</v>
      </c>
    </row>
    <row r="18" spans="1:2" x14ac:dyDescent="0.2">
      <c r="A18" s="45" t="s">
        <v>64</v>
      </c>
      <c r="B18" s="33"/>
    </row>
    <row r="19" spans="1:2" x14ac:dyDescent="0.2">
      <c r="A19" s="39" t="s">
        <v>63</v>
      </c>
      <c r="B19" s="38">
        <v>1518859.4</v>
      </c>
    </row>
    <row r="20" spans="1:2" x14ac:dyDescent="0.2">
      <c r="A20" s="43" t="s">
        <v>62</v>
      </c>
      <c r="B20" s="38">
        <v>585864.1</v>
      </c>
    </row>
    <row r="21" spans="1:2" x14ac:dyDescent="0.2">
      <c r="A21" s="42" t="s">
        <v>61</v>
      </c>
      <c r="B21" s="40">
        <v>313116.90000000002</v>
      </c>
    </row>
    <row r="22" spans="1:2" x14ac:dyDescent="0.2">
      <c r="A22" s="41" t="s">
        <v>60</v>
      </c>
      <c r="B22" s="40">
        <v>193595.3</v>
      </c>
    </row>
    <row r="23" spans="1:2" x14ac:dyDescent="0.2">
      <c r="A23" s="39" t="s">
        <v>59</v>
      </c>
      <c r="B23" s="38">
        <v>153.19999999999999</v>
      </c>
    </row>
    <row r="24" spans="1:2" x14ac:dyDescent="0.2">
      <c r="A24" s="37" t="s">
        <v>58</v>
      </c>
      <c r="B24" s="33">
        <v>5750.3</v>
      </c>
    </row>
    <row r="25" spans="1:2" x14ac:dyDescent="0.2">
      <c r="A25" s="37" t="s">
        <v>57</v>
      </c>
      <c r="B25" s="33">
        <v>25137.200000000001</v>
      </c>
    </row>
    <row r="26" spans="1:2" x14ac:dyDescent="0.2">
      <c r="A26" s="36" t="s">
        <v>56</v>
      </c>
      <c r="B26" s="33">
        <v>2.7</v>
      </c>
    </row>
    <row r="27" spans="1:2" x14ac:dyDescent="0.2">
      <c r="A27" s="34" t="s">
        <v>55</v>
      </c>
      <c r="B27" s="33">
        <v>2642479.1</v>
      </c>
    </row>
  </sheetData>
  <mergeCells count="2">
    <mergeCell ref="A3:B3"/>
    <mergeCell ref="A16:B16"/>
  </mergeCells>
  <pageMargins left="0.74803149606299213" right="0.74803149606299213" top="0.62992125984251968" bottom="0.86614173228346458" header="0.17" footer="0.59055118110236227"/>
  <pageSetup paperSize="9" orientation="portrait" cellComments="atEnd" r:id="rId1"/>
  <headerFooter alignWithMargins="0"/>
  <legacyDrawing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C5165-FFEE-4120-9FA7-03E05BE569E3}">
  <sheetPr codeName="Munka30"/>
  <dimension ref="A1:J34"/>
  <sheetViews>
    <sheetView zoomScaleNormal="100" workbookViewId="0"/>
  </sheetViews>
  <sheetFormatPr defaultRowHeight="11.25" x14ac:dyDescent="0.2"/>
  <cols>
    <col min="1" max="1" width="30.85546875" style="228" customWidth="1"/>
    <col min="2" max="3" width="12.140625" style="228" customWidth="1"/>
    <col min="4" max="4" width="9.140625" style="228"/>
    <col min="5" max="5" width="11.85546875" style="228" customWidth="1"/>
    <col min="6" max="6" width="11.28515625" style="228" customWidth="1"/>
    <col min="7" max="7" width="9.140625" style="228"/>
    <col min="8" max="8" width="11.28515625" style="228" customWidth="1"/>
    <col min="9" max="9" width="10.5703125" style="228" customWidth="1"/>
    <col min="10" max="10" width="9.28515625" style="228" customWidth="1"/>
    <col min="11" max="16384" width="9.140625" style="228"/>
  </cols>
  <sheetData>
    <row r="1" spans="1:10" s="250" customFormat="1" ht="12.75" customHeight="1" x14ac:dyDescent="0.2">
      <c r="A1" s="251" t="s">
        <v>387</v>
      </c>
      <c r="B1" s="251"/>
      <c r="C1" s="251"/>
      <c r="D1" s="251"/>
      <c r="E1" s="251"/>
      <c r="F1" s="251"/>
      <c r="G1" s="251"/>
      <c r="H1" s="251"/>
      <c r="I1" s="251"/>
      <c r="J1" s="251"/>
    </row>
    <row r="2" spans="1:10" s="247" customFormat="1" ht="11.45" customHeight="1" x14ac:dyDescent="0.25">
      <c r="A2" s="300" t="s">
        <v>386</v>
      </c>
      <c r="B2" s="301" t="s">
        <v>66</v>
      </c>
      <c r="C2" s="304" t="s">
        <v>385</v>
      </c>
      <c r="D2" s="305"/>
      <c r="E2" s="305"/>
      <c r="F2" s="305"/>
      <c r="G2" s="305"/>
      <c r="H2" s="305"/>
      <c r="I2" s="305"/>
      <c r="J2" s="306"/>
    </row>
    <row r="3" spans="1:10" s="247" customFormat="1" ht="11.45" customHeight="1" x14ac:dyDescent="0.25">
      <c r="A3" s="300"/>
      <c r="B3" s="302"/>
      <c r="C3" s="249" t="s">
        <v>384</v>
      </c>
      <c r="D3" s="248" t="s">
        <v>383</v>
      </c>
      <c r="E3" s="248" t="s">
        <v>382</v>
      </c>
      <c r="F3" s="248" t="s">
        <v>381</v>
      </c>
      <c r="G3" s="248" t="s">
        <v>380</v>
      </c>
      <c r="H3" s="248" t="s">
        <v>379</v>
      </c>
      <c r="I3" s="248" t="s">
        <v>378</v>
      </c>
      <c r="J3" s="248" t="s">
        <v>377</v>
      </c>
    </row>
    <row r="4" spans="1:10" s="247" customFormat="1" ht="11.45" customHeight="1" x14ac:dyDescent="0.25">
      <c r="A4" s="300"/>
      <c r="B4" s="303"/>
      <c r="C4" s="304" t="s">
        <v>376</v>
      </c>
      <c r="D4" s="305"/>
      <c r="E4" s="305"/>
      <c r="F4" s="305"/>
      <c r="G4" s="305"/>
      <c r="H4" s="305"/>
      <c r="I4" s="305"/>
      <c r="J4" s="306"/>
    </row>
    <row r="5" spans="1:10" s="240" customFormat="1" ht="10.5" customHeight="1" x14ac:dyDescent="0.2">
      <c r="A5" s="246" t="s">
        <v>375</v>
      </c>
      <c r="B5" s="237">
        <v>2775560</v>
      </c>
      <c r="C5" s="237">
        <v>519858</v>
      </c>
      <c r="D5" s="237">
        <v>487010</v>
      </c>
      <c r="E5" s="237">
        <v>528240</v>
      </c>
      <c r="F5" s="237">
        <v>417443</v>
      </c>
      <c r="G5" s="237">
        <v>356977</v>
      </c>
      <c r="H5" s="237">
        <v>260933</v>
      </c>
      <c r="I5" s="237">
        <v>150992</v>
      </c>
      <c r="J5" s="237">
        <v>54049</v>
      </c>
    </row>
    <row r="6" spans="1:10" ht="10.5" customHeight="1" x14ac:dyDescent="0.2">
      <c r="A6" s="236" t="s">
        <v>163</v>
      </c>
      <c r="B6" s="237"/>
      <c r="C6" s="237"/>
      <c r="D6" s="237"/>
      <c r="E6" s="245"/>
      <c r="F6" s="245"/>
      <c r="G6" s="245"/>
      <c r="H6" s="245"/>
      <c r="I6" s="245"/>
      <c r="J6" s="245"/>
    </row>
    <row r="7" spans="1:10" ht="10.5" customHeight="1" x14ac:dyDescent="0.2">
      <c r="A7" s="235" t="s">
        <v>367</v>
      </c>
      <c r="B7" s="230">
        <v>1112700</v>
      </c>
      <c r="C7" s="230">
        <v>244011</v>
      </c>
      <c r="D7" s="230">
        <v>192140</v>
      </c>
      <c r="E7" s="230">
        <v>230742</v>
      </c>
      <c r="F7" s="244">
        <v>165712</v>
      </c>
      <c r="G7" s="244">
        <v>133537</v>
      </c>
      <c r="H7" s="244">
        <v>87134</v>
      </c>
      <c r="I7" s="230">
        <v>44940</v>
      </c>
      <c r="J7" s="244">
        <v>14429</v>
      </c>
    </row>
    <row r="8" spans="1:10" ht="10.5" customHeight="1" x14ac:dyDescent="0.2">
      <c r="A8" s="235" t="s">
        <v>366</v>
      </c>
      <c r="B8" s="230">
        <v>1662860</v>
      </c>
      <c r="C8" s="230">
        <v>275847</v>
      </c>
      <c r="D8" s="230">
        <v>294870</v>
      </c>
      <c r="E8" s="230">
        <v>297498</v>
      </c>
      <c r="F8" s="244">
        <v>251731</v>
      </c>
      <c r="G8" s="244">
        <v>223440</v>
      </c>
      <c r="H8" s="244">
        <v>173799</v>
      </c>
      <c r="I8" s="230">
        <v>106052</v>
      </c>
      <c r="J8" s="230">
        <v>39620</v>
      </c>
    </row>
    <row r="9" spans="1:10" ht="10.5" customHeight="1" x14ac:dyDescent="0.2">
      <c r="A9" s="235" t="s">
        <v>374</v>
      </c>
      <c r="B9" s="229"/>
      <c r="C9" s="229"/>
      <c r="D9" s="229"/>
      <c r="E9" s="229"/>
      <c r="F9" s="243"/>
      <c r="G9" s="243"/>
      <c r="H9" s="243"/>
      <c r="I9" s="229"/>
      <c r="J9" s="229"/>
    </row>
    <row r="10" spans="1:10" ht="10.5" customHeight="1" x14ac:dyDescent="0.2">
      <c r="A10" s="233" t="s">
        <v>135</v>
      </c>
      <c r="B10" s="230">
        <v>1716315</v>
      </c>
      <c r="C10" s="230">
        <v>74624</v>
      </c>
      <c r="D10" s="229">
        <v>302113</v>
      </c>
      <c r="E10" s="229">
        <v>388073</v>
      </c>
      <c r="F10" s="229">
        <v>319357</v>
      </c>
      <c r="G10" s="229">
        <v>279203</v>
      </c>
      <c r="H10" s="229">
        <v>202855</v>
      </c>
      <c r="I10" s="229">
        <v>112489</v>
      </c>
      <c r="J10" s="229">
        <v>37545</v>
      </c>
    </row>
    <row r="11" spans="1:10" ht="10.5" customHeight="1" x14ac:dyDescent="0.2">
      <c r="A11" s="233" t="s">
        <v>64</v>
      </c>
      <c r="B11" s="230"/>
      <c r="C11" s="230"/>
      <c r="D11" s="229"/>
      <c r="E11" s="229"/>
      <c r="F11" s="229"/>
      <c r="G11" s="229"/>
      <c r="H11" s="229"/>
      <c r="I11" s="229"/>
      <c r="J11" s="229"/>
    </row>
    <row r="12" spans="1:10" ht="10.5" customHeight="1" x14ac:dyDescent="0.2">
      <c r="A12" s="231" t="s">
        <v>367</v>
      </c>
      <c r="B12" s="230">
        <v>642189</v>
      </c>
      <c r="C12" s="230">
        <v>31432</v>
      </c>
      <c r="D12" s="230">
        <v>99279</v>
      </c>
      <c r="E12" s="230">
        <v>158281</v>
      </c>
      <c r="F12" s="230">
        <v>123187</v>
      </c>
      <c r="G12" s="230">
        <v>104547</v>
      </c>
      <c r="H12" s="230">
        <v>73208</v>
      </c>
      <c r="I12" s="230">
        <v>39342</v>
      </c>
      <c r="J12" s="229">
        <v>12859</v>
      </c>
    </row>
    <row r="13" spans="1:10" ht="10.5" customHeight="1" x14ac:dyDescent="0.2">
      <c r="A13" s="231" t="s">
        <v>366</v>
      </c>
      <c r="B13" s="230">
        <v>1074126</v>
      </c>
      <c r="C13" s="230">
        <v>43192</v>
      </c>
      <c r="D13" s="229">
        <v>202834</v>
      </c>
      <c r="E13" s="229">
        <v>229792</v>
      </c>
      <c r="F13" s="229">
        <v>196170</v>
      </c>
      <c r="G13" s="229">
        <v>174656</v>
      </c>
      <c r="H13" s="229">
        <v>129647</v>
      </c>
      <c r="I13" s="229">
        <v>73147</v>
      </c>
      <c r="J13" s="229">
        <v>24686</v>
      </c>
    </row>
    <row r="14" spans="1:10" ht="10.5" customHeight="1" x14ac:dyDescent="0.2">
      <c r="A14" s="233" t="s">
        <v>373</v>
      </c>
      <c r="B14" s="230">
        <v>361957</v>
      </c>
      <c r="C14" s="230" t="s">
        <v>371</v>
      </c>
      <c r="D14" s="229">
        <v>45347</v>
      </c>
      <c r="E14" s="229">
        <v>130926</v>
      </c>
      <c r="F14" s="229">
        <v>84713</v>
      </c>
      <c r="G14" s="229">
        <v>55670</v>
      </c>
      <c r="H14" s="229">
        <v>29216</v>
      </c>
      <c r="I14" s="229">
        <v>12802</v>
      </c>
      <c r="J14" s="229">
        <v>3283</v>
      </c>
    </row>
    <row r="15" spans="1:10" ht="10.5" customHeight="1" x14ac:dyDescent="0.2">
      <c r="A15" s="233" t="s">
        <v>64</v>
      </c>
      <c r="B15" s="230"/>
      <c r="C15" s="230"/>
      <c r="D15" s="241"/>
      <c r="E15" s="229"/>
      <c r="F15" s="229"/>
      <c r="G15" s="229"/>
      <c r="H15" s="229"/>
      <c r="I15" s="229"/>
      <c r="J15" s="229"/>
    </row>
    <row r="16" spans="1:10" ht="10.5" customHeight="1" x14ac:dyDescent="0.2">
      <c r="A16" s="231" t="s">
        <v>367</v>
      </c>
      <c r="B16" s="230">
        <v>179600</v>
      </c>
      <c r="C16" s="230" t="s">
        <v>371</v>
      </c>
      <c r="D16" s="242">
        <v>15511</v>
      </c>
      <c r="E16" s="242">
        <v>72100</v>
      </c>
      <c r="F16" s="229">
        <v>42280</v>
      </c>
      <c r="G16" s="229">
        <v>28842</v>
      </c>
      <c r="H16" s="229">
        <v>13793</v>
      </c>
      <c r="I16" s="229">
        <v>5526</v>
      </c>
      <c r="J16" s="229">
        <v>1548</v>
      </c>
    </row>
    <row r="17" spans="1:10" ht="10.5" customHeight="1" x14ac:dyDescent="0.2">
      <c r="A17" s="231" t="s">
        <v>366</v>
      </c>
      <c r="B17" s="230">
        <v>182357</v>
      </c>
      <c r="C17" s="230" t="s">
        <v>371</v>
      </c>
      <c r="D17" s="229">
        <v>29836</v>
      </c>
      <c r="E17" s="229">
        <v>58826</v>
      </c>
      <c r="F17" s="229">
        <v>42433</v>
      </c>
      <c r="G17" s="229">
        <v>26828</v>
      </c>
      <c r="H17" s="229">
        <v>15423</v>
      </c>
      <c r="I17" s="229">
        <v>7276</v>
      </c>
      <c r="J17" s="229">
        <v>1735</v>
      </c>
    </row>
    <row r="18" spans="1:10" ht="10.5" customHeight="1" x14ac:dyDescent="0.2">
      <c r="A18" s="233" t="s">
        <v>372</v>
      </c>
      <c r="B18" s="230">
        <v>432840</v>
      </c>
      <c r="C18" s="230">
        <v>306946</v>
      </c>
      <c r="D18" s="229">
        <v>125894</v>
      </c>
      <c r="E18" s="230" t="s">
        <v>371</v>
      </c>
      <c r="F18" s="230" t="s">
        <v>371</v>
      </c>
      <c r="G18" s="230" t="s">
        <v>371</v>
      </c>
      <c r="H18" s="230" t="s">
        <v>371</v>
      </c>
      <c r="I18" s="230" t="s">
        <v>371</v>
      </c>
      <c r="J18" s="230" t="s">
        <v>371</v>
      </c>
    </row>
    <row r="19" spans="1:10" ht="10.5" customHeight="1" x14ac:dyDescent="0.2">
      <c r="A19" s="233" t="s">
        <v>64</v>
      </c>
      <c r="B19" s="230"/>
      <c r="C19" s="230"/>
      <c r="D19" s="229"/>
      <c r="E19" s="229"/>
      <c r="F19" s="229"/>
      <c r="G19" s="241"/>
      <c r="H19" s="229"/>
      <c r="I19" s="229"/>
      <c r="J19" s="229"/>
    </row>
    <row r="20" spans="1:10" ht="10.5" customHeight="1" x14ac:dyDescent="0.2">
      <c r="A20" s="231" t="s">
        <v>367</v>
      </c>
      <c r="B20" s="230">
        <v>221949</v>
      </c>
      <c r="C20" s="230">
        <v>152367</v>
      </c>
      <c r="D20" s="229">
        <v>69582</v>
      </c>
      <c r="E20" s="230" t="s">
        <v>371</v>
      </c>
      <c r="F20" s="230" t="s">
        <v>371</v>
      </c>
      <c r="G20" s="230" t="s">
        <v>371</v>
      </c>
      <c r="H20" s="230" t="s">
        <v>371</v>
      </c>
      <c r="I20" s="230" t="s">
        <v>371</v>
      </c>
      <c r="J20" s="230" t="s">
        <v>371</v>
      </c>
    </row>
    <row r="21" spans="1:10" ht="10.5" customHeight="1" x14ac:dyDescent="0.2">
      <c r="A21" s="231" t="s">
        <v>366</v>
      </c>
      <c r="B21" s="230">
        <v>210891</v>
      </c>
      <c r="C21" s="230">
        <v>154579</v>
      </c>
      <c r="D21" s="229">
        <v>56312</v>
      </c>
      <c r="E21" s="230" t="s">
        <v>371</v>
      </c>
      <c r="F21" s="230" t="s">
        <v>371</v>
      </c>
      <c r="G21" s="230" t="s">
        <v>371</v>
      </c>
      <c r="H21" s="230" t="s">
        <v>371</v>
      </c>
      <c r="I21" s="230" t="s">
        <v>371</v>
      </c>
      <c r="J21" s="230" t="s">
        <v>371</v>
      </c>
    </row>
    <row r="22" spans="1:10" ht="10.5" customHeight="1" x14ac:dyDescent="0.2">
      <c r="A22" s="233" t="s">
        <v>370</v>
      </c>
      <c r="B22" s="230">
        <v>148060</v>
      </c>
      <c r="C22" s="230">
        <v>31705</v>
      </c>
      <c r="D22" s="229">
        <v>5651</v>
      </c>
      <c r="E22" s="229">
        <v>8460</v>
      </c>
      <c r="F22" s="229">
        <v>12883</v>
      </c>
      <c r="G22" s="229">
        <v>21835</v>
      </c>
      <c r="H22" s="229">
        <v>28722</v>
      </c>
      <c r="I22" s="229">
        <v>25622</v>
      </c>
      <c r="J22" s="229">
        <v>13180</v>
      </c>
    </row>
    <row r="23" spans="1:10" ht="10.5" customHeight="1" x14ac:dyDescent="0.2">
      <c r="A23" s="233" t="s">
        <v>64</v>
      </c>
      <c r="B23" s="230"/>
      <c r="C23" s="230"/>
      <c r="D23" s="229"/>
      <c r="E23" s="229"/>
      <c r="F23" s="229"/>
      <c r="G23" s="229"/>
      <c r="H23" s="229"/>
      <c r="I23" s="229"/>
      <c r="J23" s="229"/>
    </row>
    <row r="24" spans="1:10" ht="10.5" customHeight="1" x14ac:dyDescent="0.2">
      <c r="A24" s="231" t="s">
        <v>367</v>
      </c>
      <c r="B24" s="230">
        <v>5814</v>
      </c>
      <c r="C24" s="230">
        <v>4914</v>
      </c>
      <c r="D24" s="229">
        <v>446</v>
      </c>
      <c r="E24" s="229">
        <v>85</v>
      </c>
      <c r="F24" s="229">
        <v>96</v>
      </c>
      <c r="G24" s="229">
        <v>89</v>
      </c>
      <c r="H24" s="229">
        <v>99</v>
      </c>
      <c r="I24" s="229">
        <v>63</v>
      </c>
      <c r="J24" s="229">
        <v>21</v>
      </c>
    </row>
    <row r="25" spans="1:10" s="240" customFormat="1" ht="10.5" customHeight="1" x14ac:dyDescent="0.2">
      <c r="A25" s="231" t="s">
        <v>366</v>
      </c>
      <c r="B25" s="230">
        <v>142246</v>
      </c>
      <c r="C25" s="230">
        <v>26791</v>
      </c>
      <c r="D25" s="229">
        <v>5205</v>
      </c>
      <c r="E25" s="229">
        <v>8375</v>
      </c>
      <c r="F25" s="229">
        <v>12787</v>
      </c>
      <c r="G25" s="229">
        <v>21746</v>
      </c>
      <c r="H25" s="229">
        <v>28623</v>
      </c>
      <c r="I25" s="229">
        <v>25559</v>
      </c>
      <c r="J25" s="229">
        <v>13159</v>
      </c>
    </row>
    <row r="26" spans="1:10" ht="10.5" customHeight="1" x14ac:dyDescent="0.2">
      <c r="A26" s="239" t="s">
        <v>369</v>
      </c>
      <c r="B26" s="238">
        <v>278267</v>
      </c>
      <c r="C26" s="238">
        <v>189442</v>
      </c>
      <c r="D26" s="237">
        <v>31626</v>
      </c>
      <c r="E26" s="237">
        <v>10103</v>
      </c>
      <c r="F26" s="237">
        <v>13686</v>
      </c>
      <c r="G26" s="237">
        <v>13306</v>
      </c>
      <c r="H26" s="237">
        <v>11349</v>
      </c>
      <c r="I26" s="237">
        <v>6268</v>
      </c>
      <c r="J26" s="237">
        <v>2479</v>
      </c>
    </row>
    <row r="27" spans="1:10" ht="10.5" customHeight="1" x14ac:dyDescent="0.2">
      <c r="A27" s="236" t="s">
        <v>64</v>
      </c>
      <c r="B27" s="230"/>
      <c r="C27" s="230"/>
      <c r="D27" s="229"/>
      <c r="E27" s="229"/>
      <c r="F27" s="229"/>
      <c r="G27" s="229"/>
      <c r="H27" s="229"/>
      <c r="I27" s="229"/>
      <c r="J27" s="229"/>
    </row>
    <row r="28" spans="1:10" ht="10.5" customHeight="1" x14ac:dyDescent="0.2">
      <c r="A28" s="235" t="s">
        <v>367</v>
      </c>
      <c r="B28" s="230">
        <v>105217</v>
      </c>
      <c r="C28" s="230">
        <v>87806</v>
      </c>
      <c r="D28" s="229">
        <v>14216</v>
      </c>
      <c r="E28" s="229">
        <v>1004</v>
      </c>
      <c r="F28" s="229">
        <v>798</v>
      </c>
      <c r="G28" s="229">
        <v>601</v>
      </c>
      <c r="H28" s="229">
        <v>424</v>
      </c>
      <c r="I28" s="229">
        <v>234</v>
      </c>
      <c r="J28" s="229">
        <v>128</v>
      </c>
    </row>
    <row r="29" spans="1:10" ht="10.5" customHeight="1" x14ac:dyDescent="0.2">
      <c r="A29" s="235" t="s">
        <v>366</v>
      </c>
      <c r="B29" s="230">
        <v>173050</v>
      </c>
      <c r="C29" s="230">
        <v>101636</v>
      </c>
      <c r="D29" s="229">
        <v>17410</v>
      </c>
      <c r="E29" s="229">
        <v>9099</v>
      </c>
      <c r="F29" s="229">
        <v>12888</v>
      </c>
      <c r="G29" s="229">
        <v>12705</v>
      </c>
      <c r="H29" s="229">
        <v>10925</v>
      </c>
      <c r="I29" s="229">
        <v>6034</v>
      </c>
      <c r="J29" s="229">
        <v>2351</v>
      </c>
    </row>
    <row r="30" spans="1:10" ht="10.5" customHeight="1" x14ac:dyDescent="0.2">
      <c r="A30" s="235" t="s">
        <v>368</v>
      </c>
      <c r="B30" s="232"/>
      <c r="C30" s="232"/>
      <c r="D30" s="229"/>
      <c r="E30" s="229"/>
      <c r="F30" s="229"/>
      <c r="G30" s="229"/>
      <c r="H30" s="229"/>
      <c r="I30" s="229"/>
      <c r="J30" s="229"/>
    </row>
    <row r="31" spans="1:10" ht="21.75" customHeight="1" x14ac:dyDescent="0.2">
      <c r="A31" s="234" t="s">
        <v>82</v>
      </c>
      <c r="B31" s="230">
        <v>194977</v>
      </c>
      <c r="C31" s="230">
        <v>146837</v>
      </c>
      <c r="D31" s="229">
        <v>28929</v>
      </c>
      <c r="E31" s="229">
        <v>5462</v>
      </c>
      <c r="F31" s="229">
        <v>5302</v>
      </c>
      <c r="G31" s="229">
        <v>4400</v>
      </c>
      <c r="H31" s="229">
        <v>2793</v>
      </c>
      <c r="I31" s="229">
        <v>1042</v>
      </c>
      <c r="J31" s="229">
        <v>212</v>
      </c>
    </row>
    <row r="32" spans="1:10" ht="10.5" customHeight="1" x14ac:dyDescent="0.2">
      <c r="A32" s="233" t="s">
        <v>64</v>
      </c>
      <c r="B32" s="232"/>
      <c r="C32" s="232"/>
      <c r="D32" s="229"/>
      <c r="E32" s="229"/>
      <c r="F32" s="229"/>
      <c r="G32" s="229"/>
      <c r="H32" s="229"/>
      <c r="I32" s="229"/>
      <c r="J32" s="229"/>
    </row>
    <row r="33" spans="1:10" ht="10.5" customHeight="1" x14ac:dyDescent="0.2">
      <c r="A33" s="231" t="s">
        <v>367</v>
      </c>
      <c r="B33" s="230">
        <v>75179</v>
      </c>
      <c r="C33" s="230">
        <v>61069</v>
      </c>
      <c r="D33" s="229">
        <v>12720</v>
      </c>
      <c r="E33" s="229">
        <v>592</v>
      </c>
      <c r="F33" s="229">
        <v>396</v>
      </c>
      <c r="G33" s="229">
        <v>236</v>
      </c>
      <c r="H33" s="229">
        <v>111</v>
      </c>
      <c r="I33" s="229">
        <v>43</v>
      </c>
      <c r="J33" s="229">
        <v>12</v>
      </c>
    </row>
    <row r="34" spans="1:10" ht="10.5" customHeight="1" x14ac:dyDescent="0.2">
      <c r="A34" s="231" t="s">
        <v>366</v>
      </c>
      <c r="B34" s="230">
        <v>119798</v>
      </c>
      <c r="C34" s="230">
        <v>85768</v>
      </c>
      <c r="D34" s="229">
        <v>16209</v>
      </c>
      <c r="E34" s="229">
        <v>4870</v>
      </c>
      <c r="F34" s="229">
        <v>4906</v>
      </c>
      <c r="G34" s="229">
        <v>4164</v>
      </c>
      <c r="H34" s="229">
        <v>2682</v>
      </c>
      <c r="I34" s="229">
        <v>999</v>
      </c>
      <c r="J34" s="229">
        <v>200</v>
      </c>
    </row>
  </sheetData>
  <mergeCells count="4">
    <mergeCell ref="A2:A4"/>
    <mergeCell ref="B2:B4"/>
    <mergeCell ref="C2:J2"/>
    <mergeCell ref="C4:J4"/>
  </mergeCells>
  <pageMargins left="0.75" right="0.75" top="1" bottom="1" header="0.5" footer="0.5"/>
  <headerFooter alignWithMargins="0"/>
  <legacyDrawing r:id="rId1"/>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8F157-945C-4C10-B9BD-5F050E747342}">
  <sheetPr codeName="Munka31"/>
  <dimension ref="A1:J34"/>
  <sheetViews>
    <sheetView zoomScaleNormal="100" workbookViewId="0"/>
  </sheetViews>
  <sheetFormatPr defaultRowHeight="11.25" x14ac:dyDescent="0.2"/>
  <cols>
    <col min="1" max="1" width="29.7109375" style="228" customWidth="1"/>
    <col min="2" max="3" width="11.5703125" style="228" customWidth="1"/>
    <col min="4" max="4" width="11.28515625" style="228" customWidth="1"/>
    <col min="5" max="5" width="12" style="228" customWidth="1"/>
    <col min="6" max="6" width="11.7109375" style="228" customWidth="1"/>
    <col min="7" max="7" width="10.42578125" style="228" customWidth="1"/>
    <col min="8" max="8" width="10" style="228" customWidth="1"/>
    <col min="9" max="9" width="10.140625" style="228" customWidth="1"/>
    <col min="10" max="10" width="9.42578125" style="228" customWidth="1"/>
    <col min="11" max="16384" width="9.140625" style="228"/>
  </cols>
  <sheetData>
    <row r="1" spans="1:10" s="250" customFormat="1" ht="12.75" customHeight="1" x14ac:dyDescent="0.2">
      <c r="A1" s="251" t="s">
        <v>390</v>
      </c>
      <c r="B1" s="251"/>
      <c r="C1" s="251"/>
      <c r="D1" s="251"/>
      <c r="E1" s="251"/>
      <c r="F1" s="251"/>
      <c r="G1" s="251"/>
      <c r="H1" s="251"/>
      <c r="I1" s="251"/>
      <c r="J1" s="251"/>
    </row>
    <row r="2" spans="1:10" s="256" customFormat="1" ht="11.45" customHeight="1" x14ac:dyDescent="0.25">
      <c r="A2" s="300" t="s">
        <v>386</v>
      </c>
      <c r="B2" s="302" t="s">
        <v>66</v>
      </c>
      <c r="C2" s="307" t="s">
        <v>385</v>
      </c>
      <c r="D2" s="308"/>
      <c r="E2" s="308"/>
      <c r="F2" s="308"/>
      <c r="G2" s="308"/>
      <c r="H2" s="308"/>
      <c r="I2" s="308"/>
      <c r="J2" s="309"/>
    </row>
    <row r="3" spans="1:10" s="256" customFormat="1" ht="11.45" customHeight="1" x14ac:dyDescent="0.25">
      <c r="A3" s="300"/>
      <c r="B3" s="302"/>
      <c r="C3" s="258" t="s">
        <v>384</v>
      </c>
      <c r="D3" s="257" t="s">
        <v>383</v>
      </c>
      <c r="E3" s="257" t="s">
        <v>382</v>
      </c>
      <c r="F3" s="257" t="s">
        <v>381</v>
      </c>
      <c r="G3" s="257" t="s">
        <v>380</v>
      </c>
      <c r="H3" s="257" t="s">
        <v>379</v>
      </c>
      <c r="I3" s="257" t="s">
        <v>378</v>
      </c>
      <c r="J3" s="257" t="s">
        <v>377</v>
      </c>
    </row>
    <row r="4" spans="1:10" s="256" customFormat="1" ht="11.45" customHeight="1" x14ac:dyDescent="0.25">
      <c r="A4" s="300"/>
      <c r="B4" s="303"/>
      <c r="C4" s="307" t="s">
        <v>389</v>
      </c>
      <c r="D4" s="308"/>
      <c r="E4" s="308"/>
      <c r="F4" s="308"/>
      <c r="G4" s="308"/>
      <c r="H4" s="308"/>
      <c r="I4" s="308"/>
      <c r="J4" s="309"/>
    </row>
    <row r="5" spans="1:10" s="240" customFormat="1" ht="10.5" customHeight="1" x14ac:dyDescent="0.2">
      <c r="A5" s="246" t="s">
        <v>375</v>
      </c>
      <c r="B5" s="254">
        <v>78597</v>
      </c>
      <c r="C5" s="254">
        <v>61536.963320752977</v>
      </c>
      <c r="D5" s="254">
        <v>85202</v>
      </c>
      <c r="E5" s="254">
        <v>80129</v>
      </c>
      <c r="F5" s="254">
        <v>80842</v>
      </c>
      <c r="G5" s="254">
        <v>83443</v>
      </c>
      <c r="H5" s="254">
        <v>83667</v>
      </c>
      <c r="I5" s="254">
        <v>82900</v>
      </c>
      <c r="J5" s="254">
        <v>82242.168458250846</v>
      </c>
    </row>
    <row r="6" spans="1:10" s="240" customFormat="1" ht="10.5" customHeight="1" x14ac:dyDescent="0.2">
      <c r="A6" s="236" t="s">
        <v>163</v>
      </c>
      <c r="B6" s="253"/>
      <c r="C6" s="253"/>
      <c r="D6" s="253"/>
      <c r="E6" s="253"/>
      <c r="F6" s="253"/>
      <c r="G6" s="253"/>
      <c r="H6" s="253"/>
      <c r="I6" s="253"/>
      <c r="J6" s="253"/>
    </row>
    <row r="7" spans="1:10" ht="10.5" customHeight="1" x14ac:dyDescent="0.2">
      <c r="A7" s="235" t="s">
        <v>367</v>
      </c>
      <c r="B7" s="253">
        <v>85893</v>
      </c>
      <c r="C7" s="253">
        <v>67319.293593321607</v>
      </c>
      <c r="D7" s="253">
        <v>94633</v>
      </c>
      <c r="E7" s="253">
        <v>88944</v>
      </c>
      <c r="F7" s="253">
        <v>87076</v>
      </c>
      <c r="G7" s="253">
        <v>91816</v>
      </c>
      <c r="H7" s="253">
        <v>93409</v>
      </c>
      <c r="I7" s="253">
        <v>93987</v>
      </c>
      <c r="J7" s="253">
        <v>95509.709681890643</v>
      </c>
    </row>
    <row r="8" spans="1:10" ht="10.5" customHeight="1" x14ac:dyDescent="0.2">
      <c r="A8" s="235" t="s">
        <v>366</v>
      </c>
      <c r="B8" s="253">
        <v>73714</v>
      </c>
      <c r="C8" s="253">
        <v>56421.982218403682</v>
      </c>
      <c r="D8" s="253">
        <v>79056</v>
      </c>
      <c r="E8" s="253">
        <v>73292</v>
      </c>
      <c r="F8" s="253">
        <v>76738</v>
      </c>
      <c r="G8" s="253">
        <v>78439</v>
      </c>
      <c r="H8" s="253">
        <v>78783</v>
      </c>
      <c r="I8" s="253">
        <v>78202</v>
      </c>
      <c r="J8" s="253">
        <v>77410.332205956583</v>
      </c>
    </row>
    <row r="9" spans="1:10" ht="10.5" customHeight="1" x14ac:dyDescent="0.2">
      <c r="A9" s="235" t="s">
        <v>374</v>
      </c>
      <c r="B9" s="253"/>
      <c r="C9" s="253"/>
      <c r="D9" s="253"/>
      <c r="E9" s="253"/>
      <c r="F9" s="253"/>
      <c r="G9" s="253"/>
      <c r="H9" s="253"/>
      <c r="I9" s="253"/>
      <c r="J9" s="253"/>
    </row>
    <row r="10" spans="1:10" ht="10.5" customHeight="1" x14ac:dyDescent="0.2">
      <c r="A10" s="233" t="s">
        <v>135</v>
      </c>
      <c r="B10" s="253">
        <v>87482</v>
      </c>
      <c r="C10" s="253">
        <v>113999.9261899657</v>
      </c>
      <c r="D10" s="253">
        <v>93804</v>
      </c>
      <c r="E10" s="253">
        <v>83059</v>
      </c>
      <c r="F10" s="253">
        <v>82692</v>
      </c>
      <c r="G10" s="253">
        <v>85693</v>
      </c>
      <c r="H10" s="253">
        <v>86825</v>
      </c>
      <c r="I10" s="253">
        <v>87197</v>
      </c>
      <c r="J10" s="253">
        <v>87930.820508722871</v>
      </c>
    </row>
    <row r="11" spans="1:10" ht="10.5" customHeight="1" x14ac:dyDescent="0.2">
      <c r="A11" s="233" t="s">
        <v>64</v>
      </c>
      <c r="B11" s="253"/>
      <c r="C11" s="253"/>
      <c r="D11" s="253"/>
      <c r="E11" s="253"/>
      <c r="F11" s="253"/>
      <c r="G11" s="253"/>
      <c r="H11" s="253"/>
      <c r="I11" s="253"/>
      <c r="J11" s="253"/>
    </row>
    <row r="12" spans="1:10" ht="10.5" customHeight="1" x14ac:dyDescent="0.2">
      <c r="A12" s="231" t="s">
        <v>367</v>
      </c>
      <c r="B12" s="253">
        <v>97884</v>
      </c>
      <c r="C12" s="253">
        <v>140145.39335708832</v>
      </c>
      <c r="D12" s="252">
        <v>109620</v>
      </c>
      <c r="E12" s="253">
        <v>94311</v>
      </c>
      <c r="F12" s="253">
        <v>88802</v>
      </c>
      <c r="G12" s="253">
        <v>93865</v>
      </c>
      <c r="H12" s="253">
        <v>94427</v>
      </c>
      <c r="I12" s="253">
        <v>94751</v>
      </c>
      <c r="J12" s="253">
        <v>96570.504004977061</v>
      </c>
    </row>
    <row r="13" spans="1:10" ht="10.5" customHeight="1" x14ac:dyDescent="0.2">
      <c r="A13" s="231" t="s">
        <v>366</v>
      </c>
      <c r="B13" s="253">
        <v>81262</v>
      </c>
      <c r="C13" s="253">
        <v>94973.15447305057</v>
      </c>
      <c r="D13" s="253">
        <v>86062</v>
      </c>
      <c r="E13" s="253">
        <v>75309</v>
      </c>
      <c r="F13" s="253">
        <v>78855</v>
      </c>
      <c r="G13" s="253">
        <v>80800</v>
      </c>
      <c r="H13" s="253">
        <v>82532</v>
      </c>
      <c r="I13" s="253">
        <v>83134</v>
      </c>
      <c r="J13" s="253">
        <v>83430.387466580243</v>
      </c>
    </row>
    <row r="14" spans="1:10" ht="10.5" customHeight="1" x14ac:dyDescent="0.2">
      <c r="A14" s="233" t="s">
        <v>373</v>
      </c>
      <c r="B14" s="253">
        <v>76741</v>
      </c>
      <c r="C14" s="230" t="s">
        <v>371</v>
      </c>
      <c r="D14" s="253">
        <v>68660</v>
      </c>
      <c r="E14" s="253">
        <v>73514</v>
      </c>
      <c r="F14" s="252">
        <v>78006</v>
      </c>
      <c r="G14" s="252">
        <v>82288</v>
      </c>
      <c r="H14" s="252">
        <v>84882</v>
      </c>
      <c r="I14" s="252">
        <v>85322</v>
      </c>
      <c r="J14" s="253">
        <v>84447.475175144689</v>
      </c>
    </row>
    <row r="15" spans="1:10" ht="10.5" customHeight="1" x14ac:dyDescent="0.2">
      <c r="A15" s="233" t="s">
        <v>64</v>
      </c>
      <c r="B15" s="253"/>
      <c r="C15" s="253"/>
      <c r="D15" s="253"/>
      <c r="E15" s="253"/>
      <c r="F15" s="253"/>
      <c r="G15" s="253"/>
      <c r="H15" s="253"/>
      <c r="I15" s="253"/>
      <c r="J15" s="253"/>
    </row>
    <row r="16" spans="1:10" ht="10.5" customHeight="1" x14ac:dyDescent="0.2">
      <c r="A16" s="231" t="s">
        <v>367</v>
      </c>
      <c r="B16" s="253">
        <v>80883</v>
      </c>
      <c r="C16" s="230" t="s">
        <v>371</v>
      </c>
      <c r="D16" s="253">
        <v>75720</v>
      </c>
      <c r="E16" s="253">
        <v>77390</v>
      </c>
      <c r="F16" s="252">
        <v>82305</v>
      </c>
      <c r="G16" s="252">
        <v>84664</v>
      </c>
      <c r="H16" s="252">
        <v>88562</v>
      </c>
      <c r="I16" s="252">
        <v>89312</v>
      </c>
      <c r="J16" s="253">
        <v>87530.461886304911</v>
      </c>
    </row>
    <row r="17" spans="1:10" ht="10.5" customHeight="1" x14ac:dyDescent="0.2">
      <c r="A17" s="231" t="s">
        <v>366</v>
      </c>
      <c r="B17" s="253">
        <v>72662</v>
      </c>
      <c r="C17" s="230" t="s">
        <v>371</v>
      </c>
      <c r="D17" s="253">
        <v>64989</v>
      </c>
      <c r="E17" s="253">
        <v>68764</v>
      </c>
      <c r="F17" s="253">
        <v>73722</v>
      </c>
      <c r="G17" s="253">
        <v>79734</v>
      </c>
      <c r="H17" s="253">
        <v>81591</v>
      </c>
      <c r="I17" s="253">
        <v>82291</v>
      </c>
      <c r="J17" s="253">
        <v>81696.775792507207</v>
      </c>
    </row>
    <row r="18" spans="1:10" ht="10.5" customHeight="1" x14ac:dyDescent="0.2">
      <c r="A18" s="233" t="s">
        <v>372</v>
      </c>
      <c r="B18" s="253">
        <v>62820</v>
      </c>
      <c r="C18" s="253">
        <v>59959.265756843226</v>
      </c>
      <c r="D18" s="253">
        <v>69797</v>
      </c>
      <c r="E18" s="230" t="s">
        <v>371</v>
      </c>
      <c r="F18" s="230" t="s">
        <v>371</v>
      </c>
      <c r="G18" s="230" t="s">
        <v>371</v>
      </c>
      <c r="H18" s="230" t="s">
        <v>371</v>
      </c>
      <c r="I18" s="230" t="s">
        <v>371</v>
      </c>
      <c r="J18" s="230" t="s">
        <v>371</v>
      </c>
    </row>
    <row r="19" spans="1:10" ht="10.5" customHeight="1" x14ac:dyDescent="0.2">
      <c r="A19" s="233" t="s">
        <v>64</v>
      </c>
      <c r="B19" s="253"/>
      <c r="C19" s="253"/>
      <c r="D19" s="253"/>
      <c r="E19" s="253"/>
      <c r="F19" s="253"/>
      <c r="G19" s="253"/>
      <c r="H19" s="253"/>
      <c r="I19" s="253"/>
      <c r="J19" s="253"/>
    </row>
    <row r="20" spans="1:10" ht="10.5" customHeight="1" x14ac:dyDescent="0.2">
      <c r="A20" s="231" t="s">
        <v>367</v>
      </c>
      <c r="B20" s="229">
        <v>66634</v>
      </c>
      <c r="C20" s="229">
        <v>63134.504019899323</v>
      </c>
      <c r="D20" s="229">
        <v>74299</v>
      </c>
      <c r="E20" s="230" t="s">
        <v>371</v>
      </c>
      <c r="F20" s="230" t="s">
        <v>371</v>
      </c>
      <c r="G20" s="230" t="s">
        <v>371</v>
      </c>
      <c r="H20" s="230" t="s">
        <v>371</v>
      </c>
      <c r="I20" s="230" t="s">
        <v>371</v>
      </c>
      <c r="J20" s="230" t="s">
        <v>371</v>
      </c>
    </row>
    <row r="21" spans="1:10" ht="10.5" customHeight="1" x14ac:dyDescent="0.2">
      <c r="A21" s="231" t="s">
        <v>366</v>
      </c>
      <c r="B21" s="253">
        <v>58807</v>
      </c>
      <c r="C21" s="253">
        <v>56829.464629736249</v>
      </c>
      <c r="D21" s="253">
        <v>64234</v>
      </c>
      <c r="E21" s="230" t="s">
        <v>371</v>
      </c>
      <c r="F21" s="230" t="s">
        <v>371</v>
      </c>
      <c r="G21" s="230" t="s">
        <v>371</v>
      </c>
      <c r="H21" s="230" t="s">
        <v>371</v>
      </c>
      <c r="I21" s="230" t="s">
        <v>371</v>
      </c>
      <c r="J21" s="230" t="s">
        <v>371</v>
      </c>
    </row>
    <row r="22" spans="1:10" ht="10.5" customHeight="1" x14ac:dyDescent="0.2">
      <c r="A22" s="233" t="s">
        <v>370</v>
      </c>
      <c r="B22" s="253">
        <v>54416</v>
      </c>
      <c r="C22" s="253">
        <v>36456.958460810594</v>
      </c>
      <c r="D22" s="253">
        <v>50588</v>
      </c>
      <c r="E22" s="253">
        <v>51208</v>
      </c>
      <c r="F22" s="253">
        <v>54883</v>
      </c>
      <c r="G22" s="253">
        <v>58041</v>
      </c>
      <c r="H22" s="253">
        <v>60287</v>
      </c>
      <c r="I22" s="253">
        <v>62906</v>
      </c>
      <c r="J22" s="253">
        <v>65555.377921092571</v>
      </c>
    </row>
    <row r="23" spans="1:10" ht="10.5" customHeight="1" x14ac:dyDescent="0.2">
      <c r="A23" s="233" t="s">
        <v>64</v>
      </c>
      <c r="B23" s="229"/>
      <c r="C23" s="229"/>
      <c r="D23" s="229"/>
      <c r="E23" s="229"/>
      <c r="F23" s="229"/>
      <c r="G23" s="229"/>
      <c r="H23" s="229"/>
      <c r="I23" s="229"/>
      <c r="J23" s="229"/>
    </row>
    <row r="24" spans="1:10" ht="10.5" customHeight="1" x14ac:dyDescent="0.2">
      <c r="A24" s="231" t="s">
        <v>367</v>
      </c>
      <c r="B24" s="253">
        <v>29341</v>
      </c>
      <c r="C24" s="253">
        <v>27728.002035002035</v>
      </c>
      <c r="D24" s="253">
        <v>43026</v>
      </c>
      <c r="E24" s="253">
        <v>36222</v>
      </c>
      <c r="F24" s="253">
        <v>34730</v>
      </c>
      <c r="G24" s="253">
        <v>31751</v>
      </c>
      <c r="H24" s="253">
        <v>30437</v>
      </c>
      <c r="I24" s="253">
        <v>33541</v>
      </c>
      <c r="J24" s="253">
        <v>36258.857142857145</v>
      </c>
    </row>
    <row r="25" spans="1:10" ht="10.5" customHeight="1" x14ac:dyDescent="0.2">
      <c r="A25" s="231" t="s">
        <v>366</v>
      </c>
      <c r="B25" s="253">
        <v>55440</v>
      </c>
      <c r="C25" s="253">
        <v>38058.021947668996</v>
      </c>
      <c r="D25" s="253">
        <v>51235</v>
      </c>
      <c r="E25" s="253">
        <v>51360</v>
      </c>
      <c r="F25" s="253">
        <v>55034</v>
      </c>
      <c r="G25" s="253">
        <v>58149</v>
      </c>
      <c r="H25" s="253">
        <v>60391</v>
      </c>
      <c r="I25" s="253">
        <v>62979</v>
      </c>
      <c r="J25" s="253">
        <v>65602.131240975752</v>
      </c>
    </row>
    <row r="26" spans="1:10" ht="10.5" customHeight="1" x14ac:dyDescent="0.2">
      <c r="A26" s="239" t="s">
        <v>369</v>
      </c>
      <c r="B26" s="255">
        <v>29206</v>
      </c>
      <c r="C26" s="255">
        <v>28556.158027259004</v>
      </c>
      <c r="D26" s="255">
        <v>38029</v>
      </c>
      <c r="E26" s="255">
        <v>24802</v>
      </c>
      <c r="F26" s="255">
        <v>23925</v>
      </c>
      <c r="G26" s="255">
        <v>24351</v>
      </c>
      <c r="H26" s="255">
        <v>26837</v>
      </c>
      <c r="I26" s="255">
        <v>32069</v>
      </c>
      <c r="J26" s="254">
        <v>43032.367486889874</v>
      </c>
    </row>
    <row r="27" spans="1:10" x14ac:dyDescent="0.2">
      <c r="A27" s="236" t="s">
        <v>64</v>
      </c>
      <c r="B27" s="253"/>
      <c r="C27" s="253"/>
      <c r="D27" s="253"/>
      <c r="E27" s="253"/>
      <c r="F27" s="253"/>
      <c r="G27" s="253"/>
      <c r="H27" s="253"/>
      <c r="I27" s="253"/>
      <c r="J27" s="253"/>
    </row>
    <row r="28" spans="1:10" x14ac:dyDescent="0.2">
      <c r="A28" s="235" t="s">
        <v>367</v>
      </c>
      <c r="B28" s="252">
        <v>32122</v>
      </c>
      <c r="C28" s="252">
        <v>29837.868642234014</v>
      </c>
      <c r="D28" s="252">
        <v>44975</v>
      </c>
      <c r="E28" s="252">
        <v>30833</v>
      </c>
      <c r="F28" s="252">
        <v>34556</v>
      </c>
      <c r="G28" s="252">
        <v>39999</v>
      </c>
      <c r="H28" s="252">
        <v>43309</v>
      </c>
      <c r="I28" s="252">
        <v>51399</v>
      </c>
      <c r="J28" s="252">
        <v>56014.953125</v>
      </c>
    </row>
    <row r="29" spans="1:10" x14ac:dyDescent="0.2">
      <c r="A29" s="235" t="s">
        <v>366</v>
      </c>
      <c r="B29" s="252">
        <v>27434</v>
      </c>
      <c r="C29" s="252">
        <v>27448.854687315517</v>
      </c>
      <c r="D29" s="252">
        <v>32358</v>
      </c>
      <c r="E29" s="252">
        <v>24136</v>
      </c>
      <c r="F29" s="252">
        <v>23267</v>
      </c>
      <c r="G29" s="252">
        <v>23610</v>
      </c>
      <c r="H29" s="252">
        <v>26198</v>
      </c>
      <c r="I29" s="252">
        <v>31320</v>
      </c>
      <c r="J29" s="252">
        <v>42325.531688643132</v>
      </c>
    </row>
    <row r="30" spans="1:10" x14ac:dyDescent="0.2">
      <c r="A30" s="235" t="s">
        <v>374</v>
      </c>
      <c r="B30" s="252"/>
      <c r="C30" s="252"/>
      <c r="D30" s="252"/>
      <c r="E30" s="252"/>
      <c r="F30" s="252"/>
      <c r="G30" s="252"/>
      <c r="H30" s="252"/>
      <c r="I30" s="252"/>
      <c r="J30" s="252"/>
    </row>
    <row r="31" spans="1:10" ht="21.75" customHeight="1" x14ac:dyDescent="0.2">
      <c r="A31" s="234" t="s">
        <v>388</v>
      </c>
      <c r="B31" s="252">
        <v>30097</v>
      </c>
      <c r="C31" s="252">
        <v>28337.551339240108</v>
      </c>
      <c r="D31" s="252">
        <v>38596</v>
      </c>
      <c r="E31" s="252">
        <v>29535</v>
      </c>
      <c r="F31" s="252">
        <v>31167</v>
      </c>
      <c r="G31" s="252">
        <v>30999</v>
      </c>
      <c r="H31" s="252">
        <v>31172</v>
      </c>
      <c r="I31" s="252">
        <v>32114</v>
      </c>
      <c r="J31" s="252">
        <v>33829.476415094337</v>
      </c>
    </row>
    <row r="32" spans="1:10" ht="11.1" customHeight="1" x14ac:dyDescent="0.2">
      <c r="A32" s="233" t="s">
        <v>64</v>
      </c>
      <c r="B32" s="252"/>
      <c r="C32" s="252"/>
      <c r="D32" s="252"/>
      <c r="E32" s="252"/>
      <c r="F32" s="252"/>
      <c r="G32" s="252"/>
      <c r="H32" s="252"/>
      <c r="I32" s="252"/>
      <c r="J32" s="252"/>
    </row>
    <row r="33" spans="1:10" x14ac:dyDescent="0.2">
      <c r="A33" s="231" t="s">
        <v>367</v>
      </c>
      <c r="B33" s="252">
        <v>33031</v>
      </c>
      <c r="C33" s="252">
        <v>30363.413302985147</v>
      </c>
      <c r="D33" s="252">
        <v>46038</v>
      </c>
      <c r="E33" s="252">
        <v>29356</v>
      </c>
      <c r="F33" s="252">
        <v>31228</v>
      </c>
      <c r="G33" s="252">
        <v>34021</v>
      </c>
      <c r="H33" s="252">
        <v>32065</v>
      </c>
      <c r="I33" s="252">
        <v>37832</v>
      </c>
      <c r="J33" s="252">
        <v>32903.083333333336</v>
      </c>
    </row>
    <row r="34" spans="1:10" x14ac:dyDescent="0.2">
      <c r="A34" s="231" t="s">
        <v>366</v>
      </c>
      <c r="B34" s="252">
        <v>28256</v>
      </c>
      <c r="C34" s="252">
        <v>26895.086034418429</v>
      </c>
      <c r="D34" s="252">
        <v>32756</v>
      </c>
      <c r="E34" s="252">
        <v>29557</v>
      </c>
      <c r="F34" s="252">
        <v>31162</v>
      </c>
      <c r="G34" s="252">
        <v>30828</v>
      </c>
      <c r="H34" s="252">
        <v>31135</v>
      </c>
      <c r="I34" s="252">
        <v>31868</v>
      </c>
      <c r="J34" s="252">
        <v>33885.06</v>
      </c>
    </row>
  </sheetData>
  <mergeCells count="4">
    <mergeCell ref="A2:A4"/>
    <mergeCell ref="B2:B4"/>
    <mergeCell ref="C4:J4"/>
    <mergeCell ref="C2:J2"/>
  </mergeCells>
  <pageMargins left="0.75" right="0.75" top="1" bottom="1" header="0.5" footer="0.5"/>
  <headerFooter alignWithMargins="0"/>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DFE1A1-6D4F-4079-8FF8-D2D5EC8CD199}">
  <sheetPr codeName="Munka4"/>
  <dimension ref="A1:E13"/>
  <sheetViews>
    <sheetView zoomScaleNormal="100" workbookViewId="0"/>
  </sheetViews>
  <sheetFormatPr defaultRowHeight="11.25" x14ac:dyDescent="0.2"/>
  <cols>
    <col min="1" max="1" width="22.28515625" style="32" customWidth="1"/>
    <col min="2" max="5" width="10.85546875" style="32" customWidth="1"/>
    <col min="6" max="16384" width="9.140625" style="32"/>
  </cols>
  <sheetData>
    <row r="1" spans="1:5" s="52" customFormat="1" ht="12" thickBot="1" x14ac:dyDescent="0.3">
      <c r="A1" s="55" t="s">
        <v>88</v>
      </c>
    </row>
    <row r="2" spans="1:5" s="68" customFormat="1" x14ac:dyDescent="0.2">
      <c r="A2" s="71" t="s">
        <v>87</v>
      </c>
      <c r="B2" s="70">
        <v>2000</v>
      </c>
      <c r="C2" s="70">
        <v>2005</v>
      </c>
      <c r="D2" s="70">
        <v>2006</v>
      </c>
      <c r="E2" s="69">
        <v>2007</v>
      </c>
    </row>
    <row r="3" spans="1:5" s="36" customFormat="1" x14ac:dyDescent="0.2">
      <c r="A3" s="66" t="s">
        <v>86</v>
      </c>
      <c r="B3" s="65">
        <v>398524</v>
      </c>
      <c r="C3" s="65">
        <v>441990</v>
      </c>
      <c r="D3" s="65">
        <v>440426</v>
      </c>
      <c r="E3" s="64">
        <v>451971</v>
      </c>
    </row>
    <row r="4" spans="1:5" x14ac:dyDescent="0.2">
      <c r="A4" s="46" t="s">
        <v>85</v>
      </c>
      <c r="B4" s="56"/>
      <c r="C4" s="56"/>
      <c r="D4" s="56"/>
      <c r="E4" s="59"/>
    </row>
    <row r="5" spans="1:5" ht="22.5" x14ac:dyDescent="0.2">
      <c r="A5" s="60" t="s">
        <v>84</v>
      </c>
      <c r="B5" s="56">
        <v>300423</v>
      </c>
      <c r="C5" s="56">
        <v>313781</v>
      </c>
      <c r="D5" s="56">
        <v>302398</v>
      </c>
      <c r="E5" s="59">
        <v>315792</v>
      </c>
    </row>
    <row r="6" spans="1:5" ht="22.5" x14ac:dyDescent="0.2">
      <c r="A6" s="60" t="s">
        <v>83</v>
      </c>
      <c r="B6" s="56">
        <v>51753</v>
      </c>
      <c r="C6" s="56">
        <v>82595</v>
      </c>
      <c r="D6" s="56">
        <v>94932</v>
      </c>
      <c r="E6" s="59">
        <v>100680</v>
      </c>
    </row>
    <row r="7" spans="1:5" ht="22.5" x14ac:dyDescent="0.2">
      <c r="A7" s="60" t="s">
        <v>82</v>
      </c>
      <c r="B7" s="56">
        <v>38550</v>
      </c>
      <c r="C7" s="56">
        <v>39619</v>
      </c>
      <c r="D7" s="56">
        <v>37416</v>
      </c>
      <c r="E7" s="59">
        <v>30462</v>
      </c>
    </row>
    <row r="8" spans="1:5" x14ac:dyDescent="0.2">
      <c r="A8" s="67" t="s">
        <v>81</v>
      </c>
      <c r="B8" s="56">
        <v>4064</v>
      </c>
      <c r="C8" s="56">
        <v>3481</v>
      </c>
      <c r="D8" s="56">
        <v>3285</v>
      </c>
      <c r="E8" s="59">
        <v>3189</v>
      </c>
    </row>
    <row r="9" spans="1:5" s="36" customFormat="1" ht="22.5" x14ac:dyDescent="0.2">
      <c r="A9" s="66" t="s">
        <v>80</v>
      </c>
      <c r="B9" s="65">
        <v>202122</v>
      </c>
      <c r="C9" s="65">
        <v>219125</v>
      </c>
      <c r="D9" s="65">
        <v>207247</v>
      </c>
      <c r="E9" s="64">
        <v>224752</v>
      </c>
    </row>
    <row r="10" spans="1:5" s="61" customFormat="1" x14ac:dyDescent="0.2">
      <c r="A10" s="61" t="s">
        <v>64</v>
      </c>
      <c r="B10" s="56"/>
      <c r="C10" s="56"/>
      <c r="D10" s="56"/>
      <c r="E10" s="63"/>
    </row>
    <row r="11" spans="1:5" ht="22.5" x14ac:dyDescent="0.2">
      <c r="A11" s="60" t="s">
        <v>79</v>
      </c>
      <c r="B11" s="56">
        <v>168669</v>
      </c>
      <c r="C11" s="56">
        <v>192784</v>
      </c>
      <c r="D11" s="56">
        <v>182452</v>
      </c>
      <c r="E11" s="59">
        <v>202926</v>
      </c>
    </row>
    <row r="12" spans="1:5" ht="22.5" x14ac:dyDescent="0.2">
      <c r="A12" s="60" t="s">
        <v>78</v>
      </c>
      <c r="B12" s="56">
        <v>28726</v>
      </c>
      <c r="C12" s="56">
        <v>23496</v>
      </c>
      <c r="D12" s="56">
        <v>22145</v>
      </c>
      <c r="E12" s="59">
        <v>19422</v>
      </c>
    </row>
    <row r="13" spans="1:5" s="52" customFormat="1" x14ac:dyDescent="0.2">
      <c r="A13" s="58" t="s">
        <v>77</v>
      </c>
      <c r="B13" s="56">
        <v>1655</v>
      </c>
      <c r="C13" s="56">
        <v>1479</v>
      </c>
      <c r="D13" s="56">
        <v>1370</v>
      </c>
      <c r="E13" s="57">
        <v>1389</v>
      </c>
    </row>
  </sheetData>
  <pageMargins left="0.74803149606299213" right="0.74803149606299213" top="0.62992125984251968" bottom="0.86614173228346458" header="0.17" footer="0.59055118110236227"/>
  <pageSetup paperSize="9" orientation="portrait" cellComments="atEnd"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B54E7F-A352-4B14-B0B5-0B1795655F7E}">
  <sheetPr codeName="Munka5"/>
  <dimension ref="A1:E19"/>
  <sheetViews>
    <sheetView zoomScaleNormal="100" workbookViewId="0"/>
  </sheetViews>
  <sheetFormatPr defaultRowHeight="11.25" x14ac:dyDescent="0.2"/>
  <cols>
    <col min="1" max="1" width="26.5703125" style="68" customWidth="1"/>
    <col min="2" max="5" width="8.7109375" style="68" customWidth="1"/>
    <col min="6" max="16384" width="9.140625" style="68"/>
  </cols>
  <sheetData>
    <row r="1" spans="1:5" s="85" customFormat="1" ht="12" thickBot="1" x14ac:dyDescent="0.3">
      <c r="A1" s="87" t="s">
        <v>105</v>
      </c>
      <c r="B1" s="86"/>
      <c r="C1" s="86"/>
      <c r="D1" s="86"/>
      <c r="E1" s="86"/>
    </row>
    <row r="2" spans="1:5" x14ac:dyDescent="0.2">
      <c r="A2" s="71" t="s">
        <v>104</v>
      </c>
      <c r="B2" s="70">
        <v>2000</v>
      </c>
      <c r="C2" s="70">
        <v>2005</v>
      </c>
      <c r="D2" s="70">
        <v>2006</v>
      </c>
      <c r="E2" s="69">
        <v>2007</v>
      </c>
    </row>
    <row r="3" spans="1:5" ht="22.5" x14ac:dyDescent="0.2">
      <c r="A3" s="76" t="s">
        <v>103</v>
      </c>
      <c r="B3" s="84">
        <v>3103.5</v>
      </c>
      <c r="C3" s="83">
        <v>3036.1</v>
      </c>
      <c r="D3" s="75">
        <v>3027.9</v>
      </c>
      <c r="E3" s="75">
        <v>3024.855</v>
      </c>
    </row>
    <row r="4" spans="1:5" x14ac:dyDescent="0.2">
      <c r="A4" s="82" t="s">
        <v>102</v>
      </c>
      <c r="B4" s="75">
        <v>30.4</v>
      </c>
      <c r="C4" s="75">
        <v>30.1</v>
      </c>
      <c r="D4" s="75">
        <v>30</v>
      </c>
      <c r="E4" s="75">
        <v>30.080761019073655</v>
      </c>
    </row>
    <row r="5" spans="1:5" x14ac:dyDescent="0.2">
      <c r="A5" s="68" t="s">
        <v>101</v>
      </c>
      <c r="B5" s="75">
        <v>1228.5</v>
      </c>
      <c r="C5" s="75">
        <v>2294.5</v>
      </c>
      <c r="D5" s="75">
        <v>2510.3000000000002</v>
      </c>
      <c r="E5" s="75">
        <v>2769.31</v>
      </c>
    </row>
    <row r="6" spans="1:5" x14ac:dyDescent="0.2">
      <c r="A6" s="82" t="s">
        <v>100</v>
      </c>
      <c r="B6" s="75">
        <v>9.3000000000000007</v>
      </c>
      <c r="C6" s="75">
        <v>10.4</v>
      </c>
      <c r="D6" s="75">
        <v>10.7</v>
      </c>
      <c r="E6" s="75">
        <v>10.9</v>
      </c>
    </row>
    <row r="7" spans="1:5" s="80" customFormat="1" ht="22.5" x14ac:dyDescent="0.2">
      <c r="A7" s="76" t="s">
        <v>99</v>
      </c>
      <c r="B7" s="81">
        <v>32986</v>
      </c>
      <c r="C7" s="81">
        <v>62978</v>
      </c>
      <c r="D7" s="81">
        <v>69088</v>
      </c>
      <c r="E7" s="81">
        <v>76293</v>
      </c>
    </row>
    <row r="8" spans="1:5" ht="22.5" x14ac:dyDescent="0.2">
      <c r="A8" s="76" t="s">
        <v>98</v>
      </c>
      <c r="B8" s="75">
        <v>59.1</v>
      </c>
      <c r="C8" s="75">
        <v>61.1</v>
      </c>
      <c r="D8" s="75">
        <v>62.3</v>
      </c>
      <c r="E8" s="75">
        <v>66.857999158721256</v>
      </c>
    </row>
    <row r="9" spans="1:5" s="78" customFormat="1" x14ac:dyDescent="0.25">
      <c r="A9" s="266" t="s">
        <v>97</v>
      </c>
      <c r="B9" s="266"/>
      <c r="C9" s="266"/>
      <c r="D9" s="266"/>
      <c r="E9" s="266"/>
    </row>
    <row r="10" spans="1:5" ht="22.5" x14ac:dyDescent="0.2">
      <c r="A10" s="76" t="s">
        <v>95</v>
      </c>
      <c r="B10" s="72">
        <v>100</v>
      </c>
      <c r="C10" s="79">
        <v>190.92342205784271</v>
      </c>
      <c r="D10" s="75">
        <v>209.44643181955982</v>
      </c>
      <c r="E10" s="75">
        <v>231.28903171042259</v>
      </c>
    </row>
    <row r="11" spans="1:5" x14ac:dyDescent="0.2">
      <c r="A11" s="68" t="s">
        <v>94</v>
      </c>
      <c r="B11" s="72" t="s">
        <v>93</v>
      </c>
      <c r="C11" s="79">
        <v>134.1</v>
      </c>
      <c r="D11" s="75">
        <v>140.80000000000001</v>
      </c>
      <c r="E11" s="75">
        <v>155.86007595863003</v>
      </c>
    </row>
    <row r="12" spans="1:5" ht="22.5" x14ac:dyDescent="0.2">
      <c r="A12" s="76" t="s">
        <v>92</v>
      </c>
      <c r="B12" s="72">
        <v>100</v>
      </c>
      <c r="C12" s="79">
        <v>142.37391652337266</v>
      </c>
      <c r="D12" s="75">
        <v>148.75456805366463</v>
      </c>
      <c r="E12" s="75">
        <v>148.39530283035</v>
      </c>
    </row>
    <row r="13" spans="1:5" s="78" customFormat="1" x14ac:dyDescent="0.25">
      <c r="A13" s="266" t="s">
        <v>96</v>
      </c>
      <c r="B13" s="266"/>
      <c r="C13" s="266"/>
      <c r="D13" s="266"/>
      <c r="E13" s="266"/>
    </row>
    <row r="14" spans="1:5" ht="22.5" x14ac:dyDescent="0.2">
      <c r="A14" s="76" t="s">
        <v>95</v>
      </c>
      <c r="B14" s="72">
        <v>111.3</v>
      </c>
      <c r="C14" s="75">
        <v>112</v>
      </c>
      <c r="D14" s="75">
        <v>109.70180062879101</v>
      </c>
      <c r="E14" s="75">
        <v>110.42872857804539</v>
      </c>
    </row>
    <row r="15" spans="1:5" x14ac:dyDescent="0.2">
      <c r="A15" s="68" t="s">
        <v>94</v>
      </c>
      <c r="B15" s="72" t="s">
        <v>93</v>
      </c>
      <c r="C15" s="75">
        <v>103.9</v>
      </c>
      <c r="D15" s="75">
        <v>105</v>
      </c>
      <c r="E15" s="75">
        <v>110.7</v>
      </c>
    </row>
    <row r="16" spans="1:5" ht="22.5" x14ac:dyDescent="0.2">
      <c r="A16" s="76" t="s">
        <v>92</v>
      </c>
      <c r="B16" s="77">
        <v>101.4</v>
      </c>
      <c r="C16" s="75">
        <v>107.79595765158807</v>
      </c>
      <c r="D16" s="75">
        <v>104.47790536075334</v>
      </c>
      <c r="E16" s="75">
        <v>99.754949031657986</v>
      </c>
    </row>
    <row r="17" spans="1:5" x14ac:dyDescent="0.2">
      <c r="A17" s="76" t="s">
        <v>91</v>
      </c>
      <c r="B17" s="72"/>
      <c r="C17" s="75"/>
      <c r="D17" s="75"/>
      <c r="E17" s="75"/>
    </row>
    <row r="18" spans="1:5" ht="22.5" x14ac:dyDescent="0.2">
      <c r="A18" s="74" t="s">
        <v>90</v>
      </c>
      <c r="B18" s="72">
        <v>110.8</v>
      </c>
      <c r="C18" s="73">
        <v>110.4</v>
      </c>
      <c r="D18" s="72">
        <v>108.2</v>
      </c>
      <c r="E18" s="72">
        <v>108.3</v>
      </c>
    </row>
    <row r="19" spans="1:5" ht="22.5" x14ac:dyDescent="0.2">
      <c r="A19" s="74" t="s">
        <v>89</v>
      </c>
      <c r="B19" s="72">
        <v>100.9</v>
      </c>
      <c r="C19" s="73">
        <v>106.3</v>
      </c>
      <c r="D19" s="72">
        <v>103</v>
      </c>
      <c r="E19" s="72">
        <v>97.8</v>
      </c>
    </row>
  </sheetData>
  <mergeCells count="2">
    <mergeCell ref="A9:E9"/>
    <mergeCell ref="A13:E13"/>
  </mergeCells>
  <pageMargins left="0.74803149606299213" right="0.74803149606299213" top="0.62992125984251968" bottom="0.86614173228346458" header="0.17" footer="0.59055118110236227"/>
  <pageSetup paperSize="9" orientation="portrait" cellComments="atEnd"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DAFE2-2D78-4A82-B3E8-7E3A65CC2FB9}">
  <sheetPr codeName="Munka6"/>
  <dimension ref="A1:E17"/>
  <sheetViews>
    <sheetView zoomScaleNormal="100" workbookViewId="0"/>
  </sheetViews>
  <sheetFormatPr defaultRowHeight="11.25" x14ac:dyDescent="0.2"/>
  <cols>
    <col min="1" max="1" width="12.7109375" style="32" customWidth="1"/>
    <col min="2" max="2" width="17.5703125" style="32" customWidth="1"/>
    <col min="3" max="3" width="19.140625" style="32" customWidth="1"/>
    <col min="4" max="4" width="19.85546875" style="32" customWidth="1"/>
    <col min="5" max="5" width="18.85546875" style="32" customWidth="1"/>
    <col min="6" max="16384" width="9.140625" style="32"/>
  </cols>
  <sheetData>
    <row r="1" spans="1:5" s="52" customFormat="1" ht="12" thickBot="1" x14ac:dyDescent="0.3">
      <c r="A1" s="55" t="s">
        <v>112</v>
      </c>
      <c r="B1" s="95"/>
      <c r="C1" s="95"/>
      <c r="D1" s="95"/>
      <c r="E1" s="94"/>
    </row>
    <row r="2" spans="1:5" s="88" customFormat="1" ht="22.5" x14ac:dyDescent="0.2">
      <c r="A2" s="267" t="s">
        <v>111</v>
      </c>
      <c r="B2" s="93" t="s">
        <v>110</v>
      </c>
      <c r="C2" s="92" t="s">
        <v>109</v>
      </c>
      <c r="D2" s="273" t="s">
        <v>108</v>
      </c>
      <c r="E2" s="269" t="s">
        <v>107</v>
      </c>
    </row>
    <row r="3" spans="1:5" s="88" customFormat="1" x14ac:dyDescent="0.2">
      <c r="A3" s="268"/>
      <c r="B3" s="271" t="s">
        <v>106</v>
      </c>
      <c r="C3" s="272"/>
      <c r="D3" s="274"/>
      <c r="E3" s="270"/>
    </row>
    <row r="4" spans="1:5" s="61" customFormat="1" x14ac:dyDescent="0.2">
      <c r="A4" s="91">
        <v>1990</v>
      </c>
      <c r="B4" s="56">
        <v>84038</v>
      </c>
      <c r="C4" s="56">
        <v>61326</v>
      </c>
      <c r="D4" s="90">
        <v>27008</v>
      </c>
      <c r="E4" s="90">
        <v>172372</v>
      </c>
    </row>
    <row r="5" spans="1:5" x14ac:dyDescent="0.2">
      <c r="A5" s="51">
        <v>1995</v>
      </c>
      <c r="B5" s="56">
        <v>47292</v>
      </c>
      <c r="C5" s="56">
        <v>61009</v>
      </c>
      <c r="D5" s="56">
        <v>34404</v>
      </c>
      <c r="E5" s="56">
        <v>142705</v>
      </c>
    </row>
    <row r="6" spans="1:5" x14ac:dyDescent="0.2">
      <c r="A6" s="51">
        <v>1996</v>
      </c>
      <c r="B6" s="56">
        <v>43550</v>
      </c>
      <c r="C6" s="56">
        <v>61957</v>
      </c>
      <c r="D6" s="56">
        <v>44320</v>
      </c>
      <c r="E6" s="56">
        <v>149827</v>
      </c>
    </row>
    <row r="7" spans="1:5" x14ac:dyDescent="0.2">
      <c r="A7" s="51">
        <v>1997</v>
      </c>
      <c r="B7" s="56">
        <v>41570</v>
      </c>
      <c r="C7" s="56">
        <v>55400</v>
      </c>
      <c r="D7" s="56">
        <v>42735</v>
      </c>
      <c r="E7" s="56">
        <v>139705</v>
      </c>
    </row>
    <row r="8" spans="1:5" x14ac:dyDescent="0.2">
      <c r="A8" s="51">
        <v>1998</v>
      </c>
      <c r="B8" s="56">
        <v>33203</v>
      </c>
      <c r="C8" s="56">
        <v>49280</v>
      </c>
      <c r="D8" s="62">
        <v>16990</v>
      </c>
      <c r="E8" s="56">
        <v>99473</v>
      </c>
    </row>
    <row r="9" spans="1:5" x14ac:dyDescent="0.2">
      <c r="A9" s="51">
        <v>1999</v>
      </c>
      <c r="B9" s="56">
        <v>38067</v>
      </c>
      <c r="C9" s="56">
        <v>48022</v>
      </c>
      <c r="D9" s="56">
        <v>3673</v>
      </c>
      <c r="E9" s="56">
        <v>89762</v>
      </c>
    </row>
    <row r="10" spans="1:5" x14ac:dyDescent="0.2">
      <c r="A10" s="51">
        <v>2000</v>
      </c>
      <c r="B10" s="56">
        <v>41577</v>
      </c>
      <c r="C10" s="56">
        <v>54196</v>
      </c>
      <c r="D10" s="56">
        <v>3574</v>
      </c>
      <c r="E10" s="56">
        <v>99347</v>
      </c>
    </row>
    <row r="11" spans="1:5" x14ac:dyDescent="0.2">
      <c r="A11" s="51">
        <v>2001</v>
      </c>
      <c r="B11" s="56">
        <v>43165</v>
      </c>
      <c r="C11" s="56">
        <v>58765</v>
      </c>
      <c r="D11" s="56">
        <v>3997</v>
      </c>
      <c r="E11" s="56">
        <v>105927</v>
      </c>
    </row>
    <row r="12" spans="1:5" x14ac:dyDescent="0.2">
      <c r="A12" s="51">
        <v>2002</v>
      </c>
      <c r="B12" s="56">
        <v>51427</v>
      </c>
      <c r="C12" s="56">
        <v>53214</v>
      </c>
      <c r="D12" s="56">
        <v>3477</v>
      </c>
      <c r="E12" s="56">
        <v>108118</v>
      </c>
    </row>
    <row r="13" spans="1:5" x14ac:dyDescent="0.2">
      <c r="A13" s="51">
        <v>2003</v>
      </c>
      <c r="B13" s="56">
        <v>47239</v>
      </c>
      <c r="C13" s="56">
        <v>52062</v>
      </c>
      <c r="D13" s="56">
        <v>4366</v>
      </c>
      <c r="E13" s="56">
        <v>103667</v>
      </c>
    </row>
    <row r="14" spans="1:5" x14ac:dyDescent="0.2">
      <c r="A14" s="89">
        <v>2004</v>
      </c>
      <c r="B14" s="56">
        <v>65886</v>
      </c>
      <c r="C14" s="56">
        <v>45966</v>
      </c>
      <c r="D14" s="56">
        <v>4120</v>
      </c>
      <c r="E14" s="56">
        <v>115972</v>
      </c>
    </row>
    <row r="15" spans="1:5" x14ac:dyDescent="0.2">
      <c r="A15" s="89">
        <v>2005</v>
      </c>
      <c r="B15" s="56">
        <v>77425</v>
      </c>
      <c r="C15" s="56">
        <v>42877</v>
      </c>
      <c r="D15" s="56">
        <v>3830</v>
      </c>
      <c r="E15" s="56">
        <f>D15+B15+C15</f>
        <v>124132</v>
      </c>
    </row>
    <row r="16" spans="1:5" s="52" customFormat="1" x14ac:dyDescent="0.2">
      <c r="A16" s="89">
        <v>2006</v>
      </c>
      <c r="B16" s="56">
        <v>78923</v>
      </c>
      <c r="C16" s="56">
        <v>39211</v>
      </c>
      <c r="D16" s="56">
        <v>3300</v>
      </c>
      <c r="E16" s="56">
        <v>121434</v>
      </c>
    </row>
    <row r="17" spans="1:5" x14ac:dyDescent="0.2">
      <c r="A17" s="88">
        <v>2007</v>
      </c>
      <c r="B17" s="56">
        <v>98553</v>
      </c>
      <c r="C17" s="56">
        <v>34386</v>
      </c>
      <c r="D17" s="56">
        <v>8210</v>
      </c>
      <c r="E17" s="56">
        <v>141149</v>
      </c>
    </row>
  </sheetData>
  <mergeCells count="4">
    <mergeCell ref="A2:A3"/>
    <mergeCell ref="E2:E3"/>
    <mergeCell ref="B3:C3"/>
    <mergeCell ref="D2:D3"/>
  </mergeCells>
  <pageMargins left="0.74803149606299213" right="0.74803149606299213" top="0.62992125984251968" bottom="0.86614173228346458" header="0.17" footer="0.59055118110236227"/>
  <pageSetup paperSize="9" orientation="portrait" cellComments="atEnd"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52CD38-6D19-4829-8E51-67839E5E3BA9}">
  <sheetPr codeName="Munka7"/>
  <dimension ref="A1:D17"/>
  <sheetViews>
    <sheetView zoomScaleNormal="100" workbookViewId="0"/>
  </sheetViews>
  <sheetFormatPr defaultRowHeight="11.25" x14ac:dyDescent="0.2"/>
  <cols>
    <col min="1" max="1" width="39.5703125" style="32" customWidth="1"/>
    <col min="2" max="4" width="16.140625" style="32" customWidth="1"/>
    <col min="5" max="16384" width="9.140625" style="32"/>
  </cols>
  <sheetData>
    <row r="1" spans="1:4" s="107" customFormat="1" ht="12" thickBot="1" x14ac:dyDescent="0.3">
      <c r="A1" s="109" t="s">
        <v>129</v>
      </c>
      <c r="B1" s="108"/>
      <c r="C1" s="108"/>
      <c r="D1" s="108"/>
    </row>
    <row r="2" spans="1:4" s="88" customFormat="1" x14ac:dyDescent="0.2">
      <c r="A2" s="106" t="s">
        <v>128</v>
      </c>
      <c r="B2" s="93" t="s">
        <v>127</v>
      </c>
      <c r="C2" s="105" t="s">
        <v>126</v>
      </c>
      <c r="D2" s="104" t="s">
        <v>66</v>
      </c>
    </row>
    <row r="3" spans="1:4" s="61" customFormat="1" x14ac:dyDescent="0.2">
      <c r="A3" s="103" t="s">
        <v>125</v>
      </c>
      <c r="B3" s="102">
        <v>642189</v>
      </c>
      <c r="C3" s="57">
        <v>1074126</v>
      </c>
      <c r="D3" s="101">
        <v>1716315</v>
      </c>
    </row>
    <row r="4" spans="1:4" x14ac:dyDescent="0.2">
      <c r="A4" s="99" t="s">
        <v>124</v>
      </c>
      <c r="B4" s="98">
        <v>401549</v>
      </c>
      <c r="C4" s="98">
        <v>393248</v>
      </c>
      <c r="D4" s="98">
        <v>794797</v>
      </c>
    </row>
    <row r="5" spans="1:4" x14ac:dyDescent="0.2">
      <c r="A5" s="60" t="s">
        <v>123</v>
      </c>
      <c r="B5" s="98">
        <v>179600</v>
      </c>
      <c r="C5" s="57">
        <v>182357</v>
      </c>
      <c r="D5" s="57">
        <v>361957</v>
      </c>
    </row>
    <row r="6" spans="1:4" x14ac:dyDescent="0.2">
      <c r="A6" s="60" t="s">
        <v>122</v>
      </c>
      <c r="B6" s="98">
        <v>221949</v>
      </c>
      <c r="C6" s="57">
        <v>210891</v>
      </c>
      <c r="D6" s="57">
        <v>432840</v>
      </c>
    </row>
    <row r="7" spans="1:4" x14ac:dyDescent="0.2">
      <c r="A7" s="100" t="s">
        <v>121</v>
      </c>
      <c r="B7" s="98">
        <v>11829</v>
      </c>
      <c r="C7" s="98">
        <v>2</v>
      </c>
      <c r="D7" s="98">
        <v>11831</v>
      </c>
    </row>
    <row r="8" spans="1:4" x14ac:dyDescent="0.2">
      <c r="A8" s="99" t="s">
        <v>120</v>
      </c>
      <c r="B8" s="98">
        <v>5814</v>
      </c>
      <c r="C8" s="98">
        <v>142246</v>
      </c>
      <c r="D8" s="98">
        <v>148060</v>
      </c>
    </row>
    <row r="9" spans="1:4" x14ac:dyDescent="0.2">
      <c r="A9" s="99" t="s">
        <v>119</v>
      </c>
      <c r="B9" s="98">
        <v>3</v>
      </c>
      <c r="C9" s="98">
        <v>118</v>
      </c>
      <c r="D9" s="98">
        <v>121</v>
      </c>
    </row>
    <row r="10" spans="1:4" x14ac:dyDescent="0.2">
      <c r="A10" s="99" t="s">
        <v>118</v>
      </c>
      <c r="B10" s="98">
        <v>51316</v>
      </c>
      <c r="C10" s="98">
        <v>53120</v>
      </c>
      <c r="D10" s="98">
        <v>104436</v>
      </c>
    </row>
    <row r="11" spans="1:4" x14ac:dyDescent="0.2">
      <c r="A11" s="99" t="s">
        <v>117</v>
      </c>
      <c r="B11" s="98">
        <v>848</v>
      </c>
      <c r="C11" s="98">
        <v>5608</v>
      </c>
      <c r="D11" s="98">
        <v>6456</v>
      </c>
    </row>
    <row r="12" spans="1:4" x14ac:dyDescent="0.2">
      <c r="A12" s="99" t="s">
        <v>116</v>
      </c>
      <c r="B12" s="98">
        <v>10947</v>
      </c>
      <c r="C12" s="98">
        <v>2273</v>
      </c>
      <c r="D12" s="98">
        <v>13220</v>
      </c>
    </row>
    <row r="13" spans="1:4" x14ac:dyDescent="0.2">
      <c r="A13" s="99" t="s">
        <v>82</v>
      </c>
      <c r="B13" s="98">
        <v>75179</v>
      </c>
      <c r="C13" s="98">
        <v>119798</v>
      </c>
      <c r="D13" s="98">
        <v>194977</v>
      </c>
    </row>
    <row r="14" spans="1:4" x14ac:dyDescent="0.2">
      <c r="A14" s="99" t="s">
        <v>115</v>
      </c>
      <c r="B14" s="98">
        <v>16628</v>
      </c>
      <c r="C14" s="98">
        <v>14049</v>
      </c>
      <c r="D14" s="98">
        <v>30677</v>
      </c>
    </row>
    <row r="15" spans="1:4" x14ac:dyDescent="0.2">
      <c r="A15" s="99" t="s">
        <v>114</v>
      </c>
      <c r="B15" s="98">
        <v>137</v>
      </c>
      <c r="C15" s="98">
        <v>29026</v>
      </c>
      <c r="D15" s="98">
        <v>29163</v>
      </c>
    </row>
    <row r="16" spans="1:4" x14ac:dyDescent="0.2">
      <c r="A16" s="99" t="s">
        <v>113</v>
      </c>
      <c r="B16" s="98">
        <v>1478</v>
      </c>
      <c r="C16" s="98">
        <v>2296</v>
      </c>
      <c r="D16" s="98">
        <v>3774</v>
      </c>
    </row>
    <row r="17" spans="1:4" s="36" customFormat="1" x14ac:dyDescent="0.2">
      <c r="A17" s="97" t="s">
        <v>66</v>
      </c>
      <c r="B17" s="96">
        <v>1217917</v>
      </c>
      <c r="C17" s="96">
        <v>1835910</v>
      </c>
      <c r="D17" s="96">
        <v>3053827</v>
      </c>
    </row>
  </sheetData>
  <pageMargins left="0.74803149606299213" right="0.74803149606299213" top="0.62992125984251968" bottom="0.86614173228346458" header="0.17" footer="0.59055118110236227"/>
  <pageSetup paperSize="9" orientation="portrait" cellComments="atEnd"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E5309-0517-41D0-AFFD-FBFB898AF9AD}">
  <sheetPr codeName="Munka8"/>
  <dimension ref="A1:D10"/>
  <sheetViews>
    <sheetView zoomScaleNormal="100" workbookViewId="0"/>
  </sheetViews>
  <sheetFormatPr defaultRowHeight="11.25" x14ac:dyDescent="0.2"/>
  <cols>
    <col min="1" max="1" width="24.140625" style="32" customWidth="1"/>
    <col min="2" max="4" width="11.42578125" style="32" customWidth="1"/>
    <col min="5" max="16384" width="9.140625" style="32"/>
  </cols>
  <sheetData>
    <row r="1" spans="1:4" ht="12" thickBot="1" x14ac:dyDescent="0.25">
      <c r="A1" s="55" t="s">
        <v>138</v>
      </c>
      <c r="B1" s="121"/>
      <c r="C1" s="121"/>
      <c r="D1" s="121"/>
    </row>
    <row r="2" spans="1:4" s="118" customFormat="1" ht="22.5" x14ac:dyDescent="0.2">
      <c r="A2" s="120" t="s">
        <v>137</v>
      </c>
      <c r="B2" s="119" t="s">
        <v>127</v>
      </c>
      <c r="C2" s="119" t="s">
        <v>126</v>
      </c>
      <c r="D2" s="53" t="s">
        <v>66</v>
      </c>
    </row>
    <row r="3" spans="1:4" x14ac:dyDescent="0.2">
      <c r="A3" s="32" t="s">
        <v>136</v>
      </c>
      <c r="B3" s="110">
        <v>88803</v>
      </c>
      <c r="C3" s="110">
        <v>76966</v>
      </c>
      <c r="D3" s="110">
        <v>81919</v>
      </c>
    </row>
    <row r="4" spans="1:4" x14ac:dyDescent="0.2">
      <c r="A4" s="32" t="s">
        <v>64</v>
      </c>
      <c r="B4" s="110"/>
      <c r="C4" s="110"/>
      <c r="D4" s="110"/>
    </row>
    <row r="5" spans="1:4" x14ac:dyDescent="0.2">
      <c r="A5" s="117" t="s">
        <v>135</v>
      </c>
      <c r="B5" s="110">
        <v>97884</v>
      </c>
      <c r="C5" s="110">
        <v>81262</v>
      </c>
      <c r="D5" s="110">
        <v>87482</v>
      </c>
    </row>
    <row r="6" spans="1:4" ht="22.5" x14ac:dyDescent="0.2">
      <c r="A6" s="116" t="s">
        <v>134</v>
      </c>
      <c r="B6" s="110">
        <v>120463</v>
      </c>
      <c r="C6" s="110">
        <v>92204</v>
      </c>
      <c r="D6" s="110">
        <v>102940</v>
      </c>
    </row>
    <row r="7" spans="1:4" s="115" customFormat="1" x14ac:dyDescent="0.2">
      <c r="A7" s="41" t="s">
        <v>133</v>
      </c>
      <c r="B7" s="110">
        <v>80883</v>
      </c>
      <c r="C7" s="110">
        <v>72662</v>
      </c>
      <c r="D7" s="110">
        <v>76741</v>
      </c>
    </row>
    <row r="8" spans="1:4" x14ac:dyDescent="0.2">
      <c r="A8" s="114" t="s">
        <v>132</v>
      </c>
      <c r="B8" s="110">
        <v>66634</v>
      </c>
      <c r="C8" s="110">
        <v>58807</v>
      </c>
      <c r="D8" s="110">
        <v>62820</v>
      </c>
    </row>
    <row r="9" spans="1:4" x14ac:dyDescent="0.2">
      <c r="A9" s="113" t="s">
        <v>131</v>
      </c>
      <c r="B9" s="112">
        <v>29351</v>
      </c>
      <c r="C9" s="112">
        <v>55444</v>
      </c>
      <c r="D9" s="112">
        <v>54419</v>
      </c>
    </row>
    <row r="10" spans="1:4" x14ac:dyDescent="0.2">
      <c r="A10" s="36" t="s">
        <v>130</v>
      </c>
      <c r="B10" s="111">
        <v>85893</v>
      </c>
      <c r="C10" s="111">
        <v>73714</v>
      </c>
      <c r="D10" s="111">
        <v>78597</v>
      </c>
    </row>
  </sheetData>
  <pageMargins left="0.74803149606299213" right="0.74803149606299213" top="0.62992125984251968" bottom="0.86614173228346458" header="0.17" footer="0.59055118110236227"/>
  <pageSetup paperSize="9" orientation="portrait" cellComments="atEnd" r:id="rId1"/>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554BA2-236E-4EA0-A88B-6C68B8C3EED3}">
  <sheetPr codeName="Munka9"/>
  <dimension ref="A1:F48"/>
  <sheetViews>
    <sheetView zoomScaleNormal="100" workbookViewId="0"/>
  </sheetViews>
  <sheetFormatPr defaultRowHeight="11.25" x14ac:dyDescent="0.2"/>
  <cols>
    <col min="1" max="1" width="15.140625" style="32" customWidth="1"/>
    <col min="2" max="6" width="14.140625" style="32" customWidth="1"/>
    <col min="7" max="16384" width="9.140625" style="32"/>
  </cols>
  <sheetData>
    <row r="1" spans="1:6" s="52" customFormat="1" ht="12" thickBot="1" x14ac:dyDescent="0.3">
      <c r="A1" s="134" t="s">
        <v>158</v>
      </c>
      <c r="C1" s="134"/>
      <c r="D1" s="134"/>
      <c r="E1" s="134"/>
      <c r="F1" s="134"/>
    </row>
    <row r="2" spans="1:6" x14ac:dyDescent="0.2">
      <c r="A2" s="267" t="s">
        <v>157</v>
      </c>
      <c r="B2" s="273" t="s">
        <v>125</v>
      </c>
      <c r="C2" s="276" t="s">
        <v>156</v>
      </c>
      <c r="D2" s="277"/>
      <c r="E2" s="273" t="s">
        <v>155</v>
      </c>
      <c r="F2" s="269" t="s">
        <v>154</v>
      </c>
    </row>
    <row r="3" spans="1:6" ht="22.5" x14ac:dyDescent="0.2">
      <c r="A3" s="278"/>
      <c r="B3" s="274"/>
      <c r="C3" s="133" t="s">
        <v>153</v>
      </c>
      <c r="D3" s="132" t="s">
        <v>152</v>
      </c>
      <c r="E3" s="274"/>
      <c r="F3" s="270"/>
    </row>
    <row r="4" spans="1:6" s="46" customFormat="1" x14ac:dyDescent="0.25">
      <c r="A4" s="275" t="s">
        <v>127</v>
      </c>
      <c r="B4" s="275"/>
      <c r="C4" s="275"/>
      <c r="D4" s="275"/>
      <c r="E4" s="275"/>
      <c r="F4" s="275"/>
    </row>
    <row r="5" spans="1:6" x14ac:dyDescent="0.2">
      <c r="A5" s="127" t="s">
        <v>151</v>
      </c>
      <c r="B5" s="130">
        <v>2984</v>
      </c>
      <c r="C5" s="130">
        <v>144</v>
      </c>
      <c r="D5" s="130">
        <v>415</v>
      </c>
      <c r="E5" s="125">
        <v>0</v>
      </c>
      <c r="F5" s="130">
        <v>3543</v>
      </c>
    </row>
    <row r="6" spans="1:6" x14ac:dyDescent="0.2">
      <c r="A6" s="32" t="s">
        <v>150</v>
      </c>
      <c r="B6" s="130">
        <v>2141</v>
      </c>
      <c r="C6" s="130">
        <v>239</v>
      </c>
      <c r="D6" s="130">
        <v>1874</v>
      </c>
      <c r="E6" s="125">
        <v>0</v>
      </c>
      <c r="F6" s="130">
        <v>4254</v>
      </c>
    </row>
    <row r="7" spans="1:6" x14ac:dyDescent="0.2">
      <c r="A7" s="32" t="s">
        <v>149</v>
      </c>
      <c r="B7" s="130">
        <v>8836</v>
      </c>
      <c r="C7" s="130">
        <v>2261</v>
      </c>
      <c r="D7" s="130">
        <v>18937</v>
      </c>
      <c r="E7" s="131">
        <v>12</v>
      </c>
      <c r="F7" s="130">
        <v>30046</v>
      </c>
    </row>
    <row r="8" spans="1:6" x14ac:dyDescent="0.2">
      <c r="A8" s="32" t="s">
        <v>148</v>
      </c>
      <c r="B8" s="130">
        <v>21508</v>
      </c>
      <c r="C8" s="130">
        <v>7803</v>
      </c>
      <c r="D8" s="130">
        <v>37013</v>
      </c>
      <c r="E8" s="131">
        <v>65</v>
      </c>
      <c r="F8" s="130">
        <v>66389</v>
      </c>
    </row>
    <row r="9" spans="1:6" x14ac:dyDescent="0.2">
      <c r="A9" s="32" t="s">
        <v>147</v>
      </c>
      <c r="B9" s="130">
        <v>44092</v>
      </c>
      <c r="C9" s="130">
        <v>22957</v>
      </c>
      <c r="D9" s="130">
        <v>49359</v>
      </c>
      <c r="E9" s="131">
        <v>117</v>
      </c>
      <c r="F9" s="130">
        <v>116525</v>
      </c>
    </row>
    <row r="10" spans="1:6" x14ac:dyDescent="0.2">
      <c r="A10" s="32" t="s">
        <v>146</v>
      </c>
      <c r="B10" s="130">
        <v>78646</v>
      </c>
      <c r="C10" s="130">
        <v>40934</v>
      </c>
      <c r="D10" s="130">
        <v>39432</v>
      </c>
      <c r="E10" s="131">
        <v>195</v>
      </c>
      <c r="F10" s="130">
        <v>159207</v>
      </c>
    </row>
    <row r="11" spans="1:6" x14ac:dyDescent="0.2">
      <c r="A11" s="32" t="s">
        <v>145</v>
      </c>
      <c r="B11" s="130">
        <v>83892</v>
      </c>
      <c r="C11" s="130">
        <v>33191</v>
      </c>
      <c r="D11" s="130">
        <v>24816</v>
      </c>
      <c r="E11" s="131">
        <v>387</v>
      </c>
      <c r="F11" s="130">
        <v>142286</v>
      </c>
    </row>
    <row r="12" spans="1:6" x14ac:dyDescent="0.2">
      <c r="A12" s="32" t="s">
        <v>144</v>
      </c>
      <c r="B12" s="130">
        <v>74792</v>
      </c>
      <c r="C12" s="130">
        <v>21910</v>
      </c>
      <c r="D12" s="130">
        <v>15896</v>
      </c>
      <c r="E12" s="131">
        <v>650</v>
      </c>
      <c r="F12" s="130">
        <v>113248</v>
      </c>
    </row>
    <row r="13" spans="1:6" x14ac:dyDescent="0.2">
      <c r="A13" s="32" t="s">
        <v>143</v>
      </c>
      <c r="B13" s="130">
        <v>63696</v>
      </c>
      <c r="C13" s="130">
        <v>14917</v>
      </c>
      <c r="D13" s="130">
        <v>11051</v>
      </c>
      <c r="E13" s="131">
        <v>960</v>
      </c>
      <c r="F13" s="130">
        <v>90624</v>
      </c>
    </row>
    <row r="14" spans="1:6" x14ac:dyDescent="0.2">
      <c r="A14" s="32" t="s">
        <v>142</v>
      </c>
      <c r="B14" s="130">
        <v>55554</v>
      </c>
      <c r="C14" s="130">
        <v>10652</v>
      </c>
      <c r="D14" s="130">
        <v>7725</v>
      </c>
      <c r="E14" s="130">
        <v>1144</v>
      </c>
      <c r="F14" s="130">
        <v>75075</v>
      </c>
    </row>
    <row r="15" spans="1:6" x14ac:dyDescent="0.2">
      <c r="A15" s="32" t="s">
        <v>141</v>
      </c>
      <c r="B15" s="130">
        <v>47121</v>
      </c>
      <c r="C15" s="130">
        <v>7780</v>
      </c>
      <c r="D15" s="130">
        <v>5290</v>
      </c>
      <c r="E15" s="130">
        <v>1359</v>
      </c>
      <c r="F15" s="130">
        <v>61550</v>
      </c>
    </row>
    <row r="16" spans="1:6" x14ac:dyDescent="0.2">
      <c r="A16" s="32" t="s">
        <v>140</v>
      </c>
      <c r="B16" s="130">
        <v>99086</v>
      </c>
      <c r="C16" s="130">
        <v>12902</v>
      </c>
      <c r="D16" s="130">
        <v>7233</v>
      </c>
      <c r="E16" s="130">
        <v>3330</v>
      </c>
      <c r="F16" s="130">
        <v>122551</v>
      </c>
    </row>
    <row r="17" spans="1:6" s="52" customFormat="1" x14ac:dyDescent="0.2">
      <c r="A17" s="32" t="s">
        <v>139</v>
      </c>
      <c r="B17" s="130">
        <v>59841</v>
      </c>
      <c r="C17" s="130">
        <v>3910</v>
      </c>
      <c r="D17" s="130">
        <v>2908</v>
      </c>
      <c r="E17" s="130">
        <v>3610</v>
      </c>
      <c r="F17" s="130">
        <v>70269</v>
      </c>
    </row>
    <row r="18" spans="1:6" s="52" customFormat="1" x14ac:dyDescent="0.25">
      <c r="A18" s="107" t="s">
        <v>66</v>
      </c>
      <c r="B18" s="129">
        <v>642189</v>
      </c>
      <c r="C18" s="129">
        <v>179600</v>
      </c>
      <c r="D18" s="129">
        <v>221949</v>
      </c>
      <c r="E18" s="129">
        <v>11829</v>
      </c>
      <c r="F18" s="129">
        <v>1055567</v>
      </c>
    </row>
    <row r="19" spans="1:6" x14ac:dyDescent="0.2">
      <c r="A19" s="266" t="s">
        <v>126</v>
      </c>
      <c r="B19" s="266"/>
      <c r="C19" s="266"/>
      <c r="D19" s="266"/>
      <c r="E19" s="266"/>
      <c r="F19" s="266"/>
    </row>
    <row r="20" spans="1:6" x14ac:dyDescent="0.2">
      <c r="A20" s="127" t="s">
        <v>151</v>
      </c>
      <c r="B20" s="125">
        <v>3400</v>
      </c>
      <c r="C20" s="125">
        <v>139</v>
      </c>
      <c r="D20" s="125">
        <v>492</v>
      </c>
      <c r="E20" s="125">
        <v>0</v>
      </c>
      <c r="F20" s="125">
        <v>4031</v>
      </c>
    </row>
    <row r="21" spans="1:6" x14ac:dyDescent="0.2">
      <c r="A21" s="32" t="s">
        <v>150</v>
      </c>
      <c r="B21" s="125">
        <v>5791</v>
      </c>
      <c r="C21" s="125">
        <v>471</v>
      </c>
      <c r="D21" s="125">
        <v>3561</v>
      </c>
      <c r="E21" s="125">
        <v>0</v>
      </c>
      <c r="F21" s="125">
        <v>9823</v>
      </c>
    </row>
    <row r="22" spans="1:6" x14ac:dyDescent="0.2">
      <c r="A22" s="32" t="s">
        <v>149</v>
      </c>
      <c r="B22" s="125">
        <v>20477</v>
      </c>
      <c r="C22" s="125">
        <v>2286</v>
      </c>
      <c r="D22" s="125">
        <v>29957</v>
      </c>
      <c r="E22" s="125">
        <v>0</v>
      </c>
      <c r="F22" s="125">
        <v>52720</v>
      </c>
    </row>
    <row r="23" spans="1:6" s="36" customFormat="1" x14ac:dyDescent="0.2">
      <c r="A23" s="32" t="s">
        <v>148</v>
      </c>
      <c r="B23" s="125">
        <v>67889</v>
      </c>
      <c r="C23" s="125">
        <v>11974</v>
      </c>
      <c r="D23" s="125">
        <v>47508</v>
      </c>
      <c r="E23" s="125">
        <v>0</v>
      </c>
      <c r="F23" s="125">
        <v>127371</v>
      </c>
    </row>
    <row r="24" spans="1:6" s="46" customFormat="1" x14ac:dyDescent="0.2">
      <c r="A24" s="32" t="s">
        <v>147</v>
      </c>
      <c r="B24" s="125">
        <v>135486</v>
      </c>
      <c r="C24" s="125">
        <v>36592</v>
      </c>
      <c r="D24" s="125">
        <v>48516</v>
      </c>
      <c r="E24" s="125">
        <v>0</v>
      </c>
      <c r="F24" s="125">
        <v>220594</v>
      </c>
    </row>
    <row r="25" spans="1:6" x14ac:dyDescent="0.2">
      <c r="A25" s="32" t="s">
        <v>146</v>
      </c>
      <c r="B25" s="125">
        <v>141027</v>
      </c>
      <c r="C25" s="125">
        <v>34166</v>
      </c>
      <c r="D25" s="125">
        <v>30008</v>
      </c>
      <c r="E25" s="125">
        <v>0</v>
      </c>
      <c r="F25" s="125">
        <v>205201</v>
      </c>
    </row>
    <row r="26" spans="1:6" x14ac:dyDescent="0.2">
      <c r="A26" s="32" t="s">
        <v>145</v>
      </c>
      <c r="B26" s="125">
        <v>245003</v>
      </c>
      <c r="C26" s="125">
        <v>45038</v>
      </c>
      <c r="D26" s="125">
        <v>23665</v>
      </c>
      <c r="E26" s="125">
        <v>0</v>
      </c>
      <c r="F26" s="125">
        <v>313706</v>
      </c>
    </row>
    <row r="27" spans="1:6" x14ac:dyDescent="0.2">
      <c r="A27" s="32" t="s">
        <v>144</v>
      </c>
      <c r="B27" s="125">
        <v>146050</v>
      </c>
      <c r="C27" s="125">
        <v>24171</v>
      </c>
      <c r="D27" s="125">
        <v>10320</v>
      </c>
      <c r="E27" s="125">
        <v>0</v>
      </c>
      <c r="F27" s="125">
        <v>180541</v>
      </c>
    </row>
    <row r="28" spans="1:6" x14ac:dyDescent="0.2">
      <c r="A28" s="32" t="s">
        <v>143</v>
      </c>
      <c r="B28" s="125">
        <v>97945</v>
      </c>
      <c r="C28" s="125">
        <v>12902</v>
      </c>
      <c r="D28" s="125">
        <v>6463</v>
      </c>
      <c r="E28" s="125">
        <v>0</v>
      </c>
      <c r="F28" s="125">
        <v>117310</v>
      </c>
    </row>
    <row r="29" spans="1:6" x14ac:dyDescent="0.2">
      <c r="A29" s="32" t="s">
        <v>142</v>
      </c>
      <c r="B29" s="125">
        <v>67621</v>
      </c>
      <c r="C29" s="125">
        <v>6761</v>
      </c>
      <c r="D29" s="125">
        <v>3922</v>
      </c>
      <c r="E29" s="125">
        <v>1</v>
      </c>
      <c r="F29" s="125">
        <v>78305</v>
      </c>
    </row>
    <row r="30" spans="1:6" x14ac:dyDescent="0.2">
      <c r="A30" s="32" t="s">
        <v>141</v>
      </c>
      <c r="B30" s="125">
        <v>45236</v>
      </c>
      <c r="C30" s="125">
        <v>3349</v>
      </c>
      <c r="D30" s="125">
        <v>2585</v>
      </c>
      <c r="E30" s="125">
        <v>0</v>
      </c>
      <c r="F30" s="125">
        <v>51170</v>
      </c>
    </row>
    <row r="31" spans="1:6" x14ac:dyDescent="0.2">
      <c r="A31" s="32" t="s">
        <v>140</v>
      </c>
      <c r="B31" s="125">
        <v>68512</v>
      </c>
      <c r="C31" s="125">
        <v>3652</v>
      </c>
      <c r="D31" s="125">
        <v>2989</v>
      </c>
      <c r="E31" s="125">
        <v>0</v>
      </c>
      <c r="F31" s="125">
        <v>75153</v>
      </c>
    </row>
    <row r="32" spans="1:6" x14ac:dyDescent="0.2">
      <c r="A32" s="32" t="s">
        <v>139</v>
      </c>
      <c r="B32" s="125">
        <v>29689</v>
      </c>
      <c r="C32" s="125">
        <v>856</v>
      </c>
      <c r="D32" s="125">
        <v>905</v>
      </c>
      <c r="E32" s="125">
        <v>1</v>
      </c>
      <c r="F32" s="125">
        <v>31451</v>
      </c>
    </row>
    <row r="33" spans="1:6" x14ac:dyDescent="0.2">
      <c r="A33" s="124" t="s">
        <v>66</v>
      </c>
      <c r="B33" s="122">
        <v>1074126</v>
      </c>
      <c r="C33" s="122">
        <v>182357</v>
      </c>
      <c r="D33" s="128">
        <v>210891</v>
      </c>
      <c r="E33" s="122">
        <v>2</v>
      </c>
      <c r="F33" s="128">
        <v>1467376</v>
      </c>
    </row>
    <row r="34" spans="1:6" x14ac:dyDescent="0.2">
      <c r="A34" s="266" t="s">
        <v>66</v>
      </c>
      <c r="B34" s="266"/>
      <c r="C34" s="266"/>
      <c r="D34" s="266"/>
      <c r="E34" s="266"/>
      <c r="F34" s="266"/>
    </row>
    <row r="35" spans="1:6" x14ac:dyDescent="0.2">
      <c r="A35" s="127" t="s">
        <v>151</v>
      </c>
      <c r="B35" s="125">
        <v>6384</v>
      </c>
      <c r="C35" s="125">
        <v>283</v>
      </c>
      <c r="D35" s="125">
        <v>907</v>
      </c>
      <c r="E35" s="125">
        <v>0</v>
      </c>
      <c r="F35" s="125">
        <v>7574</v>
      </c>
    </row>
    <row r="36" spans="1:6" x14ac:dyDescent="0.2">
      <c r="A36" s="32" t="s">
        <v>150</v>
      </c>
      <c r="B36" s="125">
        <v>7932</v>
      </c>
      <c r="C36" s="125">
        <v>710</v>
      </c>
      <c r="D36" s="125">
        <v>5435</v>
      </c>
      <c r="E36" s="125">
        <v>0</v>
      </c>
      <c r="F36" s="125">
        <v>14077</v>
      </c>
    </row>
    <row r="37" spans="1:6" x14ac:dyDescent="0.2">
      <c r="A37" s="32" t="s">
        <v>149</v>
      </c>
      <c r="B37" s="125">
        <v>29313</v>
      </c>
      <c r="C37" s="125">
        <v>4547</v>
      </c>
      <c r="D37" s="125">
        <v>48894</v>
      </c>
      <c r="E37" s="126">
        <v>12</v>
      </c>
      <c r="F37" s="125">
        <v>82766</v>
      </c>
    </row>
    <row r="38" spans="1:6" s="36" customFormat="1" x14ac:dyDescent="0.2">
      <c r="A38" s="32" t="s">
        <v>148</v>
      </c>
      <c r="B38" s="125">
        <v>89397</v>
      </c>
      <c r="C38" s="125">
        <v>19777</v>
      </c>
      <c r="D38" s="125">
        <v>84521</v>
      </c>
      <c r="E38" s="126">
        <v>65</v>
      </c>
      <c r="F38" s="125">
        <v>193760</v>
      </c>
    </row>
    <row r="39" spans="1:6" s="46" customFormat="1" x14ac:dyDescent="0.2">
      <c r="A39" s="32" t="s">
        <v>147</v>
      </c>
      <c r="B39" s="125">
        <v>179578</v>
      </c>
      <c r="C39" s="125">
        <v>59549</v>
      </c>
      <c r="D39" s="125">
        <v>97875</v>
      </c>
      <c r="E39" s="126">
        <v>117</v>
      </c>
      <c r="F39" s="125">
        <v>337119</v>
      </c>
    </row>
    <row r="40" spans="1:6" x14ac:dyDescent="0.2">
      <c r="A40" s="32" t="s">
        <v>146</v>
      </c>
      <c r="B40" s="125">
        <v>219673</v>
      </c>
      <c r="C40" s="125">
        <v>75100</v>
      </c>
      <c r="D40" s="125">
        <v>69440</v>
      </c>
      <c r="E40" s="126">
        <v>195</v>
      </c>
      <c r="F40" s="125">
        <v>364408</v>
      </c>
    </row>
    <row r="41" spans="1:6" x14ac:dyDescent="0.2">
      <c r="A41" s="32" t="s">
        <v>145</v>
      </c>
      <c r="B41" s="125">
        <v>328895</v>
      </c>
      <c r="C41" s="125">
        <v>78229</v>
      </c>
      <c r="D41" s="125">
        <v>48481</v>
      </c>
      <c r="E41" s="126">
        <v>387</v>
      </c>
      <c r="F41" s="125">
        <v>455992</v>
      </c>
    </row>
    <row r="42" spans="1:6" x14ac:dyDescent="0.2">
      <c r="A42" s="32" t="s">
        <v>144</v>
      </c>
      <c r="B42" s="125">
        <v>220842</v>
      </c>
      <c r="C42" s="125">
        <v>46081</v>
      </c>
      <c r="D42" s="125">
        <v>26216</v>
      </c>
      <c r="E42" s="126">
        <v>650</v>
      </c>
      <c r="F42" s="125">
        <v>293789</v>
      </c>
    </row>
    <row r="43" spans="1:6" x14ac:dyDescent="0.2">
      <c r="A43" s="32" t="s">
        <v>143</v>
      </c>
      <c r="B43" s="125">
        <v>161641</v>
      </c>
      <c r="C43" s="125">
        <v>27819</v>
      </c>
      <c r="D43" s="125">
        <v>17514</v>
      </c>
      <c r="E43" s="126">
        <v>960</v>
      </c>
      <c r="F43" s="125">
        <v>207934</v>
      </c>
    </row>
    <row r="44" spans="1:6" x14ac:dyDescent="0.2">
      <c r="A44" s="32" t="s">
        <v>142</v>
      </c>
      <c r="B44" s="125">
        <v>123175</v>
      </c>
      <c r="C44" s="125">
        <v>17413</v>
      </c>
      <c r="D44" s="125">
        <v>11647</v>
      </c>
      <c r="E44" s="126">
        <v>1145</v>
      </c>
      <c r="F44" s="125">
        <v>153380</v>
      </c>
    </row>
    <row r="45" spans="1:6" x14ac:dyDescent="0.2">
      <c r="A45" s="32" t="s">
        <v>141</v>
      </c>
      <c r="B45" s="125">
        <v>92357</v>
      </c>
      <c r="C45" s="125">
        <v>11129</v>
      </c>
      <c r="D45" s="125">
        <v>7875</v>
      </c>
      <c r="E45" s="126">
        <v>1359</v>
      </c>
      <c r="F45" s="125">
        <v>112720</v>
      </c>
    </row>
    <row r="46" spans="1:6" x14ac:dyDescent="0.2">
      <c r="A46" s="32" t="s">
        <v>140</v>
      </c>
      <c r="B46" s="125">
        <v>167598</v>
      </c>
      <c r="C46" s="125">
        <v>16554</v>
      </c>
      <c r="D46" s="125">
        <v>10222</v>
      </c>
      <c r="E46" s="126">
        <v>3330</v>
      </c>
      <c r="F46" s="125">
        <v>197704</v>
      </c>
    </row>
    <row r="47" spans="1:6" x14ac:dyDescent="0.2">
      <c r="A47" s="32" t="s">
        <v>139</v>
      </c>
      <c r="B47" s="125">
        <v>89530</v>
      </c>
      <c r="C47" s="125">
        <v>4766</v>
      </c>
      <c r="D47" s="125">
        <v>3813</v>
      </c>
      <c r="E47" s="126">
        <v>3611</v>
      </c>
      <c r="F47" s="125">
        <v>101720</v>
      </c>
    </row>
    <row r="48" spans="1:6" x14ac:dyDescent="0.2">
      <c r="A48" s="124" t="s">
        <v>66</v>
      </c>
      <c r="B48" s="122">
        <v>1716315</v>
      </c>
      <c r="C48" s="122">
        <v>361957</v>
      </c>
      <c r="D48" s="122">
        <v>432840</v>
      </c>
      <c r="E48" s="123">
        <v>11831</v>
      </c>
      <c r="F48" s="122">
        <v>2522943</v>
      </c>
    </row>
  </sheetData>
  <mergeCells count="8">
    <mergeCell ref="A4:F4"/>
    <mergeCell ref="A19:F19"/>
    <mergeCell ref="A34:F34"/>
    <mergeCell ref="C2:D2"/>
    <mergeCell ref="B2:B3"/>
    <mergeCell ref="E2:E3"/>
    <mergeCell ref="A2:A3"/>
    <mergeCell ref="F2:F3"/>
  </mergeCells>
  <pageMargins left="0.74803149606299213" right="0.74803149606299213" top="0.62992125984251968" bottom="0.86614173228346458" header="0.17" footer="0.59055118110236227"/>
  <pageSetup paperSize="9" orientation="portrait" cellComments="atEnd"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31</vt:i4>
      </vt:variant>
    </vt:vector>
  </HeadingPairs>
  <TitlesOfParts>
    <vt:vector size="31" baseType="lpstr">
      <vt:lpstr>Table of Contents</vt:lpstr>
      <vt:lpstr>3.5.1.</vt:lpstr>
      <vt:lpstr>3.5.2.</vt:lpstr>
      <vt:lpstr>3.5.3.</vt:lpstr>
      <vt:lpstr>3.5.4.</vt:lpstr>
      <vt:lpstr>3.5.5.</vt:lpstr>
      <vt:lpstr>3.5.6.</vt:lpstr>
      <vt:lpstr>3.5.7.</vt:lpstr>
      <vt:lpstr>3.5.8.</vt:lpstr>
      <vt:lpstr>3.5.9.</vt:lpstr>
      <vt:lpstr>3.5.10.</vt:lpstr>
      <vt:lpstr>3.5.11.</vt:lpstr>
      <vt:lpstr>3.5.12.</vt:lpstr>
      <vt:lpstr>3.5.13.</vt:lpstr>
      <vt:lpstr>3.5.14.</vt:lpstr>
      <vt:lpstr>3.5.15.</vt:lpstr>
      <vt:lpstr>3.5.16.</vt:lpstr>
      <vt:lpstr>3.5.17.</vt:lpstr>
      <vt:lpstr>3.5.18.</vt:lpstr>
      <vt:lpstr>3.5.19.</vt:lpstr>
      <vt:lpstr>3.5.20.</vt:lpstr>
      <vt:lpstr>3.5.21.</vt:lpstr>
      <vt:lpstr>3.5.22.</vt:lpstr>
      <vt:lpstr>3.5.23.</vt:lpstr>
      <vt:lpstr>3.5.24.</vt:lpstr>
      <vt:lpstr>3.5.25.</vt:lpstr>
      <vt:lpstr>3.5.26.</vt:lpstr>
      <vt:lpstr>3.5.27.</vt:lpstr>
      <vt:lpstr>3.5.28.</vt:lpstr>
      <vt:lpstr>3.5.29.</vt:lpstr>
      <vt:lpstr>3.5.30.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2025-03-13T17:12:44Z</dcterms:created>
  <dcterms:modified xsi:type="dcterms:W3CDTF">2025-03-13T17:12:44Z</dcterms:modified>
</cp:coreProperties>
</file>