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8740EBE6-0ABB-40A4-B453-E5A9127D0FDD}" xr6:coauthVersionLast="36" xr6:coauthVersionMax="36" xr10:uidLastSave="{00000000-0000-0000-0000-000000000000}"/>
  <bookViews>
    <workbookView xWindow="0" yWindow="0" windowWidth="28800" windowHeight="11625" xr2:uid="{A0C8985E-E164-433D-9EBE-A3803AEBC8E4}"/>
  </bookViews>
  <sheets>
    <sheet name="Table of Contents" sheetId="8" r:id="rId1"/>
    <sheet name="4.5.1." sheetId="2" r:id="rId2"/>
    <sheet name="4.5.2." sheetId="3" r:id="rId3"/>
    <sheet name="4.5.3." sheetId="4" r:id="rId4"/>
    <sheet name="4.5.4." sheetId="5" r:id="rId5"/>
    <sheet name="4.5.5." sheetId="6" r:id="rId6"/>
    <sheet name="4.5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7" l="1"/>
  <c r="C8" i="7" s="1"/>
  <c r="C13" i="7" s="1"/>
  <c r="E8" i="7"/>
  <c r="E13" i="7" s="1"/>
  <c r="D13" i="7"/>
  <c r="C15" i="7"/>
  <c r="C21" i="7" s="1"/>
  <c r="E15" i="7"/>
  <c r="D21" i="7"/>
  <c r="B4" i="5"/>
  <c r="C4" i="5"/>
  <c r="G4" i="5"/>
  <c r="H4" i="4"/>
  <c r="H5" i="4"/>
  <c r="H6" i="4"/>
  <c r="H7" i="4"/>
  <c r="H8" i="4"/>
  <c r="H9" i="4"/>
  <c r="H10" i="4"/>
  <c r="H11" i="4"/>
  <c r="C7" i="2"/>
  <c r="C4" i="2" s="1"/>
  <c r="C25" i="2" s="1"/>
  <c r="C28" i="2" s="1"/>
  <c r="D7" i="2"/>
  <c r="D4" i="2" s="1"/>
  <c r="E7" i="2"/>
  <c r="E4" i="2" s="1"/>
  <c r="C17" i="2"/>
  <c r="D19" i="2"/>
  <c r="D17" i="2" s="1"/>
  <c r="E20" i="2"/>
  <c r="E17" i="2" s="1"/>
  <c r="E19" i="7" l="1"/>
  <c r="E21" i="7" s="1"/>
  <c r="E25" i="2"/>
  <c r="E28" i="2" s="1"/>
  <c r="E30" i="2"/>
  <c r="E32" i="2"/>
  <c r="E34" i="2"/>
  <c r="E31" i="2"/>
  <c r="E33" i="2"/>
  <c r="D30" i="2"/>
  <c r="D31" i="2"/>
  <c r="D33" i="2"/>
  <c r="D32" i="2"/>
  <c r="D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51D3087-EA7E-4C3F-B806-2E11398809EB}">
      <text>
        <r>
          <rPr>
            <sz val="8"/>
            <color indexed="81"/>
            <rFont val="Tahoma"/>
            <family val="2"/>
            <charset val="238"/>
          </rPr>
          <t>Source: ”ENERGY CENTRE”.</t>
        </r>
      </text>
    </comment>
    <comment ref="A16" authorId="0" shapeId="0" xr:uid="{E5E84EFA-C58D-4D64-B85B-A89C2F8B9D21}">
      <text>
        <r>
          <rPr>
            <i/>
            <sz val="8"/>
            <color indexed="81"/>
            <rFont val="Tahoma"/>
            <family val="2"/>
            <charset val="238"/>
          </rPr>
          <t>Firewood and other primary fuels together.</t>
        </r>
      </text>
    </comment>
    <comment ref="A21" authorId="0" shapeId="0" xr:uid="{90396541-3AAC-47A9-A278-886AF006D1E0}">
      <text>
        <r>
          <rPr>
            <i/>
            <sz val="8"/>
            <color indexed="81"/>
            <rFont val="Tahoma"/>
            <family val="2"/>
            <charset val="238"/>
          </rPr>
          <t>Including PB-gas and natural gasoline.</t>
        </r>
      </text>
    </comment>
    <comment ref="A35" authorId="0" shapeId="0" xr:uid="{73AED189-407F-4C72-91F8-904AB02C48E8}">
      <text>
        <r>
          <rPr>
            <i/>
            <sz val="8"/>
            <color indexed="81"/>
            <rFont val="Tahoma"/>
            <family val="2"/>
            <charset val="238"/>
          </rPr>
          <t>Firewood and other primary fuels together.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2DA0B8D-4DD0-4A59-9920-6645C7129FB3}">
      <text>
        <r>
          <rPr>
            <i/>
            <sz val="8"/>
            <color indexed="81"/>
            <rFont val="Tahoma"/>
            <family val="2"/>
            <charset val="238"/>
          </rPr>
          <t>Production and import together, on basis of calorific value.
 Source: ”ENERGY CENTRE”.</t>
        </r>
      </text>
    </comment>
    <comment ref="A6" authorId="0" shapeId="0" xr:uid="{FCA5913A-FE09-41B1-A59C-1A3859B9A75C}">
      <text>
        <r>
          <rPr>
            <i/>
            <sz val="8"/>
            <color indexed="81"/>
            <rFont val="Tahoma"/>
            <family val="2"/>
            <charset val="238"/>
          </rPr>
          <t>Including PB gas and natural gasoline.</t>
        </r>
      </text>
    </comment>
    <comment ref="A10" authorId="0" shapeId="0" xr:uid="{A68CDFBA-349E-4D63-BAD1-E88E03810DD0}">
      <text>
        <r>
          <rPr>
            <i/>
            <sz val="8"/>
            <color indexed="81"/>
            <rFont val="Tahoma"/>
            <family val="2"/>
            <charset val="238"/>
          </rPr>
          <t>Firewood, charcoal hydroenergy, etc.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877D58B-2B74-4AFE-9D2B-D678DC2A5143}">
      <text>
        <r>
          <rPr>
            <sz val="8"/>
            <color indexed="81"/>
            <rFont val="Tahoma"/>
            <family val="2"/>
            <charset val="238"/>
          </rPr>
          <t>Source: ”ENERGY CENTRE”.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87F4762-3DE2-498F-9165-47E86BD1A79A}">
      <text>
        <r>
          <rPr>
            <sz val="8"/>
            <color indexed="81"/>
            <rFont val="Arial"/>
            <family val="2"/>
            <charset val="238"/>
          </rPr>
          <t xml:space="preserve">Source: „ENERGY CENTRE”.
</t>
        </r>
      </text>
    </comment>
    <comment ref="A11" authorId="0" shapeId="0" xr:uid="{6CF6BB8A-25DD-4BFD-AF2A-86A0487D35AE}">
      <text>
        <r>
          <rPr>
            <sz val="8"/>
            <color indexed="81"/>
            <rFont val="Tahoma"/>
            <family val="2"/>
            <charset val="238"/>
          </rPr>
          <t>Including self-consumption of power stations, as well as network losses.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74C839D-F6EA-436D-B74E-B1C3F3F7DAC0}">
      <text>
        <r>
          <rPr>
            <sz val="8"/>
            <color indexed="81"/>
            <rFont val="Arial"/>
            <family val="2"/>
            <charset val="238"/>
          </rPr>
          <t>Source: „ENERGY CENTRE”.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7D0A80B-6C23-4436-9280-C3DAAA11C479}">
      <text>
        <r>
          <rPr>
            <sz val="8"/>
            <color indexed="81"/>
            <rFont val="Arial Hu"/>
            <family val="2"/>
            <charset val="238"/>
          </rPr>
          <t xml:space="preserve">Source: „ENERGY CENTRE”.
</t>
        </r>
      </text>
    </comment>
    <comment ref="A19" authorId="0" shapeId="0" xr:uid="{28EBD21B-8667-47D9-B9A9-7757E8F17475}">
      <text>
        <r>
          <rPr>
            <sz val="8"/>
            <color indexed="81"/>
            <rFont val="Tahoma"/>
            <family val="2"/>
            <charset val="238"/>
          </rPr>
          <t>Excluding self-consumption of power stations, as well as network and transformer losses.</t>
        </r>
      </text>
    </comment>
  </commentList>
</comments>
</file>

<file path=xl/sharedStrings.xml><?xml version="1.0" encoding="utf-8"?>
<sst xmlns="http://schemas.openxmlformats.org/spreadsheetml/2006/main" count="187" uniqueCount="124">
  <si>
    <t>Total</t>
  </si>
  <si>
    <t>Firewood</t>
  </si>
  <si>
    <t>-</t>
  </si>
  <si>
    <t xml:space="preserve">Electricity generated by windelectric power </t>
  </si>
  <si>
    <t>Electricity generated by hydroelectric power station</t>
  </si>
  <si>
    <t>Electricity generated by nuclear power station</t>
  </si>
  <si>
    <t>Hydrocarbons</t>
  </si>
  <si>
    <t>Coal</t>
  </si>
  <si>
    <t>Percentage distribution of the production of primary fuels</t>
  </si>
  <si>
    <t>Energy consumption</t>
  </si>
  <si>
    <t>Change in stocks (–)</t>
  </si>
  <si>
    <t>Exports</t>
  </si>
  <si>
    <t>Sources, total</t>
  </si>
  <si>
    <t>Firewood and other Biomass</t>
  </si>
  <si>
    <t>Electricity</t>
  </si>
  <si>
    <t>Natural gas</t>
  </si>
  <si>
    <t>Crude oil products</t>
  </si>
  <si>
    <t>Crude oil</t>
  </si>
  <si>
    <t>Of which:</t>
  </si>
  <si>
    <t>Imports</t>
  </si>
  <si>
    <t>natural gasoline</t>
  </si>
  <si>
    <t>natural gas</t>
  </si>
  <si>
    <t>PB gas from mining</t>
  </si>
  <si>
    <t>crude oil</t>
  </si>
  <si>
    <t>within it:</t>
  </si>
  <si>
    <t>Production</t>
  </si>
  <si>
    <t>Terajoule</t>
  </si>
  <si>
    <t>Denomination</t>
  </si>
  <si>
    <t>4.5.1. Balance of energy</t>
  </si>
  <si>
    <t>Of which: ratio of imports, per cent</t>
  </si>
  <si>
    <t>Other fuels</t>
  </si>
  <si>
    <t>Imported electricity</t>
  </si>
  <si>
    <t>crude oil and crude oil products</t>
  </si>
  <si>
    <t>All kinds of coal</t>
  </si>
  <si>
    <t>4.5.2. Structure of energy sources [%]</t>
  </si>
  <si>
    <t>Previous year = 100.0</t>
  </si>
  <si>
    <t>2000 = 100,0</t>
  </si>
  <si>
    <t>Percentage distribution</t>
  </si>
  <si>
    <t>Petajoule</t>
  </si>
  <si>
    <t>Other non listed branches</t>
  </si>
  <si>
    <t>Households</t>
  </si>
  <si>
    <t>Transport, storage and communication</t>
  </si>
  <si>
    <t>Agriculture, hunting and forestry, fishing</t>
  </si>
  <si>
    <t>Construction</t>
  </si>
  <si>
    <t>Mining, manufacturing, electricity</t>
  </si>
  <si>
    <t>Year</t>
  </si>
  <si>
    <t>4.5.3. Energy consumption</t>
  </si>
  <si>
    <t>Fuel oil (heavy)</t>
  </si>
  <si>
    <t>Gas- and heating oil (light)</t>
  </si>
  <si>
    <t>Petroleum</t>
  </si>
  <si>
    <t>Petrol</t>
  </si>
  <si>
    <t>Propane-butane gas mixture</t>
  </si>
  <si>
    <t>Hard coal coke</t>
  </si>
  <si>
    <t>Electricity, million kWh</t>
  </si>
  <si>
    <t>Coal- and semi-coke briquettes</t>
  </si>
  <si>
    <t>Natural gas, million m³</t>
  </si>
  <si>
    <t>Hard coal, anthracite</t>
  </si>
  <si>
    <t>Brown coal</t>
  </si>
  <si>
    <t>Lignite</t>
  </si>
  <si>
    <t>households</t>
  </si>
  <si>
    <t>transport, storage and communication</t>
  </si>
  <si>
    <t>agriculture, hunting and forestry, fishing</t>
  </si>
  <si>
    <t>construction</t>
  </si>
  <si>
    <t>mining, manufacturing, electricity</t>
  </si>
  <si>
    <t>Of which</t>
  </si>
  <si>
    <t>4.5.4. Consumption of principal fuels, 2007 [thousand tons]</t>
  </si>
  <si>
    <t>Electricity, gas and water supply</t>
  </si>
  <si>
    <t>E</t>
  </si>
  <si>
    <t>Manufacturing n.e.c.</t>
  </si>
  <si>
    <t>DN</t>
  </si>
  <si>
    <t>Manufacture of transport equipment</t>
  </si>
  <si>
    <t>DM</t>
  </si>
  <si>
    <t>Manufacture of electrical and optical equipment</t>
  </si>
  <si>
    <t>DL</t>
  </si>
  <si>
    <t>Manufacture of machinery and equipment n.e.c.</t>
  </si>
  <si>
    <t>DK</t>
  </si>
  <si>
    <t>Manufacture of basic metals and fabricated metal products</t>
  </si>
  <si>
    <t>DJ</t>
  </si>
  <si>
    <t>Manufacture of other non-metallic mineral products</t>
  </si>
  <si>
    <t>DI</t>
  </si>
  <si>
    <t>Manufacture of rubber and plastic products</t>
  </si>
  <si>
    <t>DH</t>
  </si>
  <si>
    <t>Manufacture of chemicals, chemical products and man-made fibres</t>
  </si>
  <si>
    <t>DG</t>
  </si>
  <si>
    <t>Manufacture of coke, refined petroleum products and nuclear fuel</t>
  </si>
  <si>
    <t>DF</t>
  </si>
  <si>
    <t>Manufacture of pulp, paper and paper products; publishing and printing</t>
  </si>
  <si>
    <t>DE</t>
  </si>
  <si>
    <t>Manufacture of wood and wood products</t>
  </si>
  <si>
    <t>DD</t>
  </si>
  <si>
    <t>Manufacture of leather and leather products</t>
  </si>
  <si>
    <t>DC</t>
  </si>
  <si>
    <t>Manufacture of textiles and textile products</t>
  </si>
  <si>
    <t>DB</t>
  </si>
  <si>
    <t>Manufacture of food products; beverages and tobacco</t>
  </si>
  <si>
    <t>DA</t>
  </si>
  <si>
    <t>Manufacturing</t>
  </si>
  <si>
    <t>D</t>
  </si>
  <si>
    <t>Mining and quarrying</t>
  </si>
  <si>
    <t>C</t>
  </si>
  <si>
    <t>fuel oil (heavy)</t>
  </si>
  <si>
    <t>gas- and heating oil (light)</t>
  </si>
  <si>
    <t>petrol</t>
  </si>
  <si>
    <t>coke</t>
  </si>
  <si>
    <t>coal and briquett</t>
  </si>
  <si>
    <t>Year, branch</t>
  </si>
  <si>
    <t>Code</t>
  </si>
  <si>
    <t>4.5.5. Final consumption of fuel in the industry [terajoule]</t>
  </si>
  <si>
    <t>Domestic consumption</t>
  </si>
  <si>
    <t>Network and transformer losses</t>
  </si>
  <si>
    <t>in other power stations</t>
  </si>
  <si>
    <t>in public power stations</t>
  </si>
  <si>
    <t>Self-consumption of power stations</t>
  </si>
  <si>
    <t>Consumption</t>
  </si>
  <si>
    <t>in nuclear power stations</t>
  </si>
  <si>
    <t>in thermal power stations</t>
  </si>
  <si>
    <t>Electricity generated by domestic power stations, total</t>
  </si>
  <si>
    <t>Electricity generated by other power stations</t>
  </si>
  <si>
    <t>Electricity generated in the industry, total</t>
  </si>
  <si>
    <t>Electricity generated by other industrial power stations</t>
  </si>
  <si>
    <t>Electricity generated by public power stations</t>
  </si>
  <si>
    <t>Sources</t>
  </si>
  <si>
    <t>4.5.6. Balance of electricity [million KWh]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</si>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</sst>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7"/>
      <name val="Arial"/>
      <family val="2"/>
      <charset val="238"/>
    </font>
    <font>
      <u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Arial Hu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/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Fill="1" applyBorder="1"/>
    <xf numFmtId="3" fontId="4" fillId="0" borderId="0" xfId="0" applyNumberFormat="1" applyFont="1" applyFill="1" applyBorder="1"/>
    <xf numFmtId="3" fontId="3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indent="1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indent="1"/>
    </xf>
    <xf numFmtId="0" fontId="5" fillId="0" borderId="0" xfId="0" applyFont="1"/>
    <xf numFmtId="3" fontId="2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indent="2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  <xf numFmtId="3" fontId="1" fillId="0" borderId="0" xfId="0" applyNumberFormat="1" applyFont="1" applyFill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left" vertical="top"/>
    </xf>
    <xf numFmtId="165" fontId="1" fillId="0" borderId="0" xfId="0" applyNumberFormat="1" applyFont="1" applyAlignment="1"/>
    <xf numFmtId="165" fontId="2" fillId="0" borderId="0" xfId="0" applyNumberFormat="1" applyFont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top" wrapText="1" indent="1"/>
    </xf>
    <xf numFmtId="164" fontId="1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indent="4"/>
    </xf>
    <xf numFmtId="0" fontId="2" fillId="0" borderId="5" xfId="0" applyFont="1" applyFill="1" applyBorder="1" applyAlignment="1">
      <alignment horizontal="left" vertical="top"/>
    </xf>
    <xf numFmtId="0" fontId="1" fillId="0" borderId="0" xfId="0" applyFont="1" applyAlignment="1">
      <alignment wrapText="1"/>
    </xf>
    <xf numFmtId="3" fontId="1" fillId="0" borderId="0" xfId="0" quotePrefix="1" applyNumberFormat="1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quotePrefix="1" applyNumberFormat="1" applyFont="1" applyAlignment="1">
      <alignment horizontal="righ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/>
    </xf>
    <xf numFmtId="0" fontId="1" fillId="0" borderId="0" xfId="0" applyFont="1" applyAlignment="1">
      <alignment horizontal="left" wrapText="1" indent="1"/>
    </xf>
    <xf numFmtId="3" fontId="2" fillId="0" borderId="0" xfId="0" applyNumberFormat="1" applyFont="1" applyAlignment="1">
      <alignment horizontal="right" vertical="top"/>
    </xf>
    <xf numFmtId="0" fontId="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2BD09-00E5-44CD-B37E-E9FD0EC4B92A}">
  <sheetPr codeName="Munka1"/>
  <dimension ref="A1:A7"/>
  <sheetViews>
    <sheetView tabSelected="1" zoomScaleNormal="100" workbookViewId="0"/>
  </sheetViews>
  <sheetFormatPr defaultRowHeight="12.75"/>
  <cols>
    <col min="1" max="1" width="51" style="84" bestFit="1" customWidth="1"/>
    <col min="2" max="16384" width="9.140625" style="84"/>
  </cols>
  <sheetData>
    <row r="1" spans="1:1">
      <c r="A1" s="83" t="s">
        <v>123</v>
      </c>
    </row>
    <row r="2" spans="1:1">
      <c r="A2" s="85" t="s">
        <v>28</v>
      </c>
    </row>
    <row r="3" spans="1:1">
      <c r="A3" s="85" t="s">
        <v>34</v>
      </c>
    </row>
    <row r="4" spans="1:1">
      <c r="A4" s="85" t="s">
        <v>46</v>
      </c>
    </row>
    <row r="5" spans="1:1">
      <c r="A5" s="85" t="s">
        <v>65</v>
      </c>
    </row>
    <row r="6" spans="1:1">
      <c r="A6" s="85" t="s">
        <v>107</v>
      </c>
    </row>
    <row r="7" spans="1:1">
      <c r="A7" s="85" t="s">
        <v>122</v>
      </c>
    </row>
  </sheetData>
  <hyperlinks>
    <hyperlink ref="A2" location="4.5.1.!A1" display="4.5.1. Balance of energy" xr:uid="{5535CFE7-40A9-4688-807E-E74BE76C1F2B}"/>
    <hyperlink ref="A3" location="4.5.2.!A1" display="4.5.2. Structure of energy sources [%]" xr:uid="{656693C8-0721-4877-AF00-5E03BCCAE4FC}"/>
    <hyperlink ref="A4" location="4.5.3.!A1" display="4.5.3. Energy consumption" xr:uid="{447C5029-7064-4EEE-ADCE-38B6143F3EC0}"/>
    <hyperlink ref="A5" location="4.5.4.!A1" display="4.5.4. Consumption of principal fuels, 2007 [thousand tons]" xr:uid="{879A19FB-F1A1-4FAB-96BE-696F6C817519}"/>
    <hyperlink ref="A6" location="4.5.5.!A1" display="4.5.5. Final consumption of fuel in the industry [terajoule]" xr:uid="{E72B150C-71E8-4987-85C4-115619A15866}"/>
    <hyperlink ref="A7" location="4.5.6.!A1" display="4.5.6. Balance of electricity [million KWh]" xr:uid="{881C366B-56E2-4A5C-88FA-3C9D52A2846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FE3C1-9531-4067-B5D9-D6E67B896E54}">
  <sheetPr codeName="Munka2"/>
  <dimension ref="A1:E36"/>
  <sheetViews>
    <sheetView zoomScaleNormal="100" workbookViewId="0"/>
  </sheetViews>
  <sheetFormatPr defaultRowHeight="11.25"/>
  <cols>
    <col min="1" max="1" width="26.7109375" style="2" customWidth="1"/>
    <col min="2" max="5" width="9.7109375" style="2" customWidth="1"/>
    <col min="6" max="16384" width="9.140625" style="1"/>
  </cols>
  <sheetData>
    <row r="1" spans="1:5" ht="12" thickBot="1">
      <c r="A1" s="39" t="s">
        <v>28</v>
      </c>
      <c r="B1" s="38"/>
      <c r="C1" s="38"/>
      <c r="D1" s="38"/>
      <c r="E1" s="38"/>
    </row>
    <row r="2" spans="1:5">
      <c r="A2" s="37" t="s">
        <v>27</v>
      </c>
      <c r="B2" s="36">
        <v>2000</v>
      </c>
      <c r="C2" s="35">
        <v>2005</v>
      </c>
      <c r="D2" s="35">
        <v>2006</v>
      </c>
      <c r="E2" s="35">
        <v>2007</v>
      </c>
    </row>
    <row r="3" spans="1:5">
      <c r="A3" s="86" t="s">
        <v>26</v>
      </c>
      <c r="B3" s="86"/>
      <c r="C3" s="86"/>
      <c r="D3" s="86"/>
      <c r="E3" s="86"/>
    </row>
    <row r="4" spans="1:5" s="3" customFormat="1">
      <c r="A4" s="5" t="s">
        <v>25</v>
      </c>
      <c r="B4" s="13">
        <v>485227</v>
      </c>
      <c r="C4" s="13">
        <f>C6+C7+C13+C14+C16</f>
        <v>427983.93569999997</v>
      </c>
      <c r="D4" s="13">
        <f>D6+D7+D13+D14+D16</f>
        <v>428794.9</v>
      </c>
      <c r="E4" s="13">
        <f>E6+E7+E13+E14+E16+E15</f>
        <v>423458.3</v>
      </c>
    </row>
    <row r="5" spans="1:5">
      <c r="A5" s="2" t="s">
        <v>18</v>
      </c>
      <c r="B5" s="15"/>
      <c r="C5" s="22"/>
      <c r="D5" s="22"/>
      <c r="E5" s="22"/>
    </row>
    <row r="6" spans="1:5">
      <c r="A6" s="33" t="s">
        <v>7</v>
      </c>
      <c r="B6" s="34">
        <v>121120</v>
      </c>
      <c r="C6" s="34">
        <v>73185</v>
      </c>
      <c r="D6" s="34">
        <v>73554</v>
      </c>
      <c r="E6" s="34">
        <v>74176</v>
      </c>
    </row>
    <row r="7" spans="1:5">
      <c r="A7" s="33" t="s">
        <v>6</v>
      </c>
      <c r="B7" s="29">
        <v>173443</v>
      </c>
      <c r="C7" s="29">
        <f>C9+C10+C11+C12</f>
        <v>157155.93569999997</v>
      </c>
      <c r="D7" s="29">
        <f>D9+D10+D11+D12</f>
        <v>156516</v>
      </c>
      <c r="E7" s="29">
        <f>E9+E10+E11+E12</f>
        <v>134721</v>
      </c>
    </row>
    <row r="8" spans="1:5">
      <c r="A8" s="23" t="s">
        <v>24</v>
      </c>
      <c r="B8" s="29"/>
      <c r="C8" s="29"/>
      <c r="D8" s="29"/>
      <c r="E8" s="29"/>
    </row>
    <row r="9" spans="1:5">
      <c r="A9" s="31" t="s">
        <v>23</v>
      </c>
      <c r="B9" s="29">
        <v>47485</v>
      </c>
      <c r="C9" s="29">
        <v>39607.255599999997</v>
      </c>
      <c r="D9" s="29">
        <v>37050</v>
      </c>
      <c r="E9" s="29">
        <v>35056</v>
      </c>
    </row>
    <row r="10" spans="1:5">
      <c r="A10" s="31" t="s">
        <v>22</v>
      </c>
      <c r="B10" s="29">
        <v>10152</v>
      </c>
      <c r="C10" s="29">
        <v>10216.7441</v>
      </c>
      <c r="D10" s="29">
        <v>10332</v>
      </c>
      <c r="E10" s="32">
        <v>7364</v>
      </c>
    </row>
    <row r="11" spans="1:5">
      <c r="A11" s="31" t="s">
        <v>21</v>
      </c>
      <c r="B11" s="29">
        <v>103629</v>
      </c>
      <c r="C11" s="29">
        <v>97580</v>
      </c>
      <c r="D11" s="29">
        <v>99734</v>
      </c>
      <c r="E11" s="29">
        <v>83926</v>
      </c>
    </row>
    <row r="12" spans="1:5">
      <c r="A12" s="31" t="s">
        <v>20</v>
      </c>
      <c r="B12" s="29">
        <v>12177</v>
      </c>
      <c r="C12" s="29">
        <v>9751.9359999999997</v>
      </c>
      <c r="D12" s="30">
        <v>9400</v>
      </c>
      <c r="E12" s="29">
        <v>8375</v>
      </c>
    </row>
    <row r="13" spans="1:5" ht="22.5">
      <c r="A13" s="8" t="s">
        <v>5</v>
      </c>
      <c r="B13" s="29">
        <v>154562</v>
      </c>
      <c r="C13" s="29">
        <v>150791</v>
      </c>
      <c r="D13" s="29">
        <v>146724.9</v>
      </c>
      <c r="E13" s="29">
        <v>159979.29999999999</v>
      </c>
    </row>
    <row r="14" spans="1:5" ht="22.5">
      <c r="A14" s="8" t="s">
        <v>4</v>
      </c>
      <c r="B14" s="28">
        <v>641</v>
      </c>
      <c r="C14" s="28">
        <v>752</v>
      </c>
      <c r="D14" s="28">
        <v>670</v>
      </c>
      <c r="E14" s="28">
        <v>756</v>
      </c>
    </row>
    <row r="15" spans="1:5" ht="22.5">
      <c r="A15" s="8" t="s">
        <v>3</v>
      </c>
      <c r="B15" s="7" t="s">
        <v>2</v>
      </c>
      <c r="C15" s="7" t="s">
        <v>2</v>
      </c>
      <c r="D15" s="7" t="s">
        <v>2</v>
      </c>
      <c r="E15" s="28">
        <v>396</v>
      </c>
    </row>
    <row r="16" spans="1:5">
      <c r="A16" s="3" t="s">
        <v>1</v>
      </c>
      <c r="B16" s="15">
        <v>35461</v>
      </c>
      <c r="C16" s="22">
        <v>46100</v>
      </c>
      <c r="D16" s="22">
        <v>51330</v>
      </c>
      <c r="E16" s="22">
        <v>53430</v>
      </c>
    </row>
    <row r="17" spans="1:5">
      <c r="A17" s="5" t="s">
        <v>19</v>
      </c>
      <c r="B17" s="13">
        <v>665410</v>
      </c>
      <c r="C17" s="27">
        <f>C19+C20+C21+C22+C23</f>
        <v>873571.06779999984</v>
      </c>
      <c r="D17" s="26">
        <f>+D19+D20+D21+D22+D23+D24</f>
        <v>884450.03799999994</v>
      </c>
      <c r="E17" s="25">
        <f>+E19+E20+E21+E22+E23+E24</f>
        <v>849719.2773999999</v>
      </c>
    </row>
    <row r="18" spans="1:5">
      <c r="A18" s="3" t="s">
        <v>18</v>
      </c>
      <c r="B18" s="15"/>
      <c r="C18" s="22"/>
      <c r="D18" s="22"/>
      <c r="E18" s="22"/>
    </row>
    <row r="19" spans="1:5">
      <c r="A19" s="23" t="s">
        <v>7</v>
      </c>
      <c r="B19" s="14">
        <v>53719</v>
      </c>
      <c r="C19" s="19">
        <v>61318</v>
      </c>
      <c r="D19" s="19">
        <f>63790+328+1491</f>
        <v>65609</v>
      </c>
      <c r="E19" s="19">
        <v>72222</v>
      </c>
    </row>
    <row r="20" spans="1:5">
      <c r="A20" s="23" t="s">
        <v>17</v>
      </c>
      <c r="B20" s="15">
        <v>242440</v>
      </c>
      <c r="C20" s="22">
        <v>269633.86779999995</v>
      </c>
      <c r="D20" s="22">
        <v>289043.23799999995</v>
      </c>
      <c r="E20" s="22">
        <f>6883.643*41.8</f>
        <v>287736.27739999996</v>
      </c>
    </row>
    <row r="21" spans="1:5" s="24" customFormat="1">
      <c r="A21" s="23" t="s">
        <v>16</v>
      </c>
      <c r="B21" s="15">
        <v>49254</v>
      </c>
      <c r="C21" s="22">
        <v>109582</v>
      </c>
      <c r="D21" s="19">
        <v>103194</v>
      </c>
      <c r="E21" s="19">
        <v>108675</v>
      </c>
    </row>
    <row r="22" spans="1:5">
      <c r="A22" s="23" t="s">
        <v>15</v>
      </c>
      <c r="B22" s="15">
        <v>307613</v>
      </c>
      <c r="C22" s="22">
        <v>410620</v>
      </c>
      <c r="D22" s="19">
        <v>399080</v>
      </c>
      <c r="E22" s="19">
        <v>364879.8</v>
      </c>
    </row>
    <row r="23" spans="1:5">
      <c r="A23" s="23" t="s">
        <v>14</v>
      </c>
      <c r="B23" s="15">
        <v>12384</v>
      </c>
      <c r="C23" s="22">
        <v>22417.200000000001</v>
      </c>
      <c r="D23" s="19">
        <v>25948.799999999999</v>
      </c>
      <c r="E23" s="19">
        <v>14353.2</v>
      </c>
    </row>
    <row r="24" spans="1:5">
      <c r="A24" s="21" t="s">
        <v>13</v>
      </c>
      <c r="B24" s="15" t="s">
        <v>2</v>
      </c>
      <c r="C24" s="15" t="s">
        <v>2</v>
      </c>
      <c r="D24" s="20">
        <v>1575</v>
      </c>
      <c r="E24" s="19">
        <v>1853</v>
      </c>
    </row>
    <row r="25" spans="1:5" s="3" customFormat="1">
      <c r="A25" s="5" t="s">
        <v>12</v>
      </c>
      <c r="B25" s="13">
        <v>1150637</v>
      </c>
      <c r="C25" s="13">
        <f>C4+C17</f>
        <v>1301555.0034999999</v>
      </c>
      <c r="D25" s="18">
        <f>D4+D17</f>
        <v>1313244.9380000001</v>
      </c>
      <c r="E25" s="13">
        <f>E4+E17</f>
        <v>1273177.5773999998</v>
      </c>
    </row>
    <row r="26" spans="1:5" s="3" customFormat="1">
      <c r="A26" s="3" t="s">
        <v>11</v>
      </c>
      <c r="B26" s="15">
        <v>82830</v>
      </c>
      <c r="C26" s="15">
        <v>140812</v>
      </c>
      <c r="D26" s="17">
        <v>158907</v>
      </c>
      <c r="E26" s="16">
        <v>153792</v>
      </c>
    </row>
    <row r="27" spans="1:5" s="3" customFormat="1">
      <c r="A27" s="3" t="s">
        <v>10</v>
      </c>
      <c r="B27" s="15">
        <v>12719</v>
      </c>
      <c r="C27" s="15">
        <v>7504</v>
      </c>
      <c r="D27" s="14">
        <v>2294</v>
      </c>
      <c r="E27" s="14">
        <v>-1098.8434339999926</v>
      </c>
    </row>
    <row r="28" spans="1:5" s="3" customFormat="1">
      <c r="A28" s="5" t="s">
        <v>9</v>
      </c>
      <c r="B28" s="13">
        <v>1055088</v>
      </c>
      <c r="C28" s="13">
        <f>C25-C26-C27</f>
        <v>1153239.0034999999</v>
      </c>
      <c r="D28" s="12">
        <v>1152044</v>
      </c>
      <c r="E28" s="11">
        <f>+E25-E26-E27</f>
        <v>1120484.4208339998</v>
      </c>
    </row>
    <row r="29" spans="1:5" ht="11.25" customHeight="1">
      <c r="A29" s="87" t="s">
        <v>8</v>
      </c>
      <c r="B29" s="87"/>
      <c r="C29" s="87"/>
      <c r="D29" s="87"/>
      <c r="E29" s="87"/>
    </row>
    <row r="30" spans="1:5">
      <c r="A30" s="3" t="s">
        <v>7</v>
      </c>
      <c r="B30" s="9">
        <v>24.961512858929943</v>
      </c>
      <c r="C30" s="6">
        <v>17.099940884533531</v>
      </c>
      <c r="D30" s="10">
        <f>(+D6/D4)*100</f>
        <v>17.153655512227406</v>
      </c>
      <c r="E30" s="10">
        <f>(+E6/E4)*100</f>
        <v>17.516718883535876</v>
      </c>
    </row>
    <row r="31" spans="1:5">
      <c r="A31" s="3" t="s">
        <v>6</v>
      </c>
      <c r="B31" s="9">
        <v>35.744713299136279</v>
      </c>
      <c r="C31" s="6">
        <v>36.720054794336988</v>
      </c>
      <c r="D31" s="6">
        <f>+D7/D4*100</f>
        <v>36.50136697054932</v>
      </c>
      <c r="E31" s="6">
        <f>+E7/E4*100</f>
        <v>31.814466737338719</v>
      </c>
    </row>
    <row r="32" spans="1:5" ht="22.5">
      <c r="A32" s="8" t="s">
        <v>5</v>
      </c>
      <c r="B32" s="7">
        <v>31.853544835716068</v>
      </c>
      <c r="C32" s="7">
        <v>35.232864465665038</v>
      </c>
      <c r="D32" s="7">
        <f>+D13/D4*100</f>
        <v>34.217967611088653</v>
      </c>
      <c r="E32" s="7">
        <f>+E13/E4*100</f>
        <v>37.779233516027432</v>
      </c>
    </row>
    <row r="33" spans="1:5" ht="22.5">
      <c r="A33" s="8" t="s">
        <v>4</v>
      </c>
      <c r="B33" s="7">
        <v>0.13210311874648362</v>
      </c>
      <c r="C33" s="7">
        <v>0.1757075294823969</v>
      </c>
      <c r="D33" s="7">
        <f>+D14/D4*100</f>
        <v>0.15625185840596517</v>
      </c>
      <c r="E33" s="7">
        <f>+E14/E4*100</f>
        <v>0.17852997567883308</v>
      </c>
    </row>
    <row r="34" spans="1:5" ht="22.5">
      <c r="A34" s="8" t="s">
        <v>3</v>
      </c>
      <c r="B34" s="7" t="s">
        <v>2</v>
      </c>
      <c r="C34" s="7" t="s">
        <v>2</v>
      </c>
      <c r="D34" s="7" t="s">
        <v>2</v>
      </c>
      <c r="E34" s="7">
        <f>+E15/E4*100</f>
        <v>9.3515701546055416E-2</v>
      </c>
    </row>
    <row r="35" spans="1:5">
      <c r="A35" s="3" t="s">
        <v>1</v>
      </c>
      <c r="B35" s="6">
        <v>7.308125887471224</v>
      </c>
      <c r="C35" s="6">
        <v>10.771432325982042</v>
      </c>
      <c r="D35" s="6">
        <v>12</v>
      </c>
      <c r="E35" s="6">
        <v>12.6</v>
      </c>
    </row>
    <row r="36" spans="1:5" s="3" customFormat="1">
      <c r="A36" s="5" t="s">
        <v>0</v>
      </c>
      <c r="B36" s="4">
        <v>100</v>
      </c>
      <c r="C36" s="4">
        <v>100</v>
      </c>
      <c r="D36" s="4">
        <v>100</v>
      </c>
      <c r="E36" s="4">
        <v>100</v>
      </c>
    </row>
  </sheetData>
  <mergeCells count="2">
    <mergeCell ref="A3:E3"/>
    <mergeCell ref="A29:E29"/>
  </mergeCells>
  <pageMargins left="0.74803149606299213" right="0.27" top="0.62992125984251968" bottom="0.86614173228346458" header="0.51181102362204722" footer="0.62992125984251968"/>
  <pageSetup paperSize="9" orientation="portrait" cellComments="atEnd" horizont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39B0-45D9-4A2E-9EE7-39DDC19AC7B6}">
  <sheetPr codeName="Munka3"/>
  <dimension ref="A1:E12"/>
  <sheetViews>
    <sheetView zoomScaleNormal="100" workbookViewId="0"/>
  </sheetViews>
  <sheetFormatPr defaultRowHeight="11.25"/>
  <cols>
    <col min="1" max="1" width="26.7109375" style="2" customWidth="1"/>
    <col min="2" max="5" width="9.7109375" style="2" customWidth="1"/>
    <col min="6" max="16384" width="9.140625" style="1"/>
  </cols>
  <sheetData>
    <row r="1" spans="1:5" ht="12" thickBot="1">
      <c r="A1" s="39" t="s">
        <v>34</v>
      </c>
      <c r="B1" s="38"/>
      <c r="C1" s="38"/>
      <c r="D1" s="38"/>
      <c r="E1" s="38"/>
    </row>
    <row r="2" spans="1:5">
      <c r="A2" s="37" t="s">
        <v>27</v>
      </c>
      <c r="B2" s="36">
        <v>2000</v>
      </c>
      <c r="C2" s="35">
        <v>2005</v>
      </c>
      <c r="D2" s="35">
        <v>2006</v>
      </c>
      <c r="E2" s="35">
        <v>2007</v>
      </c>
    </row>
    <row r="3" spans="1:5">
      <c r="A3" s="3" t="s">
        <v>33</v>
      </c>
      <c r="B3" s="40">
        <v>15.194974609716184</v>
      </c>
      <c r="C3" s="40">
        <v>10.334023505599777</v>
      </c>
      <c r="D3" s="42">
        <v>10.596880747314179</v>
      </c>
      <c r="E3" s="42">
        <v>11.498631659769288</v>
      </c>
    </row>
    <row r="4" spans="1:5">
      <c r="A4" s="2" t="s">
        <v>6</v>
      </c>
      <c r="B4" s="47">
        <v>67.15845223124235</v>
      </c>
      <c r="C4" s="47">
        <v>72.758492799263394</v>
      </c>
      <c r="D4" s="46">
        <v>72.174901313040507</v>
      </c>
      <c r="E4" s="46">
        <v>70.376049131322077</v>
      </c>
    </row>
    <row r="5" spans="1:5">
      <c r="A5" s="2" t="s">
        <v>18</v>
      </c>
      <c r="B5" s="47"/>
      <c r="C5" s="47"/>
      <c r="D5" s="46"/>
      <c r="E5" s="46"/>
    </row>
    <row r="6" spans="1:5">
      <c r="A6" s="48" t="s">
        <v>32</v>
      </c>
      <c r="B6" s="44">
        <v>31.41807537911609</v>
      </c>
      <c r="C6" s="44">
        <v>33.712889760328899</v>
      </c>
      <c r="D6" s="43">
        <v>34.191583383053562</v>
      </c>
      <c r="E6" s="43">
        <v>35.125208402841608</v>
      </c>
    </row>
    <row r="7" spans="1:5">
      <c r="A7" s="33" t="s">
        <v>21</v>
      </c>
      <c r="B7" s="47">
        <v>35.740376852126253</v>
      </c>
      <c r="C7" s="47">
        <v>39.045603038934502</v>
      </c>
      <c r="D7" s="46">
        <v>37.983317929986953</v>
      </c>
      <c r="E7" s="46">
        <v>35.250840728480462</v>
      </c>
    </row>
    <row r="8" spans="1:5" ht="22.5">
      <c r="A8" s="45" t="s">
        <v>5</v>
      </c>
      <c r="B8" s="44">
        <v>13.432733346833103</v>
      </c>
      <c r="C8" s="44">
        <v>11.585449680920842</v>
      </c>
      <c r="D8" s="43">
        <v>11.172698691186579</v>
      </c>
      <c r="E8" s="43">
        <v>12.565356383883172</v>
      </c>
    </row>
    <row r="9" spans="1:5">
      <c r="A9" s="3" t="s">
        <v>31</v>
      </c>
      <c r="B9" s="40">
        <v>1.076273403340932</v>
      </c>
      <c r="C9" s="40">
        <v>1.7223398119724569</v>
      </c>
      <c r="D9" s="42">
        <v>1.9759299464362376</v>
      </c>
      <c r="E9" s="42">
        <v>1.1273525590445261</v>
      </c>
    </row>
    <row r="10" spans="1:5">
      <c r="A10" s="3" t="s">
        <v>30</v>
      </c>
      <c r="B10" s="40">
        <v>3.1375664088674355</v>
      </c>
      <c r="C10" s="40">
        <v>3.5996942022435245</v>
      </c>
      <c r="D10" s="42">
        <v>4.0795893020224998</v>
      </c>
      <c r="E10" s="42">
        <v>4.4326102659809541</v>
      </c>
    </row>
    <row r="11" spans="1:5" s="3" customFormat="1">
      <c r="A11" s="5" t="s">
        <v>0</v>
      </c>
      <c r="B11" s="41">
        <v>100</v>
      </c>
      <c r="C11" s="41">
        <v>100.04181299849307</v>
      </c>
      <c r="D11" s="41">
        <v>100</v>
      </c>
      <c r="E11" s="41">
        <v>100</v>
      </c>
    </row>
    <row r="12" spans="1:5" s="3" customFormat="1">
      <c r="A12" s="3" t="s">
        <v>29</v>
      </c>
      <c r="B12" s="40">
        <v>57.829706501702972</v>
      </c>
      <c r="C12" s="40">
        <v>67.117491419946745</v>
      </c>
      <c r="D12" s="40">
        <v>67.348444483400698</v>
      </c>
      <c r="E12" s="40">
        <v>66.740044160630063</v>
      </c>
    </row>
  </sheetData>
  <pageMargins left="0.74803149606299213" right="0.27" top="0.62992125984251968" bottom="0.86614173228346458" header="0.51181102362204722" footer="0.62992125984251968"/>
  <pageSetup paperSize="9" orientation="portrait" cellComments="atEnd" horizont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794C6-9D87-4815-8BFC-8A311435AC35}">
  <sheetPr codeName="Munka4"/>
  <dimension ref="A1:H38"/>
  <sheetViews>
    <sheetView zoomScaleNormal="100" workbookViewId="0"/>
  </sheetViews>
  <sheetFormatPr defaultRowHeight="11.25"/>
  <cols>
    <col min="1" max="1" width="8.140625" style="2" customWidth="1"/>
    <col min="2" max="3" width="11.28515625" style="2" customWidth="1"/>
    <col min="4" max="4" width="11.5703125" style="2" customWidth="1"/>
    <col min="5" max="5" width="11.85546875" style="2" customWidth="1"/>
    <col min="6" max="8" width="11.28515625" style="2" customWidth="1"/>
    <col min="9" max="16384" width="9.140625" style="1"/>
  </cols>
  <sheetData>
    <row r="1" spans="1:8" ht="12" thickBot="1">
      <c r="A1" s="57" t="s">
        <v>46</v>
      </c>
      <c r="B1" s="56"/>
      <c r="C1" s="56"/>
      <c r="D1" s="56"/>
      <c r="E1" s="56"/>
      <c r="F1" s="56"/>
      <c r="G1" s="56"/>
      <c r="H1" s="56"/>
    </row>
    <row r="2" spans="1:8" ht="45">
      <c r="A2" s="55" t="s">
        <v>45</v>
      </c>
      <c r="B2" s="54" t="s">
        <v>44</v>
      </c>
      <c r="C2" s="54" t="s">
        <v>43</v>
      </c>
      <c r="D2" s="54" t="s">
        <v>42</v>
      </c>
      <c r="E2" s="54" t="s">
        <v>41</v>
      </c>
      <c r="F2" s="54" t="s">
        <v>40</v>
      </c>
      <c r="G2" s="54" t="s">
        <v>39</v>
      </c>
      <c r="H2" s="53" t="s">
        <v>0</v>
      </c>
    </row>
    <row r="3" spans="1:8">
      <c r="A3" s="86" t="s">
        <v>38</v>
      </c>
      <c r="B3" s="86"/>
      <c r="C3" s="86"/>
      <c r="D3" s="86"/>
      <c r="E3" s="86"/>
      <c r="F3" s="86"/>
      <c r="G3" s="86"/>
      <c r="H3" s="86"/>
    </row>
    <row r="4" spans="1:8">
      <c r="A4" s="52">
        <v>2000</v>
      </c>
      <c r="B4" s="42">
        <v>368</v>
      </c>
      <c r="C4" s="42">
        <v>8.8000000000000007</v>
      </c>
      <c r="D4" s="42">
        <v>38.700000000000003</v>
      </c>
      <c r="E4" s="42">
        <v>48.3</v>
      </c>
      <c r="F4" s="42">
        <v>400.6</v>
      </c>
      <c r="G4" s="42">
        <v>190.7</v>
      </c>
      <c r="H4" s="42">
        <f t="shared" ref="H4:H11" si="0">SUM(B4:G4)</f>
        <v>1055.1000000000001</v>
      </c>
    </row>
    <row r="5" spans="1:8">
      <c r="A5" s="52">
        <v>2001</v>
      </c>
      <c r="B5" s="42">
        <v>373.3</v>
      </c>
      <c r="C5" s="42">
        <v>9.4</v>
      </c>
      <c r="D5" s="42">
        <v>39.200000000000003</v>
      </c>
      <c r="E5" s="42">
        <v>48.9</v>
      </c>
      <c r="F5" s="42">
        <v>416</v>
      </c>
      <c r="G5" s="42">
        <v>200.4</v>
      </c>
      <c r="H5" s="42">
        <f t="shared" si="0"/>
        <v>1087.2</v>
      </c>
    </row>
    <row r="6" spans="1:8">
      <c r="A6" s="52">
        <v>2002</v>
      </c>
      <c r="B6" s="42">
        <v>369.6</v>
      </c>
      <c r="C6" s="42">
        <v>9.4</v>
      </c>
      <c r="D6" s="42">
        <v>38</v>
      </c>
      <c r="E6" s="42">
        <v>48.6</v>
      </c>
      <c r="F6" s="42">
        <v>402.3</v>
      </c>
      <c r="G6" s="42">
        <v>198.9</v>
      </c>
      <c r="H6" s="42">
        <f t="shared" si="0"/>
        <v>1066.8000000000002</v>
      </c>
    </row>
    <row r="7" spans="1:8">
      <c r="A7" s="52">
        <v>2003</v>
      </c>
      <c r="B7" s="42">
        <v>370.4</v>
      </c>
      <c r="C7" s="42">
        <v>9.5</v>
      </c>
      <c r="D7" s="42">
        <v>37.799999999999997</v>
      </c>
      <c r="E7" s="42">
        <v>48.1</v>
      </c>
      <c r="F7" s="42">
        <v>419.4</v>
      </c>
      <c r="G7" s="42">
        <v>206.4</v>
      </c>
      <c r="H7" s="42">
        <f t="shared" si="0"/>
        <v>1091.6000000000001</v>
      </c>
    </row>
    <row r="8" spans="1:8">
      <c r="A8" s="50">
        <v>2004</v>
      </c>
      <c r="B8" s="42">
        <v>372.5</v>
      </c>
      <c r="C8" s="42">
        <v>9.6</v>
      </c>
      <c r="D8" s="42">
        <v>38</v>
      </c>
      <c r="E8" s="42">
        <v>48.2</v>
      </c>
      <c r="F8" s="42">
        <v>410.3</v>
      </c>
      <c r="G8" s="42">
        <v>209.5</v>
      </c>
      <c r="H8" s="42">
        <f t="shared" si="0"/>
        <v>1088.0999999999999</v>
      </c>
    </row>
    <row r="9" spans="1:8">
      <c r="A9" s="50">
        <v>2005</v>
      </c>
      <c r="B9" s="42">
        <v>414</v>
      </c>
      <c r="C9" s="42">
        <v>10.6</v>
      </c>
      <c r="D9" s="42">
        <v>36.299999999999997</v>
      </c>
      <c r="E9" s="42">
        <v>49.3</v>
      </c>
      <c r="F9" s="42">
        <v>425.4</v>
      </c>
      <c r="G9" s="42">
        <v>217.6</v>
      </c>
      <c r="H9" s="42">
        <f t="shared" si="0"/>
        <v>1153.2</v>
      </c>
    </row>
    <row r="10" spans="1:8" s="3" customFormat="1">
      <c r="A10" s="52">
        <v>2006</v>
      </c>
      <c r="B10" s="42">
        <v>421.3</v>
      </c>
      <c r="C10" s="42">
        <v>10.7</v>
      </c>
      <c r="D10" s="42">
        <v>35.9</v>
      </c>
      <c r="E10" s="42">
        <v>50.3</v>
      </c>
      <c r="F10" s="42">
        <v>415.8</v>
      </c>
      <c r="G10" s="42">
        <v>218</v>
      </c>
      <c r="H10" s="42">
        <f t="shared" si="0"/>
        <v>1152</v>
      </c>
    </row>
    <row r="11" spans="1:8" s="3" customFormat="1">
      <c r="A11" s="50">
        <v>2007</v>
      </c>
      <c r="B11" s="42">
        <v>428.9</v>
      </c>
      <c r="C11" s="42">
        <v>9.1999999999999993</v>
      </c>
      <c r="D11" s="42">
        <v>34.200000000000003</v>
      </c>
      <c r="E11" s="42">
        <v>50.6</v>
      </c>
      <c r="F11" s="42">
        <v>395.6</v>
      </c>
      <c r="G11" s="42">
        <v>202</v>
      </c>
      <c r="H11" s="42">
        <f t="shared" si="0"/>
        <v>1120.5</v>
      </c>
    </row>
    <row r="12" spans="1:8">
      <c r="A12" s="89" t="s">
        <v>37</v>
      </c>
      <c r="B12" s="89"/>
      <c r="C12" s="89"/>
      <c r="D12" s="89"/>
      <c r="E12" s="89"/>
      <c r="F12" s="89"/>
      <c r="G12" s="89"/>
      <c r="H12" s="89"/>
    </row>
    <row r="13" spans="1:8">
      <c r="A13" s="52">
        <v>2000</v>
      </c>
      <c r="B13" s="40">
        <v>34.9</v>
      </c>
      <c r="C13" s="40">
        <v>0.8</v>
      </c>
      <c r="D13" s="40">
        <v>3.7</v>
      </c>
      <c r="E13" s="40">
        <v>4.5999999999999996</v>
      </c>
      <c r="F13" s="40">
        <v>38</v>
      </c>
      <c r="G13" s="40">
        <v>18.100000000000001</v>
      </c>
      <c r="H13" s="40">
        <v>100</v>
      </c>
    </row>
    <row r="14" spans="1:8">
      <c r="A14" s="52">
        <v>2001</v>
      </c>
      <c r="B14" s="40">
        <v>34.299999999999997</v>
      </c>
      <c r="C14" s="40">
        <v>0.9</v>
      </c>
      <c r="D14" s="40">
        <v>3.6</v>
      </c>
      <c r="E14" s="40">
        <v>4.5</v>
      </c>
      <c r="F14" s="40">
        <v>38.299999999999997</v>
      </c>
      <c r="G14" s="40">
        <v>18.399999999999999</v>
      </c>
      <c r="H14" s="40">
        <v>100</v>
      </c>
    </row>
    <row r="15" spans="1:8">
      <c r="A15" s="52">
        <v>2002</v>
      </c>
      <c r="B15" s="40">
        <v>34.6</v>
      </c>
      <c r="C15" s="40">
        <v>0.9</v>
      </c>
      <c r="D15" s="40">
        <v>3.6</v>
      </c>
      <c r="E15" s="40">
        <v>4.5999999999999996</v>
      </c>
      <c r="F15" s="40">
        <v>37.700000000000003</v>
      </c>
      <c r="G15" s="40">
        <v>18.600000000000001</v>
      </c>
      <c r="H15" s="40">
        <v>100</v>
      </c>
    </row>
    <row r="16" spans="1:8">
      <c r="A16" s="52">
        <v>2003</v>
      </c>
      <c r="B16" s="40">
        <v>33.9</v>
      </c>
      <c r="C16" s="40">
        <v>0.9</v>
      </c>
      <c r="D16" s="40">
        <v>3.5</v>
      </c>
      <c r="E16" s="40">
        <v>4.4000000000000004</v>
      </c>
      <c r="F16" s="40">
        <v>38.4</v>
      </c>
      <c r="G16" s="40">
        <v>18.899999999999999</v>
      </c>
      <c r="H16" s="40">
        <v>100</v>
      </c>
    </row>
    <row r="17" spans="1:8">
      <c r="A17" s="50">
        <v>2004</v>
      </c>
      <c r="B17" s="42">
        <v>34.233985846889077</v>
      </c>
      <c r="C17" s="42">
        <v>0.8822718500137855</v>
      </c>
      <c r="D17" s="42">
        <v>3.4923260729712342</v>
      </c>
      <c r="E17" s="42">
        <v>4.4297399136108817</v>
      </c>
      <c r="F17" s="42">
        <v>37.707931256318354</v>
      </c>
      <c r="G17" s="42">
        <v>19.253745060196675</v>
      </c>
      <c r="H17" s="42">
        <v>100</v>
      </c>
    </row>
    <row r="18" spans="1:8">
      <c r="A18" s="50">
        <v>2005</v>
      </c>
      <c r="B18" s="42">
        <v>35.901136928444508</v>
      </c>
      <c r="C18" s="42">
        <v>0.91567500335574081</v>
      </c>
      <c r="D18" s="42">
        <v>3.1432972416331064</v>
      </c>
      <c r="E18" s="42">
        <v>4.2756299687942123</v>
      </c>
      <c r="F18" s="42">
        <v>36.887135078364786</v>
      </c>
      <c r="G18" s="42">
        <v>18.877125779407649</v>
      </c>
      <c r="H18" s="42">
        <v>100</v>
      </c>
    </row>
    <row r="19" spans="1:8">
      <c r="A19" s="50">
        <v>2006</v>
      </c>
      <c r="B19" s="42">
        <v>36.571180555555557</v>
      </c>
      <c r="C19" s="42">
        <v>0.92881944444444442</v>
      </c>
      <c r="D19" s="42">
        <v>3.1163194444444446</v>
      </c>
      <c r="E19" s="42">
        <v>4.3663194444444446</v>
      </c>
      <c r="F19" s="42">
        <v>36.09375</v>
      </c>
      <c r="G19" s="42">
        <v>18.923611111111111</v>
      </c>
      <c r="H19" s="42">
        <v>100</v>
      </c>
    </row>
    <row r="20" spans="1:8">
      <c r="A20" s="50">
        <v>2007</v>
      </c>
      <c r="B20" s="42">
        <v>38.277554663096829</v>
      </c>
      <c r="C20" s="42">
        <v>0.82106202588130306</v>
      </c>
      <c r="D20" s="42">
        <v>3.0522088353413657</v>
      </c>
      <c r="E20" s="42">
        <v>4.515841142347166</v>
      </c>
      <c r="F20" s="42">
        <v>35.305667112896032</v>
      </c>
      <c r="G20" s="42">
        <v>18.027666220437304</v>
      </c>
      <c r="H20" s="42">
        <v>100</v>
      </c>
    </row>
    <row r="21" spans="1:8">
      <c r="A21" s="88" t="s">
        <v>36</v>
      </c>
      <c r="B21" s="88"/>
      <c r="C21" s="88"/>
      <c r="D21" s="88"/>
      <c r="E21" s="88"/>
      <c r="F21" s="88"/>
      <c r="G21" s="88"/>
      <c r="H21" s="88"/>
    </row>
    <row r="22" spans="1:8">
      <c r="A22" s="50">
        <v>2000</v>
      </c>
      <c r="B22" s="51">
        <v>100</v>
      </c>
      <c r="C22" s="51">
        <v>100</v>
      </c>
      <c r="D22" s="51">
        <v>100</v>
      </c>
      <c r="E22" s="51">
        <v>100</v>
      </c>
      <c r="F22" s="51">
        <v>100</v>
      </c>
      <c r="G22" s="51">
        <v>100</v>
      </c>
      <c r="H22" s="51">
        <v>100</v>
      </c>
    </row>
    <row r="23" spans="1:8">
      <c r="A23" s="50">
        <v>2001</v>
      </c>
      <c r="B23" s="51">
        <v>101.44021739130436</v>
      </c>
      <c r="C23" s="51">
        <v>106.81818181818181</v>
      </c>
      <c r="D23" s="51">
        <v>101.29198966408268</v>
      </c>
      <c r="E23" s="51">
        <v>101.24223602484473</v>
      </c>
      <c r="F23" s="51">
        <v>103.84423364952571</v>
      </c>
      <c r="G23" s="51">
        <v>105.08652333508128</v>
      </c>
      <c r="H23" s="51">
        <v>103.04236565254476</v>
      </c>
    </row>
    <row r="24" spans="1:8">
      <c r="A24" s="50">
        <v>2002</v>
      </c>
      <c r="B24" s="51">
        <v>100.43478260869566</v>
      </c>
      <c r="C24" s="51">
        <v>106.81818181818181</v>
      </c>
      <c r="D24" s="51">
        <v>98.191214470284223</v>
      </c>
      <c r="E24" s="51">
        <v>100.62111801242237</v>
      </c>
      <c r="F24" s="51">
        <v>100.42436345481778</v>
      </c>
      <c r="G24" s="51">
        <v>104.29994756161511</v>
      </c>
      <c r="H24" s="51">
        <v>101.10889963036681</v>
      </c>
    </row>
    <row r="25" spans="1:8">
      <c r="A25" s="50">
        <v>2003</v>
      </c>
      <c r="B25" s="51">
        <v>100.65217391304347</v>
      </c>
      <c r="C25" s="51">
        <v>107.95454545454544</v>
      </c>
      <c r="D25" s="51">
        <v>97.674418604651152</v>
      </c>
      <c r="E25" s="51">
        <v>99.585921325051771</v>
      </c>
      <c r="F25" s="51">
        <v>104.69296055916124</v>
      </c>
      <c r="G25" s="51">
        <v>108.232826428946</v>
      </c>
      <c r="H25" s="51">
        <v>103.45938773575965</v>
      </c>
    </row>
    <row r="26" spans="1:8">
      <c r="A26" s="50">
        <v>2004</v>
      </c>
      <c r="B26" s="51">
        <v>101.22282608695652</v>
      </c>
      <c r="C26" s="51">
        <v>109.09090909090908</v>
      </c>
      <c r="D26" s="51">
        <v>98.191214470284223</v>
      </c>
      <c r="E26" s="51">
        <v>99.792960662525886</v>
      </c>
      <c r="F26" s="51">
        <v>102.42136794807789</v>
      </c>
      <c r="G26" s="51">
        <v>109.85841636077609</v>
      </c>
      <c r="H26" s="51">
        <v>103.12766562411144</v>
      </c>
    </row>
    <row r="27" spans="1:8">
      <c r="A27" s="50">
        <v>2005</v>
      </c>
      <c r="B27" s="51">
        <v>112.5</v>
      </c>
      <c r="C27" s="51">
        <v>120.45454545454544</v>
      </c>
      <c r="D27" s="51">
        <v>93.79844961240309</v>
      </c>
      <c r="E27" s="51">
        <v>102.0703933747412</v>
      </c>
      <c r="F27" s="51">
        <v>106.19071392910632</v>
      </c>
      <c r="G27" s="51">
        <v>114.10592553749346</v>
      </c>
      <c r="H27" s="51">
        <v>109.29769690076769</v>
      </c>
    </row>
    <row r="28" spans="1:8">
      <c r="A28" s="50">
        <v>2006</v>
      </c>
      <c r="B28" s="51">
        <v>114.48369565217391</v>
      </c>
      <c r="C28" s="51">
        <v>121.59090909090908</v>
      </c>
      <c r="D28" s="51">
        <v>92.764857881136948</v>
      </c>
      <c r="E28" s="51">
        <v>104.1407867494824</v>
      </c>
      <c r="F28" s="51">
        <v>103.7943085371942</v>
      </c>
      <c r="G28" s="51">
        <v>114.31567907708444</v>
      </c>
      <c r="H28" s="51">
        <v>109.18396360534545</v>
      </c>
    </row>
    <row r="29" spans="1:8">
      <c r="A29" s="50">
        <v>2007</v>
      </c>
      <c r="B29" s="51">
        <v>116.54891304347825</v>
      </c>
      <c r="C29" s="51">
        <v>104.54545454545452</v>
      </c>
      <c r="D29" s="51">
        <v>88.372093023255815</v>
      </c>
      <c r="E29" s="51">
        <v>104.76190476190477</v>
      </c>
      <c r="F29" s="51">
        <v>98.751872191712437</v>
      </c>
      <c r="G29" s="51">
        <v>105.9255374934452</v>
      </c>
      <c r="H29" s="51">
        <v>106.19846460051178</v>
      </c>
    </row>
    <row r="30" spans="1:8" s="3" customFormat="1">
      <c r="A30" s="88" t="s">
        <v>35</v>
      </c>
      <c r="B30" s="88"/>
      <c r="C30" s="88"/>
      <c r="D30" s="88"/>
      <c r="E30" s="88"/>
      <c r="F30" s="88"/>
      <c r="G30" s="88"/>
      <c r="H30" s="88"/>
    </row>
    <row r="31" spans="1:8" s="3" customFormat="1">
      <c r="A31" s="50">
        <v>2000</v>
      </c>
      <c r="B31" s="42">
        <v>100</v>
      </c>
      <c r="C31" s="42">
        <v>101.1</v>
      </c>
      <c r="D31" s="42">
        <v>93.9</v>
      </c>
      <c r="E31" s="42">
        <v>99</v>
      </c>
      <c r="F31" s="42">
        <v>96.7</v>
      </c>
      <c r="G31" s="42">
        <v>96.9</v>
      </c>
      <c r="H31" s="42">
        <v>97.9</v>
      </c>
    </row>
    <row r="32" spans="1:8" s="3" customFormat="1">
      <c r="A32" s="50">
        <v>2001</v>
      </c>
      <c r="B32" s="42">
        <v>101.44021739130436</v>
      </c>
      <c r="C32" s="42">
        <v>106.81818181818181</v>
      </c>
      <c r="D32" s="42">
        <v>101.29198966408268</v>
      </c>
      <c r="E32" s="42">
        <v>101.24223602484473</v>
      </c>
      <c r="F32" s="42">
        <v>103.84423364952571</v>
      </c>
      <c r="G32" s="42">
        <v>105.08652333508128</v>
      </c>
      <c r="H32" s="42">
        <v>103.04236565254476</v>
      </c>
    </row>
    <row r="33" spans="1:8" s="3" customFormat="1">
      <c r="A33" s="50">
        <v>2002</v>
      </c>
      <c r="B33" s="42">
        <v>99.008840075006702</v>
      </c>
      <c r="C33" s="42">
        <v>100</v>
      </c>
      <c r="D33" s="42">
        <v>96.938775510204081</v>
      </c>
      <c r="E33" s="42">
        <v>99.386503067484668</v>
      </c>
      <c r="F33" s="42">
        <v>96.706730769230774</v>
      </c>
      <c r="G33" s="42">
        <v>99.251497005988014</v>
      </c>
      <c r="H33" s="42">
        <v>98.123620309050779</v>
      </c>
    </row>
    <row r="34" spans="1:8" s="3" customFormat="1">
      <c r="A34" s="50">
        <v>2003</v>
      </c>
      <c r="B34" s="42">
        <v>100.2164502164502</v>
      </c>
      <c r="C34" s="42">
        <v>101.06382978723406</v>
      </c>
      <c r="D34" s="42">
        <v>99.473684210526301</v>
      </c>
      <c r="E34" s="42">
        <v>98.971193415637856</v>
      </c>
      <c r="F34" s="42">
        <v>104.25055928411633</v>
      </c>
      <c r="G34" s="42">
        <v>103.77073906485673</v>
      </c>
      <c r="H34" s="42">
        <v>102.3247094113236</v>
      </c>
    </row>
    <row r="35" spans="1:8" s="3" customFormat="1">
      <c r="A35" s="50">
        <v>2004</v>
      </c>
      <c r="B35" s="42">
        <v>100.56695464362852</v>
      </c>
      <c r="C35" s="42">
        <v>101.05263157894737</v>
      </c>
      <c r="D35" s="42">
        <v>100.52910052910053</v>
      </c>
      <c r="E35" s="42">
        <v>100.2079002079002</v>
      </c>
      <c r="F35" s="42">
        <v>97.830233667143546</v>
      </c>
      <c r="G35" s="42">
        <v>101.50193798449611</v>
      </c>
      <c r="H35" s="42">
        <v>99.679369732502735</v>
      </c>
    </row>
    <row r="36" spans="1:8" s="3" customFormat="1">
      <c r="A36" s="50">
        <v>2005</v>
      </c>
      <c r="B36" s="42">
        <v>111.14093959731544</v>
      </c>
      <c r="C36" s="42">
        <v>110.41666666666667</v>
      </c>
      <c r="D36" s="42">
        <v>95.526315789473685</v>
      </c>
      <c r="E36" s="42">
        <v>102.28215767634853</v>
      </c>
      <c r="F36" s="42">
        <v>103.68023397514013</v>
      </c>
      <c r="G36" s="42">
        <v>103.86634844868735</v>
      </c>
      <c r="H36" s="42">
        <v>105.982905982906</v>
      </c>
    </row>
    <row r="37" spans="1:8" s="3" customFormat="1">
      <c r="A37" s="50">
        <v>2006</v>
      </c>
      <c r="B37" s="42">
        <v>101.7632850241546</v>
      </c>
      <c r="C37" s="42">
        <v>100.94339622641509</v>
      </c>
      <c r="D37" s="42">
        <v>98.898071625344357</v>
      </c>
      <c r="E37" s="42">
        <v>102.02839756592293</v>
      </c>
      <c r="F37" s="42">
        <v>97.743300423131174</v>
      </c>
      <c r="G37" s="42">
        <v>100.18382352941177</v>
      </c>
      <c r="H37" s="42">
        <v>99.895941727367315</v>
      </c>
    </row>
    <row r="38" spans="1:8">
      <c r="A38" s="50">
        <v>2007</v>
      </c>
      <c r="B38" s="49">
        <v>101.78020413007359</v>
      </c>
      <c r="C38" s="49">
        <v>85.981308411214954</v>
      </c>
      <c r="D38" s="49">
        <v>95.264623955431773</v>
      </c>
      <c r="E38" s="49">
        <v>100.59642147117299</v>
      </c>
      <c r="F38" s="49">
        <v>95.141895141895148</v>
      </c>
      <c r="G38" s="49">
        <v>92.660550458715591</v>
      </c>
      <c r="H38" s="49">
        <v>97.256944444444443</v>
      </c>
    </row>
  </sheetData>
  <mergeCells count="4">
    <mergeCell ref="A30:H30"/>
    <mergeCell ref="A21:H21"/>
    <mergeCell ref="A12:H12"/>
    <mergeCell ref="A3:H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DE72F-7ED7-45F3-987D-104C33B4C5A8}">
  <sheetPr codeName="Munka5"/>
  <dimension ref="A1:G18"/>
  <sheetViews>
    <sheetView zoomScaleNormal="100" workbookViewId="0"/>
  </sheetViews>
  <sheetFormatPr defaultRowHeight="11.25"/>
  <cols>
    <col min="1" max="1" width="22.42578125" style="2" customWidth="1"/>
    <col min="2" max="2" width="9.85546875" style="2" customWidth="1"/>
    <col min="3" max="3" width="11.28515625" style="2" customWidth="1"/>
    <col min="4" max="4" width="10" style="2" customWidth="1"/>
    <col min="5" max="5" width="12.140625" style="2" customWidth="1"/>
    <col min="6" max="6" width="12.28515625" style="2" customWidth="1"/>
    <col min="7" max="7" width="10.140625" style="2" customWidth="1"/>
    <col min="8" max="16384" width="9.140625" style="1"/>
  </cols>
  <sheetData>
    <row r="1" spans="1:7" ht="12" thickBot="1">
      <c r="A1" s="39" t="s">
        <v>65</v>
      </c>
      <c r="B1" s="65"/>
      <c r="C1" s="65"/>
      <c r="D1" s="65"/>
      <c r="E1" s="65"/>
      <c r="F1" s="65"/>
      <c r="G1" s="65"/>
    </row>
    <row r="2" spans="1:7">
      <c r="A2" s="92" t="s">
        <v>27</v>
      </c>
      <c r="B2" s="94" t="s">
        <v>0</v>
      </c>
      <c r="C2" s="90" t="s">
        <v>64</v>
      </c>
      <c r="D2" s="91"/>
      <c r="E2" s="91"/>
      <c r="F2" s="91"/>
      <c r="G2" s="91"/>
    </row>
    <row r="3" spans="1:7" ht="33.75">
      <c r="A3" s="93"/>
      <c r="B3" s="95"/>
      <c r="C3" s="64" t="s">
        <v>63</v>
      </c>
      <c r="D3" s="64" t="s">
        <v>62</v>
      </c>
      <c r="E3" s="64" t="s">
        <v>61</v>
      </c>
      <c r="F3" s="64" t="s">
        <v>60</v>
      </c>
      <c r="G3" s="63" t="s">
        <v>59</v>
      </c>
    </row>
    <row r="4" spans="1:7" s="3" customFormat="1">
      <c r="A4" s="58" t="s">
        <v>7</v>
      </c>
      <c r="B4" s="34">
        <f>+B5+B6+B7</f>
        <v>12053</v>
      </c>
      <c r="C4" s="34">
        <f>+C5+C6+C7</f>
        <v>11731</v>
      </c>
      <c r="D4" s="34">
        <v>1</v>
      </c>
      <c r="E4" s="34">
        <v>4</v>
      </c>
      <c r="F4" s="34">
        <v>2</v>
      </c>
      <c r="G4" s="34">
        <f>+G5+G6+G7</f>
        <v>314</v>
      </c>
    </row>
    <row r="5" spans="1:7">
      <c r="A5" s="58" t="s">
        <v>58</v>
      </c>
      <c r="B5" s="34">
        <v>8036</v>
      </c>
      <c r="C5" s="34">
        <v>7999</v>
      </c>
      <c r="D5" s="34" t="s">
        <v>2</v>
      </c>
      <c r="E5" s="34" t="s">
        <v>2</v>
      </c>
      <c r="F5" s="34" t="s">
        <v>2</v>
      </c>
      <c r="G5" s="34">
        <v>37</v>
      </c>
    </row>
    <row r="6" spans="1:7">
      <c r="A6" s="58" t="s">
        <v>57</v>
      </c>
      <c r="B6" s="34">
        <v>2052</v>
      </c>
      <c r="C6" s="34">
        <v>1831</v>
      </c>
      <c r="D6" s="34" t="s">
        <v>2</v>
      </c>
      <c r="E6" s="34">
        <v>4</v>
      </c>
      <c r="F6" s="34">
        <v>2</v>
      </c>
      <c r="G6" s="34">
        <v>214</v>
      </c>
    </row>
    <row r="7" spans="1:7">
      <c r="A7" s="58" t="s">
        <v>56</v>
      </c>
      <c r="B7" s="34">
        <v>1965</v>
      </c>
      <c r="C7" s="34">
        <v>1901</v>
      </c>
      <c r="D7" s="34">
        <v>1</v>
      </c>
      <c r="E7" s="34" t="s">
        <v>2</v>
      </c>
      <c r="F7" s="34" t="s">
        <v>2</v>
      </c>
      <c r="G7" s="34">
        <v>63</v>
      </c>
    </row>
    <row r="8" spans="1:7">
      <c r="A8" s="58" t="s">
        <v>17</v>
      </c>
      <c r="B8" s="34">
        <v>7086.848</v>
      </c>
      <c r="C8" s="34">
        <v>7086.848</v>
      </c>
      <c r="D8" s="34" t="s">
        <v>2</v>
      </c>
      <c r="E8" s="34" t="s">
        <v>2</v>
      </c>
      <c r="F8" s="34" t="s">
        <v>2</v>
      </c>
      <c r="G8" s="34" t="s">
        <v>2</v>
      </c>
    </row>
    <row r="9" spans="1:7">
      <c r="A9" s="58" t="s">
        <v>55</v>
      </c>
      <c r="B9" s="34">
        <v>13266</v>
      </c>
      <c r="C9" s="34">
        <v>7299</v>
      </c>
      <c r="D9" s="34">
        <v>19</v>
      </c>
      <c r="E9" s="34">
        <v>186</v>
      </c>
      <c r="F9" s="34">
        <v>167</v>
      </c>
      <c r="G9" s="34">
        <v>3909</v>
      </c>
    </row>
    <row r="10" spans="1:7" ht="12.75" customHeight="1">
      <c r="A10" s="61" t="s">
        <v>54</v>
      </c>
      <c r="B10" s="34">
        <v>23</v>
      </c>
      <c r="C10" s="34">
        <v>1</v>
      </c>
      <c r="D10" s="34" t="s">
        <v>2</v>
      </c>
      <c r="E10" s="34">
        <v>3</v>
      </c>
      <c r="F10" s="34">
        <v>5</v>
      </c>
      <c r="G10" s="34">
        <v>14</v>
      </c>
    </row>
    <row r="11" spans="1:7">
      <c r="A11" s="62" t="s">
        <v>53</v>
      </c>
      <c r="B11" s="34">
        <v>43945</v>
      </c>
      <c r="C11" s="34">
        <v>20046.519</v>
      </c>
      <c r="D11" s="34">
        <v>258</v>
      </c>
      <c r="E11" s="34">
        <v>948</v>
      </c>
      <c r="F11" s="34">
        <v>2208</v>
      </c>
      <c r="G11" s="34">
        <v>11249</v>
      </c>
    </row>
    <row r="12" spans="1:7">
      <c r="A12" s="61" t="s">
        <v>52</v>
      </c>
      <c r="B12" s="34">
        <v>775</v>
      </c>
      <c r="C12" s="34">
        <v>775</v>
      </c>
      <c r="D12" s="34" t="s">
        <v>2</v>
      </c>
      <c r="E12" s="34" t="s">
        <v>2</v>
      </c>
      <c r="F12" s="34">
        <v>0</v>
      </c>
      <c r="G12" s="34">
        <v>0</v>
      </c>
    </row>
    <row r="13" spans="1:7">
      <c r="A13" s="58" t="s">
        <v>51</v>
      </c>
      <c r="B13" s="34">
        <v>346</v>
      </c>
      <c r="C13" s="34">
        <v>166</v>
      </c>
      <c r="D13" s="34">
        <v>3</v>
      </c>
      <c r="E13" s="34">
        <v>8</v>
      </c>
      <c r="F13" s="34">
        <v>0</v>
      </c>
      <c r="G13" s="34">
        <v>140</v>
      </c>
    </row>
    <row r="14" spans="1:7">
      <c r="A14" s="58" t="s">
        <v>50</v>
      </c>
      <c r="B14" s="34">
        <v>2681</v>
      </c>
      <c r="C14" s="34">
        <v>1076</v>
      </c>
      <c r="D14" s="34">
        <v>4</v>
      </c>
      <c r="E14" s="34">
        <v>22</v>
      </c>
      <c r="F14" s="34">
        <v>24</v>
      </c>
      <c r="G14" s="34">
        <v>1209</v>
      </c>
    </row>
    <row r="15" spans="1:7">
      <c r="A15" s="58" t="s">
        <v>49</v>
      </c>
      <c r="B15" s="34">
        <v>242</v>
      </c>
      <c r="C15" s="59" t="s">
        <v>2</v>
      </c>
      <c r="D15" s="59" t="s">
        <v>2</v>
      </c>
      <c r="E15" s="59" t="s">
        <v>2</v>
      </c>
      <c r="F15" s="34">
        <v>242</v>
      </c>
      <c r="G15" s="59" t="s">
        <v>2</v>
      </c>
    </row>
    <row r="16" spans="1:7">
      <c r="A16" s="58" t="s">
        <v>48</v>
      </c>
      <c r="B16" s="34">
        <v>3041</v>
      </c>
      <c r="C16" s="34">
        <v>306</v>
      </c>
      <c r="D16" s="60">
        <v>30</v>
      </c>
      <c r="E16" s="34">
        <v>269</v>
      </c>
      <c r="F16" s="34">
        <v>584</v>
      </c>
      <c r="G16" s="34">
        <v>1432</v>
      </c>
    </row>
    <row r="17" spans="1:7">
      <c r="A17" s="58" t="s">
        <v>47</v>
      </c>
      <c r="B17" s="34">
        <v>414</v>
      </c>
      <c r="C17" s="34">
        <v>409</v>
      </c>
      <c r="D17" s="34">
        <v>1</v>
      </c>
      <c r="E17" s="34">
        <v>4</v>
      </c>
      <c r="F17" s="59" t="s">
        <v>2</v>
      </c>
      <c r="G17" s="59" t="s">
        <v>2</v>
      </c>
    </row>
    <row r="18" spans="1:7">
      <c r="A18" s="58" t="s">
        <v>1</v>
      </c>
      <c r="B18" s="34">
        <v>1865</v>
      </c>
      <c r="C18" s="34">
        <v>890</v>
      </c>
      <c r="D18" s="34" t="s">
        <v>2</v>
      </c>
      <c r="E18" s="34">
        <v>88</v>
      </c>
      <c r="F18" s="34">
        <v>1</v>
      </c>
      <c r="G18" s="34">
        <v>884</v>
      </c>
    </row>
  </sheetData>
  <mergeCells count="3">
    <mergeCell ref="C2:G2"/>
    <mergeCell ref="A2:A3"/>
    <mergeCell ref="B2:B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7B7B8-8580-4302-AE1F-0D6274A800E2}">
  <sheetPr codeName="Munka6"/>
  <dimension ref="A1:I29"/>
  <sheetViews>
    <sheetView zoomScaleNormal="100" zoomScaleSheetLayoutView="100" workbookViewId="0"/>
  </sheetViews>
  <sheetFormatPr defaultRowHeight="11.25"/>
  <cols>
    <col min="1" max="1" width="4.85546875" style="2" customWidth="1"/>
    <col min="2" max="2" width="27.28515625" style="2" customWidth="1"/>
    <col min="3" max="9" width="8" style="2" customWidth="1"/>
    <col min="10" max="16384" width="9.140625" style="1"/>
  </cols>
  <sheetData>
    <row r="1" spans="1:9" ht="12" thickBot="1">
      <c r="A1" s="39" t="s">
        <v>107</v>
      </c>
      <c r="B1" s="38"/>
      <c r="C1" s="38"/>
      <c r="D1" s="38"/>
      <c r="E1" s="38"/>
      <c r="F1" s="38"/>
      <c r="G1" s="38"/>
      <c r="H1" s="38"/>
      <c r="I1" s="38"/>
    </row>
    <row r="2" spans="1:9" s="71" customFormat="1">
      <c r="A2" s="92" t="s">
        <v>106</v>
      </c>
      <c r="B2" s="94" t="s">
        <v>105</v>
      </c>
      <c r="C2" s="94" t="s">
        <v>0</v>
      </c>
      <c r="D2" s="90" t="s">
        <v>64</v>
      </c>
      <c r="E2" s="91"/>
      <c r="F2" s="91"/>
      <c r="G2" s="91"/>
      <c r="H2" s="91"/>
      <c r="I2" s="91"/>
    </row>
    <row r="3" spans="1:9" s="71" customFormat="1" ht="33.75">
      <c r="A3" s="96"/>
      <c r="B3" s="95"/>
      <c r="C3" s="95"/>
      <c r="D3" s="72" t="s">
        <v>104</v>
      </c>
      <c r="E3" s="72" t="s">
        <v>103</v>
      </c>
      <c r="F3" s="72" t="s">
        <v>102</v>
      </c>
      <c r="G3" s="72" t="s">
        <v>101</v>
      </c>
      <c r="H3" s="72" t="s">
        <v>100</v>
      </c>
      <c r="I3" s="63" t="s">
        <v>21</v>
      </c>
    </row>
    <row r="4" spans="1:9" s="3" customFormat="1">
      <c r="A4" s="70"/>
      <c r="B4" s="66">
        <v>2000</v>
      </c>
      <c r="C4" s="30">
        <v>270811</v>
      </c>
      <c r="D4" s="30">
        <v>3804</v>
      </c>
      <c r="E4" s="30">
        <v>21982</v>
      </c>
      <c r="F4" s="30">
        <v>30663</v>
      </c>
      <c r="G4" s="30">
        <v>10565</v>
      </c>
      <c r="H4" s="30">
        <v>9834</v>
      </c>
      <c r="I4" s="30">
        <v>90014</v>
      </c>
    </row>
    <row r="5" spans="1:9" s="3" customFormat="1">
      <c r="A5" s="70"/>
      <c r="B5" s="66">
        <v>2001</v>
      </c>
      <c r="C5" s="30">
        <v>275895</v>
      </c>
      <c r="D5" s="30">
        <v>4191</v>
      </c>
      <c r="E5" s="30">
        <v>20678</v>
      </c>
      <c r="F5" s="30">
        <v>32445</v>
      </c>
      <c r="G5" s="30">
        <v>7323</v>
      </c>
      <c r="H5" s="30">
        <v>7534</v>
      </c>
      <c r="I5" s="30">
        <v>99054</v>
      </c>
    </row>
    <row r="6" spans="1:9" s="3" customFormat="1">
      <c r="A6" s="70"/>
      <c r="B6" s="66">
        <v>2002</v>
      </c>
      <c r="C6" s="30">
        <v>269994</v>
      </c>
      <c r="D6" s="30">
        <v>3291</v>
      </c>
      <c r="E6" s="30">
        <v>22007</v>
      </c>
      <c r="F6" s="30">
        <v>31540</v>
      </c>
      <c r="G6" s="30">
        <v>7837</v>
      </c>
      <c r="H6" s="30">
        <v>8466</v>
      </c>
      <c r="I6" s="30">
        <v>92664</v>
      </c>
    </row>
    <row r="7" spans="1:9" s="3" customFormat="1">
      <c r="A7" s="70"/>
      <c r="B7" s="66">
        <v>2003</v>
      </c>
      <c r="C7" s="30">
        <v>269602</v>
      </c>
      <c r="D7" s="30">
        <v>2150</v>
      </c>
      <c r="E7" s="30">
        <v>21692</v>
      </c>
      <c r="F7" s="30">
        <v>29979</v>
      </c>
      <c r="G7" s="30">
        <v>6480</v>
      </c>
      <c r="H7" s="30">
        <v>8395</v>
      </c>
      <c r="I7" s="30">
        <v>92840</v>
      </c>
    </row>
    <row r="8" spans="1:9" s="3" customFormat="1">
      <c r="A8" s="70"/>
      <c r="B8" s="66">
        <v>2004</v>
      </c>
      <c r="C8" s="30">
        <v>270827</v>
      </c>
      <c r="D8" s="30">
        <v>3437</v>
      </c>
      <c r="E8" s="30">
        <v>22582</v>
      </c>
      <c r="F8" s="30">
        <v>32431</v>
      </c>
      <c r="G8" s="30">
        <v>8111</v>
      </c>
      <c r="H8" s="30">
        <v>7583</v>
      </c>
      <c r="I8" s="30">
        <v>85187</v>
      </c>
    </row>
    <row r="9" spans="1:9" s="3" customFormat="1">
      <c r="A9" s="70"/>
      <c r="B9" s="66">
        <v>2005</v>
      </c>
      <c r="C9" s="30">
        <v>298756</v>
      </c>
      <c r="D9" s="30">
        <v>4619</v>
      </c>
      <c r="E9" s="30">
        <v>21770</v>
      </c>
      <c r="F9" s="30">
        <v>36646</v>
      </c>
      <c r="G9" s="30">
        <v>17661</v>
      </c>
      <c r="H9" s="30">
        <v>4044</v>
      </c>
      <c r="I9" s="30">
        <v>93204</v>
      </c>
    </row>
    <row r="10" spans="1:9" s="3" customFormat="1">
      <c r="A10" s="70"/>
      <c r="B10" s="66">
        <v>2006</v>
      </c>
      <c r="C10" s="30">
        <v>292514</v>
      </c>
      <c r="D10" s="30">
        <v>4933</v>
      </c>
      <c r="E10" s="30">
        <v>21609</v>
      </c>
      <c r="F10" s="30">
        <v>42142</v>
      </c>
      <c r="G10" s="30">
        <v>9094</v>
      </c>
      <c r="H10" s="30">
        <v>4445</v>
      </c>
      <c r="I10" s="30">
        <v>83640</v>
      </c>
    </row>
    <row r="11" spans="1:9" s="3" customFormat="1">
      <c r="A11" s="70"/>
      <c r="B11" s="66">
        <v>2007</v>
      </c>
      <c r="C11" s="30">
        <v>289799</v>
      </c>
      <c r="D11" s="69">
        <v>4667</v>
      </c>
      <c r="E11" s="69">
        <v>22780</v>
      </c>
      <c r="F11" s="30">
        <v>45175</v>
      </c>
      <c r="G11" s="30">
        <v>10938</v>
      </c>
      <c r="H11" s="30">
        <v>3923</v>
      </c>
      <c r="I11" s="30">
        <v>78418</v>
      </c>
    </row>
    <row r="12" spans="1:9">
      <c r="A12" s="70"/>
      <c r="B12" s="70" t="s">
        <v>18</v>
      </c>
      <c r="C12" s="30"/>
      <c r="D12" s="69"/>
      <c r="E12" s="69"/>
      <c r="F12" s="30"/>
      <c r="G12" s="30"/>
      <c r="H12" s="30"/>
      <c r="I12" s="30"/>
    </row>
    <row r="13" spans="1:9">
      <c r="A13" s="66" t="s">
        <v>99</v>
      </c>
      <c r="B13" s="8" t="s">
        <v>98</v>
      </c>
      <c r="C13" s="29">
        <v>762</v>
      </c>
      <c r="D13" s="34">
        <v>0</v>
      </c>
      <c r="E13" s="34">
        <v>0</v>
      </c>
      <c r="F13" s="29">
        <v>3</v>
      </c>
      <c r="G13" s="29">
        <v>436</v>
      </c>
      <c r="H13" s="29">
        <v>8</v>
      </c>
      <c r="I13" s="29">
        <v>69</v>
      </c>
    </row>
    <row r="14" spans="1:9">
      <c r="A14" s="66" t="s">
        <v>97</v>
      </c>
      <c r="B14" s="8" t="s">
        <v>96</v>
      </c>
      <c r="C14" s="29">
        <v>257494</v>
      </c>
      <c r="D14" s="34">
        <v>4558</v>
      </c>
      <c r="E14" s="34">
        <v>22780</v>
      </c>
      <c r="F14" s="29">
        <v>45122</v>
      </c>
      <c r="G14" s="29">
        <v>10175</v>
      </c>
      <c r="H14" s="29">
        <v>3915</v>
      </c>
      <c r="I14" s="29">
        <v>71943</v>
      </c>
    </row>
    <row r="15" spans="1:9" ht="22.5">
      <c r="A15" s="66" t="s">
        <v>95</v>
      </c>
      <c r="B15" s="8" t="s">
        <v>94</v>
      </c>
      <c r="C15" s="29">
        <v>17813</v>
      </c>
      <c r="D15" s="34">
        <v>57</v>
      </c>
      <c r="E15" s="34">
        <v>68</v>
      </c>
      <c r="F15" s="29">
        <v>135</v>
      </c>
      <c r="G15" s="29">
        <v>729</v>
      </c>
      <c r="H15" s="29">
        <v>252</v>
      </c>
      <c r="I15" s="29">
        <v>7688</v>
      </c>
    </row>
    <row r="16" spans="1:9" ht="22.5">
      <c r="A16" s="66" t="s">
        <v>93</v>
      </c>
      <c r="B16" s="8" t="s">
        <v>92</v>
      </c>
      <c r="C16" s="29">
        <v>1036</v>
      </c>
      <c r="D16" s="34">
        <v>1</v>
      </c>
      <c r="E16" s="34">
        <v>0</v>
      </c>
      <c r="F16" s="29">
        <v>7</v>
      </c>
      <c r="G16" s="29">
        <v>21</v>
      </c>
      <c r="H16" s="29">
        <v>3</v>
      </c>
      <c r="I16" s="29">
        <v>498</v>
      </c>
    </row>
    <row r="17" spans="1:9" ht="22.5">
      <c r="A17" s="66" t="s">
        <v>91</v>
      </c>
      <c r="B17" s="8" t="s">
        <v>90</v>
      </c>
      <c r="C17" s="29">
        <v>99</v>
      </c>
      <c r="D17" s="34">
        <v>0</v>
      </c>
      <c r="E17" s="34">
        <v>0</v>
      </c>
      <c r="F17" s="29">
        <v>1</v>
      </c>
      <c r="G17" s="29">
        <v>3</v>
      </c>
      <c r="H17" s="29">
        <v>3</v>
      </c>
      <c r="I17" s="29">
        <v>30</v>
      </c>
    </row>
    <row r="18" spans="1:9" ht="22.5">
      <c r="A18" s="66" t="s">
        <v>89</v>
      </c>
      <c r="B18" s="8" t="s">
        <v>88</v>
      </c>
      <c r="C18" s="29">
        <v>2602</v>
      </c>
      <c r="D18" s="34">
        <v>0</v>
      </c>
      <c r="E18" s="34">
        <v>0</v>
      </c>
      <c r="F18" s="29">
        <v>7</v>
      </c>
      <c r="G18" s="29">
        <v>54</v>
      </c>
      <c r="H18" s="68">
        <v>0</v>
      </c>
      <c r="I18" s="29">
        <v>453</v>
      </c>
    </row>
    <row r="19" spans="1:9" ht="22.5" customHeight="1">
      <c r="A19" s="67" t="s">
        <v>87</v>
      </c>
      <c r="B19" s="8" t="s">
        <v>86</v>
      </c>
      <c r="C19" s="29">
        <v>6084</v>
      </c>
      <c r="D19" s="34">
        <v>1</v>
      </c>
      <c r="E19" s="34">
        <v>0</v>
      </c>
      <c r="F19" s="29">
        <v>17</v>
      </c>
      <c r="G19" s="29">
        <v>34</v>
      </c>
      <c r="H19" s="29">
        <v>323</v>
      </c>
      <c r="I19" s="29">
        <v>949</v>
      </c>
    </row>
    <row r="20" spans="1:9" ht="22.5">
      <c r="A20" s="66" t="s">
        <v>85</v>
      </c>
      <c r="B20" s="8" t="s">
        <v>84</v>
      </c>
      <c r="C20" s="34">
        <v>23638</v>
      </c>
      <c r="D20" s="34">
        <v>63</v>
      </c>
      <c r="E20" s="34">
        <v>0</v>
      </c>
      <c r="F20" s="34">
        <v>0</v>
      </c>
      <c r="G20" s="34">
        <v>1</v>
      </c>
      <c r="H20" s="34">
        <v>2361</v>
      </c>
      <c r="I20" s="34">
        <v>7570</v>
      </c>
    </row>
    <row r="21" spans="1:9" ht="22.5">
      <c r="A21" s="66" t="s">
        <v>83</v>
      </c>
      <c r="B21" s="8" t="s">
        <v>82</v>
      </c>
      <c r="C21" s="34">
        <v>111890</v>
      </c>
      <c r="D21" s="34">
        <v>0</v>
      </c>
      <c r="E21" s="34">
        <v>0</v>
      </c>
      <c r="F21" s="34">
        <v>44771</v>
      </c>
      <c r="G21" s="34">
        <v>8503</v>
      </c>
      <c r="H21" s="34">
        <v>923</v>
      </c>
      <c r="I21" s="34">
        <v>27011</v>
      </c>
    </row>
    <row r="22" spans="1:9" ht="22.5">
      <c r="A22" s="66" t="s">
        <v>81</v>
      </c>
      <c r="B22" s="8" t="s">
        <v>80</v>
      </c>
      <c r="C22" s="34">
        <v>2758.91</v>
      </c>
      <c r="D22" s="34">
        <v>0</v>
      </c>
      <c r="E22" s="34">
        <v>0</v>
      </c>
      <c r="F22" s="34">
        <v>7</v>
      </c>
      <c r="G22" s="34">
        <v>19</v>
      </c>
      <c r="H22" s="34">
        <v>8</v>
      </c>
      <c r="I22" s="34">
        <v>989</v>
      </c>
    </row>
    <row r="23" spans="1:9" ht="22.5">
      <c r="A23" s="66" t="s">
        <v>79</v>
      </c>
      <c r="B23" s="8" t="s">
        <v>78</v>
      </c>
      <c r="C23" s="34">
        <v>28559</v>
      </c>
      <c r="D23" s="34">
        <v>4410</v>
      </c>
      <c r="E23" s="34">
        <v>402</v>
      </c>
      <c r="F23" s="34">
        <v>19</v>
      </c>
      <c r="G23" s="34">
        <v>322</v>
      </c>
      <c r="H23" s="34">
        <v>25</v>
      </c>
      <c r="I23" s="34">
        <v>9951</v>
      </c>
    </row>
    <row r="24" spans="1:9" ht="22.5">
      <c r="A24" s="66" t="s">
        <v>77</v>
      </c>
      <c r="B24" s="8" t="s">
        <v>76</v>
      </c>
      <c r="C24" s="34">
        <v>46226</v>
      </c>
      <c r="D24" s="34">
        <v>19</v>
      </c>
      <c r="E24" s="34">
        <v>22262</v>
      </c>
      <c r="F24" s="34">
        <v>27</v>
      </c>
      <c r="G24" s="34">
        <v>181</v>
      </c>
      <c r="H24" s="34">
        <v>5</v>
      </c>
      <c r="I24" s="34">
        <v>8881</v>
      </c>
    </row>
    <row r="25" spans="1:9" ht="22.5">
      <c r="A25" s="66" t="s">
        <v>75</v>
      </c>
      <c r="B25" s="8" t="s">
        <v>74</v>
      </c>
      <c r="C25" s="34">
        <v>3937</v>
      </c>
      <c r="D25" s="34">
        <v>0</v>
      </c>
      <c r="E25" s="34">
        <v>48</v>
      </c>
      <c r="F25" s="34">
        <v>34</v>
      </c>
      <c r="G25" s="34">
        <v>126</v>
      </c>
      <c r="H25" s="34">
        <v>0</v>
      </c>
      <c r="I25" s="34">
        <v>2205</v>
      </c>
    </row>
    <row r="26" spans="1:9" ht="22.5">
      <c r="A26" s="66" t="s">
        <v>73</v>
      </c>
      <c r="B26" s="8" t="s">
        <v>72</v>
      </c>
      <c r="C26" s="34">
        <v>6143</v>
      </c>
      <c r="D26" s="34">
        <v>7</v>
      </c>
      <c r="E26" s="34">
        <v>0</v>
      </c>
      <c r="F26" s="34">
        <v>67</v>
      </c>
      <c r="G26" s="34">
        <v>89</v>
      </c>
      <c r="H26" s="34">
        <v>1</v>
      </c>
      <c r="I26" s="34">
        <v>3157</v>
      </c>
    </row>
    <row r="27" spans="1:9">
      <c r="A27" s="66" t="s">
        <v>71</v>
      </c>
      <c r="B27" s="8" t="s">
        <v>70</v>
      </c>
      <c r="C27" s="34">
        <v>6355</v>
      </c>
      <c r="D27" s="34">
        <v>0</v>
      </c>
      <c r="E27" s="34">
        <v>0</v>
      </c>
      <c r="F27" s="34">
        <v>26</v>
      </c>
      <c r="G27" s="34">
        <v>74</v>
      </c>
      <c r="H27" s="34">
        <v>3</v>
      </c>
      <c r="I27" s="34">
        <v>2451</v>
      </c>
    </row>
    <row r="28" spans="1:9">
      <c r="A28" s="66" t="s">
        <v>69</v>
      </c>
      <c r="B28" s="8" t="s">
        <v>68</v>
      </c>
      <c r="C28" s="34">
        <v>353</v>
      </c>
      <c r="D28" s="34">
        <v>0</v>
      </c>
      <c r="E28" s="34">
        <v>0</v>
      </c>
      <c r="F28" s="34">
        <v>4</v>
      </c>
      <c r="G28" s="34">
        <v>19</v>
      </c>
      <c r="H28" s="34">
        <v>8</v>
      </c>
      <c r="I28" s="34">
        <v>110</v>
      </c>
    </row>
    <row r="29" spans="1:9">
      <c r="A29" s="66" t="s">
        <v>67</v>
      </c>
      <c r="B29" s="8" t="s">
        <v>66</v>
      </c>
      <c r="C29" s="34">
        <v>31543</v>
      </c>
      <c r="D29" s="34">
        <v>109</v>
      </c>
      <c r="E29" s="34">
        <v>0</v>
      </c>
      <c r="F29" s="34">
        <v>50</v>
      </c>
      <c r="G29" s="34">
        <v>327</v>
      </c>
      <c r="H29" s="34">
        <v>0</v>
      </c>
      <c r="I29" s="34">
        <v>6406</v>
      </c>
    </row>
  </sheetData>
  <mergeCells count="4">
    <mergeCell ref="D2:I2"/>
    <mergeCell ref="A2:A3"/>
    <mergeCell ref="B2:B3"/>
    <mergeCell ref="C2:C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0947E-523A-4444-A234-3395FE742FB0}">
  <sheetPr codeName="Munka7"/>
  <dimension ref="A1:E21"/>
  <sheetViews>
    <sheetView zoomScaleNormal="100" workbookViewId="0"/>
  </sheetViews>
  <sheetFormatPr defaultRowHeight="11.25"/>
  <cols>
    <col min="1" max="1" width="38.7109375" style="2" customWidth="1"/>
    <col min="2" max="5" width="11.7109375" style="2" customWidth="1"/>
    <col min="6" max="16384" width="9.140625" style="1"/>
  </cols>
  <sheetData>
    <row r="1" spans="1:5" ht="12" thickBot="1">
      <c r="A1" s="39" t="s">
        <v>122</v>
      </c>
      <c r="B1" s="38"/>
      <c r="C1" s="38"/>
      <c r="D1" s="38"/>
      <c r="E1" s="38"/>
    </row>
    <row r="2" spans="1:5">
      <c r="A2" s="82" t="s">
        <v>27</v>
      </c>
      <c r="B2" s="36">
        <v>2000</v>
      </c>
      <c r="C2" s="35">
        <v>2005</v>
      </c>
      <c r="D2" s="35">
        <v>2006</v>
      </c>
      <c r="E2" s="35">
        <v>2007</v>
      </c>
    </row>
    <row r="3" spans="1:5" s="3" customFormat="1">
      <c r="A3" s="86" t="s">
        <v>121</v>
      </c>
      <c r="B3" s="86"/>
      <c r="C3" s="86"/>
      <c r="D3" s="86"/>
      <c r="E3" s="86"/>
    </row>
    <row r="4" spans="1:5" s="3" customFormat="1">
      <c r="A4" s="76" t="s">
        <v>120</v>
      </c>
      <c r="B4" s="34">
        <v>34583</v>
      </c>
      <c r="C4" s="34">
        <v>32336</v>
      </c>
      <c r="D4" s="77">
        <v>30896.555964900002</v>
      </c>
      <c r="E4" s="34">
        <v>34521.189427779995</v>
      </c>
    </row>
    <row r="5" spans="1:5" ht="22.5">
      <c r="A5" s="76" t="s">
        <v>119</v>
      </c>
      <c r="B5" s="34">
        <v>498</v>
      </c>
      <c r="C5" s="34">
        <v>3301</v>
      </c>
      <c r="D5" s="77">
        <v>4278.4433089747727</v>
      </c>
      <c r="E5" s="34">
        <v>4607.0909069445843</v>
      </c>
    </row>
    <row r="6" spans="1:5">
      <c r="A6" s="76" t="s">
        <v>118</v>
      </c>
      <c r="B6" s="34">
        <v>35081</v>
      </c>
      <c r="C6" s="34">
        <f>C4+C5</f>
        <v>35637</v>
      </c>
      <c r="D6" s="77">
        <v>35174.999273874775</v>
      </c>
      <c r="E6" s="34">
        <v>39128.280334724579</v>
      </c>
    </row>
    <row r="7" spans="1:5">
      <c r="A7" s="76" t="s">
        <v>117</v>
      </c>
      <c r="B7" s="34">
        <v>110</v>
      </c>
      <c r="C7" s="34">
        <v>118</v>
      </c>
      <c r="D7" s="77">
        <v>683.80837800000154</v>
      </c>
      <c r="E7" s="34">
        <v>830</v>
      </c>
    </row>
    <row r="8" spans="1:5" ht="22.5">
      <c r="A8" s="76" t="s">
        <v>116</v>
      </c>
      <c r="B8" s="34">
        <v>35191</v>
      </c>
      <c r="C8" s="34">
        <f>C6+C7</f>
        <v>35755</v>
      </c>
      <c r="D8" s="77">
        <v>35858.807651874777</v>
      </c>
      <c r="E8" s="34">
        <f>+E6+E7</f>
        <v>39958.280334724579</v>
      </c>
    </row>
    <row r="9" spans="1:5">
      <c r="A9" s="3" t="s">
        <v>18</v>
      </c>
      <c r="B9" s="29"/>
      <c r="C9" s="29"/>
      <c r="D9" s="29"/>
      <c r="E9" s="81"/>
    </row>
    <row r="10" spans="1:5">
      <c r="A10" s="80" t="s">
        <v>115</v>
      </c>
      <c r="B10" s="29">
        <v>20833</v>
      </c>
      <c r="C10" s="29">
        <v>21692</v>
      </c>
      <c r="D10" s="29">
        <v>22168</v>
      </c>
      <c r="E10" s="34">
        <v>25071</v>
      </c>
    </row>
    <row r="11" spans="1:5">
      <c r="A11" s="80" t="s">
        <v>114</v>
      </c>
      <c r="B11" s="29">
        <v>14180</v>
      </c>
      <c r="C11" s="29">
        <v>13834</v>
      </c>
      <c r="D11" s="29">
        <v>13461</v>
      </c>
      <c r="E11" s="34">
        <v>14677</v>
      </c>
    </row>
    <row r="12" spans="1:5">
      <c r="A12" s="58" t="s">
        <v>19</v>
      </c>
      <c r="B12" s="29">
        <v>6197</v>
      </c>
      <c r="C12" s="29">
        <v>11809</v>
      </c>
      <c r="D12" s="29">
        <v>13266</v>
      </c>
      <c r="E12" s="29">
        <v>14278</v>
      </c>
    </row>
    <row r="13" spans="1:5">
      <c r="A13" s="79" t="s">
        <v>0</v>
      </c>
      <c r="B13" s="73">
        <v>41388</v>
      </c>
      <c r="C13" s="73">
        <f>C8+C12</f>
        <v>47564</v>
      </c>
      <c r="D13" s="74">
        <f>D8+D12</f>
        <v>49124.807651874777</v>
      </c>
      <c r="E13" s="73">
        <f>E8+E12</f>
        <v>54236.280334724579</v>
      </c>
    </row>
    <row r="14" spans="1:5">
      <c r="A14" s="88" t="s">
        <v>113</v>
      </c>
      <c r="B14" s="88"/>
      <c r="C14" s="88"/>
      <c r="D14" s="88"/>
      <c r="E14" s="88"/>
    </row>
    <row r="15" spans="1:5">
      <c r="A15" s="76" t="s">
        <v>112</v>
      </c>
      <c r="B15" s="34">
        <v>2932</v>
      </c>
      <c r="C15" s="34">
        <f>C16+C17</f>
        <v>2522</v>
      </c>
      <c r="D15" s="77">
        <v>2511.4826784133884</v>
      </c>
      <c r="E15" s="34">
        <f>+E16+E17</f>
        <v>2738.7999832861042</v>
      </c>
    </row>
    <row r="16" spans="1:5">
      <c r="A16" s="78" t="s">
        <v>111</v>
      </c>
      <c r="B16" s="34">
        <v>2853</v>
      </c>
      <c r="C16" s="34">
        <v>2310</v>
      </c>
      <c r="D16" s="77">
        <v>2276.6202189000001</v>
      </c>
      <c r="E16" s="34">
        <v>2415.6967407800025</v>
      </c>
    </row>
    <row r="17" spans="1:5">
      <c r="A17" s="78" t="s">
        <v>110</v>
      </c>
      <c r="B17" s="34">
        <v>79</v>
      </c>
      <c r="C17" s="34">
        <v>212</v>
      </c>
      <c r="D17" s="77">
        <v>234.86245951338833</v>
      </c>
      <c r="E17" s="34">
        <v>323.10324250610165</v>
      </c>
    </row>
    <row r="18" spans="1:5">
      <c r="A18" s="76" t="s">
        <v>109</v>
      </c>
      <c r="B18" s="34">
        <v>4840</v>
      </c>
      <c r="C18" s="34">
        <v>3941</v>
      </c>
      <c r="D18" s="34">
        <v>3964</v>
      </c>
      <c r="E18" s="34">
        <v>3959</v>
      </c>
    </row>
    <row r="19" spans="1:5">
      <c r="A19" s="76" t="s">
        <v>108</v>
      </c>
      <c r="B19" s="34">
        <v>30859</v>
      </c>
      <c r="C19" s="34">
        <v>35519</v>
      </c>
      <c r="D19" s="77">
        <v>36591.052390788311</v>
      </c>
      <c r="E19" s="34">
        <f>+E13-E15-E18-E20</f>
        <v>37247.480351438477</v>
      </c>
    </row>
    <row r="20" spans="1:5">
      <c r="A20" s="76" t="s">
        <v>11</v>
      </c>
      <c r="B20" s="34">
        <v>2757</v>
      </c>
      <c r="C20" s="34">
        <v>5582</v>
      </c>
      <c r="D20" s="34">
        <v>6058</v>
      </c>
      <c r="E20" s="34">
        <v>10291</v>
      </c>
    </row>
    <row r="21" spans="1:5" s="3" customFormat="1">
      <c r="A21" s="75" t="s">
        <v>0</v>
      </c>
      <c r="B21" s="73">
        <v>41388</v>
      </c>
      <c r="C21" s="73">
        <f>C15+C18+C19+C20</f>
        <v>47564</v>
      </c>
      <c r="D21" s="74">
        <f>D15+D18+D19+D20</f>
        <v>49124.535069201702</v>
      </c>
      <c r="E21" s="73">
        <f>E15+E18+E19+E20</f>
        <v>54236.280334724579</v>
      </c>
    </row>
  </sheetData>
  <mergeCells count="2">
    <mergeCell ref="A14:E14"/>
    <mergeCell ref="A3:E3"/>
  </mergeCells>
  <pageMargins left="0.74803149606299213" right="0.74803149606299213" top="0.62992125984251968" bottom="0.86614173228346458" header="0.51181102362204722" footer="0.62992125984251968"/>
  <pageSetup paperSize="9" orientation="portrait" cellComments="atEnd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Table of Contents</vt:lpstr>
      <vt:lpstr>4.5.1.</vt:lpstr>
      <vt:lpstr>4.5.2.</vt:lpstr>
      <vt:lpstr>4.5.3.</vt:lpstr>
      <vt:lpstr>4.5.4.</vt:lpstr>
      <vt:lpstr>4.5.5.</vt:lpstr>
      <vt:lpstr>4.5.6.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2025-03-13T17:12:53Z</dcterms:created>
  <dcterms:modified xsi:type="dcterms:W3CDTF">2025-03-13T17:12:53Z</dcterms:modified>
</cp:coreProperties>
</file>