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6.xml" ContentType="application/vnd.openxmlformats-officedocument.spreadsheetml.comments+xml"/>
  <Override PartName="/xl/comments17.xml" ContentType="application/vnd.openxmlformats-officedocument.spreadsheetml.comments+xml"/>
  <Override PartName="/xl/comments18.xml" ContentType="application/vnd.openxmlformats-officedocument.spreadsheetml.comments+xml"/>
  <Override PartName="/xl/comments19.xml" ContentType="application/vnd.openxmlformats-officedocument.spreadsheetml.comments+xml"/>
  <Override PartName="/xl/comments20.xml" ContentType="application/vnd.openxmlformats-officedocument.spreadsheetml.comments+xml"/>
  <Override PartName="/xl/comments21.xml" ContentType="application/vnd.openxmlformats-officedocument.spreadsheetml.comments+xml"/>
  <Override PartName="/xl/comments22.xml" ContentType="application/vnd.openxmlformats-officedocument.spreadsheetml.comments+xml"/>
  <Override PartName="/xl/comments23.xml" ContentType="application/vnd.openxmlformats-officedocument.spreadsheetml.comments+xml"/>
  <Override PartName="/xl/comments24.xml" ContentType="application/vnd.openxmlformats-officedocument.spreadsheetml.comments+xml"/>
  <Override PartName="/xl/comments2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codeName="ThisWorkbook" defaultThemeVersion="166925"/>
  <xr:revisionPtr revIDLastSave="0" documentId="13_ncr:1_{E56D160D-2B78-4CB2-A4C7-A46455DD5964}" xr6:coauthVersionLast="36" xr6:coauthVersionMax="36" xr10:uidLastSave="{00000000-0000-0000-0000-000000000000}"/>
  <bookViews>
    <workbookView xWindow="0" yWindow="0" windowWidth="28800" windowHeight="11625" xr2:uid="{F4B8D051-2170-4D4D-8100-731ACF99844A}"/>
  </bookViews>
  <sheets>
    <sheet name="Table of Contents" sheetId="27" r:id="rId1"/>
    <sheet name="4.6.1." sheetId="2" r:id="rId2"/>
    <sheet name="4.6.2." sheetId="3" r:id="rId3"/>
    <sheet name="4.6.3." sheetId="4" r:id="rId4"/>
    <sheet name="4.6.4." sheetId="5" r:id="rId5"/>
    <sheet name="4.6.5." sheetId="6" r:id="rId6"/>
    <sheet name="4.6.6." sheetId="7" r:id="rId7"/>
    <sheet name="4.6.7." sheetId="8" r:id="rId8"/>
    <sheet name="4.6.8." sheetId="9" r:id="rId9"/>
    <sheet name="4.6.9." sheetId="10" r:id="rId10"/>
    <sheet name="4.6.10." sheetId="11" r:id="rId11"/>
    <sheet name="4.6.11." sheetId="12" r:id="rId12"/>
    <sheet name="4.6.12." sheetId="13" r:id="rId13"/>
    <sheet name="4.6.13." sheetId="14" r:id="rId14"/>
    <sheet name="4.6.14." sheetId="15" r:id="rId15"/>
    <sheet name="4.6.15." sheetId="16" r:id="rId16"/>
    <sheet name="4.6.16." sheetId="17" r:id="rId17"/>
    <sheet name="4.6.17." sheetId="18" r:id="rId18"/>
    <sheet name="4.6.18." sheetId="19" r:id="rId19"/>
    <sheet name="4.6.19." sheetId="20" r:id="rId20"/>
    <sheet name="4.6.20." sheetId="21" r:id="rId21"/>
    <sheet name="4.6.21." sheetId="22" r:id="rId22"/>
    <sheet name="4.6.22." sheetId="23" r:id="rId23"/>
    <sheet name="4.6.23." sheetId="24" r:id="rId24"/>
    <sheet name="4.6.24." sheetId="25" r:id="rId25"/>
    <sheet name="4.6.25." sheetId="26" r:id="rId2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4" i="22" l="1"/>
  <c r="C44" i="22"/>
  <c r="B48" i="22"/>
  <c r="E10" i="19"/>
  <c r="D4" i="11"/>
  <c r="C9" i="4"/>
  <c r="C12" i="4"/>
  <c r="C21" i="4"/>
  <c r="D31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9E9A6E7B-E023-4395-9267-39F8A49A44C2}">
      <text>
        <r>
          <rPr>
            <b/>
            <sz val="8"/>
            <color indexed="81"/>
            <rFont val="Tahoma"/>
            <family val="2"/>
            <charset val="238"/>
          </rPr>
          <t>Source: Ministry of Finance.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2" authorId="0" shapeId="0" xr:uid="{4778983E-499C-4C64-8600-6E6A65B75789}">
      <text>
        <r>
          <rPr>
            <sz val="8"/>
            <color indexed="81"/>
            <rFont val="Arial Hu"/>
            <family val="2"/>
          </rPr>
          <t>According to the bill moved to the Parliament.</t>
        </r>
      </text>
    </comment>
    <comment ref="A22" authorId="0" shapeId="0" xr:uid="{A8732B96-4263-48F4-A1D8-D8249C040548}">
      <text>
        <r>
          <rPr>
            <sz val="8"/>
            <color indexed="81"/>
            <rFont val="Tahoma"/>
            <family val="2"/>
            <charset val="238"/>
          </rPr>
          <t>In the GFS-system.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A2BBFFEA-05C5-4DCA-A87D-B5F3175BF085}">
      <text>
        <r>
          <rPr>
            <sz val="8"/>
            <color indexed="81"/>
            <rFont val="Tahoma"/>
            <family val="2"/>
            <charset val="238"/>
          </rPr>
          <t xml:space="preserve">Source: Budapest Stock Exchange.
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70C016CC-29A4-44EB-9F14-AFCC476A87AC}">
      <text>
        <r>
          <rPr>
            <sz val="8"/>
            <color indexed="81"/>
            <rFont val="Tahoma"/>
            <family val="2"/>
            <charset val="238"/>
          </rPr>
          <t xml:space="preserve">Source: Budapest Stock Exchange.
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7249DAD1-5467-4C0D-92B1-D8054FDB2C53}">
      <text>
        <r>
          <rPr>
            <sz val="8"/>
            <color indexed="81"/>
            <rFont val="Tahoma"/>
            <family val="2"/>
            <charset val="238"/>
          </rPr>
          <t>Source: National Bank of Hungary.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2" authorId="0" shapeId="0" xr:uid="{9755BFEE-DB5F-4255-934E-28380A8DAC53}">
      <text>
        <r>
          <rPr>
            <sz val="8"/>
            <color indexed="81"/>
            <rFont val="Tahoma"/>
            <family val="2"/>
            <charset val="238"/>
          </rPr>
          <t>Per hundred units.</t>
        </r>
      </text>
    </comment>
    <comment ref="A12" authorId="0" shapeId="0" xr:uid="{95B4584D-8640-47F2-B2F6-30C0C03B2CB4}">
      <text>
        <r>
          <rPr>
            <sz val="8"/>
            <color indexed="81"/>
            <rFont val="Arial Hu"/>
            <family val="2"/>
          </rPr>
          <t>Annual average medium rates quoted by the National Bank of Hungary (calendar) days, weighted with the number of operating (calendar) days.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52FBB621-93E7-41F8-8CA1-1F8ECAEAA1D6}">
      <text>
        <r>
          <rPr>
            <sz val="8"/>
            <color indexed="81"/>
            <rFont val="Tahoma"/>
            <family val="2"/>
            <charset val="238"/>
          </rPr>
          <t>Data have been calculated on cash-flow basis, according to gross accounting method.
Source: Privatization and  State Holding Company.</t>
        </r>
      </text>
    </comment>
    <comment ref="E2" authorId="0" shapeId="0" xr:uid="{5CD96A91-90F1-4DDA-B909-8B12C5CE3E27}">
      <text>
        <r>
          <rPr>
            <sz val="8"/>
            <color indexed="81"/>
            <rFont val="Tahoma"/>
            <family val="2"/>
            <charset val="238"/>
          </rPr>
          <t>June 30th, 2007. Preliminary data.</t>
        </r>
      </text>
    </comment>
    <comment ref="A7" authorId="0" shapeId="0" xr:uid="{3FCED169-473B-4520-BF74-8A89C49669B6}">
      <text>
        <r>
          <rPr>
            <sz val="8"/>
            <color indexed="81"/>
            <rFont val="Tahoma"/>
            <family val="2"/>
            <charset val="238"/>
          </rPr>
          <t xml:space="preserve">Including the value of compensation notes deposited in frame of compensation note-equity swap.
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9F49EBC1-8536-4D2E-86D7-EF87A14C1E4D}">
      <text>
        <r>
          <rPr>
            <sz val="8"/>
            <color indexed="81"/>
            <rFont val="Tahoma"/>
            <family val="2"/>
            <charset val="238"/>
          </rPr>
          <t>Weighted by the amount of new business.
Notes:  Before the reference date of January 2003 instead of the floating rate or up to 1 year initial rate fixation/over 1 year initial rate fixation the data of loans with original maturity up to 1 year and over 1 year are published.  
Source: National Bank of Hungary.</t>
        </r>
      </text>
    </comment>
  </commentList>
</comments>
</file>

<file path=xl/comments1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57E57AB5-EFC2-4531-948C-D986CC886090}">
      <text>
        <r>
          <rPr>
            <sz val="8"/>
            <color indexed="81"/>
            <rFont val="Tahoma"/>
            <family val="2"/>
            <charset val="238"/>
          </rPr>
          <t xml:space="preserve">Weighted by the amount of new business.
Notes:  Before the reference date of January 2003 instead of the floating rate or up to 1 year initial rate fixation/over 1 year initial rate fixation the data of loans with original maturity up to 1 year and over 1 year are published.  
Source: National Bank of Hungary.
</t>
        </r>
      </text>
    </comment>
  </commentList>
</comments>
</file>

<file path=xl/comments1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EDF42EBF-2D68-462A-8AAD-7B0069FF66DB}">
      <text>
        <r>
          <rPr>
            <sz val="8"/>
            <color indexed="81"/>
            <rFont val="Tahoma"/>
            <family val="2"/>
            <charset val="238"/>
          </rPr>
          <t xml:space="preserve">Source: National Bank of Hungary.
</t>
        </r>
      </text>
    </comment>
  </commentList>
</comments>
</file>

<file path=xl/comments1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1943267D-57CB-476D-B035-0CD4128D4E9E}">
      <text>
        <r>
          <rPr>
            <sz val="8"/>
            <color indexed="81"/>
            <rFont val="Tahoma"/>
            <family val="2"/>
            <charset val="238"/>
          </rPr>
          <t>Only guaranteed loans of other sectors.
Source: National Bank of Hungary.</t>
        </r>
      </text>
    </comment>
  </commentList>
</comments>
</file>

<file path=xl/comments1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0" authorId="0" shapeId="0" xr:uid="{6B9E920A-1FA2-4663-8522-90891FD9339C}">
      <text>
        <r>
          <rPr>
            <sz val="8"/>
            <color indexed="81"/>
            <rFont val="Arial"/>
            <family val="2"/>
            <charset val="238"/>
          </rPr>
          <t>Insurance associations, voluntary mutual pension funds, broker companies, financial and insurance advising.</t>
        </r>
      </text>
    </comment>
  </commentList>
</comments>
</file>

<file path=xl/comments1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ACF38EB8-6085-4FF5-9CC8-189119A699AD}">
      <text>
        <r>
          <rPr>
            <sz val="8"/>
            <color indexed="81"/>
            <rFont val="Tahoma"/>
            <family val="2"/>
            <charset val="238"/>
          </rPr>
          <t xml:space="preserve">Source: National Bank of Hungary.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97067C4F-F0B9-4711-9737-7D33E5C4EF2B}">
      <text>
        <r>
          <rPr>
            <sz val="8"/>
            <color indexed="81"/>
            <rFont val="Tahoma"/>
            <family val="2"/>
            <charset val="238"/>
          </rPr>
          <t>As laid down in Act on the execution of the budget, according to the bill on closing statement moved to the Parliament in 2007.
Source: Ministry of Finance.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B3" authorId="0" shapeId="0" xr:uid="{015C7CE2-586B-4605-B23E-6EAC68A6E1C7}">
      <text>
        <r>
          <rPr>
            <sz val="8"/>
            <color indexed="81"/>
            <rFont val="Tahoma"/>
            <family val="2"/>
            <charset val="238"/>
          </rPr>
          <t>Including customs and import duties.</t>
        </r>
      </text>
    </comment>
    <comment ref="A4" authorId="0" shapeId="0" xr:uid="{5EF19E69-E39D-4E27-8EFF-993D4042C060}">
      <text>
        <r>
          <rPr>
            <sz val="8"/>
            <color indexed="81"/>
            <rFont val="Tahoma"/>
            <family val="2"/>
            <charset val="238"/>
          </rPr>
          <t>Including profit taxes of financial institutions.</t>
        </r>
      </text>
    </comment>
    <comment ref="A18" authorId="0" shapeId="0" xr:uid="{2FADAA5D-1FA8-47FA-85EC-7AD73EA0D8AC}">
      <text>
        <r>
          <rPr>
            <sz val="8"/>
            <color indexed="81"/>
            <rFont val="Tahoma"/>
            <family val="2"/>
            <charset val="238"/>
          </rPr>
          <t>Including personal income tax ceded to local governments, and including extraordinary tax of private persons from 2007.vate persons from 2007.</t>
        </r>
      </text>
    </comment>
    <comment ref="A27" authorId="0" shapeId="0" xr:uid="{7F7E64EF-13E7-4AE5-A6B6-879E175702AE}">
      <text>
        <r>
          <rPr>
            <sz val="8"/>
            <color indexed="81"/>
            <rFont val="Tahoma"/>
            <family val="2"/>
            <charset val="238"/>
          </rPr>
          <t>Including revenues from privatization.</t>
        </r>
      </text>
    </comment>
    <comment ref="B28" authorId="0" shapeId="0" xr:uid="{6F9D5A28-E1B1-4048-A3BB-155D88CD7509}">
      <text>
        <r>
          <rPr>
            <sz val="8"/>
            <color indexed="81"/>
            <rFont val="Tahoma"/>
            <family val="2"/>
            <charset val="238"/>
          </rPr>
          <t>Including payments of NBH.</t>
        </r>
      </text>
    </comment>
  </commentList>
</comments>
</file>

<file path=xl/comments2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720DA0EA-5913-42B8-8D69-FA981219BCD5}">
      <text>
        <r>
          <rPr>
            <sz val="8"/>
            <color indexed="81"/>
            <rFont val="Tahoma"/>
            <family val="2"/>
            <charset val="238"/>
          </rPr>
          <t>Source: Annual report of the National Bank of Hungary.</t>
        </r>
      </text>
    </comment>
  </commentList>
</comments>
</file>

<file path=xl/comments2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37491202-EAE8-4C7E-8671-7711E580EE2B}">
      <text>
        <r>
          <rPr>
            <sz val="8"/>
            <color indexed="81"/>
            <rFont val="Tahoma"/>
            <family val="2"/>
            <charset val="238"/>
          </rPr>
          <t>Source: Annual report of the National Bank of Hungary.</t>
        </r>
      </text>
    </comment>
  </commentList>
</comments>
</file>

<file path=xl/comments2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4C069C8B-497A-4013-BE4E-F0F7D538167A}">
      <text>
        <r>
          <rPr>
            <sz val="8"/>
            <color indexed="81"/>
            <rFont val="Tahoma"/>
            <family val="2"/>
            <charset val="238"/>
          </rPr>
          <t>Excluding National Bank of Hungary.
Source: Hungarian Financial Supervisory Authority.</t>
        </r>
      </text>
    </comment>
    <comment ref="J2" authorId="0" shapeId="0" xr:uid="{8C7B79A1-96D7-4A4D-B821-1E7C68B06069}">
      <text>
        <r>
          <rPr>
            <b/>
            <sz val="8"/>
            <color indexed="81"/>
            <rFont val="Tahoma"/>
            <family val="2"/>
            <charset val="238"/>
          </rPr>
          <t>Based on preliminary data of July 2008.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AABF31C4-5132-475F-AB70-5F2D9084D73B}">
      <text>
        <r>
          <rPr>
            <sz val="8"/>
            <color indexed="81"/>
            <rFont val="Tahoma"/>
            <family val="2"/>
            <charset val="238"/>
          </rPr>
          <t>Excluding National Bank of Hungary.
Source: Hungarian Financial Supervisory Authority.</t>
        </r>
      </text>
    </comment>
    <comment ref="I2" authorId="0" shapeId="0" xr:uid="{F5EFB402-D241-4A29-BC6E-1F59BE55D57C}">
      <text>
        <r>
          <rPr>
            <b/>
            <sz val="8"/>
            <color indexed="81"/>
            <rFont val="Tahoma"/>
            <family val="2"/>
            <charset val="238"/>
          </rPr>
          <t>Based on preliminary data of July 2008.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A136283E-B5C7-4890-AA81-DC49E927CDD2}">
      <text>
        <r>
          <rPr>
            <sz val="8"/>
            <color indexed="81"/>
            <rFont val="Tahoma"/>
            <family val="2"/>
            <charset val="238"/>
          </rPr>
          <t>Source: Hungarian Financial Supervisory Authority.</t>
        </r>
      </text>
    </comment>
    <comment ref="J2" authorId="0" shapeId="0" xr:uid="{1FE42967-5B6C-43D6-88E4-E7E1A73C3CC0}">
      <text>
        <r>
          <rPr>
            <b/>
            <sz val="8"/>
            <color indexed="81"/>
            <rFont val="Tahoma"/>
            <family val="2"/>
            <charset val="238"/>
          </rPr>
          <t>Based on preliminary data of July 2008.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6EB8833C-3730-43B2-9249-7B5D5850DDE8}">
      <text>
        <r>
          <rPr>
            <sz val="8"/>
            <color indexed="81"/>
            <rFont val="Tahoma"/>
            <family val="2"/>
            <charset val="238"/>
          </rPr>
          <t xml:space="preserve">Source: Hungarian Financial Supervisory Authority.
</t>
        </r>
      </text>
    </comment>
    <comment ref="I2" authorId="0" shapeId="0" xr:uid="{FD3A3918-EA15-4FDD-84F4-423710290602}">
      <text>
        <r>
          <rPr>
            <b/>
            <sz val="8"/>
            <color indexed="81"/>
            <rFont val="Tahoma"/>
            <family val="2"/>
            <charset val="238"/>
          </rPr>
          <t>Based on preliminary data of July 2008.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CBF1A773-E6F5-49B1-ADE2-7961E24F2314}">
      <text>
        <r>
          <rPr>
            <sz val="8"/>
            <color indexed="81"/>
            <rFont val="Tahoma"/>
            <family val="2"/>
            <charset val="238"/>
          </rPr>
          <t>As laid down in Act on the execution of the budget, according to the bill on closing statement moved to the Parliament in 2007.
Source: Ministry of Finance.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B3" authorId="0" shapeId="0" xr:uid="{BA30D89B-5163-4E36-841B-BB44AF629A46}">
      <text>
        <r>
          <rPr>
            <sz val="8"/>
            <color indexed="81"/>
            <rFont val="Tahoma"/>
            <family val="2"/>
            <charset val="238"/>
          </rPr>
          <t xml:space="preserve">Including agricultural and other subsidies. </t>
        </r>
      </text>
    </comment>
    <comment ref="A9" authorId="0" shapeId="0" xr:uid="{4353F101-5F59-4A39-AE2A-A4CF4C6258F4}">
      <text>
        <r>
          <rPr>
            <sz val="8"/>
            <color indexed="81"/>
            <rFont val="Tahoma"/>
            <family val="2"/>
            <charset val="238"/>
          </rPr>
          <t>Including personal income tax ceded to local governments.</t>
        </r>
      </text>
    </comment>
    <comment ref="A12" authorId="0" shapeId="0" xr:uid="{0DF126F3-8169-4210-A8B0-1B7E8EBA6BB3}">
      <text>
        <r>
          <rPr>
            <sz val="8"/>
            <color indexed="81"/>
            <rFont val="Tahoma"/>
            <family val="2"/>
            <charset val="238"/>
          </rPr>
          <t>Including personal income tax ceded to local governments.</t>
        </r>
      </text>
    </comment>
    <comment ref="A21" authorId="0" shapeId="0" xr:uid="{D3613A68-0952-4A74-BC6A-F1F3C51E7CBC}">
      <text>
        <r>
          <rPr>
            <sz val="8"/>
            <color indexed="81"/>
            <rFont val="Tahoma"/>
            <family val="2"/>
            <charset val="238"/>
          </rPr>
          <t>Including personal income tax ceded to local governments.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4E1BAFC0-4F93-40D2-A0EA-BA49FD7755EB}">
      <text>
        <r>
          <rPr>
            <sz val="8"/>
            <color indexed="81"/>
            <rFont val="Tahoma"/>
            <family val="2"/>
            <charset val="238"/>
          </rPr>
          <t>Foreign debt is recorded at the mid exchange rate of the NBH on last working day of the year.</t>
        </r>
        <r>
          <rPr>
            <sz val="8"/>
            <color indexed="81"/>
            <rFont val="Tahoma"/>
            <family val="2"/>
            <charset val="238"/>
          </rPr>
          <t xml:space="preserve">
Source: Ministry of Finance.</t>
        </r>
      </text>
    </comment>
    <comment ref="F2" authorId="0" shapeId="0" xr:uid="{19BEF2AF-D4D0-48A7-BA91-70EC946697BE}">
      <text>
        <r>
          <rPr>
            <sz val="8"/>
            <color indexed="81"/>
            <rFont val="Tahoma"/>
            <family val="2"/>
            <charset val="238"/>
          </rPr>
          <t>According to the bill moved to the Parlament.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496AA3C1-F2CD-40E9-9744-8A083A465B45}">
      <text>
        <r>
          <rPr>
            <sz val="8"/>
            <color indexed="81"/>
            <rFont val="Tahoma"/>
            <family val="2"/>
            <charset val="238"/>
          </rPr>
          <t>Source: National Bank of Hungary.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41" authorId="0" shapeId="0" xr:uid="{028FE630-57A0-4A71-AB90-D3CC6967038B}">
      <text>
        <r>
          <rPr>
            <sz val="8"/>
            <color indexed="81"/>
            <rFont val="Tahoma"/>
            <family val="2"/>
            <charset val="238"/>
          </rPr>
          <t>Excluding international reserves.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16945C39-4DA5-4B01-BAB7-D8B24DF11345}">
      <text>
        <r>
          <rPr>
            <sz val="8"/>
            <color indexed="81"/>
            <rFont val="Tahoma"/>
            <family val="2"/>
            <charset val="238"/>
          </rPr>
          <t>Source: National Bank of Hungary.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7E67ACDB-5F62-4858-8E96-02CA0B50C141}">
      <text>
        <r>
          <rPr>
            <i/>
            <sz val="8"/>
            <color indexed="81"/>
            <rFont val="Tahoma"/>
            <family val="2"/>
            <charset val="238"/>
          </rPr>
          <t>Debt service indicators do not comprise preliminary credit amortisations.
Source: National Bank of Hungary.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5" authorId="0" shapeId="0" xr:uid="{A33AF17A-A0C1-4D92-953C-3025374D7A43}">
      <text>
        <r>
          <rPr>
            <sz val="8"/>
            <color indexed="81"/>
            <rFont val="Tahoma"/>
            <family val="2"/>
            <charset val="238"/>
          </rPr>
          <t>Medium-term credit amortisation and gross interest expenditures.</t>
        </r>
      </text>
    </comment>
    <comment ref="A6" authorId="0" shapeId="0" xr:uid="{650934C9-F2EC-487D-878E-043B90B385DC}">
      <text>
        <r>
          <rPr>
            <sz val="8"/>
            <color indexed="81"/>
            <rFont val="Tahoma"/>
            <family val="2"/>
            <charset val="238"/>
          </rPr>
          <t>Medium-term credit amortisation and net interest expenditures.</t>
        </r>
      </text>
    </comment>
    <comment ref="A11" authorId="0" shapeId="0" xr:uid="{DF950ED8-2601-44ED-A2EC-98F7BF6CB6FE}">
      <text>
        <r>
          <rPr>
            <sz val="8"/>
            <color indexed="81"/>
            <rFont val="Tahoma"/>
            <family val="2"/>
            <charset val="238"/>
          </rPr>
          <t>Medium-term credit amortisation and gross interest expenditures.</t>
        </r>
      </text>
    </comment>
    <comment ref="A12" authorId="0" shapeId="0" xr:uid="{F7AA3F4E-8019-4D54-A31C-096FCFE66EDD}">
      <text>
        <r>
          <rPr>
            <sz val="8"/>
            <color indexed="81"/>
            <rFont val="Tahoma"/>
            <family val="2"/>
            <charset val="238"/>
          </rPr>
          <t>Medium-term credit amortisation and gross interest expenditures.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CEC7A637-75F0-409F-823B-0CF0DDFEA89F}">
      <text>
        <r>
          <rPr>
            <sz val="8"/>
            <color indexed="81"/>
            <rFont val="Tahoma"/>
            <family val="2"/>
            <charset val="238"/>
          </rPr>
          <t>Source: Hungarian Financial Supervisory Authority.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129C23DF-A226-4873-80C5-03F8B702AE2A}">
      <text>
        <r>
          <rPr>
            <sz val="8"/>
            <color indexed="81"/>
            <rFont val="Tahoma"/>
            <family val="2"/>
            <charset val="238"/>
          </rPr>
          <t>Source: Budapest Stock Exchange.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<sst xmlns="http://schemas.openxmlformats.org/spreadsheetml/2006/main" count="591" uniqueCount="462">
  <si>
    <t>Balance</t>
  </si>
  <si>
    <t>Revenues, total</t>
  </si>
  <si>
    <t>Expenditures, total</t>
  </si>
  <si>
    <t>Items, that cannot be listed to functions</t>
  </si>
  <si>
    <t>State debt service, general government</t>
  </si>
  <si>
    <t>Economic functions, total</t>
  </si>
  <si>
    <t>Environment protection</t>
  </si>
  <si>
    <t>Other economic activities and services</t>
  </si>
  <si>
    <t>Activities and services of transport and telecommunication</t>
  </si>
  <si>
    <t>Mining and manufacturing</t>
  </si>
  <si>
    <t>Agriculture, forestry, fishing and hunting</t>
  </si>
  <si>
    <t>Combustible-, fuel- and energy-supply</t>
  </si>
  <si>
    <t>Social welfare functions, total</t>
  </si>
  <si>
    <t>Entertaining, cultural and religious activities and services</t>
  </si>
  <si>
    <t>Matters of housing, settlements’ and communal activities and services</t>
  </si>
  <si>
    <t>Social insurance and public welfare services</t>
  </si>
  <si>
    <t>Public health</t>
  </si>
  <si>
    <t>Educational activities and services</t>
  </si>
  <si>
    <t>State operational functions, total</t>
  </si>
  <si>
    <t>Protection of public order and public safety</t>
  </si>
  <si>
    <t>Defense</t>
  </si>
  <si>
    <t>General public services</t>
  </si>
  <si>
    <t>Revenues, expenditures</t>
  </si>
  <si>
    <t>4.6.1. Consolidated functional balance of the general government (cash-flow basis) [billion HUF]</t>
  </si>
  <si>
    <t>–</t>
  </si>
  <si>
    <t>Transfers from the EU</t>
  </si>
  <si>
    <t>Revenues related to debt service</t>
  </si>
  <si>
    <t>Other revenues</t>
  </si>
  <si>
    <t>Payments related to state property</t>
  </si>
  <si>
    <t>Payments of social security funds</t>
  </si>
  <si>
    <t>Payments of extrabudgetary funds</t>
  </si>
  <si>
    <t>Payments of local governments</t>
  </si>
  <si>
    <t>Payments of central budgetary institutions</t>
  </si>
  <si>
    <t>Payments of general government subsystems</t>
  </si>
  <si>
    <t>Central budgetary institutions and chapters</t>
  </si>
  <si>
    <t>Fees and duties</t>
  </si>
  <si>
    <t>Tax payments</t>
  </si>
  <si>
    <t>Personal income tax revenues of the central budget</t>
  </si>
  <si>
    <t>Payments of households</t>
  </si>
  <si>
    <t>Excises and tax on consumption</t>
  </si>
  <si>
    <t>Value Added Tax</t>
  </si>
  <si>
    <t>Taxes on consumption</t>
  </si>
  <si>
    <t>Other central payments</t>
  </si>
  <si>
    <t>Other payments</t>
  </si>
  <si>
    <t>Gambling tax</t>
  </si>
  <si>
    <t>DPPT</t>
  </si>
  <si>
    <t>Enviromental protection fee</t>
  </si>
  <si>
    <t>Energy tax</t>
  </si>
  <si>
    <t>Simplified business tax</t>
  </si>
  <si>
    <t>Tax imposed on credit institutions and financial corporations</t>
  </si>
  <si>
    <t>Special tax on businesses</t>
  </si>
  <si>
    <t>Corporate taxes</t>
  </si>
  <si>
    <t>Payments of economic units</t>
  </si>
  <si>
    <t>Revenues, balances</t>
  </si>
  <si>
    <t>4.6.2. Central government revenues [billion HUF]</t>
  </si>
  <si>
    <t>Contribution to EU budget</t>
  </si>
  <si>
    <t>Debt assumption</t>
  </si>
  <si>
    <t>Government guarantees redeemed</t>
  </si>
  <si>
    <t>Extraordinary and other expenditures</t>
  </si>
  <si>
    <t>Expenditures related to the NBH</t>
  </si>
  <si>
    <t>Debt service related expenditures, interest expenditures</t>
  </si>
  <si>
    <t>Expenditures of international transactions</t>
  </si>
  <si>
    <t>Transfers to non-profit organizations</t>
  </si>
  <si>
    <t>Transfers to local governments</t>
  </si>
  <si>
    <t>Guarantee and contribution to social security funds</t>
  </si>
  <si>
    <t>Transfers to extrabudgetary funds</t>
  </si>
  <si>
    <t>Transfers to general government subsystems</t>
  </si>
  <si>
    <t>Central budgetary institutions and chapter administered appropriations</t>
  </si>
  <si>
    <t>Family benefits, social subsidies</t>
  </si>
  <si>
    <t>Housing grants</t>
  </si>
  <si>
    <t>Consumer price subsidy</t>
  </si>
  <si>
    <t>Support to the Media</t>
  </si>
  <si>
    <t>Subsidies to economic units</t>
  </si>
  <si>
    <t>Expenditures</t>
  </si>
  <si>
    <t>4.6.3. Central government expenditures [million HUF]</t>
  </si>
  <si>
    <t>Total</t>
  </si>
  <si>
    <t>Bonds</t>
  </si>
  <si>
    <t>Loans</t>
  </si>
  <si>
    <t>Other liabilities</t>
  </si>
  <si>
    <t>2.</t>
  </si>
  <si>
    <t>Treasury bills and other short term liabilities</t>
  </si>
  <si>
    <t>Deficit financing and debt renewing debt</t>
  </si>
  <si>
    <t>1.</t>
  </si>
  <si>
    <t>Forint denominated debt</t>
  </si>
  <si>
    <t>II.</t>
  </si>
  <si>
    <t>Foreign exchange denominated debt</t>
  </si>
  <si>
    <t>I.</t>
  </si>
  <si>
    <t>Denomination</t>
  </si>
  <si>
    <t>4.6.4. Gross debt of central government [billion HUF]</t>
  </si>
  <si>
    <t>International reserves ("–" increase)</t>
  </si>
  <si>
    <t>Overall balance (I+II+III+IV)</t>
  </si>
  <si>
    <t>Net errors and omissions</t>
  </si>
  <si>
    <t>Financial account</t>
  </si>
  <si>
    <t>Liabilities, net</t>
  </si>
  <si>
    <t>Assets, net</t>
  </si>
  <si>
    <t>Other investments, net</t>
  </si>
  <si>
    <t>Portfolio investment, net</t>
  </si>
  <si>
    <t>In Hungary, net</t>
  </si>
  <si>
    <t>Abroad, net</t>
  </si>
  <si>
    <t>Direct investment, net</t>
  </si>
  <si>
    <t>Capital account</t>
  </si>
  <si>
    <t>Acquistion/disposal of non-produced, non financial assets, net</t>
  </si>
  <si>
    <t>Capital transfers of other sectors, net</t>
  </si>
  <si>
    <t>Capital transfers of general government, net</t>
  </si>
  <si>
    <t>Current account</t>
  </si>
  <si>
    <t>Current transfers, net</t>
  </si>
  <si>
    <t>Other investment income, net</t>
  </si>
  <si>
    <t>Portfolio investment income, net</t>
  </si>
  <si>
    <t>Direct investment income, net</t>
  </si>
  <si>
    <t>Compensation of employees, employed for less than one year, net</t>
  </si>
  <si>
    <t>Income, net</t>
  </si>
  <si>
    <t>Government services, net</t>
  </si>
  <si>
    <t>Personal, cultural and recreational services, net</t>
  </si>
  <si>
    <t>Other business services, net</t>
  </si>
  <si>
    <t>Royalties and licence fees, net</t>
  </si>
  <si>
    <t>Computer and information services, net</t>
  </si>
  <si>
    <t>Financial services, net</t>
  </si>
  <si>
    <t>Insurance services, net</t>
  </si>
  <si>
    <t>Construction services, net</t>
  </si>
  <si>
    <t>Communications services, net</t>
  </si>
  <si>
    <t>net</t>
  </si>
  <si>
    <t>debit</t>
  </si>
  <si>
    <t>credit</t>
  </si>
  <si>
    <t>2.2. Travel</t>
  </si>
  <si>
    <t>Transportation services, net</t>
  </si>
  <si>
    <t>Services total, net</t>
  </si>
  <si>
    <t>Imports</t>
  </si>
  <si>
    <t>Exports</t>
  </si>
  <si>
    <t>Goods, net</t>
  </si>
  <si>
    <t>4.6.5. Balance of payments of Hungary [million EUR]</t>
  </si>
  <si>
    <t>private sector</t>
  </si>
  <si>
    <t>general government and NBH</t>
  </si>
  <si>
    <t>Of which:</t>
  </si>
  <si>
    <t>Net foreign debt (including other capital)</t>
  </si>
  <si>
    <t>Foreign assets</t>
  </si>
  <si>
    <t>gold</t>
  </si>
  <si>
    <t>International reserves</t>
  </si>
  <si>
    <t>Gross foreign debt (including other capital)</t>
  </si>
  <si>
    <t>4.6.6. Foreign debt stock of Hungary [million EUR]</t>
  </si>
  <si>
    <t>Total debt service as a % of exports of goods and services (excl. intercompany loans)</t>
  </si>
  <si>
    <t>Total debt service as a % of GDP (excl. intercompany loans)</t>
  </si>
  <si>
    <t>Import coverage indicator, months (reserve/1 month import)</t>
  </si>
  <si>
    <t>Net debt as a % of GDP (incl. intercompany loans)</t>
  </si>
  <si>
    <t>Gross debt as a % of GDP (incl. intercompany loans)</t>
  </si>
  <si>
    <t>Balance of current account as a % of GDP</t>
  </si>
  <si>
    <t>Total debt service (excluding other capital), million EUR</t>
  </si>
  <si>
    <t>Total debt service (excl. other capital), million EUR</t>
  </si>
  <si>
    <t>Net interest expenditures, million EUR</t>
  </si>
  <si>
    <t>Gross interest expenditures, million EUR</t>
  </si>
  <si>
    <t>4.6.7. Foreign debt service indicators of Hungary (on the basis of balance of payments)</t>
  </si>
  <si>
    <t>motor vehicle insurance</t>
  </si>
  <si>
    <t>compulsory motor vehicle liability insurance</t>
  </si>
  <si>
    <t>property insurance</t>
  </si>
  <si>
    <t>Of which</t>
  </si>
  <si>
    <t>Non-life insurance</t>
  </si>
  <si>
    <t>combined life insurance</t>
  </si>
  <si>
    <t>life insurance on death</t>
  </si>
  <si>
    <t>Life insurance</t>
  </si>
  <si>
    <t>Insurance lines</t>
  </si>
  <si>
    <t>4.6.8. Major insurance lines [thousands]</t>
  </si>
  <si>
    <t>Treasury bills</t>
  </si>
  <si>
    <t>Government bonds</t>
  </si>
  <si>
    <t>Corporate bonds</t>
  </si>
  <si>
    <t>Mortgage bonds</t>
  </si>
  <si>
    <t>Compensation notes</t>
  </si>
  <si>
    <t>Investment funds</t>
  </si>
  <si>
    <t>Equities</t>
  </si>
  <si>
    <t>4.6.9. Market capitalizations on the Budapest Stock Exchange [billion HUF]</t>
  </si>
  <si>
    <t>Turnover per transaction, million HUF</t>
  </si>
  <si>
    <t>Average daily turnover, million HUF</t>
  </si>
  <si>
    <t>compensation notes</t>
  </si>
  <si>
    <t>investment funds</t>
  </si>
  <si>
    <t>treasury bills</t>
  </si>
  <si>
    <t>mortgage bonds</t>
  </si>
  <si>
    <t>corporate bonds</t>
  </si>
  <si>
    <t>government bonds</t>
  </si>
  <si>
    <t>equities</t>
  </si>
  <si>
    <t>Cash turnover at market value, billion HUF</t>
  </si>
  <si>
    <t>Average daily number of transactions</t>
  </si>
  <si>
    <t>Number of transactions</t>
  </si>
  <si>
    <t>4.6.10. Turnover of the Budapest Stock Exchange</t>
  </si>
  <si>
    <t>Closing</t>
  </si>
  <si>
    <t>Minimum</t>
  </si>
  <si>
    <t>Maximum</t>
  </si>
  <si>
    <t>Year</t>
  </si>
  <si>
    <t>4.6.11. The Budapest Stock Index (BUX) [2 Január 1991 = 1000.00]</t>
  </si>
  <si>
    <t>Yearly average exchange rates</t>
  </si>
  <si>
    <t>Exchange rates at the end of the year</t>
  </si>
  <si>
    <t>PLN</t>
  </si>
  <si>
    <t>SKK</t>
  </si>
  <si>
    <t>CZK</t>
  </si>
  <si>
    <t>CHF</t>
  </si>
  <si>
    <t>JPY</t>
  </si>
  <si>
    <t>USD</t>
  </si>
  <si>
    <t>EUR</t>
  </si>
  <si>
    <t>GBP</t>
  </si>
  <si>
    <t>Period</t>
  </si>
  <si>
    <t>4.6.12. Foreign exchange rates [per one unit, in HUF]</t>
  </si>
  <si>
    <t xml:space="preserve">Total cash revenue </t>
  </si>
  <si>
    <t xml:space="preserve">Total revenue </t>
  </si>
  <si>
    <t>Other income</t>
  </si>
  <si>
    <t>Dividend received</t>
  </si>
  <si>
    <t xml:space="preserve">Interest on gas public utility government bond </t>
  </si>
  <si>
    <r>
      <t>compensation notes</t>
    </r>
    <r>
      <rPr>
        <i/>
        <vertAlign val="superscript"/>
        <sz val="8"/>
        <rFont val="Arial"/>
        <family val="2"/>
        <charset val="238"/>
      </rPr>
      <t/>
    </r>
  </si>
  <si>
    <t>utilization of assets</t>
  </si>
  <si>
    <t>privatisation</t>
  </si>
  <si>
    <t>Total sales and utilization of assets</t>
  </si>
  <si>
    <t>4.6.13. Revenues from privatization (31 December) [HUF billion]</t>
  </si>
  <si>
    <t>December, 2007</t>
  </si>
  <si>
    <t>December, 2006</t>
  </si>
  <si>
    <t>December, 2005</t>
  </si>
  <si>
    <t>December, 2004</t>
  </si>
  <si>
    <t>December, 2003</t>
  </si>
  <si>
    <t>December, 2002</t>
  </si>
  <si>
    <t>December, 2001</t>
  </si>
  <si>
    <t>December, 2000</t>
  </si>
  <si>
    <t>over 1 year initial rate fixation</t>
  </si>
  <si>
    <t>with agreed maturity up to 1 year</t>
  </si>
  <si>
    <t>maturing over a year</t>
  </si>
  <si>
    <t>maturing within a year</t>
  </si>
  <si>
    <t>Deposits</t>
  </si>
  <si>
    <t>4.6.14. Monthly average agreed interest rate of HUF loans and HUF deposits to non-financial corporations (December) [annual interest rates, %]</t>
  </si>
  <si>
    <r>
      <t>December, 2007</t>
    </r>
    <r>
      <rPr>
        <sz val="10"/>
        <rFont val="Arial CE"/>
        <charset val="238"/>
      </rPr>
      <t/>
    </r>
  </si>
  <si>
    <r>
      <t>December, 2006</t>
    </r>
    <r>
      <rPr>
        <sz val="10"/>
        <rFont val="Arial CE"/>
        <charset val="238"/>
      </rPr>
      <t/>
    </r>
  </si>
  <si>
    <r>
      <t>December, 2005</t>
    </r>
    <r>
      <rPr>
        <sz val="10"/>
        <rFont val="Arial CE"/>
        <charset val="238"/>
      </rPr>
      <t/>
    </r>
  </si>
  <si>
    <r>
      <t>December, 2003</t>
    </r>
    <r>
      <rPr>
        <sz val="10"/>
        <rFont val="Arial CE"/>
        <charset val="238"/>
      </rPr>
      <t/>
    </r>
  </si>
  <si>
    <r>
      <t>December, 2002</t>
    </r>
    <r>
      <rPr>
        <sz val="10"/>
        <rFont val="Arial CE"/>
        <charset val="238"/>
      </rPr>
      <t/>
    </r>
  </si>
  <si>
    <r>
      <t>December, 2001</t>
    </r>
    <r>
      <rPr>
        <sz val="10"/>
        <rFont val="Arial CE"/>
        <charset val="238"/>
      </rPr>
      <t/>
    </r>
  </si>
  <si>
    <t>Loants for consumption</t>
  </si>
  <si>
    <t>Loans for house purchase</t>
  </si>
  <si>
    <t>Fixed deposits over 1 year</t>
  </si>
  <si>
    <t>Fixed deposits up to 1 year</t>
  </si>
  <si>
    <t>Overnight deposits</t>
  </si>
  <si>
    <t>4.6.15. Monthly average agreed interest rate of HUF loans and HUF deposits to households (December) [annual interest rates, %]</t>
  </si>
  <si>
    <t>Net financial assets of households</t>
  </si>
  <si>
    <t>Of which: loans</t>
  </si>
  <si>
    <t>Liabilities</t>
  </si>
  <si>
    <t>Other</t>
  </si>
  <si>
    <t>Trade credits and advances</t>
  </si>
  <si>
    <t>Other accounts payable</t>
  </si>
  <si>
    <t>Long-term loans</t>
  </si>
  <si>
    <t>Short-term loans</t>
  </si>
  <si>
    <t>Financial derivatives</t>
  </si>
  <si>
    <t>Securities other than shares</t>
  </si>
  <si>
    <t>deposits</t>
  </si>
  <si>
    <t>Of which: currency</t>
  </si>
  <si>
    <t>Financial assets</t>
  </si>
  <si>
    <t>Other accounts receivable</t>
  </si>
  <si>
    <t>Non-life insurance reserves</t>
  </si>
  <si>
    <t>Pension fund reserves</t>
  </si>
  <si>
    <t>Life insurance reserves</t>
  </si>
  <si>
    <t>Insurance technical reserves</t>
  </si>
  <si>
    <t>Mutual fund shares</t>
  </si>
  <si>
    <t>Other equities</t>
  </si>
  <si>
    <t>Non-quoted shares</t>
  </si>
  <si>
    <t>Quoted shares</t>
  </si>
  <si>
    <t>Shares and other equities</t>
  </si>
  <si>
    <t>Long-term securities other than shares</t>
  </si>
  <si>
    <t>Short-term securities other than shares</t>
  </si>
  <si>
    <t>Other deposits</t>
  </si>
  <si>
    <t>Transferable deposits</t>
  </si>
  <si>
    <t>Currency</t>
  </si>
  <si>
    <t>Currency and deposits</t>
  </si>
  <si>
    <t>4.6.16. Net financial assets of households [billion HUF]</t>
  </si>
  <si>
    <t>Later</t>
  </si>
  <si>
    <t>Other sectors (guaranteed loans)</t>
  </si>
  <si>
    <t>Other monetary institutions</t>
  </si>
  <si>
    <t>General government</t>
  </si>
  <si>
    <t>NBH</t>
  </si>
  <si>
    <t>Year of maturity</t>
  </si>
  <si>
    <t>4.6.17. The maturity breakdown of Hungary's medium and long-term external debt by sectors, 31 March 2008 [million EUR]</t>
  </si>
  <si>
    <t>other  financial companies</t>
  </si>
  <si>
    <t>insurance companies</t>
  </si>
  <si>
    <t>co-operative credit institutions</t>
  </si>
  <si>
    <t>specialized credit institutions and other special organizations</t>
  </si>
  <si>
    <t>banks</t>
  </si>
  <si>
    <t>central bank</t>
  </si>
  <si>
    <t>Number of organizations, total</t>
  </si>
  <si>
    <t>Financial servicing organizations</t>
  </si>
  <si>
    <t>4.6.18. Number of financial servicing organizations</t>
  </si>
  <si>
    <t>M3</t>
  </si>
  <si>
    <t>Debt securities up to two years</t>
  </si>
  <si>
    <t>Money market shares/units (held by residents outside monetary financial institutes)</t>
  </si>
  <si>
    <t>Sale and repurchase agreements</t>
  </si>
  <si>
    <t xml:space="preserve">M2 </t>
  </si>
  <si>
    <t>Deposits with maturing up to two years</t>
  </si>
  <si>
    <t>Currency outside banks and sight forint deposits (M1)</t>
  </si>
  <si>
    <t>Currency in circulation outside monetary financial institutions</t>
  </si>
  <si>
    <t>Monetary base (M0)</t>
  </si>
  <si>
    <t>Overnight deposits of other monetary financial institutions</t>
  </si>
  <si>
    <t xml:space="preserve">Current accounts balances of other monetary financial institutions </t>
  </si>
  <si>
    <t xml:space="preserve">Currency in circulation </t>
  </si>
  <si>
    <t>4.6.19. Monetary aggregates and counterparts [billion HUF]</t>
  </si>
  <si>
    <t>XII. Total liabilities and equity (VI+VII+VIII+IX+X+XI)</t>
  </si>
  <si>
    <t>6. Profit/Loss for the year</t>
  </si>
  <si>
    <t>5. Revaluation reserve of foreing currency securities</t>
  </si>
  <si>
    <t>4. Revaluation reserve due to exhange rate changes</t>
  </si>
  <si>
    <t>3. Valuation reserve</t>
  </si>
  <si>
    <t>2. Retained earnings</t>
  </si>
  <si>
    <t>1. Share capital</t>
  </si>
  <si>
    <t xml:space="preserve">XI. Equity </t>
  </si>
  <si>
    <t>X. Accrued expenses/deferred income</t>
  </si>
  <si>
    <t>IX. Other banking liabilities</t>
  </si>
  <si>
    <t>VIII. Provisions</t>
  </si>
  <si>
    <t>3. Other deposits and liabilities</t>
  </si>
  <si>
    <t>2. Deposits by credit institutions</t>
  </si>
  <si>
    <t xml:space="preserve">1. Central government deposits </t>
  </si>
  <si>
    <t xml:space="preserve">VII. Liabilities denominated in foreign currency </t>
  </si>
  <si>
    <t>4. Other deposits and liabilities</t>
  </si>
  <si>
    <t>3. Bank notes and coins in circulation</t>
  </si>
  <si>
    <t xml:space="preserve">2. Deposits by credit institutions </t>
  </si>
  <si>
    <t>VI. Liabilities denominated in forint</t>
  </si>
  <si>
    <t>$Liabilities and equity</t>
  </si>
  <si>
    <t>V. Total assets ( I+II+III+IV)</t>
  </si>
  <si>
    <t>IV. Prepaid expenses/accrued income</t>
  </si>
  <si>
    <t>Invested assets</t>
  </si>
  <si>
    <t xml:space="preserve">Of which: </t>
  </si>
  <si>
    <t>III. Banking assets</t>
  </si>
  <si>
    <t>4. Other foreign currency receivables</t>
  </si>
  <si>
    <t xml:space="preserve">3. Receivables from credit institutions </t>
  </si>
  <si>
    <t>2. Receivables from the central government</t>
  </si>
  <si>
    <t>1. Gold and foreign currency reserves</t>
  </si>
  <si>
    <t xml:space="preserve">II. Receivables denominated in foreign currency </t>
  </si>
  <si>
    <t>3. Other receivables</t>
  </si>
  <si>
    <t xml:space="preserve">2. Receivables from credit institutions </t>
  </si>
  <si>
    <t>1. Receivables from the central government</t>
  </si>
  <si>
    <t>I. Receivables denominated in forint</t>
  </si>
  <si>
    <t>$Assets</t>
  </si>
  <si>
    <t>2007</t>
  </si>
  <si>
    <t>4.6.20. Balance sheet of the National Bank of Hungary [million HUF]</t>
  </si>
  <si>
    <t>XXIII. Profit/Loss for the year (XIX+ XX-XXI)</t>
  </si>
  <si>
    <t xml:space="preserve">XXII. Dividends </t>
  </si>
  <si>
    <t>XXI. Dividend from retained earnings</t>
  </si>
  <si>
    <t>XX.Profit for the year</t>
  </si>
  <si>
    <t>XIX. Total expenses (X+XI+XII+XIII+XIV+XV+XVI+XVII+XVIII)</t>
  </si>
  <si>
    <t>XVIII. Operating costs and expenses</t>
  </si>
  <si>
    <t>XVII. Impairment</t>
  </si>
  <si>
    <t>XVI. Provisions charged</t>
  </si>
  <si>
    <t>2. Expenses other than fees and comissions</t>
  </si>
  <si>
    <t xml:space="preserve">1. Fees and commissions </t>
  </si>
  <si>
    <t>XV. Other expenses</t>
  </si>
  <si>
    <t>..</t>
  </si>
  <si>
    <t>XIV. Realized losses arising from financial operations</t>
  </si>
  <si>
    <t>XIII. Cost of issuing banknotes and coins</t>
  </si>
  <si>
    <t>XII. Expenses resulting from exchange rate changes</t>
  </si>
  <si>
    <t xml:space="preserve">4. Interest related expenses </t>
  </si>
  <si>
    <t>3. Interest on other liabilities</t>
  </si>
  <si>
    <t>2. Interest on deposits by credit institutions</t>
  </si>
  <si>
    <t>1. Interest on central government deposits</t>
  </si>
  <si>
    <t>XI. Interest and interest related expenses denominated in foreign currency</t>
  </si>
  <si>
    <t>3. Interest on other deposits</t>
  </si>
  <si>
    <t xml:space="preserve">  X. Interest and interest related expense denominated in forint</t>
  </si>
  <si>
    <t>$Expenses</t>
  </si>
  <si>
    <t>IX. Total income (I+II+III+IV+V+VI+VII+VIII)</t>
  </si>
  <si>
    <t>VIII. Operating income</t>
  </si>
  <si>
    <t>VII. Impairment released</t>
  </si>
  <si>
    <t>VI. Provisions released</t>
  </si>
  <si>
    <t>2. Income other than fees and comissions</t>
  </si>
  <si>
    <t>V. Other income</t>
  </si>
  <si>
    <t>IV. Realized gains arising from financial operations</t>
  </si>
  <si>
    <t>III. Income arising from exchange rate changes</t>
  </si>
  <si>
    <t>5. Interest related income</t>
  </si>
  <si>
    <t>4. Interest on other receivables</t>
  </si>
  <si>
    <t>3. Interest on receivables from credit institutions</t>
  </si>
  <si>
    <t>2. Interest on receivables from the central government</t>
  </si>
  <si>
    <t>1. Interest on foreign currency reserves</t>
  </si>
  <si>
    <t>II. Interest and interest related income denominated in foreign currency</t>
  </si>
  <si>
    <t>4. Interest related income</t>
  </si>
  <si>
    <t>3. Interest on other receivables</t>
  </si>
  <si>
    <t>2. Interest on receivables from credit institutions</t>
  </si>
  <si>
    <t>1. Interest on receivables from the central government</t>
  </si>
  <si>
    <t>I.  Interest and interest related income denominated in forint</t>
  </si>
  <si>
    <t>$Income</t>
  </si>
  <si>
    <t>4.6.21. Income statement of the National Bank of Hungary [million HUF]</t>
  </si>
  <si>
    <t>Liabilities and equity</t>
  </si>
  <si>
    <t>Profit /loss for the year</t>
  </si>
  <si>
    <t>VI.</t>
  </si>
  <si>
    <t>General reserve</t>
  </si>
  <si>
    <t>V.</t>
  </si>
  <si>
    <t xml:space="preserve">Valuation reserve </t>
  </si>
  <si>
    <t>IV.</t>
  </si>
  <si>
    <t>Profit reserve</t>
  </si>
  <si>
    <t>III.</t>
  </si>
  <si>
    <t>Capital reserve</t>
  </si>
  <si>
    <t>Subscribed capital</t>
  </si>
  <si>
    <t>Owner's equity</t>
  </si>
  <si>
    <t>Subordinated liabilities</t>
  </si>
  <si>
    <t>Accrued expenses and other liabilities</t>
  </si>
  <si>
    <t>Liabilities, long term</t>
  </si>
  <si>
    <t>Liabilities, short term</t>
  </si>
  <si>
    <t>Assets, total</t>
  </si>
  <si>
    <t>Accrued and other assets</t>
  </si>
  <si>
    <t>VIII.</t>
  </si>
  <si>
    <t>Tangible fixed assets</t>
  </si>
  <si>
    <t>VII.</t>
  </si>
  <si>
    <t>Intangible assets</t>
  </si>
  <si>
    <t>Invested financial assets</t>
  </si>
  <si>
    <t>Receivables</t>
  </si>
  <si>
    <t>Securities</t>
  </si>
  <si>
    <t>Liquid assets</t>
  </si>
  <si>
    <t>4.6.22. Balance-sheet data of credit institutions operating as joint-stock companies [million HUF]</t>
  </si>
  <si>
    <t>Profit/loss  for the year</t>
  </si>
  <si>
    <t xml:space="preserve">Dividends and other shares  paid </t>
  </si>
  <si>
    <t>Formation and utilization of general reserve, use of accumulated profit reserve</t>
  </si>
  <si>
    <t>Profit after tax</t>
  </si>
  <si>
    <t>Taxation</t>
  </si>
  <si>
    <t>Profit before tax</t>
  </si>
  <si>
    <t>Extraordinary profit/loss</t>
  </si>
  <si>
    <t>Extraordinary charges</t>
  </si>
  <si>
    <t>Extraordinary income</t>
  </si>
  <si>
    <t>Profit of ordinary activities</t>
  </si>
  <si>
    <t>Loss of values and change of risk provision</t>
  </si>
  <si>
    <t>General adminstrative expenses</t>
  </si>
  <si>
    <t>Other expenditures</t>
  </si>
  <si>
    <t>Profit/loss of financial, non-financial and investment services</t>
  </si>
  <si>
    <t>Dividends and other shares received</t>
  </si>
  <si>
    <t>Net interest from banking activity</t>
  </si>
  <si>
    <t>Interest expenses</t>
  </si>
  <si>
    <t>Interest incomes</t>
  </si>
  <si>
    <t>4.6.23. Statement of credit institutions operating as joint-stock companies [million HUF]</t>
  </si>
  <si>
    <t>Accrued expenses</t>
  </si>
  <si>
    <t>F)</t>
  </si>
  <si>
    <t>E)</t>
  </si>
  <si>
    <t>Provisions</t>
  </si>
  <si>
    <t>D)</t>
  </si>
  <si>
    <t xml:space="preserve">Insurance technical reserves for policy holders of unit-linked insurance </t>
  </si>
  <si>
    <t>C)</t>
  </si>
  <si>
    <t>provision for outstanding claims</t>
  </si>
  <si>
    <t>actuarial reserves</t>
  </si>
  <si>
    <t>provision for unearned premiums</t>
  </si>
  <si>
    <t>B)</t>
  </si>
  <si>
    <t>profit/loss for the year</t>
  </si>
  <si>
    <t>subscribed capital</t>
  </si>
  <si>
    <t>Owners' equity</t>
  </si>
  <si>
    <t>A)</t>
  </si>
  <si>
    <t>Accrued assets</t>
  </si>
  <si>
    <t>Other assets</t>
  </si>
  <si>
    <t>Investments for policy holders of unit-linked insurances</t>
  </si>
  <si>
    <t>Financial investment</t>
  </si>
  <si>
    <t xml:space="preserve">II. </t>
  </si>
  <si>
    <t>Real estates</t>
  </si>
  <si>
    <t xml:space="preserve">I. </t>
  </si>
  <si>
    <t xml:space="preserve">B)  </t>
  </si>
  <si>
    <t>4.6.24. Balance-sheet data of insurance companies [million HUF]</t>
  </si>
  <si>
    <t>Profit/loss of the year</t>
  </si>
  <si>
    <t>Profit or loss after tax</t>
  </si>
  <si>
    <t>Profit or loss before tax</t>
  </si>
  <si>
    <t>Profit or loss on extraordinary activities</t>
  </si>
  <si>
    <t>Profit or loss on ordinary activities</t>
  </si>
  <si>
    <t>Profit or loss on non-insurance accounts</t>
  </si>
  <si>
    <t>Insurance technical profit /loss</t>
  </si>
  <si>
    <t>Other insurance technical charges</t>
  </si>
  <si>
    <t>Insurance technical investment charges with unrealized losses (only life insurance)</t>
  </si>
  <si>
    <t>Net operating expenses</t>
  </si>
  <si>
    <t>Changes in insurance technical reserves</t>
  </si>
  <si>
    <t>Costs of claims</t>
  </si>
  <si>
    <t>Other insurance technical income</t>
  </si>
  <si>
    <t>Investment income attributed to policy holders (only non-life insurance)</t>
  </si>
  <si>
    <t>Returns on investments of technical reserves with unrealized gains (only life insurance)</t>
  </si>
  <si>
    <t>Premiums earned</t>
  </si>
  <si>
    <t>4.6.25. Statement of insurance companies [million HUF]</t>
  </si>
  <si>
    <t>Table of Contents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</si>
</sst>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.0"/>
    <numFmt numFmtId="165" formatCode="#,###"/>
    <numFmt numFmtId="166" formatCode="0.0"/>
    <numFmt numFmtId="167" formatCode="#,###.0__"/>
    <numFmt numFmtId="168" formatCode="#,###__"/>
    <numFmt numFmtId="169" formatCode="\@"/>
    <numFmt numFmtId="170" formatCode="____@"/>
  </numFmts>
  <fonts count="25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10"/>
      <name val="Arial CE"/>
      <charset val="238"/>
    </font>
    <font>
      <sz val="8"/>
      <color indexed="8"/>
      <name val="Arial"/>
      <family val="2"/>
      <charset val="238"/>
    </font>
    <font>
      <sz val="8"/>
      <color indexed="81"/>
      <name val="Tahoma"/>
      <family val="2"/>
      <charset val="238"/>
    </font>
    <font>
      <sz val="8"/>
      <color indexed="81"/>
      <name val="Arial Hu"/>
      <family val="2"/>
    </font>
    <font>
      <b/>
      <sz val="8"/>
      <color indexed="81"/>
      <name val="Tahoma"/>
      <family val="2"/>
      <charset val="238"/>
    </font>
    <font>
      <sz val="8"/>
      <color indexed="10"/>
      <name val="Arial"/>
      <family val="2"/>
      <charset val="238"/>
    </font>
    <font>
      <b/>
      <sz val="8"/>
      <color indexed="10"/>
      <name val="Arial"/>
      <family val="2"/>
      <charset val="238"/>
    </font>
    <font>
      <i/>
      <sz val="8"/>
      <color indexed="81"/>
      <name val="Tahoma"/>
      <family val="2"/>
      <charset val="238"/>
    </font>
    <font>
      <sz val="8"/>
      <color indexed="12"/>
      <name val="Arial"/>
      <family val="2"/>
      <charset val="238"/>
    </font>
    <font>
      <i/>
      <vertAlign val="superscript"/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color indexed="17"/>
      <name val="Arial"/>
      <family val="2"/>
      <charset val="238"/>
    </font>
    <font>
      <b/>
      <sz val="8"/>
      <color indexed="17"/>
      <name val="Arial"/>
      <family val="2"/>
      <charset val="238"/>
    </font>
    <font>
      <sz val="8"/>
      <color indexed="81"/>
      <name val="Arial"/>
      <family val="2"/>
      <charset val="238"/>
    </font>
    <font>
      <sz val="12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1" fillId="0" borderId="0" applyNumberFormat="0" applyFill="0" applyBorder="0" applyAlignment="0" applyProtection="0"/>
  </cellStyleXfs>
  <cellXfs count="300">
    <xf numFmtId="0" fontId="0" fillId="0" borderId="0" xfId="0"/>
    <xf numFmtId="0" fontId="2" fillId="0" borderId="0" xfId="0" applyFont="1"/>
    <xf numFmtId="164" fontId="3" fillId="0" borderId="0" xfId="0" applyNumberFormat="1" applyFont="1" applyAlignment="1">
      <alignment vertical="top"/>
    </xf>
    <xf numFmtId="164" fontId="4" fillId="0" borderId="0" xfId="0" applyNumberFormat="1" applyFont="1" applyAlignment="1">
      <alignment horizontal="right" vertical="top"/>
    </xf>
    <xf numFmtId="164" fontId="3" fillId="0" borderId="0" xfId="0" applyNumberFormat="1" applyFont="1" applyAlignment="1">
      <alignment horizontal="right" vertical="top"/>
    </xf>
    <xf numFmtId="0" fontId="3" fillId="0" borderId="0" xfId="0" applyNumberFormat="1" applyFont="1" applyAlignment="1">
      <alignment horizontal="left" wrapText="1"/>
    </xf>
    <xf numFmtId="164" fontId="4" fillId="0" borderId="0" xfId="0" applyNumberFormat="1" applyFont="1" applyAlignment="1">
      <alignment vertical="top"/>
    </xf>
    <xf numFmtId="164" fontId="2" fillId="0" borderId="0" xfId="0" applyNumberFormat="1" applyFont="1" applyAlignment="1">
      <alignment vertical="top"/>
    </xf>
    <xf numFmtId="164" fontId="6" fillId="0" borderId="0" xfId="0" applyNumberFormat="1" applyFont="1" applyAlignment="1">
      <alignment vertical="top"/>
    </xf>
    <xf numFmtId="164" fontId="2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horizontal="left" wrapText="1"/>
    </xf>
    <xf numFmtId="0" fontId="6" fillId="0" borderId="0" xfId="0" applyFont="1"/>
    <xf numFmtId="49" fontId="4" fillId="0" borderId="0" xfId="0" applyNumberFormat="1" applyFont="1" applyAlignment="1">
      <alignment horizontal="left" wrapText="1" inden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Border="1" applyAlignment="1">
      <alignment horizontal="left" wrapText="1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/>
    </xf>
    <xf numFmtId="3" fontId="4" fillId="0" borderId="0" xfId="0" applyNumberFormat="1" applyFont="1" applyFill="1" applyAlignment="1">
      <alignment vertical="top"/>
    </xf>
    <xf numFmtId="3" fontId="4" fillId="0" borderId="0" xfId="0" applyNumberFormat="1" applyFont="1" applyFill="1" applyAlignment="1">
      <alignment horizontal="right" vertical="top"/>
    </xf>
    <xf numFmtId="3" fontId="4" fillId="0" borderId="0" xfId="0" applyNumberFormat="1" applyFont="1" applyFill="1" applyAlignment="1">
      <alignment horizontal="right" vertical="top"/>
    </xf>
    <xf numFmtId="0" fontId="3" fillId="0" borderId="0" xfId="0" applyNumberFormat="1" applyFont="1" applyFill="1" applyAlignment="1">
      <alignment horizontal="left" vertical="center" wrapText="1"/>
    </xf>
    <xf numFmtId="3" fontId="6" fillId="0" borderId="0" xfId="0" applyNumberFormat="1" applyFont="1" applyFill="1" applyAlignment="1">
      <alignment vertical="top"/>
    </xf>
    <xf numFmtId="3" fontId="6" fillId="0" borderId="0" xfId="0" applyNumberFormat="1" applyFont="1" applyFill="1" applyAlignment="1">
      <alignment horizontal="right" vertical="top"/>
    </xf>
    <xf numFmtId="3" fontId="6" fillId="0" borderId="0" xfId="0" applyNumberFormat="1" applyFont="1" applyFill="1" applyAlignment="1">
      <alignment horizontal="right" vertical="top"/>
    </xf>
    <xf numFmtId="0" fontId="6" fillId="0" borderId="0" xfId="0" applyNumberFormat="1" applyFont="1" applyAlignment="1">
      <alignment horizontal="left" vertical="center" wrapText="1"/>
    </xf>
    <xf numFmtId="0" fontId="2" fillId="0" borderId="0" xfId="0" applyNumberFormat="1" applyFont="1" applyAlignment="1">
      <alignment horizontal="left" vertical="center" wrapText="1"/>
    </xf>
    <xf numFmtId="0" fontId="6" fillId="0" borderId="0" xfId="0" applyFont="1" applyFill="1" applyAlignment="1">
      <alignment horizontal="left" wrapText="1" indent="1"/>
    </xf>
    <xf numFmtId="0" fontId="2" fillId="0" borderId="0" xfId="0" applyNumberFormat="1" applyFont="1" applyAlignment="1">
      <alignment horizontal="left" vertical="center" wrapText="1" indent="1"/>
    </xf>
    <xf numFmtId="3" fontId="2" fillId="0" borderId="0" xfId="0" applyNumberFormat="1" applyFont="1" applyFill="1" applyAlignment="1">
      <alignment horizontal="right" vertical="top"/>
    </xf>
    <xf numFmtId="3" fontId="6" fillId="0" borderId="0" xfId="0" applyNumberFormat="1" applyFont="1" applyAlignment="1">
      <alignment vertical="top"/>
    </xf>
    <xf numFmtId="49" fontId="2" fillId="0" borderId="0" xfId="0" applyNumberFormat="1" applyFont="1" applyAlignment="1">
      <alignment horizontal="left" vertical="center" wrapText="1" indent="1"/>
    </xf>
    <xf numFmtId="49" fontId="2" fillId="0" borderId="0" xfId="0" applyNumberFormat="1" applyFont="1" applyFill="1" applyAlignment="1">
      <alignment horizontal="left" vertical="center" wrapText="1" indent="1"/>
    </xf>
    <xf numFmtId="0" fontId="2" fillId="0" borderId="0" xfId="0" applyNumberFormat="1" applyFont="1" applyFill="1" applyAlignment="1">
      <alignment horizontal="left" vertical="center" wrapText="1"/>
    </xf>
    <xf numFmtId="165" fontId="6" fillId="0" borderId="0" xfId="0" applyNumberFormat="1" applyFont="1" applyFill="1" applyAlignment="1">
      <alignment horizontal="right" vertical="top"/>
    </xf>
    <xf numFmtId="49" fontId="6" fillId="0" borderId="0" xfId="0" applyNumberFormat="1" applyFont="1" applyFill="1" applyAlignment="1">
      <alignment horizontal="left" vertical="center" wrapText="1" indent="1"/>
    </xf>
    <xf numFmtId="49" fontId="6" fillId="0" borderId="0" xfId="0" applyNumberFormat="1" applyFont="1" applyAlignment="1">
      <alignment horizontal="left" vertical="center" wrapText="1" indent="1"/>
    </xf>
    <xf numFmtId="3" fontId="6" fillId="0" borderId="0" xfId="0" applyNumberFormat="1" applyFont="1" applyFill="1" applyBorder="1" applyAlignment="1" applyProtection="1">
      <alignment horizontal="right" vertical="top"/>
    </xf>
    <xf numFmtId="0" fontId="6" fillId="0" borderId="0" xfId="0" applyFont="1" applyFill="1" applyBorder="1" applyAlignment="1">
      <alignment horizontal="left" vertical="top" wrapText="1" indent="1"/>
    </xf>
    <xf numFmtId="0" fontId="10" fillId="0" borderId="0" xfId="0" applyFont="1"/>
    <xf numFmtId="0" fontId="6" fillId="0" borderId="0" xfId="0" applyFont="1" applyFill="1" applyBorder="1" applyAlignment="1">
      <alignment horizontal="left" vertical="center" wrapText="1" indent="1"/>
    </xf>
    <xf numFmtId="0" fontId="2" fillId="0" borderId="0" xfId="0" applyNumberFormat="1" applyFont="1" applyAlignment="1">
      <alignment horizontal="left" wrapText="1"/>
    </xf>
    <xf numFmtId="0" fontId="6" fillId="0" borderId="1" xfId="0" applyNumberFormat="1" applyFont="1" applyFill="1" applyBorder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left" vertical="top"/>
    </xf>
    <xf numFmtId="3" fontId="4" fillId="0" borderId="0" xfId="0" applyNumberFormat="1" applyFont="1" applyAlignment="1">
      <alignment vertical="top"/>
    </xf>
    <xf numFmtId="3" fontId="4" fillId="0" borderId="0" xfId="0" applyNumberFormat="1" applyFont="1" applyAlignment="1">
      <alignment horizontal="right" vertical="top"/>
    </xf>
    <xf numFmtId="0" fontId="4" fillId="0" borderId="0" xfId="0" applyNumberFormat="1" applyFont="1" applyAlignment="1">
      <alignment horizontal="left" vertical="center" wrapText="1"/>
    </xf>
    <xf numFmtId="3" fontId="4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wrapText="1"/>
    </xf>
    <xf numFmtId="3" fontId="2" fillId="0" borderId="0" xfId="0" applyNumberFormat="1" applyFont="1" applyAlignment="1">
      <alignment vertical="top"/>
    </xf>
    <xf numFmtId="3" fontId="6" fillId="0" borderId="0" xfId="0" applyNumberFormat="1" applyFont="1" applyAlignment="1">
      <alignment horizontal="right" vertical="top"/>
    </xf>
    <xf numFmtId="3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left" wrapText="1"/>
    </xf>
    <xf numFmtId="3" fontId="6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left" vertical="top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 wrapText="1" indent="1"/>
    </xf>
    <xf numFmtId="0" fontId="6" fillId="0" borderId="0" xfId="0" applyFont="1" applyAlignment="1">
      <alignment horizontal="left" wrapText="1" indent="1"/>
    </xf>
    <xf numFmtId="3" fontId="2" fillId="0" borderId="0" xfId="0" applyNumberFormat="1" applyFont="1" applyAlignment="1">
      <alignment horizontal="right" vertical="top"/>
    </xf>
    <xf numFmtId="0" fontId="6" fillId="0" borderId="0" xfId="0" applyNumberFormat="1" applyFont="1" applyAlignment="1">
      <alignment horizontal="left" wrapText="1"/>
    </xf>
    <xf numFmtId="49" fontId="2" fillId="0" borderId="0" xfId="0" applyNumberFormat="1" applyFont="1" applyAlignment="1">
      <alignment horizontal="left" wrapText="1"/>
    </xf>
    <xf numFmtId="3" fontId="2" fillId="0" borderId="0" xfId="0" applyNumberFormat="1" applyFont="1" applyFill="1" applyAlignment="1">
      <alignment vertical="top"/>
    </xf>
    <xf numFmtId="3" fontId="6" fillId="0" borderId="0" xfId="0" applyNumberFormat="1" applyFont="1" applyFill="1" applyAlignment="1">
      <alignment horizontal="right" vertical="top"/>
    </xf>
    <xf numFmtId="0" fontId="6" fillId="0" borderId="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top"/>
    </xf>
    <xf numFmtId="0" fontId="2" fillId="0" borderId="0" xfId="0" applyFont="1" applyAlignment="1">
      <alignment vertical="top"/>
    </xf>
    <xf numFmtId="164" fontId="3" fillId="0" borderId="0" xfId="0" applyNumberFormat="1" applyFont="1" applyFill="1" applyAlignment="1">
      <alignment vertical="top"/>
    </xf>
    <xf numFmtId="164" fontId="4" fillId="0" borderId="0" xfId="0" applyNumberFormat="1" applyFont="1" applyAlignment="1">
      <alignment horizontal="right" vertical="top"/>
    </xf>
    <xf numFmtId="164" fontId="3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164" fontId="2" fillId="0" borderId="0" xfId="0" applyNumberFormat="1" applyFont="1" applyFill="1" applyAlignment="1">
      <alignment vertical="top"/>
    </xf>
    <xf numFmtId="164" fontId="6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indent="2"/>
    </xf>
    <xf numFmtId="0" fontId="6" fillId="0" borderId="0" xfId="0" applyFont="1" applyAlignment="1">
      <alignment horizontal="right" vertical="top"/>
    </xf>
    <xf numFmtId="0" fontId="3" fillId="0" borderId="0" xfId="0" applyFont="1" applyAlignment="1">
      <alignment horizontal="left" vertical="top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top"/>
    </xf>
    <xf numFmtId="0" fontId="3" fillId="0" borderId="0" xfId="0" applyFont="1"/>
    <xf numFmtId="3" fontId="3" fillId="0" borderId="0" xfId="0" applyNumberFormat="1" applyFont="1" applyAlignment="1">
      <alignment vertical="top"/>
    </xf>
    <xf numFmtId="3" fontId="3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center" wrapText="1"/>
    </xf>
    <xf numFmtId="0" fontId="11" fillId="0" borderId="0" xfId="0" applyFont="1"/>
    <xf numFmtId="3" fontId="4" fillId="0" borderId="0" xfId="0" applyNumberFormat="1" applyFont="1" applyAlignment="1">
      <alignment horizontal="right" vertical="top"/>
    </xf>
    <xf numFmtId="0" fontId="4" fillId="0" borderId="0" xfId="0" applyFont="1" applyAlignment="1">
      <alignment horizontal="left" vertical="center"/>
    </xf>
    <xf numFmtId="3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horizontal="left" vertical="center"/>
    </xf>
    <xf numFmtId="3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 wrapText="1"/>
    </xf>
    <xf numFmtId="0" fontId="4" fillId="0" borderId="0" xfId="0" applyFont="1"/>
    <xf numFmtId="0" fontId="2" fillId="0" borderId="0" xfId="0" applyFont="1" applyAlignment="1">
      <alignment horizontal="left" vertical="center" wrapText="1" indent="1"/>
    </xf>
    <xf numFmtId="3" fontId="6" fillId="0" borderId="0" xfId="0" applyNumberFormat="1" applyFont="1" applyAlignment="1"/>
    <xf numFmtId="3" fontId="2" fillId="0" borderId="0" xfId="0" applyNumberFormat="1" applyFont="1" applyAlignment="1"/>
    <xf numFmtId="0" fontId="2" fillId="0" borderId="0" xfId="0" applyFont="1" applyAlignment="1">
      <alignment horizontal="right"/>
    </xf>
    <xf numFmtId="1" fontId="2" fillId="0" borderId="0" xfId="0" applyNumberFormat="1" applyFont="1" applyAlignment="1">
      <alignment horizontal="right" vertical="top"/>
    </xf>
    <xf numFmtId="16" fontId="2" fillId="0" borderId="0" xfId="0" applyNumberFormat="1" applyFont="1" applyAlignment="1">
      <alignment horizontal="left" vertical="center" wrapText="1" indent="1"/>
    </xf>
    <xf numFmtId="0" fontId="2" fillId="0" borderId="0" xfId="0" applyFont="1" applyAlignment="1">
      <alignment horizontal="left" vertical="center" indent="3"/>
    </xf>
    <xf numFmtId="0" fontId="2" fillId="0" borderId="0" xfId="0" applyFont="1" applyAlignment="1">
      <alignment horizontal="left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top"/>
    </xf>
    <xf numFmtId="3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left" wrapText="1" indent="1"/>
    </xf>
    <xf numFmtId="3" fontId="2" fillId="0" borderId="0" xfId="0" applyNumberFormat="1" applyFont="1" applyFill="1" applyBorder="1" applyAlignment="1">
      <alignment horizontal="right" vertical="top"/>
    </xf>
    <xf numFmtId="3" fontId="2" fillId="0" borderId="0" xfId="0" applyNumberFormat="1" applyFont="1" applyFill="1" applyBorder="1" applyAlignment="1">
      <alignment horizontal="right" vertical="top"/>
    </xf>
    <xf numFmtId="3" fontId="2" fillId="0" borderId="0" xfId="0" applyNumberFormat="1" applyFont="1" applyBorder="1" applyAlignment="1">
      <alignment horizontal="right" vertical="top"/>
    </xf>
    <xf numFmtId="0" fontId="2" fillId="0" borderId="0" xfId="0" applyFont="1" applyAlignment="1">
      <alignment wrapText="1"/>
    </xf>
    <xf numFmtId="3" fontId="3" fillId="0" borderId="0" xfId="0" applyNumberFormat="1" applyFont="1" applyFill="1" applyBorder="1" applyAlignment="1">
      <alignment horizontal="right" vertical="top"/>
    </xf>
    <xf numFmtId="3" fontId="3" fillId="0" borderId="0" xfId="0" applyNumberFormat="1" applyFont="1" applyFill="1" applyBorder="1" applyAlignment="1">
      <alignment horizontal="right" vertical="top"/>
    </xf>
    <xf numFmtId="3" fontId="3" fillId="0" borderId="0" xfId="0" applyNumberFormat="1" applyFont="1" applyFill="1" applyBorder="1" applyAlignment="1">
      <alignment horizontal="right" vertical="top"/>
    </xf>
    <xf numFmtId="0" fontId="3" fillId="0" borderId="0" xfId="0" applyFont="1" applyAlignment="1">
      <alignment wrapText="1"/>
    </xf>
    <xf numFmtId="3" fontId="2" fillId="0" borderId="0" xfId="0" applyNumberFormat="1" applyFont="1" applyBorder="1" applyAlignment="1">
      <alignment horizontal="right" vertical="top"/>
    </xf>
    <xf numFmtId="3" fontId="2" fillId="0" borderId="0" xfId="0" applyNumberFormat="1" applyFont="1" applyFill="1" applyBorder="1" applyAlignment="1">
      <alignment horizontal="right" vertical="top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top"/>
    </xf>
    <xf numFmtId="0" fontId="2" fillId="0" borderId="0" xfId="0" applyFont="1" applyAlignment="1">
      <alignment vertical="center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 vertical="top"/>
    </xf>
    <xf numFmtId="166" fontId="2" fillId="0" borderId="0" xfId="0" applyNumberFormat="1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/>
    </xf>
    <xf numFmtId="164" fontId="2" fillId="0" borderId="0" xfId="0" applyNumberFormat="1" applyFont="1" applyFill="1" applyAlignment="1">
      <alignment horizontal="right" vertical="top"/>
    </xf>
    <xf numFmtId="0" fontId="2" fillId="0" borderId="0" xfId="0" applyNumberFormat="1" applyFont="1" applyAlignment="1">
      <alignment horizontal="left" wrapText="1" indent="1"/>
    </xf>
    <xf numFmtId="0" fontId="2" fillId="0" borderId="0" xfId="0" applyFont="1" applyAlignment="1">
      <alignment horizontal="left" wrapText="1"/>
    </xf>
    <xf numFmtId="0" fontId="1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64" fontId="3" fillId="0" borderId="0" xfId="0" applyNumberFormat="1" applyFont="1" applyFill="1" applyAlignment="1">
      <alignment horizontal="right" vertical="top" wrapText="1"/>
    </xf>
    <xf numFmtId="164" fontId="3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wrapText="1"/>
    </xf>
    <xf numFmtId="164" fontId="2" fillId="0" borderId="0" xfId="0" applyNumberFormat="1" applyFont="1" applyFill="1" applyAlignment="1">
      <alignment horizontal="right" vertical="top" wrapText="1"/>
    </xf>
    <xf numFmtId="164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left" wrapText="1"/>
    </xf>
    <xf numFmtId="164" fontId="2" fillId="0" borderId="6" xfId="0" applyNumberFormat="1" applyFont="1" applyFill="1" applyBorder="1" applyAlignment="1">
      <alignment horizontal="right" vertical="top" wrapText="1"/>
    </xf>
    <xf numFmtId="0" fontId="2" fillId="0" borderId="0" xfId="0" applyFont="1" applyAlignment="1">
      <alignment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top"/>
    </xf>
    <xf numFmtId="167" fontId="2" fillId="0" borderId="0" xfId="0" applyNumberFormat="1" applyFont="1" applyAlignment="1">
      <alignment horizontal="right" vertical="top"/>
    </xf>
    <xf numFmtId="164" fontId="6" fillId="0" borderId="0" xfId="0" applyNumberFormat="1" applyFont="1" applyAlignment="1">
      <alignment horizontal="right" vertical="top"/>
    </xf>
    <xf numFmtId="165" fontId="2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horizontal="left" wrapText="1" indent="1"/>
    </xf>
    <xf numFmtId="168" fontId="2" fillId="0" borderId="0" xfId="0" applyNumberFormat="1" applyFont="1" applyAlignment="1">
      <alignment horizontal="right" vertical="top"/>
    </xf>
    <xf numFmtId="167" fontId="3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4" fontId="2" fillId="0" borderId="0" xfId="0" applyNumberFormat="1" applyFont="1" applyFill="1"/>
    <xf numFmtId="4" fontId="2" fillId="0" borderId="0" xfId="0" applyNumberFormat="1" applyFont="1" applyFill="1" applyBorder="1"/>
    <xf numFmtId="0" fontId="2" fillId="0" borderId="0" xfId="0" applyFont="1" applyAlignment="1">
      <alignment horizontal="center" vertical="center"/>
    </xf>
    <xf numFmtId="4" fontId="2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4" fontId="2" fillId="0" borderId="0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2" fontId="2" fillId="0" borderId="0" xfId="0" applyNumberFormat="1" applyFont="1" applyAlignment="1">
      <alignment vertical="center"/>
    </xf>
    <xf numFmtId="2" fontId="2" fillId="0" borderId="0" xfId="0" applyNumberFormat="1" applyFont="1" applyAlignment="1">
      <alignment horizontal="right"/>
    </xf>
    <xf numFmtId="0" fontId="2" fillId="0" borderId="0" xfId="0" applyFont="1" applyAlignment="1"/>
    <xf numFmtId="2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4" fontId="3" fillId="0" borderId="0" xfId="0" applyNumberFormat="1" applyFont="1" applyAlignment="1">
      <alignment vertical="top"/>
    </xf>
    <xf numFmtId="2" fontId="3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vertical="top"/>
    </xf>
    <xf numFmtId="2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left"/>
    </xf>
    <xf numFmtId="169" fontId="2" fillId="0" borderId="0" xfId="0" applyNumberFormat="1" applyFont="1" applyAlignment="1">
      <alignment horizontal="left"/>
    </xf>
    <xf numFmtId="4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left" indent="1"/>
    </xf>
    <xf numFmtId="0" fontId="2" fillId="0" borderId="5" xfId="0" applyFont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vertical="center"/>
    </xf>
    <xf numFmtId="2" fontId="6" fillId="0" borderId="0" xfId="0" applyNumberFormat="1" applyFont="1" applyBorder="1" applyAlignment="1">
      <alignment horizontal="right"/>
    </xf>
    <xf numFmtId="2" fontId="2" fillId="0" borderId="9" xfId="0" applyNumberFormat="1" applyFont="1" applyBorder="1" applyAlignment="1">
      <alignment horizontal="right"/>
    </xf>
    <xf numFmtId="0" fontId="2" fillId="0" borderId="9" xfId="0" applyFont="1" applyBorder="1" applyAlignment="1">
      <alignment horizontal="left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2" fontId="2" fillId="0" borderId="0" xfId="0" applyNumberFormat="1" applyFont="1" applyAlignment="1">
      <alignment horizontal="right" vertical="center"/>
    </xf>
    <xf numFmtId="2" fontId="2" fillId="0" borderId="9" xfId="0" applyNumberFormat="1" applyFont="1" applyBorder="1" applyAlignment="1">
      <alignment horizontal="right" vertical="center"/>
    </xf>
    <xf numFmtId="164" fontId="4" fillId="0" borderId="0" xfId="0" applyNumberFormat="1" applyFont="1" applyFill="1" applyBorder="1" applyAlignment="1">
      <alignment horizontal="right" vertical="top"/>
    </xf>
    <xf numFmtId="164" fontId="3" fillId="0" borderId="0" xfId="0" applyNumberFormat="1" applyFont="1" applyFill="1" applyBorder="1" applyAlignment="1">
      <alignment horizontal="right" vertical="top"/>
    </xf>
    <xf numFmtId="0" fontId="3" fillId="0" borderId="0" xfId="0" applyFont="1" applyBorder="1" applyAlignment="1" applyProtection="1">
      <alignment horizontal="left" vertical="top" wrapText="1"/>
    </xf>
    <xf numFmtId="164" fontId="6" fillId="0" borderId="0" xfId="0" applyNumberFormat="1" applyFont="1" applyFill="1" applyBorder="1" applyAlignment="1">
      <alignment horizontal="right" vertical="top"/>
    </xf>
    <xf numFmtId="164" fontId="2" fillId="0" borderId="0" xfId="0" applyNumberFormat="1" applyFont="1" applyFill="1" applyBorder="1" applyAlignment="1">
      <alignment horizontal="right" vertical="top"/>
    </xf>
    <xf numFmtId="0" fontId="2" fillId="0" borderId="0" xfId="0" applyNumberFormat="1" applyFont="1" applyFill="1" applyBorder="1" applyAlignment="1" applyProtection="1">
      <alignment horizontal="left" wrapText="1" indent="1"/>
    </xf>
    <xf numFmtId="0" fontId="3" fillId="0" borderId="0" xfId="0" applyNumberFormat="1" applyFont="1" applyBorder="1" applyAlignment="1" applyProtection="1">
      <alignment horizontal="left" wrapText="1"/>
    </xf>
    <xf numFmtId="164" fontId="2" fillId="0" borderId="0" xfId="0" applyNumberFormat="1" applyFont="1" applyBorder="1" applyAlignment="1">
      <alignment horizontal="right" vertical="top"/>
    </xf>
    <xf numFmtId="0" fontId="2" fillId="0" borderId="0" xfId="0" applyFont="1" applyFill="1" applyBorder="1" applyAlignment="1" applyProtection="1">
      <alignment horizontal="left" vertical="center" indent="1"/>
    </xf>
    <xf numFmtId="0" fontId="2" fillId="0" borderId="0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indent="1"/>
    </xf>
    <xf numFmtId="164" fontId="2" fillId="0" borderId="0" xfId="0" applyNumberFormat="1" applyFont="1" applyBorder="1" applyAlignment="1">
      <alignment horizontal="right" vertical="top"/>
    </xf>
    <xf numFmtId="0" fontId="2" fillId="0" borderId="0" xfId="0" applyFont="1" applyBorder="1" applyAlignment="1" applyProtection="1">
      <alignment horizontal="left" wrapText="1"/>
    </xf>
    <xf numFmtId="0" fontId="2" fillId="0" borderId="0" xfId="0" applyFont="1" applyFill="1" applyAlignment="1">
      <alignment horizontal="left" vertical="center" indent="1"/>
    </xf>
    <xf numFmtId="0" fontId="2" fillId="0" borderId="0" xfId="0" applyNumberFormat="1" applyFont="1" applyFill="1" applyBorder="1" applyAlignment="1" applyProtection="1">
      <alignment horizontal="left" wrapText="1"/>
    </xf>
    <xf numFmtId="0" fontId="2" fillId="0" borderId="0" xfId="0" applyNumberFormat="1" applyFont="1" applyFill="1" applyBorder="1" applyAlignment="1" applyProtection="1">
      <alignment horizontal="left" wrapText="1" indent="5"/>
    </xf>
    <xf numFmtId="0" fontId="6" fillId="0" borderId="0" xfId="0" applyFont="1" applyBorder="1" applyAlignment="1" applyProtection="1">
      <alignment horizontal="left" vertical="center" indent="1"/>
    </xf>
    <xf numFmtId="0" fontId="2" fillId="0" borderId="0" xfId="0" applyFont="1" applyBorder="1" applyAlignment="1" applyProtection="1">
      <alignment horizontal="left"/>
    </xf>
    <xf numFmtId="0" fontId="6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3" fontId="3" fillId="0" borderId="0" xfId="0" applyNumberFormat="1" applyFont="1" applyFill="1" applyBorder="1"/>
    <xf numFmtId="0" fontId="3" fillId="0" borderId="0" xfId="0" applyFont="1" applyAlignment="1">
      <alignment horizontal="left"/>
    </xf>
    <xf numFmtId="3" fontId="2" fillId="0" borderId="0" xfId="0" applyNumberFormat="1" applyFont="1" applyFill="1" applyBorder="1"/>
    <xf numFmtId="0" fontId="2" fillId="0" borderId="0" xfId="0" applyFont="1" applyAlignment="1">
      <alignment horizontal="left" vertical="center"/>
    </xf>
    <xf numFmtId="3" fontId="2" fillId="0" borderId="0" xfId="0" applyNumberFormat="1" applyFont="1" applyFill="1" applyBorder="1" applyAlignment="1"/>
    <xf numFmtId="0" fontId="2" fillId="0" borderId="12" xfId="0" applyFont="1" applyBorder="1" applyAlignment="1">
      <alignment horizontal="center" vertical="center"/>
    </xf>
    <xf numFmtId="0" fontId="15" fillId="0" borderId="4" xfId="0" applyFont="1" applyBorder="1" applyAlignment="1">
      <alignment vertical="center"/>
    </xf>
    <xf numFmtId="0" fontId="16" fillId="0" borderId="4" xfId="0" applyFont="1" applyBorder="1" applyAlignment="1">
      <alignment vertical="center"/>
    </xf>
    <xf numFmtId="3" fontId="2" fillId="0" borderId="0" xfId="0" applyNumberFormat="1" applyFont="1" applyAlignment="1">
      <alignment horizontal="right"/>
    </xf>
    <xf numFmtId="3" fontId="17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1"/>
    </xf>
    <xf numFmtId="3" fontId="3" fillId="0" borderId="0" xfId="0" applyNumberFormat="1" applyFont="1" applyAlignment="1">
      <alignment horizontal="right"/>
    </xf>
    <xf numFmtId="3" fontId="18" fillId="0" borderId="0" xfId="0" applyNumberFormat="1" applyFont="1" applyAlignment="1">
      <alignment horizontal="right"/>
    </xf>
    <xf numFmtId="0" fontId="2" fillId="0" borderId="3" xfId="0" applyFont="1" applyBorder="1" applyAlignment="1">
      <alignment horizontal="center" vertical="center"/>
    </xf>
    <xf numFmtId="164" fontId="18" fillId="0" borderId="0" xfId="0" applyNumberFormat="1" applyFont="1" applyAlignment="1">
      <alignment horizontal="right" vertical="top"/>
    </xf>
    <xf numFmtId="0" fontId="4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164" fontId="17" fillId="0" borderId="0" xfId="0" applyNumberFormat="1" applyFont="1" applyAlignment="1">
      <alignment horizontal="right" vertical="top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3" fontId="3" fillId="0" borderId="0" xfId="0" applyNumberFormat="1" applyFont="1" applyFill="1" applyAlignment="1"/>
    <xf numFmtId="3" fontId="3" fillId="0" borderId="0" xfId="0" applyNumberFormat="1" applyFont="1" applyFill="1" applyAlignment="1">
      <alignment horizontal="right"/>
    </xf>
    <xf numFmtId="3" fontId="2" fillId="0" borderId="0" xfId="0" applyNumberFormat="1" applyFont="1" applyFill="1" applyAlignment="1"/>
    <xf numFmtId="3" fontId="2" fillId="0" borderId="0" xfId="0" applyNumberFormat="1" applyFont="1" applyFill="1" applyAlignment="1">
      <alignment horizontal="right"/>
    </xf>
    <xf numFmtId="49" fontId="2" fillId="0" borderId="0" xfId="0" applyNumberFormat="1" applyFont="1" applyAlignment="1">
      <alignment horizontal="left" vertical="center" indent="1"/>
    </xf>
    <xf numFmtId="49" fontId="3" fillId="0" borderId="0" xfId="0" applyNumberFormat="1" applyFont="1" applyAlignment="1">
      <alignment vertical="center"/>
    </xf>
    <xf numFmtId="3" fontId="2" fillId="0" borderId="0" xfId="0" applyNumberFormat="1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49" fontId="2" fillId="0" borderId="0" xfId="0" applyNumberFormat="1" applyFont="1" applyAlignment="1">
      <alignment horizontal="left" vertical="center" indent="2"/>
    </xf>
    <xf numFmtId="0" fontId="0" fillId="0" borderId="0" xfId="0" applyFill="1" applyAlignment="1"/>
    <xf numFmtId="0" fontId="3" fillId="0" borderId="10" xfId="0" applyFont="1" applyBorder="1" applyAlignment="1">
      <alignment vertical="center"/>
    </xf>
    <xf numFmtId="49" fontId="2" fillId="0" borderId="15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49" fontId="16" fillId="0" borderId="0" xfId="0" applyNumberFormat="1" applyFont="1" applyAlignment="1">
      <alignment vertical="center"/>
    </xf>
    <xf numFmtId="3" fontId="3" fillId="0" borderId="0" xfId="0" applyNumberFormat="1" applyFont="1" applyFill="1" applyBorder="1" applyAlignment="1">
      <alignment horizontal="right"/>
    </xf>
    <xf numFmtId="0" fontId="3" fillId="0" borderId="0" xfId="0" applyFont="1" applyAlignment="1">
      <alignment horizontal="left" vertical="center"/>
    </xf>
    <xf numFmtId="3" fontId="2" fillId="0" borderId="0" xfId="0" applyNumberFormat="1" applyFont="1" applyFill="1" applyBorder="1" applyAlignment="1">
      <alignment horizontal="right"/>
    </xf>
    <xf numFmtId="0" fontId="2" fillId="0" borderId="0" xfId="0" applyFont="1" applyAlignment="1">
      <alignment horizontal="left" vertical="center" indent="1"/>
    </xf>
    <xf numFmtId="3" fontId="6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vertical="center"/>
    </xf>
    <xf numFmtId="0" fontId="20" fillId="0" borderId="0" xfId="0" applyFont="1" applyAlignment="1">
      <alignment horizontal="left" vertical="center"/>
    </xf>
    <xf numFmtId="16" fontId="16" fillId="0" borderId="0" xfId="0" applyNumberFormat="1" applyFont="1" applyAlignment="1">
      <alignment horizontal="left" vertical="center"/>
    </xf>
    <xf numFmtId="3" fontId="3" fillId="0" borderId="0" xfId="0" applyNumberFormat="1" applyFont="1" applyFill="1" applyAlignment="1">
      <alignment vertical="center"/>
    </xf>
    <xf numFmtId="49" fontId="2" fillId="0" borderId="0" xfId="0" applyNumberFormat="1" applyFont="1" applyAlignment="1">
      <alignment vertical="center"/>
    </xf>
    <xf numFmtId="0" fontId="13" fillId="0" borderId="15" xfId="0" applyFont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0" fillId="0" borderId="0" xfId="0"/>
    <xf numFmtId="0" fontId="3" fillId="0" borderId="0" xfId="0" applyNumberFormat="1" applyFont="1" applyAlignment="1">
      <alignment vertical="center"/>
    </xf>
    <xf numFmtId="0" fontId="2" fillId="0" borderId="0" xfId="0" applyFont="1" applyAlignment="1">
      <alignment vertical="center" wrapText="1"/>
    </xf>
    <xf numFmtId="170" fontId="3" fillId="0" borderId="0" xfId="0" applyNumberFormat="1" applyFont="1" applyAlignment="1">
      <alignment vertical="center"/>
    </xf>
    <xf numFmtId="170" fontId="3" fillId="0" borderId="0" xfId="0" applyNumberFormat="1" applyFont="1" applyAlignment="1">
      <alignment horizontal="left" vertical="center"/>
    </xf>
    <xf numFmtId="0" fontId="20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" fillId="0" borderId="0" xfId="0" applyFont="1"/>
    <xf numFmtId="0" fontId="2" fillId="0" borderId="0" xfId="0" applyFont="1" applyFill="1" applyAlignment="1">
      <alignment vertical="center"/>
    </xf>
    <xf numFmtId="0" fontId="2" fillId="0" borderId="0" xfId="0" applyFont="1" applyAlignment="1">
      <alignment horizontal="right" vertical="center"/>
    </xf>
    <xf numFmtId="0" fontId="0" fillId="0" borderId="0" xfId="0" applyAlignment="1"/>
    <xf numFmtId="3" fontId="3" fillId="0" borderId="0" xfId="0" applyNumberFormat="1" applyFont="1" applyFill="1"/>
    <xf numFmtId="3" fontId="3" fillId="0" borderId="0" xfId="0" applyNumberFormat="1" applyFont="1" applyFill="1" applyAlignment="1">
      <alignment horizontal="right" vertical="center"/>
    </xf>
    <xf numFmtId="3" fontId="2" fillId="0" borderId="0" xfId="0" applyNumberFormat="1" applyFont="1" applyFill="1"/>
    <xf numFmtId="3" fontId="2" fillId="0" borderId="0" xfId="0" applyNumberFormat="1" applyFont="1" applyFill="1" applyAlignment="1">
      <alignment horizontal="right" vertical="center"/>
    </xf>
    <xf numFmtId="0" fontId="15" fillId="0" borderId="0" xfId="0" applyFont="1" applyBorder="1" applyAlignment="1">
      <alignment vertical="center"/>
    </xf>
    <xf numFmtId="0" fontId="22" fillId="0" borderId="0" xfId="0" applyFont="1" applyAlignment="1">
      <alignment horizontal="center"/>
    </xf>
    <xf numFmtId="0" fontId="23" fillId="0" borderId="0" xfId="0" applyFont="1"/>
    <xf numFmtId="0" fontId="24" fillId="0" borderId="0" xfId="1" applyFont="1"/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9" fontId="16" fillId="0" borderId="0" xfId="0" applyNumberFormat="1" applyFont="1" applyAlignment="1"/>
    <xf numFmtId="0" fontId="16" fillId="0" borderId="4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/>
    <xf numFmtId="0" fontId="2" fillId="0" borderId="15" xfId="0" applyFont="1" applyBorder="1" applyAlignment="1">
      <alignment horizontal="center" vertical="center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6.xml"/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7.xml"/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8.xml"/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9.xml"/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20.xml"/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1.xml"/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2.xml"/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3.xml"/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4.xml"/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5.xml"/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01312E-301F-4C28-A5ED-B587C3D0CB77}">
  <sheetPr codeName="Munka1"/>
  <dimension ref="A1:A26"/>
  <sheetViews>
    <sheetView tabSelected="1" zoomScaleNormal="100" workbookViewId="0"/>
  </sheetViews>
  <sheetFormatPr defaultRowHeight="12.75"/>
  <cols>
    <col min="1" max="1" width="123.140625" style="285" bestFit="1" customWidth="1"/>
    <col min="2" max="16384" width="9.140625" style="285"/>
  </cols>
  <sheetData>
    <row r="1" spans="1:1">
      <c r="A1" s="284" t="s">
        <v>461</v>
      </c>
    </row>
    <row r="2" spans="1:1">
      <c r="A2" s="286" t="s">
        <v>23</v>
      </c>
    </row>
    <row r="3" spans="1:1">
      <c r="A3" s="286" t="s">
        <v>54</v>
      </c>
    </row>
    <row r="4" spans="1:1">
      <c r="A4" s="286" t="s">
        <v>74</v>
      </c>
    </row>
    <row r="5" spans="1:1">
      <c r="A5" s="286" t="s">
        <v>88</v>
      </c>
    </row>
    <row r="6" spans="1:1">
      <c r="A6" s="286" t="s">
        <v>129</v>
      </c>
    </row>
    <row r="7" spans="1:1">
      <c r="A7" s="286" t="s">
        <v>138</v>
      </c>
    </row>
    <row r="8" spans="1:1">
      <c r="A8" s="286" t="s">
        <v>149</v>
      </c>
    </row>
    <row r="9" spans="1:1">
      <c r="A9" s="286" t="s">
        <v>159</v>
      </c>
    </row>
    <row r="10" spans="1:1">
      <c r="A10" s="286" t="s">
        <v>167</v>
      </c>
    </row>
    <row r="11" spans="1:1">
      <c r="A11" s="286" t="s">
        <v>180</v>
      </c>
    </row>
    <row r="12" spans="1:1">
      <c r="A12" s="286" t="s">
        <v>185</v>
      </c>
    </row>
    <row r="13" spans="1:1">
      <c r="A13" s="286" t="s">
        <v>197</v>
      </c>
    </row>
    <row r="14" spans="1:1">
      <c r="A14" s="286" t="s">
        <v>207</v>
      </c>
    </row>
    <row r="15" spans="1:1">
      <c r="A15" s="286" t="s">
        <v>221</v>
      </c>
    </row>
    <row r="16" spans="1:1">
      <c r="A16" s="286" t="s">
        <v>233</v>
      </c>
    </row>
    <row r="17" spans="1:1">
      <c r="A17" s="286" t="s">
        <v>263</v>
      </c>
    </row>
    <row r="18" spans="1:1">
      <c r="A18" s="286" t="s">
        <v>270</v>
      </c>
    </row>
    <row r="19" spans="1:1">
      <c r="A19" s="286" t="s">
        <v>279</v>
      </c>
    </row>
    <row r="20" spans="1:1">
      <c r="A20" s="286" t="s">
        <v>292</v>
      </c>
    </row>
    <row r="21" spans="1:1">
      <c r="A21" s="286" t="s">
        <v>329</v>
      </c>
    </row>
    <row r="22" spans="1:1">
      <c r="A22" s="286" t="s">
        <v>373</v>
      </c>
    </row>
    <row r="23" spans="1:1">
      <c r="A23" s="286" t="s">
        <v>400</v>
      </c>
    </row>
    <row r="24" spans="1:1">
      <c r="A24" s="286" t="s">
        <v>419</v>
      </c>
    </row>
    <row r="25" spans="1:1">
      <c r="A25" s="286" t="s">
        <v>443</v>
      </c>
    </row>
    <row r="26" spans="1:1">
      <c r="A26" s="286" t="s">
        <v>460</v>
      </c>
    </row>
  </sheetData>
  <hyperlinks>
    <hyperlink ref="A2" location="4.6.1.!A1" display="4.6.1. Consolidated functional balance of the general government (cash-flow basis) [billion HUF]" xr:uid="{59CC34A1-3BF0-47EC-8E0B-0DAA55F1AD2E}"/>
    <hyperlink ref="A3" location="4.6.2.!A1" display="4.6.2. Central government revenues [billion HUF]" xr:uid="{4237A94B-BB8C-47B8-A571-C8DB0513D672}"/>
    <hyperlink ref="A4" location="4.6.3.!A1" display="4.6.3. Central government expenditures [million HUF]" xr:uid="{A8E2959A-D025-4C53-8651-DAAD3967024A}"/>
    <hyperlink ref="A5" location="4.6.4.!A1" display="4.6.4. Gross debt of central government [billion HUF]" xr:uid="{C22580C2-DDF8-4BBB-B4BC-35A8F27FBD47}"/>
    <hyperlink ref="A6" location="4.6.5.!A1" display="4.6.5. Balance of payments of Hungary [million EUR]" xr:uid="{093F589F-8F22-4E41-A34A-B187A647ED57}"/>
    <hyperlink ref="A7" location="4.6.6.!A1" display="4.6.6. Foreign debt stock of Hungary [million EUR]" xr:uid="{98A26459-8756-466D-907D-12A8C6AC62BA}"/>
    <hyperlink ref="A8" location="4.6.7.!A1" display="4.6.7. Foreign debt service indicators of Hungary (on the basis of balance of payments)" xr:uid="{C624054F-F364-4567-B6A9-C7747D7FA6DA}"/>
    <hyperlink ref="A9" location="4.6.8.!A1" display="4.6.8. Major insurance lines [thousands]" xr:uid="{9F3A81E6-24BE-4E77-B8B5-4EC5AB7327B5}"/>
    <hyperlink ref="A10" location="4.6.9.!A1" display="4.6.9. Market capitalizations on the Budapest Stock Exchange [billion HUF]" xr:uid="{F34763F2-94BA-4C1F-816A-09C46E0550F2}"/>
    <hyperlink ref="A11" location="4.6.10.!A1" display="4.6.10. Turnover of the Budapest Stock Exchange" xr:uid="{029E9298-BE1E-4DD5-B5E4-36905A4901D1}"/>
    <hyperlink ref="A12" location="4.6.11.!A1" display="4.6.11. The Budapest Stock Index (BUX) [2 Január 1991 = 1000.00]" xr:uid="{AA10DD4E-2E4A-4EA4-9AB6-1871FADA4DCA}"/>
    <hyperlink ref="A13" location="4.6.12.!A1" display="4.6.12. Foreign exchange rates [per one unit, in HUF]" xr:uid="{BB026C69-7102-4C47-97F5-9F73FEF10216}"/>
    <hyperlink ref="A14" location="4.6.13.!A1" display="4.6.13. Revenues from privatization (31 December) [HUF billion]" xr:uid="{06022706-9E4F-48AD-83A2-0488EC274865}"/>
    <hyperlink ref="A15" location="4.6.14.!A1" display="4.6.14. Monthly average agreed interest rate of HUF loans and HUF deposits to non-financial corporations (December) [annual interest rates, %]" xr:uid="{2D3AEA51-22F1-4393-BE99-2D401BF82614}"/>
    <hyperlink ref="A16" location="4.6.15.!A1" display="4.6.15. Monthly average agreed interest rate of HUF loans and HUF deposits to households (December) [annual interest rates, %]" xr:uid="{C731D862-90F2-4407-9725-8E641FFCCD20}"/>
    <hyperlink ref="A17" location="4.6.16.!A1" display="4.6.16. Net financial assets of households [billion HUF]" xr:uid="{5D9861A1-F26C-4EBB-BB05-41DAA04941EE}"/>
    <hyperlink ref="A18" location="4.6.17.!A1" display="4.6.17. The maturity breakdown of Hungary's medium and long-term external debt by sectors, 31 March 2008 [million EUR]" xr:uid="{44950F8C-B544-4570-8A23-03202280DCE8}"/>
    <hyperlink ref="A19" location="4.6.18.!A1" display="4.6.18. Number of financial servicing organizations" xr:uid="{D110FCD3-B677-457D-B9D0-D19FF2954310}"/>
    <hyperlink ref="A20" location="4.6.19.!A1" display="4.6.19. Monetary aggregates and counterparts [billion HUF]" xr:uid="{0CDE85D7-E3C2-4537-A33C-2DD75C284111}"/>
    <hyperlink ref="A21" location="4.6.20.!A1" display="4.6.20. Balance sheet of the National Bank of Hungary [million HUF]" xr:uid="{0965CAAB-6D69-4300-AF77-020029F74C82}"/>
    <hyperlink ref="A22" location="4.6.21.!A1" display="4.6.21. Income statement of the National Bank of Hungary [million HUF]" xr:uid="{B8E72A76-CA6A-45BA-BCA9-E93083761333}"/>
    <hyperlink ref="A23" location="4.6.22.!A1" display="4.6.22. Balance-sheet data of credit institutions operating as joint-stock companies [million HUF]" xr:uid="{E3889F5D-A4E6-44B4-9FB3-BF000352D36F}"/>
    <hyperlink ref="A24" location="4.6.23.!A1" display="4.6.23. Statement of credit institutions operating as joint-stock companies [million HUF]" xr:uid="{396E5290-407C-4BD5-A40A-EAA2CD9C4535}"/>
    <hyperlink ref="A25" location="4.6.24.!A1" display="4.6.24. Balance-sheet data of insurance companies [million HUF]" xr:uid="{ABFE86D7-33C6-465D-87FC-E40EFD40AB77}"/>
    <hyperlink ref="A26" location="4.6.25.!A1" display="4.6.25. Statement of insurance companies [million HUF]" xr:uid="{3B80658A-8179-452A-B716-1CB43C3BF973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58B9A4-896C-4C5F-BA15-A2C9F576FFDC}">
  <sheetPr codeName="Munka10"/>
  <dimension ref="A1:E10"/>
  <sheetViews>
    <sheetView zoomScaleNormal="100" workbookViewId="0"/>
  </sheetViews>
  <sheetFormatPr defaultRowHeight="11.25"/>
  <cols>
    <col min="1" max="1" width="27.5703125" style="1" customWidth="1"/>
    <col min="2" max="5" width="10.7109375" style="1" customWidth="1"/>
    <col min="6" max="16384" width="9.140625" style="1"/>
  </cols>
  <sheetData>
    <row r="1" spans="1:5" ht="12" thickBot="1">
      <c r="A1" s="156" t="s">
        <v>167</v>
      </c>
      <c r="B1" s="156"/>
      <c r="C1" s="156"/>
      <c r="D1" s="156"/>
      <c r="E1" s="156"/>
    </row>
    <row r="2" spans="1:5" ht="12" thickBot="1">
      <c r="A2" s="155" t="s">
        <v>87</v>
      </c>
      <c r="B2" s="154">
        <v>2000</v>
      </c>
      <c r="C2" s="154">
        <v>2005</v>
      </c>
      <c r="D2" s="154">
        <v>2006</v>
      </c>
      <c r="E2" s="153">
        <v>2007</v>
      </c>
    </row>
    <row r="3" spans="1:5">
      <c r="A3" s="152" t="s">
        <v>166</v>
      </c>
      <c r="B3" s="149">
        <v>3393.9</v>
      </c>
      <c r="C3" s="149">
        <v>6971.9</v>
      </c>
      <c r="D3" s="149">
        <v>7994.6</v>
      </c>
      <c r="E3" s="151">
        <v>8239.2999999999993</v>
      </c>
    </row>
    <row r="4" spans="1:5">
      <c r="A4" s="150" t="s">
        <v>165</v>
      </c>
      <c r="B4" s="149">
        <v>4.5999999999999996</v>
      </c>
      <c r="C4" s="149">
        <v>80.400000000000006</v>
      </c>
      <c r="D4" s="149">
        <v>220.1</v>
      </c>
      <c r="E4" s="148">
        <v>380.5</v>
      </c>
    </row>
    <row r="5" spans="1:5">
      <c r="A5" s="150" t="s">
        <v>164</v>
      </c>
      <c r="B5" s="149">
        <v>67.099999999999994</v>
      </c>
      <c r="C5" s="149">
        <v>148.1</v>
      </c>
      <c r="D5" s="149">
        <v>154.4</v>
      </c>
      <c r="E5" s="148">
        <v>155.1</v>
      </c>
    </row>
    <row r="6" spans="1:5">
      <c r="A6" s="150" t="s">
        <v>163</v>
      </c>
      <c r="B6" s="149" t="s">
        <v>24</v>
      </c>
      <c r="C6" s="149">
        <v>677.4</v>
      </c>
      <c r="D6" s="149">
        <v>667.5</v>
      </c>
      <c r="E6" s="148">
        <v>626.20000000000005</v>
      </c>
    </row>
    <row r="7" spans="1:5">
      <c r="A7" s="150" t="s">
        <v>162</v>
      </c>
      <c r="B7" s="149">
        <v>74.8</v>
      </c>
      <c r="C7" s="149">
        <v>277.8</v>
      </c>
      <c r="D7" s="149">
        <v>284.8</v>
      </c>
      <c r="E7" s="148">
        <v>309.5</v>
      </c>
    </row>
    <row r="8" spans="1:5">
      <c r="A8" s="150" t="s">
        <v>161</v>
      </c>
      <c r="B8" s="149">
        <v>2607.8000000000002</v>
      </c>
      <c r="C8" s="149">
        <v>6938.1</v>
      </c>
      <c r="D8" s="149">
        <v>7875.7</v>
      </c>
      <c r="E8" s="148">
        <v>9154.9</v>
      </c>
    </row>
    <row r="9" spans="1:5">
      <c r="A9" s="150" t="s">
        <v>160</v>
      </c>
      <c r="B9" s="149">
        <v>797.3</v>
      </c>
      <c r="C9" s="149">
        <v>1334.5</v>
      </c>
      <c r="D9" s="149">
        <v>1743.8</v>
      </c>
      <c r="E9" s="148">
        <v>1548.6</v>
      </c>
    </row>
    <row r="10" spans="1:5">
      <c r="A10" s="147" t="s">
        <v>75</v>
      </c>
      <c r="B10" s="146">
        <v>6945.4</v>
      </c>
      <c r="C10" s="146">
        <v>16428.400000000001</v>
      </c>
      <c r="D10" s="146">
        <v>18941</v>
      </c>
      <c r="E10" s="145">
        <v>20414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F85988-E3A0-4AD1-AEAB-C076D7866867}">
  <sheetPr codeName="Munka11"/>
  <dimension ref="A1:E15"/>
  <sheetViews>
    <sheetView zoomScaleNormal="100" workbookViewId="0"/>
  </sheetViews>
  <sheetFormatPr defaultRowHeight="11.25"/>
  <cols>
    <col min="1" max="1" width="38.28515625" style="131" customWidth="1"/>
    <col min="2" max="5" width="10.7109375" style="131" customWidth="1"/>
    <col min="6" max="16384" width="9.140625" style="131"/>
  </cols>
  <sheetData>
    <row r="1" spans="1:5" ht="12" thickBot="1">
      <c r="A1" s="139" t="s">
        <v>180</v>
      </c>
      <c r="B1" s="139"/>
      <c r="C1" s="139"/>
      <c r="D1" s="139"/>
      <c r="E1" s="139"/>
    </row>
    <row r="2" spans="1:5">
      <c r="A2" s="166" t="s">
        <v>87</v>
      </c>
      <c r="B2" s="165">
        <v>2000</v>
      </c>
      <c r="C2" s="164">
        <v>2005</v>
      </c>
      <c r="D2" s="165">
        <v>2006</v>
      </c>
      <c r="E2" s="164">
        <v>2007</v>
      </c>
    </row>
    <row r="3" spans="1:5">
      <c r="A3" s="142" t="s">
        <v>179</v>
      </c>
      <c r="B3" s="159">
        <v>1627033</v>
      </c>
      <c r="C3" s="159">
        <v>1119909</v>
      </c>
      <c r="D3" s="159">
        <v>1483551</v>
      </c>
      <c r="E3" s="56">
        <v>1654992</v>
      </c>
    </row>
    <row r="4" spans="1:5">
      <c r="A4" s="142" t="s">
        <v>178</v>
      </c>
      <c r="B4" s="159">
        <v>6482</v>
      </c>
      <c r="C4" s="159">
        <v>4427</v>
      </c>
      <c r="D4" s="159">
        <f>+D3/252</f>
        <v>5887.1071428571431</v>
      </c>
      <c r="E4" s="56">
        <v>6593.5936254980079</v>
      </c>
    </row>
    <row r="5" spans="1:5">
      <c r="A5" s="163" t="s">
        <v>177</v>
      </c>
      <c r="B5" s="4">
        <v>4256.6000000000004</v>
      </c>
      <c r="C5" s="4">
        <v>5127.8999999999996</v>
      </c>
      <c r="D5" s="162">
        <v>6890.7</v>
      </c>
      <c r="E5" s="4">
        <v>8937.3623000000007</v>
      </c>
    </row>
    <row r="6" spans="1:5">
      <c r="A6" s="142" t="s">
        <v>132</v>
      </c>
      <c r="B6" s="135"/>
      <c r="C6" s="56"/>
      <c r="D6" s="161"/>
      <c r="E6" s="9"/>
    </row>
    <row r="7" spans="1:5">
      <c r="A7" s="160" t="s">
        <v>176</v>
      </c>
      <c r="B7" s="9">
        <v>3417</v>
      </c>
      <c r="C7" s="9">
        <v>4830.5</v>
      </c>
      <c r="D7" s="157">
        <v>6500.5</v>
      </c>
      <c r="E7" s="9">
        <v>8691.8194999999996</v>
      </c>
    </row>
    <row r="8" spans="1:5">
      <c r="A8" s="160" t="s">
        <v>175</v>
      </c>
      <c r="B8" s="9">
        <v>634.1</v>
      </c>
      <c r="C8" s="9">
        <v>80.2</v>
      </c>
      <c r="D8" s="157">
        <v>130</v>
      </c>
      <c r="E8" s="9">
        <v>56.168699999999994</v>
      </c>
    </row>
    <row r="9" spans="1:5">
      <c r="A9" s="160" t="s">
        <v>174</v>
      </c>
      <c r="B9" s="9">
        <v>48.7</v>
      </c>
      <c r="C9" s="9">
        <v>122.8</v>
      </c>
      <c r="D9" s="157">
        <v>143.30000000000001</v>
      </c>
      <c r="E9" s="9">
        <v>97.464300000000009</v>
      </c>
    </row>
    <row r="10" spans="1:5">
      <c r="A10" s="160" t="s">
        <v>173</v>
      </c>
      <c r="B10" s="9" t="s">
        <v>24</v>
      </c>
      <c r="C10" s="9">
        <v>75.3</v>
      </c>
      <c r="D10" s="157">
        <v>77.8</v>
      </c>
      <c r="E10" s="9">
        <v>58.394199999999998</v>
      </c>
    </row>
    <row r="11" spans="1:5">
      <c r="A11" s="160" t="s">
        <v>172</v>
      </c>
      <c r="B11" s="9">
        <v>153.30000000000001</v>
      </c>
      <c r="C11" s="9">
        <v>17.3</v>
      </c>
      <c r="D11" s="157">
        <v>33.200000000000003</v>
      </c>
      <c r="E11" s="9">
        <v>14.596500000000001</v>
      </c>
    </row>
    <row r="12" spans="1:5">
      <c r="A12" s="160" t="s">
        <v>171</v>
      </c>
      <c r="B12" s="9">
        <v>0.6</v>
      </c>
      <c r="C12" s="9">
        <v>1.5</v>
      </c>
      <c r="D12" s="157">
        <v>4.8</v>
      </c>
      <c r="E12" s="9">
        <v>18.800099999999997</v>
      </c>
    </row>
    <row r="13" spans="1:5">
      <c r="A13" s="160" t="s">
        <v>170</v>
      </c>
      <c r="B13" s="9">
        <v>3</v>
      </c>
      <c r="C13" s="9">
        <v>0.2</v>
      </c>
      <c r="D13" s="157">
        <v>1.2</v>
      </c>
      <c r="E13" s="9">
        <v>0.1191</v>
      </c>
    </row>
    <row r="14" spans="1:5">
      <c r="A14" s="142" t="s">
        <v>169</v>
      </c>
      <c r="B14" s="159">
        <v>16959</v>
      </c>
      <c r="C14" s="159">
        <v>20268</v>
      </c>
      <c r="D14" s="159">
        <v>27344</v>
      </c>
      <c r="E14" s="56">
        <v>36479</v>
      </c>
    </row>
    <row r="15" spans="1:5">
      <c r="A15" s="142" t="s">
        <v>168</v>
      </c>
      <c r="B15" s="9">
        <v>2.6</v>
      </c>
      <c r="C15" s="158">
        <v>4.5999999999999996</v>
      </c>
      <c r="D15" s="157">
        <v>4.5999999999999996</v>
      </c>
      <c r="E15" s="9">
        <v>5.4002450162901097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20747B-21B8-4121-A39D-7095C2C3AA8C}">
  <sheetPr codeName="Munka12"/>
  <dimension ref="A1:D18"/>
  <sheetViews>
    <sheetView zoomScaleNormal="100" workbookViewId="0"/>
  </sheetViews>
  <sheetFormatPr defaultRowHeight="11.25"/>
  <cols>
    <col min="1" max="1" width="18.140625" style="131" customWidth="1"/>
    <col min="2" max="2" width="20.5703125" style="131" customWidth="1"/>
    <col min="3" max="3" width="21.7109375" style="131" customWidth="1"/>
    <col min="4" max="4" width="21" style="131" customWidth="1"/>
    <col min="5" max="16384" width="9.140625" style="131"/>
  </cols>
  <sheetData>
    <row r="1" spans="1:4" ht="12" thickBot="1">
      <c r="A1" s="139" t="s">
        <v>185</v>
      </c>
      <c r="B1" s="139"/>
      <c r="C1" s="139"/>
      <c r="D1" s="139"/>
    </row>
    <row r="2" spans="1:4">
      <c r="A2" s="137" t="s">
        <v>184</v>
      </c>
      <c r="B2" s="174" t="s">
        <v>183</v>
      </c>
      <c r="C2" s="174" t="s">
        <v>182</v>
      </c>
      <c r="D2" s="173" t="s">
        <v>181</v>
      </c>
    </row>
    <row r="3" spans="1:4">
      <c r="A3" s="171">
        <v>1992</v>
      </c>
      <c r="B3" s="172">
        <v>988.42</v>
      </c>
      <c r="C3" s="170">
        <v>830.04</v>
      </c>
      <c r="D3" s="170">
        <v>890.9</v>
      </c>
    </row>
    <row r="4" spans="1:4">
      <c r="A4" s="171">
        <v>1993</v>
      </c>
      <c r="B4" s="170">
        <v>1307.1199999999999</v>
      </c>
      <c r="C4" s="170">
        <v>717.75</v>
      </c>
      <c r="D4" s="170">
        <v>1264.1500000000001</v>
      </c>
    </row>
    <row r="5" spans="1:4">
      <c r="A5" s="171">
        <v>1994</v>
      </c>
      <c r="B5" s="170">
        <v>2255.3200000000002</v>
      </c>
      <c r="C5" s="170">
        <v>1265.21</v>
      </c>
      <c r="D5" s="170">
        <v>1470.1</v>
      </c>
    </row>
    <row r="6" spans="1:4">
      <c r="A6" s="171">
        <v>1995</v>
      </c>
      <c r="B6" s="170">
        <v>1629.4</v>
      </c>
      <c r="C6" s="170">
        <v>1159.45</v>
      </c>
      <c r="D6" s="170">
        <v>1528.92</v>
      </c>
    </row>
    <row r="7" spans="1:4">
      <c r="A7" s="171">
        <v>1996</v>
      </c>
      <c r="B7" s="170">
        <v>4134.3100000000004</v>
      </c>
      <c r="C7" s="170">
        <v>1557.91</v>
      </c>
      <c r="D7" s="170">
        <v>4134.3100000000004</v>
      </c>
    </row>
    <row r="8" spans="1:4">
      <c r="A8" s="171">
        <v>1997</v>
      </c>
      <c r="B8" s="170">
        <v>8483.7900000000009</v>
      </c>
      <c r="C8" s="170">
        <v>4291.29</v>
      </c>
      <c r="D8" s="170">
        <v>7999.1</v>
      </c>
    </row>
    <row r="9" spans="1:4">
      <c r="A9" s="171">
        <v>1998</v>
      </c>
      <c r="B9" s="170">
        <v>9016.36</v>
      </c>
      <c r="C9" s="170">
        <v>3775.02</v>
      </c>
      <c r="D9" s="170">
        <v>6307.67</v>
      </c>
    </row>
    <row r="10" spans="1:4">
      <c r="A10" s="171">
        <v>1999</v>
      </c>
      <c r="B10" s="170">
        <v>8875.18</v>
      </c>
      <c r="C10" s="170">
        <v>5253.03</v>
      </c>
      <c r="D10" s="170">
        <v>8819.4500000000007</v>
      </c>
    </row>
    <row r="11" spans="1:4">
      <c r="A11" s="171">
        <v>2000</v>
      </c>
      <c r="B11" s="170">
        <v>10471.91</v>
      </c>
      <c r="C11" s="170">
        <v>6684.74</v>
      </c>
      <c r="D11" s="170">
        <v>7849.75</v>
      </c>
    </row>
    <row r="12" spans="1:4">
      <c r="A12" s="171">
        <v>2001</v>
      </c>
      <c r="B12" s="170">
        <v>8146.03</v>
      </c>
      <c r="C12" s="170">
        <v>5670.98</v>
      </c>
      <c r="D12" s="170">
        <v>7131.13</v>
      </c>
    </row>
    <row r="13" spans="1:4">
      <c r="A13" s="171">
        <v>2002</v>
      </c>
      <c r="B13" s="170">
        <v>8948.8700000000008</v>
      </c>
      <c r="C13" s="170">
        <v>6589.76</v>
      </c>
      <c r="D13" s="170">
        <v>7798.29</v>
      </c>
    </row>
    <row r="14" spans="1:4">
      <c r="A14" s="171">
        <v>2003</v>
      </c>
      <c r="B14" s="170">
        <v>9914.09</v>
      </c>
      <c r="C14" s="170">
        <v>7030.74</v>
      </c>
      <c r="D14" s="170">
        <v>9379.99</v>
      </c>
    </row>
    <row r="15" spans="1:4">
      <c r="A15" s="171">
        <v>2004</v>
      </c>
      <c r="B15" s="170">
        <v>14775.14</v>
      </c>
      <c r="C15" s="170">
        <v>9465.1200000000008</v>
      </c>
      <c r="D15" s="170">
        <v>14742.57</v>
      </c>
    </row>
    <row r="16" spans="1:4">
      <c r="A16" s="171">
        <v>2005</v>
      </c>
      <c r="B16" s="170">
        <v>23671.96</v>
      </c>
      <c r="C16" s="170">
        <v>14586.69</v>
      </c>
      <c r="D16" s="170">
        <v>20784.740000000002</v>
      </c>
    </row>
    <row r="17" spans="1:4">
      <c r="A17" s="171">
        <v>2006</v>
      </c>
      <c r="B17" s="170">
        <v>25415.64</v>
      </c>
      <c r="C17" s="170">
        <v>18461.79</v>
      </c>
      <c r="D17" s="170">
        <v>24844.32</v>
      </c>
    </row>
    <row r="18" spans="1:4">
      <c r="A18" s="169">
        <v>2007</v>
      </c>
      <c r="B18" s="168">
        <v>30118.12</v>
      </c>
      <c r="C18" s="168">
        <v>22522.37</v>
      </c>
      <c r="D18" s="167">
        <v>26235.63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3F37B3-72BF-4197-9795-DFE2C127DEE3}">
  <sheetPr codeName="Munka13"/>
  <dimension ref="A1:I20"/>
  <sheetViews>
    <sheetView zoomScaleNormal="100" workbookViewId="0"/>
  </sheetViews>
  <sheetFormatPr defaultRowHeight="11.25"/>
  <cols>
    <col min="1" max="1" width="9.85546875" style="131" customWidth="1"/>
    <col min="2" max="9" width="9.7109375" style="131" customWidth="1"/>
    <col min="10" max="16384" width="9.140625" style="131"/>
  </cols>
  <sheetData>
    <row r="1" spans="1:9" ht="12" thickBot="1">
      <c r="A1" s="139" t="s">
        <v>197</v>
      </c>
      <c r="B1" s="139"/>
      <c r="C1" s="139"/>
      <c r="D1" s="139"/>
      <c r="E1" s="139"/>
      <c r="F1" s="139"/>
      <c r="G1" s="139"/>
      <c r="H1" s="139"/>
      <c r="I1" s="139"/>
    </row>
    <row r="2" spans="1:9">
      <c r="A2" s="137" t="s">
        <v>196</v>
      </c>
      <c r="B2" s="181" t="s">
        <v>195</v>
      </c>
      <c r="C2" s="181" t="s">
        <v>194</v>
      </c>
      <c r="D2" s="181" t="s">
        <v>193</v>
      </c>
      <c r="E2" s="181" t="s">
        <v>192</v>
      </c>
      <c r="F2" s="181" t="s">
        <v>191</v>
      </c>
      <c r="G2" s="181" t="s">
        <v>190</v>
      </c>
      <c r="H2" s="181" t="s">
        <v>189</v>
      </c>
      <c r="I2" s="173" t="s">
        <v>188</v>
      </c>
    </row>
    <row r="3" spans="1:9">
      <c r="A3" s="289" t="s">
        <v>187</v>
      </c>
      <c r="B3" s="289"/>
      <c r="C3" s="289"/>
      <c r="D3" s="289"/>
      <c r="E3" s="289"/>
      <c r="F3" s="289"/>
      <c r="G3" s="289"/>
      <c r="H3" s="289"/>
      <c r="I3" s="289"/>
    </row>
    <row r="4" spans="1:9">
      <c r="A4" s="171">
        <v>2000</v>
      </c>
      <c r="B4" s="176">
        <v>425.47</v>
      </c>
      <c r="C4" s="176">
        <v>264.94</v>
      </c>
      <c r="D4" s="176">
        <v>284.73</v>
      </c>
      <c r="E4" s="176">
        <v>247.7</v>
      </c>
      <c r="F4" s="176">
        <v>173.92</v>
      </c>
      <c r="G4" s="176">
        <v>7.55</v>
      </c>
      <c r="H4" s="176">
        <v>6.03</v>
      </c>
      <c r="I4" s="176">
        <v>68.790000000000006</v>
      </c>
    </row>
    <row r="5" spans="1:9" s="177" customFormat="1">
      <c r="A5" s="171">
        <v>2001</v>
      </c>
      <c r="B5" s="176">
        <v>404.15</v>
      </c>
      <c r="C5" s="176">
        <v>246.33</v>
      </c>
      <c r="D5" s="176">
        <v>279.02999999999997</v>
      </c>
      <c r="E5" s="176">
        <v>212.51</v>
      </c>
      <c r="F5" s="176">
        <v>166.23</v>
      </c>
      <c r="G5" s="176">
        <v>7.7</v>
      </c>
      <c r="H5" s="176">
        <v>5.75</v>
      </c>
      <c r="I5" s="176">
        <v>70.400000000000006</v>
      </c>
    </row>
    <row r="6" spans="1:9" s="177" customFormat="1">
      <c r="A6" s="171">
        <v>2002</v>
      </c>
      <c r="B6" s="180">
        <v>362.67</v>
      </c>
      <c r="C6" s="176">
        <v>235.9</v>
      </c>
      <c r="D6" s="180">
        <v>225.16</v>
      </c>
      <c r="E6" s="180">
        <v>189.66</v>
      </c>
      <c r="F6" s="180">
        <v>162.37</v>
      </c>
      <c r="G6" s="180">
        <v>7.48</v>
      </c>
      <c r="H6" s="180">
        <v>5.68</v>
      </c>
      <c r="I6" s="180">
        <v>58.64</v>
      </c>
    </row>
    <row r="7" spans="1:9" s="177" customFormat="1">
      <c r="A7" s="171">
        <v>2003</v>
      </c>
      <c r="B7" s="176">
        <v>370.66</v>
      </c>
      <c r="C7" s="176">
        <v>262.23</v>
      </c>
      <c r="D7" s="176">
        <v>207.92</v>
      </c>
      <c r="E7" s="176">
        <v>194.43</v>
      </c>
      <c r="F7" s="176">
        <v>168.3</v>
      </c>
      <c r="G7" s="176">
        <v>8.0500000000000007</v>
      </c>
      <c r="H7" s="176">
        <v>6.37</v>
      </c>
      <c r="I7" s="176">
        <v>55.58</v>
      </c>
    </row>
    <row r="8" spans="1:9" s="177" customFormat="1">
      <c r="A8" s="171">
        <v>2004</v>
      </c>
      <c r="B8" s="176">
        <v>347.83</v>
      </c>
      <c r="C8" s="176">
        <v>245.93</v>
      </c>
      <c r="D8" s="176">
        <v>180.29</v>
      </c>
      <c r="E8" s="176">
        <v>175.84</v>
      </c>
      <c r="F8" s="176">
        <v>159.34</v>
      </c>
      <c r="G8" s="176">
        <v>8.08</v>
      </c>
      <c r="H8" s="176">
        <v>6.35</v>
      </c>
      <c r="I8" s="176">
        <v>60.31</v>
      </c>
    </row>
    <row r="9" spans="1:9" s="177" customFormat="1">
      <c r="A9" s="171">
        <v>2005</v>
      </c>
      <c r="B9" s="176">
        <v>368.4</v>
      </c>
      <c r="C9" s="176">
        <v>252.73</v>
      </c>
      <c r="D9" s="176">
        <v>213.58</v>
      </c>
      <c r="E9" s="176">
        <v>182</v>
      </c>
      <c r="F9" s="176">
        <v>162.33000000000001</v>
      </c>
      <c r="G9" s="176">
        <v>8.6999999999999993</v>
      </c>
      <c r="H9" s="176">
        <v>6.68</v>
      </c>
      <c r="I9" s="176">
        <v>65.44</v>
      </c>
    </row>
    <row r="10" spans="1:9" s="177" customFormat="1">
      <c r="A10" s="179">
        <v>2006</v>
      </c>
      <c r="B10" s="178">
        <v>375.77</v>
      </c>
      <c r="C10" s="178">
        <v>252.3</v>
      </c>
      <c r="D10" s="178">
        <v>191.62</v>
      </c>
      <c r="E10" s="178">
        <v>161.11000000000001</v>
      </c>
      <c r="F10" s="178">
        <v>156.99</v>
      </c>
      <c r="G10" s="178">
        <v>9.18</v>
      </c>
      <c r="H10" s="178">
        <v>7.31</v>
      </c>
      <c r="I10" s="178">
        <v>65.819999999999993</v>
      </c>
    </row>
    <row r="11" spans="1:9" s="177" customFormat="1">
      <c r="A11" s="179">
        <v>2007</v>
      </c>
      <c r="B11" s="178">
        <v>344.84</v>
      </c>
      <c r="C11" s="178">
        <v>253.35</v>
      </c>
      <c r="D11" s="178">
        <v>172.61</v>
      </c>
      <c r="E11" s="178">
        <v>152.44</v>
      </c>
      <c r="F11" s="178">
        <v>152.41999999999999</v>
      </c>
      <c r="G11" s="178">
        <v>9.52</v>
      </c>
      <c r="H11" s="178">
        <v>7.54</v>
      </c>
      <c r="I11" s="178">
        <v>70.260000000000005</v>
      </c>
    </row>
    <row r="12" spans="1:9">
      <c r="A12" s="290" t="s">
        <v>186</v>
      </c>
      <c r="B12" s="290"/>
      <c r="C12" s="290"/>
      <c r="D12" s="290"/>
      <c r="E12" s="290"/>
      <c r="F12" s="290"/>
      <c r="G12" s="290"/>
      <c r="H12" s="290"/>
      <c r="I12" s="290"/>
    </row>
    <row r="13" spans="1:9">
      <c r="A13" s="171">
        <v>2000</v>
      </c>
      <c r="B13" s="176">
        <v>426.66</v>
      </c>
      <c r="C13" s="176">
        <v>260.04000000000002</v>
      </c>
      <c r="D13" s="176">
        <v>282.27</v>
      </c>
      <c r="E13" s="176">
        <v>261.93</v>
      </c>
      <c r="F13" s="176">
        <v>167.02</v>
      </c>
      <c r="G13" s="176">
        <v>7.31</v>
      </c>
      <c r="H13" s="176">
        <v>6.1</v>
      </c>
      <c r="I13" s="176">
        <v>64.900000000000006</v>
      </c>
    </row>
    <row r="14" spans="1:9">
      <c r="A14" s="169">
        <v>2001</v>
      </c>
      <c r="B14" s="176">
        <v>412.57</v>
      </c>
      <c r="C14" s="176">
        <v>256.68</v>
      </c>
      <c r="D14" s="176">
        <v>286.54000000000002</v>
      </c>
      <c r="E14" s="176">
        <v>236.23</v>
      </c>
      <c r="F14" s="176">
        <v>169.87</v>
      </c>
      <c r="G14" s="176">
        <v>7.53</v>
      </c>
      <c r="H14" s="176">
        <v>5.93</v>
      </c>
      <c r="I14" s="176">
        <v>69.98</v>
      </c>
    </row>
    <row r="15" spans="1:9">
      <c r="A15" s="169">
        <v>2002</v>
      </c>
      <c r="B15" s="176">
        <v>386.65</v>
      </c>
      <c r="C15" s="176">
        <v>242.97</v>
      </c>
      <c r="D15" s="176">
        <v>258</v>
      </c>
      <c r="E15" s="176">
        <v>205.87</v>
      </c>
      <c r="F15" s="176">
        <v>165.59</v>
      </c>
      <c r="G15" s="176">
        <v>7.89</v>
      </c>
      <c r="H15" s="176">
        <v>5.69</v>
      </c>
      <c r="I15" s="176">
        <v>63.23</v>
      </c>
    </row>
    <row r="16" spans="1:9">
      <c r="A16" s="169">
        <v>2003</v>
      </c>
      <c r="B16" s="176">
        <v>366.42</v>
      </c>
      <c r="C16" s="176">
        <v>253.51</v>
      </c>
      <c r="D16" s="176">
        <v>224.44</v>
      </c>
      <c r="E16" s="176">
        <v>193.67</v>
      </c>
      <c r="F16" s="176">
        <v>166.71</v>
      </c>
      <c r="G16" s="176">
        <v>7.96</v>
      </c>
      <c r="H16" s="176">
        <v>6.11</v>
      </c>
      <c r="I16" s="176">
        <v>57.69</v>
      </c>
    </row>
    <row r="17" spans="1:9">
      <c r="A17" s="169">
        <v>2004</v>
      </c>
      <c r="B17" s="176">
        <v>371.07</v>
      </c>
      <c r="C17" s="176">
        <v>251.68</v>
      </c>
      <c r="D17" s="176">
        <v>202.63</v>
      </c>
      <c r="E17" s="176">
        <v>187.34</v>
      </c>
      <c r="F17" s="176">
        <v>163.01</v>
      </c>
      <c r="G17" s="176">
        <v>7.89</v>
      </c>
      <c r="H17" s="176">
        <v>6.29</v>
      </c>
      <c r="I17" s="176">
        <v>55.65</v>
      </c>
    </row>
    <row r="18" spans="1:9">
      <c r="A18" s="169">
        <v>2005</v>
      </c>
      <c r="B18" s="176">
        <v>362.72</v>
      </c>
      <c r="C18" s="176">
        <v>248.05</v>
      </c>
      <c r="D18" s="176">
        <v>199.66</v>
      </c>
      <c r="E18" s="176">
        <v>181.3</v>
      </c>
      <c r="F18" s="176">
        <v>160.19999999999999</v>
      </c>
      <c r="G18" s="176">
        <v>8.33</v>
      </c>
      <c r="H18" s="176">
        <v>6.43</v>
      </c>
      <c r="I18" s="176">
        <v>61.67</v>
      </c>
    </row>
    <row r="19" spans="1:9">
      <c r="A19" s="169">
        <v>2006</v>
      </c>
      <c r="B19" s="176">
        <v>387.51</v>
      </c>
      <c r="C19" s="176">
        <v>264.27</v>
      </c>
      <c r="D19" s="176">
        <v>210.51</v>
      </c>
      <c r="E19" s="176">
        <v>181.08</v>
      </c>
      <c r="F19" s="176">
        <v>168.02</v>
      </c>
      <c r="G19" s="176">
        <v>9.33</v>
      </c>
      <c r="H19" s="176">
        <v>7.1</v>
      </c>
      <c r="I19" s="176">
        <v>67.81</v>
      </c>
    </row>
    <row r="20" spans="1:9">
      <c r="A20" s="169">
        <v>2007</v>
      </c>
      <c r="B20" s="175">
        <v>367.74118367346944</v>
      </c>
      <c r="C20" s="175">
        <v>251.31106122448978</v>
      </c>
      <c r="D20" s="175">
        <v>183.83122448979594</v>
      </c>
      <c r="E20" s="175">
        <v>156.00551020408165</v>
      </c>
      <c r="F20" s="175">
        <v>153.03134693877553</v>
      </c>
      <c r="G20" s="175">
        <v>9.0522448979591825</v>
      </c>
      <c r="H20" s="175">
        <v>7.4413877551020402</v>
      </c>
      <c r="I20" s="175">
        <v>66.406367346938779</v>
      </c>
    </row>
  </sheetData>
  <mergeCells count="2">
    <mergeCell ref="A3:I3"/>
    <mergeCell ref="A12:I12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A66AB5-0628-432D-83B7-4A51A5FE2C54}">
  <sheetPr codeName="Munka14"/>
  <dimension ref="A1:E12"/>
  <sheetViews>
    <sheetView zoomScaleNormal="100" workbookViewId="0"/>
  </sheetViews>
  <sheetFormatPr defaultRowHeight="11.25"/>
  <cols>
    <col min="1" max="1" width="22" style="131" customWidth="1"/>
    <col min="2" max="5" width="9.7109375" style="131" customWidth="1"/>
    <col min="6" max="16384" width="9.140625" style="131"/>
  </cols>
  <sheetData>
    <row r="1" spans="1:5" ht="12" thickBot="1">
      <c r="A1" s="139" t="s">
        <v>207</v>
      </c>
      <c r="B1" s="139"/>
      <c r="C1" s="139"/>
      <c r="D1" s="139"/>
      <c r="E1" s="139"/>
    </row>
    <row r="2" spans="1:5">
      <c r="A2" s="190" t="s">
        <v>87</v>
      </c>
      <c r="B2" s="136">
        <v>2000</v>
      </c>
      <c r="C2" s="136">
        <v>2005</v>
      </c>
      <c r="D2" s="136">
        <v>2006</v>
      </c>
      <c r="E2" s="136">
        <v>2007</v>
      </c>
    </row>
    <row r="3" spans="1:5" ht="22.5">
      <c r="A3" s="163" t="s">
        <v>206</v>
      </c>
      <c r="B3" s="183">
        <v>21.13</v>
      </c>
      <c r="C3" s="183">
        <v>124.97</v>
      </c>
      <c r="D3" s="183">
        <v>293.35000000000002</v>
      </c>
      <c r="E3" s="182">
        <v>0.83899999999999997</v>
      </c>
    </row>
    <row r="4" spans="1:5">
      <c r="A4" s="186" t="s">
        <v>153</v>
      </c>
      <c r="B4" s="185"/>
      <c r="C4" s="185"/>
      <c r="D4" s="71"/>
      <c r="E4" s="184"/>
    </row>
    <row r="5" spans="1:5">
      <c r="A5" s="189" t="s">
        <v>205</v>
      </c>
      <c r="B5" s="185">
        <v>18.82</v>
      </c>
      <c r="C5" s="185">
        <v>124.68</v>
      </c>
      <c r="D5" s="71">
        <v>292.16000000000003</v>
      </c>
      <c r="E5" s="184">
        <v>0.82899999999999996</v>
      </c>
    </row>
    <row r="6" spans="1:5">
      <c r="A6" s="189" t="s">
        <v>204</v>
      </c>
      <c r="B6" s="185">
        <v>1</v>
      </c>
      <c r="C6" s="185">
        <v>0.26</v>
      </c>
      <c r="D6" s="185">
        <v>0.09</v>
      </c>
      <c r="E6" s="184">
        <v>0.01</v>
      </c>
    </row>
    <row r="7" spans="1:5">
      <c r="A7" s="189" t="s">
        <v>203</v>
      </c>
      <c r="B7" s="185">
        <v>1.31</v>
      </c>
      <c r="C7" s="185">
        <v>0.04</v>
      </c>
      <c r="D7" s="185">
        <v>1.1000000000000001</v>
      </c>
      <c r="E7" s="188" t="s">
        <v>24</v>
      </c>
    </row>
    <row r="8" spans="1:5" ht="22.5">
      <c r="A8" s="142" t="s">
        <v>202</v>
      </c>
      <c r="B8" s="185">
        <v>6.45</v>
      </c>
      <c r="C8" s="188" t="s">
        <v>24</v>
      </c>
      <c r="D8" s="188" t="s">
        <v>24</v>
      </c>
      <c r="E8" s="188" t="s">
        <v>24</v>
      </c>
    </row>
    <row r="9" spans="1:5">
      <c r="A9" s="187" t="s">
        <v>201</v>
      </c>
      <c r="B9" s="185">
        <v>12.88</v>
      </c>
      <c r="C9" s="185">
        <v>28.37</v>
      </c>
      <c r="D9" s="185">
        <v>14.75</v>
      </c>
      <c r="E9" s="184">
        <v>9.2279999999999998</v>
      </c>
    </row>
    <row r="10" spans="1:5">
      <c r="A10" s="186" t="s">
        <v>200</v>
      </c>
      <c r="B10" s="185">
        <v>17.84</v>
      </c>
      <c r="C10" s="185">
        <v>1.52</v>
      </c>
      <c r="D10" s="185">
        <v>17.239999999999998</v>
      </c>
      <c r="E10" s="184">
        <v>-2.1999999999999999E-2</v>
      </c>
    </row>
    <row r="11" spans="1:5">
      <c r="A11" s="163" t="s">
        <v>199</v>
      </c>
      <c r="B11" s="183">
        <v>58.21</v>
      </c>
      <c r="C11" s="183">
        <v>154.86000000000001</v>
      </c>
      <c r="D11" s="183">
        <v>325.35000000000002</v>
      </c>
      <c r="E11" s="182">
        <v>10.045</v>
      </c>
    </row>
    <row r="12" spans="1:5">
      <c r="A12" s="163" t="s">
        <v>198</v>
      </c>
      <c r="B12" s="183">
        <v>56.9</v>
      </c>
      <c r="C12" s="183">
        <v>154.82</v>
      </c>
      <c r="D12" s="183">
        <v>324.25</v>
      </c>
      <c r="E12" s="182">
        <v>10.045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700165-FAA1-4A4D-B642-04998B32FEF2}">
  <sheetPr codeName="Munka15"/>
  <dimension ref="A1:E11"/>
  <sheetViews>
    <sheetView zoomScaleNormal="100" workbookViewId="0"/>
  </sheetViews>
  <sheetFormatPr defaultRowHeight="11.25"/>
  <cols>
    <col min="1" max="1" width="13.5703125" style="131" customWidth="1"/>
    <col min="2" max="5" width="14.7109375" style="131" customWidth="1"/>
    <col min="6" max="16384" width="9.140625" style="131"/>
  </cols>
  <sheetData>
    <row r="1" spans="1:5" ht="12" thickBot="1">
      <c r="A1" s="139" t="s">
        <v>221</v>
      </c>
      <c r="B1" s="138"/>
      <c r="C1" s="138"/>
      <c r="D1" s="138"/>
      <c r="E1" s="138"/>
    </row>
    <row r="2" spans="1:5">
      <c r="A2" s="291" t="s">
        <v>196</v>
      </c>
      <c r="B2" s="293" t="s">
        <v>77</v>
      </c>
      <c r="C2" s="294"/>
      <c r="D2" s="293" t="s">
        <v>220</v>
      </c>
      <c r="E2" s="288"/>
    </row>
    <row r="3" spans="1:5" ht="33.75">
      <c r="A3" s="292"/>
      <c r="B3" s="197" t="s">
        <v>219</v>
      </c>
      <c r="C3" s="197" t="s">
        <v>218</v>
      </c>
      <c r="D3" s="197" t="s">
        <v>217</v>
      </c>
      <c r="E3" s="196" t="s">
        <v>216</v>
      </c>
    </row>
    <row r="4" spans="1:5">
      <c r="A4" s="177" t="s">
        <v>215</v>
      </c>
      <c r="B4" s="178">
        <v>12.83</v>
      </c>
      <c r="C4" s="178">
        <v>13.42</v>
      </c>
      <c r="D4" s="178">
        <v>9.4924795380289524</v>
      </c>
      <c r="E4" s="178">
        <v>9.398830651534789</v>
      </c>
    </row>
    <row r="5" spans="1:5">
      <c r="A5" s="186" t="s">
        <v>214</v>
      </c>
      <c r="B5" s="178">
        <v>11.18</v>
      </c>
      <c r="C5" s="178">
        <v>11.15</v>
      </c>
      <c r="D5" s="178">
        <v>8.4021875040225886</v>
      </c>
      <c r="E5" s="178">
        <v>7.6989521667061336</v>
      </c>
    </row>
    <row r="6" spans="1:5">
      <c r="A6" s="195" t="s">
        <v>213</v>
      </c>
      <c r="B6" s="194">
        <v>9.69</v>
      </c>
      <c r="C6" s="194">
        <v>9.7100000000000009</v>
      </c>
      <c r="D6" s="194">
        <v>7.4086098017939905</v>
      </c>
      <c r="E6" s="194">
        <v>8.0202721050741381</v>
      </c>
    </row>
    <row r="7" spans="1:5">
      <c r="A7" s="186" t="s">
        <v>212</v>
      </c>
      <c r="B7" s="178">
        <v>13.395610066320717</v>
      </c>
      <c r="C7" s="178">
        <v>13.083341286838735</v>
      </c>
      <c r="D7" s="178">
        <v>10.975746554825225</v>
      </c>
      <c r="E7" s="178">
        <v>9.7055550121588752</v>
      </c>
    </row>
    <row r="8" spans="1:5">
      <c r="A8" s="186" t="s">
        <v>211</v>
      </c>
      <c r="B8" s="178">
        <v>10.977034485519553</v>
      </c>
      <c r="C8" s="178">
        <v>11.214250541835932</v>
      </c>
      <c r="D8" s="178">
        <v>9.0910456911207778</v>
      </c>
      <c r="E8" s="178">
        <v>8.2500025444405711</v>
      </c>
    </row>
    <row r="9" spans="1:5" s="192" customFormat="1">
      <c r="A9" s="191" t="s">
        <v>210</v>
      </c>
      <c r="B9" s="193">
        <v>7.45</v>
      </c>
      <c r="C9" s="193">
        <v>9.6482941185512683</v>
      </c>
      <c r="D9" s="193">
        <v>5.167934585265284</v>
      </c>
      <c r="E9" s="193">
        <v>4.9290290544842259</v>
      </c>
    </row>
    <row r="10" spans="1:5">
      <c r="A10" s="191" t="s">
        <v>209</v>
      </c>
      <c r="B10" s="178">
        <v>9.2100000000000009</v>
      </c>
      <c r="C10" s="178">
        <v>9.68</v>
      </c>
      <c r="D10" s="178">
        <v>7.45</v>
      </c>
      <c r="E10" s="178">
        <v>6.9</v>
      </c>
    </row>
    <row r="11" spans="1:5">
      <c r="A11" s="191" t="s">
        <v>208</v>
      </c>
      <c r="B11" s="178">
        <v>8.7816323240284166</v>
      </c>
      <c r="C11" s="178">
        <v>9.7072924182212947</v>
      </c>
      <c r="D11" s="178">
        <v>6.806704764336291</v>
      </c>
      <c r="E11" s="178">
        <v>6.3887758782815327</v>
      </c>
    </row>
  </sheetData>
  <mergeCells count="3">
    <mergeCell ref="A2:A3"/>
    <mergeCell ref="B2:C2"/>
    <mergeCell ref="D2:E2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7C6186-1A07-461E-9F28-1B1E56FBBA0B}">
  <sheetPr codeName="Munka16"/>
  <dimension ref="A1:F10"/>
  <sheetViews>
    <sheetView zoomScaleNormal="100" workbookViewId="0"/>
  </sheetViews>
  <sheetFormatPr defaultRowHeight="11.25"/>
  <cols>
    <col min="1" max="1" width="13.140625" style="131" customWidth="1"/>
    <col min="2" max="2" width="12.42578125" style="131" customWidth="1"/>
    <col min="3" max="4" width="11.7109375" style="131" customWidth="1"/>
    <col min="5" max="5" width="12.28515625" style="131" customWidth="1"/>
    <col min="6" max="6" width="11.7109375" style="131" customWidth="1"/>
    <col min="7" max="16384" width="9.140625" style="131"/>
  </cols>
  <sheetData>
    <row r="1" spans="1:6" ht="12" thickBot="1">
      <c r="A1" s="139" t="s">
        <v>233</v>
      </c>
      <c r="B1" s="138"/>
      <c r="C1" s="138"/>
      <c r="D1" s="138"/>
      <c r="E1" s="138"/>
      <c r="F1" s="138"/>
    </row>
    <row r="2" spans="1:6" ht="22.5">
      <c r="A2" s="190" t="s">
        <v>196</v>
      </c>
      <c r="B2" s="181" t="s">
        <v>232</v>
      </c>
      <c r="C2" s="181" t="s">
        <v>231</v>
      </c>
      <c r="D2" s="181" t="s">
        <v>230</v>
      </c>
      <c r="E2" s="181" t="s">
        <v>229</v>
      </c>
      <c r="F2" s="173" t="s">
        <v>228</v>
      </c>
    </row>
    <row r="3" spans="1:6">
      <c r="A3" s="186" t="s">
        <v>215</v>
      </c>
      <c r="B3" s="176">
        <v>3.46</v>
      </c>
      <c r="C3" s="176">
        <v>8.77</v>
      </c>
      <c r="D3" s="176">
        <v>8.8800000000000008</v>
      </c>
      <c r="E3" s="176">
        <v>17.7</v>
      </c>
      <c r="F3" s="176">
        <v>20.99</v>
      </c>
    </row>
    <row r="4" spans="1:6" ht="12.75">
      <c r="A4" s="186" t="s">
        <v>227</v>
      </c>
      <c r="B4" s="198">
        <v>2.92</v>
      </c>
      <c r="C4" s="198">
        <v>8.09</v>
      </c>
      <c r="D4" s="198">
        <v>8.3000000000000007</v>
      </c>
      <c r="E4" s="198">
        <v>15.62</v>
      </c>
      <c r="F4" s="198">
        <v>24.26</v>
      </c>
    </row>
    <row r="5" spans="1:6" ht="12.75">
      <c r="A5" s="195" t="s">
        <v>226</v>
      </c>
      <c r="B5" s="199">
        <v>2.38</v>
      </c>
      <c r="C5" s="199">
        <v>6.97</v>
      </c>
      <c r="D5" s="199">
        <v>7.61</v>
      </c>
      <c r="E5" s="199">
        <v>14.05</v>
      </c>
      <c r="F5" s="199">
        <v>22.7</v>
      </c>
    </row>
    <row r="6" spans="1:6" ht="12.75">
      <c r="A6" s="186" t="s">
        <v>225</v>
      </c>
      <c r="B6" s="198">
        <v>2.2000000000000002</v>
      </c>
      <c r="C6" s="198">
        <v>10.08</v>
      </c>
      <c r="D6" s="198">
        <v>8.06</v>
      </c>
      <c r="E6" s="198">
        <v>12.27</v>
      </c>
      <c r="F6" s="198">
        <v>22.97</v>
      </c>
    </row>
    <row r="7" spans="1:6">
      <c r="A7" s="186" t="s">
        <v>211</v>
      </c>
      <c r="B7" s="198">
        <v>3.02</v>
      </c>
      <c r="C7" s="198">
        <v>8.6999999999999993</v>
      </c>
      <c r="D7" s="198">
        <v>6.35</v>
      </c>
      <c r="E7" s="198">
        <v>11.83</v>
      </c>
      <c r="F7" s="198">
        <v>19.850000000000001</v>
      </c>
    </row>
    <row r="8" spans="1:6" ht="12.75">
      <c r="A8" s="186" t="s">
        <v>224</v>
      </c>
      <c r="B8" s="198">
        <v>2.56</v>
      </c>
      <c r="C8" s="198">
        <v>5.14</v>
      </c>
      <c r="D8" s="198">
        <v>4.67</v>
      </c>
      <c r="E8" s="198">
        <v>8.9700000000000006</v>
      </c>
      <c r="F8" s="198">
        <v>18.690000000000001</v>
      </c>
    </row>
    <row r="9" spans="1:6" ht="12.75">
      <c r="A9" s="186" t="s">
        <v>223</v>
      </c>
      <c r="B9" s="180">
        <v>2.89</v>
      </c>
      <c r="C9" s="176">
        <v>7.4</v>
      </c>
      <c r="D9" s="180">
        <v>6.35</v>
      </c>
      <c r="E9" s="176">
        <v>9.8000000000000007</v>
      </c>
      <c r="F9" s="176">
        <v>16.899999999999999</v>
      </c>
    </row>
    <row r="10" spans="1:6" ht="12.75">
      <c r="A10" s="186" t="s">
        <v>222</v>
      </c>
      <c r="B10" s="176">
        <v>2.5698360583464379</v>
      </c>
      <c r="C10" s="176">
        <v>6.9686126785913496</v>
      </c>
      <c r="D10" s="176">
        <v>5.9644145572305192</v>
      </c>
      <c r="E10" s="176">
        <v>9.9082571189137187</v>
      </c>
      <c r="F10" s="176">
        <v>17.150359141439882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52A8F2-68EF-4F5C-8017-115045B5B366}">
  <sheetPr codeName="Munka17"/>
  <dimension ref="A1:E39"/>
  <sheetViews>
    <sheetView zoomScaleNormal="100" workbookViewId="0"/>
  </sheetViews>
  <sheetFormatPr defaultRowHeight="11.25"/>
  <cols>
    <col min="1" max="1" width="30" style="131" customWidth="1"/>
    <col min="2" max="4" width="7.7109375" style="131" customWidth="1"/>
    <col min="5" max="5" width="8.5703125" style="192" customWidth="1"/>
    <col min="6" max="16384" width="9.140625" style="131"/>
  </cols>
  <sheetData>
    <row r="1" spans="1:5" s="219" customFormat="1" ht="12" thickBot="1">
      <c r="A1" s="139" t="s">
        <v>263</v>
      </c>
      <c r="B1" s="139"/>
      <c r="C1" s="139"/>
      <c r="D1" s="139"/>
      <c r="E1" s="139"/>
    </row>
    <row r="2" spans="1:5">
      <c r="A2" s="190" t="s">
        <v>87</v>
      </c>
      <c r="B2" s="174">
        <v>2000</v>
      </c>
      <c r="C2" s="136">
        <v>2005</v>
      </c>
      <c r="D2" s="136">
        <v>2006</v>
      </c>
      <c r="E2" s="218">
        <v>2007</v>
      </c>
    </row>
    <row r="3" spans="1:5">
      <c r="A3" s="217" t="s">
        <v>262</v>
      </c>
      <c r="B3" s="207">
        <v>4117.777</v>
      </c>
      <c r="C3" s="207">
        <v>7222.86</v>
      </c>
      <c r="D3" s="204">
        <v>7809.7039999999997</v>
      </c>
      <c r="E3" s="203">
        <v>8430.6119999999992</v>
      </c>
    </row>
    <row r="4" spans="1:5">
      <c r="A4" s="210" t="s">
        <v>261</v>
      </c>
      <c r="B4" s="207">
        <v>872.04100000000005</v>
      </c>
      <c r="C4" s="207">
        <v>1527.308</v>
      </c>
      <c r="D4" s="204">
        <v>1813.768</v>
      </c>
      <c r="E4" s="203">
        <v>2028.4680000000001</v>
      </c>
    </row>
    <row r="5" spans="1:5">
      <c r="A5" s="210" t="s">
        <v>260</v>
      </c>
      <c r="B5" s="207">
        <v>641.51199999999994</v>
      </c>
      <c r="C5" s="207">
        <v>1574.71</v>
      </c>
      <c r="D5" s="204">
        <v>1622.3810000000001</v>
      </c>
      <c r="E5" s="203">
        <v>1737.268</v>
      </c>
    </row>
    <row r="6" spans="1:5">
      <c r="A6" s="210" t="s">
        <v>259</v>
      </c>
      <c r="B6" s="207">
        <v>2604.2240000000002</v>
      </c>
      <c r="C6" s="207">
        <v>4120.8419999999996</v>
      </c>
      <c r="D6" s="204">
        <v>4373.5550000000003</v>
      </c>
      <c r="E6" s="203">
        <v>4664.8760000000002</v>
      </c>
    </row>
    <row r="7" spans="1:5">
      <c r="A7" s="209" t="s">
        <v>243</v>
      </c>
      <c r="B7" s="207">
        <v>854.58</v>
      </c>
      <c r="C7" s="207">
        <v>1202.7080000000001</v>
      </c>
      <c r="D7" s="204">
        <v>1313.6469999999999</v>
      </c>
      <c r="E7" s="203">
        <v>1174.625</v>
      </c>
    </row>
    <row r="8" spans="1:5">
      <c r="A8" s="210" t="s">
        <v>258</v>
      </c>
      <c r="B8" s="207">
        <v>636.21400000000006</v>
      </c>
      <c r="C8" s="207">
        <v>792.45699999999999</v>
      </c>
      <c r="D8" s="204">
        <v>823.58</v>
      </c>
      <c r="E8" s="203">
        <v>653.59900000000005</v>
      </c>
    </row>
    <row r="9" spans="1:5">
      <c r="A9" s="210" t="s">
        <v>257</v>
      </c>
      <c r="B9" s="207">
        <v>218.36600000000001</v>
      </c>
      <c r="C9" s="207">
        <v>410.25099999999998</v>
      </c>
      <c r="D9" s="204">
        <v>489.36700000000002</v>
      </c>
      <c r="E9" s="203">
        <v>520.13300000000004</v>
      </c>
    </row>
    <row r="10" spans="1:5">
      <c r="A10" s="213" t="s">
        <v>242</v>
      </c>
      <c r="B10" s="204">
        <v>0</v>
      </c>
      <c r="C10" s="204">
        <v>0</v>
      </c>
      <c r="D10" s="204">
        <v>0.7</v>
      </c>
      <c r="E10" s="203">
        <v>0.89300000000000002</v>
      </c>
    </row>
    <row r="11" spans="1:5">
      <c r="A11" s="209" t="s">
        <v>77</v>
      </c>
      <c r="B11" s="207">
        <v>99.525999999999996</v>
      </c>
      <c r="C11" s="204">
        <v>125.44199999999999</v>
      </c>
      <c r="D11" s="204">
        <v>185.87299999999999</v>
      </c>
      <c r="E11" s="203">
        <v>198.048</v>
      </c>
    </row>
    <row r="12" spans="1:5">
      <c r="A12" s="210" t="s">
        <v>241</v>
      </c>
      <c r="B12" s="207">
        <v>0.36</v>
      </c>
      <c r="C12" s="207">
        <v>6.0430000000000001</v>
      </c>
      <c r="D12" s="211">
        <v>8.2970000000000006</v>
      </c>
      <c r="E12" s="203">
        <v>10.833</v>
      </c>
    </row>
    <row r="13" spans="1:5">
      <c r="A13" s="210" t="s">
        <v>240</v>
      </c>
      <c r="B13" s="207">
        <v>99.165999999999997</v>
      </c>
      <c r="C13" s="204">
        <v>119.399</v>
      </c>
      <c r="D13" s="204">
        <v>177.57599999999999</v>
      </c>
      <c r="E13" s="203">
        <v>187.215</v>
      </c>
    </row>
    <row r="14" spans="1:5">
      <c r="A14" s="209" t="s">
        <v>256</v>
      </c>
      <c r="B14" s="207">
        <v>3285.64</v>
      </c>
      <c r="C14" s="204">
        <v>6585.4489999999996</v>
      </c>
      <c r="D14" s="204">
        <v>7531.3440000000001</v>
      </c>
      <c r="E14" s="203">
        <v>8620.759</v>
      </c>
    </row>
    <row r="15" spans="1:5">
      <c r="A15" s="210" t="s">
        <v>255</v>
      </c>
      <c r="B15" s="207">
        <v>273.22500000000002</v>
      </c>
      <c r="C15" s="207">
        <v>264.34500000000003</v>
      </c>
      <c r="D15" s="211">
        <v>308.52800000000002</v>
      </c>
      <c r="E15" s="203">
        <v>341.452</v>
      </c>
    </row>
    <row r="16" spans="1:5">
      <c r="A16" s="210" t="s">
        <v>254</v>
      </c>
      <c r="B16" s="207">
        <v>448.49400000000003</v>
      </c>
      <c r="C16" s="204">
        <v>747.67899999999997</v>
      </c>
      <c r="D16" s="204">
        <v>832.1</v>
      </c>
      <c r="E16" s="203">
        <v>937.1</v>
      </c>
    </row>
    <row r="17" spans="1:5">
      <c r="A17" s="216" t="s">
        <v>253</v>
      </c>
      <c r="B17" s="207">
        <v>2100.9319999999998</v>
      </c>
      <c r="C17" s="204">
        <v>4162.0119999999997</v>
      </c>
      <c r="D17" s="204">
        <v>4537.0749999999998</v>
      </c>
      <c r="E17" s="203">
        <v>4944.4340000000002</v>
      </c>
    </row>
    <row r="18" spans="1:5">
      <c r="A18" s="210" t="s">
        <v>252</v>
      </c>
      <c r="B18" s="207">
        <v>462.98899999999998</v>
      </c>
      <c r="C18" s="204">
        <v>1411.413</v>
      </c>
      <c r="D18" s="204">
        <v>1853.6410000000001</v>
      </c>
      <c r="E18" s="203">
        <v>2397.7730000000001</v>
      </c>
    </row>
    <row r="19" spans="1:5">
      <c r="A19" s="209" t="s">
        <v>251</v>
      </c>
      <c r="B19" s="207">
        <v>938.93899999999996</v>
      </c>
      <c r="C19" s="207">
        <v>3156.7550000000001</v>
      </c>
      <c r="D19" s="204">
        <v>3888.2350000000001</v>
      </c>
      <c r="E19" s="203">
        <v>4591.4470000000001</v>
      </c>
    </row>
    <row r="20" spans="1:5">
      <c r="A20" s="210" t="s">
        <v>250</v>
      </c>
      <c r="B20" s="207">
        <v>431.30700000000002</v>
      </c>
      <c r="C20" s="207">
        <v>1016.465</v>
      </c>
      <c r="D20" s="211">
        <v>1265.258</v>
      </c>
      <c r="E20" s="203">
        <v>1482.0820000000001</v>
      </c>
    </row>
    <row r="21" spans="1:5">
      <c r="A21" s="210" t="s">
        <v>249</v>
      </c>
      <c r="B21" s="207">
        <v>397.411</v>
      </c>
      <c r="C21" s="207">
        <v>1894.125</v>
      </c>
      <c r="D21" s="204">
        <v>2350.163</v>
      </c>
      <c r="E21" s="203">
        <v>2810.3180000000002</v>
      </c>
    </row>
    <row r="22" spans="1:5">
      <c r="A22" s="210" t="s">
        <v>248</v>
      </c>
      <c r="B22" s="207">
        <v>110.221</v>
      </c>
      <c r="C22" s="207">
        <v>246.16499999999999</v>
      </c>
      <c r="D22" s="211">
        <v>272.81400000000002</v>
      </c>
      <c r="E22" s="203">
        <v>299.04700000000003</v>
      </c>
    </row>
    <row r="23" spans="1:5">
      <c r="A23" s="209" t="s">
        <v>247</v>
      </c>
      <c r="B23" s="207">
        <v>455.99200000000002</v>
      </c>
      <c r="C23" s="204">
        <v>868.50699999999995</v>
      </c>
      <c r="D23" s="204">
        <v>945.84900000000005</v>
      </c>
      <c r="E23" s="203">
        <v>946.48500000000001</v>
      </c>
    </row>
    <row r="24" spans="1:5">
      <c r="A24" s="208" t="s">
        <v>238</v>
      </c>
      <c r="B24" s="207">
        <v>7.3659999999999997</v>
      </c>
      <c r="C24" s="207">
        <v>21.576000000000001</v>
      </c>
      <c r="D24" s="211">
        <v>10.298</v>
      </c>
      <c r="E24" s="203">
        <v>20.774999999999999</v>
      </c>
    </row>
    <row r="25" spans="1:5">
      <c r="A25" s="208" t="s">
        <v>237</v>
      </c>
      <c r="B25" s="207">
        <v>448.62599999999998</v>
      </c>
      <c r="C25" s="204">
        <v>846.93100000000004</v>
      </c>
      <c r="D25" s="204">
        <v>935.55100000000004</v>
      </c>
      <c r="E25" s="203">
        <v>925.71</v>
      </c>
    </row>
    <row r="26" spans="1:5">
      <c r="A26" s="206" t="s">
        <v>246</v>
      </c>
      <c r="B26" s="201">
        <v>9752.4539999999997</v>
      </c>
      <c r="C26" s="201">
        <v>19161.721000000001</v>
      </c>
      <c r="D26" s="201">
        <v>21674.651999999998</v>
      </c>
      <c r="E26" s="200">
        <v>23961.975999999999</v>
      </c>
    </row>
    <row r="27" spans="1:5">
      <c r="A27" s="205" t="s">
        <v>245</v>
      </c>
      <c r="B27" s="204">
        <v>72</v>
      </c>
      <c r="C27" s="204">
        <v>56.320999999999998</v>
      </c>
      <c r="D27" s="204">
        <v>124.74</v>
      </c>
      <c r="E27" s="203">
        <v>123.10599999999999</v>
      </c>
    </row>
    <row r="28" spans="1:5">
      <c r="A28" s="215" t="s">
        <v>244</v>
      </c>
      <c r="B28" s="204">
        <v>739.98099999999999</v>
      </c>
      <c r="C28" s="204">
        <v>642.00400000000002</v>
      </c>
      <c r="D28" s="204">
        <v>840.38699999999994</v>
      </c>
      <c r="E28" s="203">
        <v>941.65700000000004</v>
      </c>
    </row>
    <row r="29" spans="1:5">
      <c r="A29" s="214" t="s">
        <v>243</v>
      </c>
      <c r="B29" s="204">
        <v>0</v>
      </c>
      <c r="C29" s="204">
        <v>0</v>
      </c>
      <c r="D29" s="204">
        <v>1</v>
      </c>
      <c r="E29" s="203">
        <v>0.29599999999999999</v>
      </c>
    </row>
    <row r="30" spans="1:5">
      <c r="A30" s="213" t="s">
        <v>242</v>
      </c>
      <c r="B30" s="204">
        <v>0</v>
      </c>
      <c r="C30" s="204">
        <v>0</v>
      </c>
      <c r="D30" s="204">
        <v>1</v>
      </c>
      <c r="E30" s="203">
        <v>0.29599999999999999</v>
      </c>
    </row>
    <row r="31" spans="1:5">
      <c r="A31" s="212" t="s">
        <v>77</v>
      </c>
      <c r="B31" s="204">
        <v>767.59799999999996</v>
      </c>
      <c r="C31" s="204">
        <v>5053.8100000000004</v>
      </c>
      <c r="D31" s="204">
        <v>6071.32</v>
      </c>
      <c r="E31" s="203">
        <v>7379.0119999999997</v>
      </c>
    </row>
    <row r="32" spans="1:5">
      <c r="A32" s="210" t="s">
        <v>241</v>
      </c>
      <c r="B32" s="207">
        <v>86.046999999999997</v>
      </c>
      <c r="C32" s="207">
        <v>238.398</v>
      </c>
      <c r="D32" s="211">
        <v>321.19900000000001</v>
      </c>
      <c r="E32" s="203">
        <v>421.92</v>
      </c>
    </row>
    <row r="33" spans="1:5">
      <c r="A33" s="210" t="s">
        <v>240</v>
      </c>
      <c r="B33" s="204">
        <v>681.55100000000004</v>
      </c>
      <c r="C33" s="204">
        <v>4815.4120000000003</v>
      </c>
      <c r="D33" s="204">
        <v>5750.1210000000001</v>
      </c>
      <c r="E33" s="203">
        <v>6957.0919999999996</v>
      </c>
    </row>
    <row r="34" spans="1:5">
      <c r="A34" s="209" t="s">
        <v>239</v>
      </c>
      <c r="B34" s="207">
        <v>375.62299999999999</v>
      </c>
      <c r="C34" s="204">
        <v>617.40300000000002</v>
      </c>
      <c r="D34" s="204">
        <v>709.673</v>
      </c>
      <c r="E34" s="203">
        <v>740.85799999999995</v>
      </c>
    </row>
    <row r="35" spans="1:5">
      <c r="A35" s="208" t="s">
        <v>238</v>
      </c>
      <c r="B35" s="207">
        <v>68</v>
      </c>
      <c r="C35" s="207">
        <v>73.783000000000001</v>
      </c>
      <c r="D35" s="204">
        <v>85.349000000000004</v>
      </c>
      <c r="E35" s="203">
        <v>96.58</v>
      </c>
    </row>
    <row r="36" spans="1:5">
      <c r="A36" s="208" t="s">
        <v>237</v>
      </c>
      <c r="B36" s="207">
        <v>307.62299999999999</v>
      </c>
      <c r="C36" s="204">
        <v>543.62</v>
      </c>
      <c r="D36" s="204">
        <v>624.32399999999996</v>
      </c>
      <c r="E36" s="203">
        <v>644.27800000000002</v>
      </c>
    </row>
    <row r="37" spans="1:5">
      <c r="A37" s="206" t="s">
        <v>236</v>
      </c>
      <c r="B37" s="201">
        <v>1143.221</v>
      </c>
      <c r="C37" s="201">
        <v>5671.2129999999997</v>
      </c>
      <c r="D37" s="201">
        <v>6781.9930000000004</v>
      </c>
      <c r="E37" s="200">
        <v>8120.1660000000002</v>
      </c>
    </row>
    <row r="38" spans="1:5">
      <c r="A38" s="205" t="s">
        <v>235</v>
      </c>
      <c r="B38" s="204">
        <v>50.442</v>
      </c>
      <c r="C38" s="204">
        <v>2043.63</v>
      </c>
      <c r="D38" s="204">
        <v>2981.6779999999999</v>
      </c>
      <c r="E38" s="203">
        <v>4372.1059999999998</v>
      </c>
    </row>
    <row r="39" spans="1:5">
      <c r="A39" s="202" t="s">
        <v>234</v>
      </c>
      <c r="B39" s="201">
        <v>8609.2330000000002</v>
      </c>
      <c r="C39" s="201">
        <v>13490.508</v>
      </c>
      <c r="D39" s="201">
        <v>14892.659</v>
      </c>
      <c r="E39" s="200">
        <v>15841.81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6B7ED0-11E9-4642-9D89-C38F3A77537A}">
  <sheetPr codeName="Munka18"/>
  <dimension ref="A1:F15"/>
  <sheetViews>
    <sheetView zoomScaleNormal="100" workbookViewId="0"/>
  </sheetViews>
  <sheetFormatPr defaultRowHeight="15"/>
  <cols>
    <col min="1" max="1" width="16.5703125" style="220" customWidth="1"/>
    <col min="2" max="4" width="13.28515625" style="220" customWidth="1"/>
    <col min="5" max="5" width="13.7109375" style="220" customWidth="1"/>
    <col min="6" max="6" width="13.28515625" style="220" customWidth="1"/>
    <col min="7" max="16384" width="9.140625" style="220"/>
  </cols>
  <sheetData>
    <row r="1" spans="1:6" ht="15" customHeight="1" thickBot="1">
      <c r="A1" s="228" t="s">
        <v>270</v>
      </c>
      <c r="B1" s="227"/>
      <c r="C1" s="227"/>
      <c r="D1" s="227"/>
      <c r="E1" s="227"/>
      <c r="F1" s="227"/>
    </row>
    <row r="2" spans="1:6" ht="39.75" customHeight="1">
      <c r="A2" s="226" t="s">
        <v>269</v>
      </c>
      <c r="B2" s="226" t="s">
        <v>268</v>
      </c>
      <c r="C2" s="197" t="s">
        <v>267</v>
      </c>
      <c r="D2" s="197" t="s">
        <v>266</v>
      </c>
      <c r="E2" s="197" t="s">
        <v>265</v>
      </c>
      <c r="F2" s="174" t="s">
        <v>75</v>
      </c>
    </row>
    <row r="3" spans="1:6" ht="10.5" customHeight="1">
      <c r="A3" s="169">
        <v>2008</v>
      </c>
      <c r="B3" s="225">
        <v>0</v>
      </c>
      <c r="C3" s="225">
        <v>1390.5897257667336</v>
      </c>
      <c r="D3" s="225">
        <v>2034.3730356372994</v>
      </c>
      <c r="E3" s="225">
        <v>701.70832595882155</v>
      </c>
      <c r="F3" s="225">
        <v>4126.6710873628545</v>
      </c>
    </row>
    <row r="4" spans="1:6" ht="10.5" customHeight="1">
      <c r="A4" s="169">
        <v>2009</v>
      </c>
      <c r="B4" s="225">
        <v>0</v>
      </c>
      <c r="C4" s="225">
        <v>4044.0658043786621</v>
      </c>
      <c r="D4" s="225">
        <v>4956.9232178955117</v>
      </c>
      <c r="E4" s="225">
        <v>554.79611222903759</v>
      </c>
      <c r="F4" s="225">
        <v>9555.7851345032122</v>
      </c>
    </row>
    <row r="5" spans="1:6" ht="10.5" customHeight="1">
      <c r="A5" s="169">
        <v>2010</v>
      </c>
      <c r="B5" s="223">
        <v>55.499728562615672</v>
      </c>
      <c r="C5" s="223">
        <v>3973.5384465808143</v>
      </c>
      <c r="D5" s="223">
        <v>5475.3414595420654</v>
      </c>
      <c r="E5" s="223">
        <v>1658.2747616013264</v>
      </c>
      <c r="F5" s="223">
        <v>11162.654396286822</v>
      </c>
    </row>
    <row r="6" spans="1:6" ht="10.5" customHeight="1">
      <c r="A6" s="169">
        <v>2011</v>
      </c>
      <c r="B6" s="223">
        <v>153.12989512646513</v>
      </c>
      <c r="C6" s="223">
        <v>3125.6917276019435</v>
      </c>
      <c r="D6" s="223">
        <v>3966.6257604586676</v>
      </c>
      <c r="E6" s="223">
        <v>1598.8223652936458</v>
      </c>
      <c r="F6" s="223">
        <v>8844.2697484807213</v>
      </c>
    </row>
    <row r="7" spans="1:6" ht="10.5" customHeight="1">
      <c r="A7" s="169">
        <v>2012</v>
      </c>
      <c r="B7" s="223">
        <v>0</v>
      </c>
      <c r="C7" s="223">
        <v>2894.2818877932605</v>
      </c>
      <c r="D7" s="223">
        <v>2032.1250935071328</v>
      </c>
      <c r="E7" s="223">
        <v>2029.7608324238122</v>
      </c>
      <c r="F7" s="223">
        <v>6956.1678137242052</v>
      </c>
    </row>
    <row r="8" spans="1:6" ht="10.5" customHeight="1">
      <c r="A8" s="169">
        <v>2013</v>
      </c>
      <c r="B8" s="223">
        <v>57.244299429364588</v>
      </c>
      <c r="C8" s="223">
        <v>2064.3898087284856</v>
      </c>
      <c r="D8" s="223">
        <v>1081.7549856704966</v>
      </c>
      <c r="E8" s="223">
        <v>847.11232875570624</v>
      </c>
      <c r="F8" s="223">
        <v>4050.5014225840532</v>
      </c>
    </row>
    <row r="9" spans="1:6" ht="10.5" customHeight="1">
      <c r="A9" s="169">
        <v>2014</v>
      </c>
      <c r="B9" s="223">
        <v>0</v>
      </c>
      <c r="C9" s="223">
        <v>2741.9399836445095</v>
      </c>
      <c r="D9" s="223">
        <v>1684.188017557449</v>
      </c>
      <c r="E9" s="223">
        <v>1280.1567810694014</v>
      </c>
      <c r="F9" s="223">
        <v>5706.2847822713593</v>
      </c>
    </row>
    <row r="10" spans="1:6" ht="10.5" customHeight="1">
      <c r="A10" s="169">
        <v>2015</v>
      </c>
      <c r="B10" s="223">
        <v>35.127779148673653</v>
      </c>
      <c r="C10" s="223">
        <v>1820.8948819620603</v>
      </c>
      <c r="D10" s="223">
        <v>668.45075670619985</v>
      </c>
      <c r="E10" s="223">
        <v>1060.5640530343537</v>
      </c>
      <c r="F10" s="223">
        <v>3585.0374708512873</v>
      </c>
    </row>
    <row r="11" spans="1:6" ht="10.5" customHeight="1">
      <c r="A11" s="169">
        <v>2016</v>
      </c>
      <c r="B11" s="223">
        <v>0</v>
      </c>
      <c r="C11" s="223">
        <v>2701.379270469155</v>
      </c>
      <c r="D11" s="223">
        <v>1384.3920416809453</v>
      </c>
      <c r="E11" s="223">
        <v>284.96033863795498</v>
      </c>
      <c r="F11" s="223">
        <v>4370.731650788055</v>
      </c>
    </row>
    <row r="12" spans="1:6" ht="10.5" customHeight="1">
      <c r="A12" s="169">
        <v>2017</v>
      </c>
      <c r="B12" s="223">
        <v>0</v>
      </c>
      <c r="C12" s="223">
        <v>3217.6778585903762</v>
      </c>
      <c r="D12" s="223">
        <v>154.28871019818013</v>
      </c>
      <c r="E12" s="223">
        <v>246.30925360452653</v>
      </c>
      <c r="F12" s="223">
        <v>3618.2758223930828</v>
      </c>
    </row>
    <row r="13" spans="1:6" ht="10.5" customHeight="1">
      <c r="A13" s="169">
        <v>2018</v>
      </c>
      <c r="B13" s="223">
        <v>0</v>
      </c>
      <c r="C13" s="223">
        <v>248.50670699999998</v>
      </c>
      <c r="D13" s="223">
        <v>56.498886515306907</v>
      </c>
      <c r="E13" s="223">
        <v>128.85803080640807</v>
      </c>
      <c r="F13" s="223">
        <v>433.86362432171495</v>
      </c>
    </row>
    <row r="14" spans="1:6" ht="10.5" customHeight="1">
      <c r="A14" s="224" t="s">
        <v>264</v>
      </c>
      <c r="B14" s="223">
        <v>0</v>
      </c>
      <c r="C14" s="223">
        <v>2523.4124286733495</v>
      </c>
      <c r="D14" s="223">
        <v>327.84445082198488</v>
      </c>
      <c r="E14" s="223">
        <v>1321.1804578478573</v>
      </c>
      <c r="F14" s="223">
        <v>4172.4373373431918</v>
      </c>
    </row>
    <row r="15" spans="1:6" ht="12.6" customHeight="1">
      <c r="A15" s="222" t="s">
        <v>75</v>
      </c>
      <c r="B15" s="221">
        <v>301.00170226711907</v>
      </c>
      <c r="C15" s="221">
        <v>30746.36853118935</v>
      </c>
      <c r="D15" s="221">
        <v>23822.806416191233</v>
      </c>
      <c r="E15" s="221">
        <v>11712.503641262851</v>
      </c>
      <c r="F15" s="221">
        <v>66582.680290910561</v>
      </c>
    </row>
  </sheetData>
  <pageMargins left="0.74803149606299213" right="0.74803149606299213" top="0.62992125984251968" bottom="0.86614173228346458" header="0.51181102362204722" footer="0.59055118110236227"/>
  <pageSetup paperSize="9" orientation="landscape" cellComments="atEnd" r:id="rId1"/>
  <headerFooter alignWithMargins="0"/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58D220-746D-4871-B593-D4B89F17DCB7}">
  <sheetPr codeName="Munka19"/>
  <dimension ref="A1:E10"/>
  <sheetViews>
    <sheetView zoomScaleNormal="100" workbookViewId="0">
      <selection sqref="A1:D1"/>
    </sheetView>
  </sheetViews>
  <sheetFormatPr defaultRowHeight="15"/>
  <cols>
    <col min="1" max="1" width="38.42578125" style="220" customWidth="1"/>
    <col min="2" max="4" width="11.5703125" style="220" customWidth="1"/>
    <col min="5" max="16384" width="9.140625" style="220"/>
  </cols>
  <sheetData>
    <row r="1" spans="1:5" ht="15" customHeight="1" thickBot="1">
      <c r="A1" s="295" t="s">
        <v>279</v>
      </c>
      <c r="B1" s="295"/>
      <c r="C1" s="295"/>
      <c r="D1" s="295"/>
    </row>
    <row r="2" spans="1:5" ht="15" customHeight="1">
      <c r="A2" s="234" t="s">
        <v>278</v>
      </c>
      <c r="B2" s="174">
        <v>2000</v>
      </c>
      <c r="C2" s="174">
        <v>2005</v>
      </c>
      <c r="D2" s="174">
        <v>2006</v>
      </c>
      <c r="E2" s="174">
        <v>2007</v>
      </c>
    </row>
    <row r="3" spans="1:5" ht="11.1" customHeight="1">
      <c r="A3" s="222" t="s">
        <v>277</v>
      </c>
      <c r="B3" s="232">
        <v>2982</v>
      </c>
      <c r="C3" s="232">
        <v>4761</v>
      </c>
      <c r="D3" s="233">
        <v>5091</v>
      </c>
      <c r="E3" s="232">
        <v>5477</v>
      </c>
    </row>
    <row r="4" spans="1:5" ht="11.1" customHeight="1">
      <c r="A4" s="186" t="s">
        <v>153</v>
      </c>
      <c r="B4" s="229"/>
      <c r="C4" s="229"/>
      <c r="D4" s="229"/>
    </row>
    <row r="5" spans="1:5" ht="11.1" customHeight="1">
      <c r="A5" s="189" t="s">
        <v>276</v>
      </c>
      <c r="B5" s="229">
        <v>1</v>
      </c>
      <c r="C5" s="229">
        <v>1</v>
      </c>
      <c r="D5" s="229">
        <v>1</v>
      </c>
      <c r="E5" s="131">
        <v>1</v>
      </c>
    </row>
    <row r="6" spans="1:5" ht="11.1" customHeight="1">
      <c r="A6" s="189" t="s">
        <v>275</v>
      </c>
      <c r="B6" s="229">
        <v>30</v>
      </c>
      <c r="C6" s="229">
        <v>30</v>
      </c>
      <c r="D6" s="229">
        <v>32</v>
      </c>
      <c r="E6" s="131">
        <v>31</v>
      </c>
    </row>
    <row r="7" spans="1:5" ht="21.95" customHeight="1">
      <c r="A7" s="231" t="s">
        <v>274</v>
      </c>
      <c r="B7" s="229">
        <v>12</v>
      </c>
      <c r="C7" s="229">
        <v>8</v>
      </c>
      <c r="D7" s="229">
        <v>8</v>
      </c>
      <c r="E7" s="229">
        <v>8</v>
      </c>
    </row>
    <row r="8" spans="1:5" ht="11.1" customHeight="1">
      <c r="A8" s="189" t="s">
        <v>273</v>
      </c>
      <c r="B8" s="229">
        <v>199</v>
      </c>
      <c r="C8" s="229">
        <v>177</v>
      </c>
      <c r="D8" s="229">
        <v>168</v>
      </c>
      <c r="E8" s="131">
        <v>157</v>
      </c>
    </row>
    <row r="9" spans="1:5" ht="11.1" customHeight="1">
      <c r="A9" s="189" t="s">
        <v>272</v>
      </c>
      <c r="B9" s="229">
        <v>23</v>
      </c>
      <c r="C9" s="229">
        <v>28</v>
      </c>
      <c r="D9" s="229">
        <v>29</v>
      </c>
      <c r="E9" s="131">
        <v>30</v>
      </c>
    </row>
    <row r="10" spans="1:5" ht="11.1" customHeight="1">
      <c r="A10" s="189" t="s">
        <v>271</v>
      </c>
      <c r="B10" s="229">
        <v>2717</v>
      </c>
      <c r="C10" s="229">
        <v>4517</v>
      </c>
      <c r="D10" s="230">
        <v>4853</v>
      </c>
      <c r="E10" s="229">
        <f>+E3-E5-E6-E7-E8-E9</f>
        <v>5250</v>
      </c>
    </row>
  </sheetData>
  <mergeCells count="1">
    <mergeCell ref="A1:D1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D50032-5F48-480C-80A5-9D716A1756FD}">
  <sheetPr codeName="Munka2"/>
  <dimension ref="A1:E24"/>
  <sheetViews>
    <sheetView zoomScaleNormal="100" workbookViewId="0"/>
  </sheetViews>
  <sheetFormatPr defaultRowHeight="11.25"/>
  <cols>
    <col min="1" max="1" width="49.28515625" style="1" customWidth="1"/>
    <col min="2" max="5" width="9.5703125" style="1" customWidth="1"/>
    <col min="6" max="16384" width="9.140625" style="1"/>
  </cols>
  <sheetData>
    <row r="1" spans="1:5" ht="12" thickBot="1">
      <c r="A1" s="21" t="s">
        <v>23</v>
      </c>
      <c r="B1" s="20"/>
      <c r="C1" s="20"/>
      <c r="D1" s="20"/>
      <c r="E1" s="20"/>
    </row>
    <row r="2" spans="1:5">
      <c r="A2" s="19" t="s">
        <v>22</v>
      </c>
      <c r="B2" s="18">
        <v>2000</v>
      </c>
      <c r="C2" s="16">
        <v>2005</v>
      </c>
      <c r="D2" s="17">
        <v>2006</v>
      </c>
      <c r="E2" s="16">
        <v>2007</v>
      </c>
    </row>
    <row r="3" spans="1:5">
      <c r="A3" s="15" t="s">
        <v>21</v>
      </c>
      <c r="B3" s="9">
        <v>600.1</v>
      </c>
      <c r="C3" s="7">
        <v>955.9</v>
      </c>
      <c r="D3" s="8">
        <v>1076.5493999999999</v>
      </c>
      <c r="E3" s="7">
        <v>1101.2866000000001</v>
      </c>
    </row>
    <row r="4" spans="1:5">
      <c r="A4" s="13" t="s">
        <v>20</v>
      </c>
      <c r="B4" s="9">
        <v>142.5</v>
      </c>
      <c r="C4" s="7">
        <v>274.7</v>
      </c>
      <c r="D4" s="8">
        <v>242.4504</v>
      </c>
      <c r="E4" s="7">
        <v>262.5872</v>
      </c>
    </row>
    <row r="5" spans="1:5">
      <c r="A5" s="13" t="s">
        <v>19</v>
      </c>
      <c r="B5" s="9">
        <v>212.4</v>
      </c>
      <c r="C5" s="7">
        <v>454</v>
      </c>
      <c r="D5" s="8">
        <v>497.05829999999997</v>
      </c>
      <c r="E5" s="7">
        <v>529.34219999999993</v>
      </c>
    </row>
    <row r="6" spans="1:5" s="11" customFormat="1">
      <c r="A6" s="12" t="s">
        <v>18</v>
      </c>
      <c r="B6" s="2">
        <v>955.1</v>
      </c>
      <c r="C6" s="4">
        <v>1684.6</v>
      </c>
      <c r="D6" s="6">
        <v>1816.0581000000002</v>
      </c>
      <c r="E6" s="6">
        <v>1893.2159999999999</v>
      </c>
    </row>
    <row r="7" spans="1:5">
      <c r="A7" s="13" t="s">
        <v>17</v>
      </c>
      <c r="B7" s="7">
        <v>629</v>
      </c>
      <c r="C7" s="7">
        <v>1403.9</v>
      </c>
      <c r="D7" s="8">
        <v>1484.5427</v>
      </c>
      <c r="E7" s="7">
        <v>1550.8375000000001</v>
      </c>
    </row>
    <row r="8" spans="1:5">
      <c r="A8" s="13" t="s">
        <v>16</v>
      </c>
      <c r="B8" s="9">
        <v>551.70000000000005</v>
      </c>
      <c r="C8" s="7">
        <v>1148.3</v>
      </c>
      <c r="D8" s="8">
        <v>1231.7018999999998</v>
      </c>
      <c r="E8" s="7">
        <v>1167.3003000000001</v>
      </c>
    </row>
    <row r="9" spans="1:5">
      <c r="A9" s="13" t="s">
        <v>15</v>
      </c>
      <c r="B9" s="7">
        <v>1893.6</v>
      </c>
      <c r="C9" s="7">
        <v>3536.5</v>
      </c>
      <c r="D9" s="8">
        <v>4045.5522999999998</v>
      </c>
      <c r="E9" s="7">
        <v>4276.4129000000003</v>
      </c>
    </row>
    <row r="10" spans="1:5" ht="12" customHeight="1">
      <c r="A10" s="14" t="s">
        <v>14</v>
      </c>
      <c r="B10" s="9">
        <v>207.1</v>
      </c>
      <c r="C10" s="7">
        <v>503.1</v>
      </c>
      <c r="D10" s="8">
        <v>515.11040000000003</v>
      </c>
      <c r="E10" s="7">
        <v>508.9375</v>
      </c>
    </row>
    <row r="11" spans="1:5">
      <c r="A11" s="13" t="s">
        <v>13</v>
      </c>
      <c r="B11" s="9">
        <v>171.6</v>
      </c>
      <c r="C11" s="7">
        <v>324.7</v>
      </c>
      <c r="D11" s="8">
        <v>355.4196</v>
      </c>
      <c r="E11" s="7">
        <v>359.32890000000003</v>
      </c>
    </row>
    <row r="12" spans="1:5" s="11" customFormat="1">
      <c r="A12" s="12" t="s">
        <v>12</v>
      </c>
      <c r="B12" s="2">
        <v>3452.9</v>
      </c>
      <c r="C12" s="3">
        <v>6916.5</v>
      </c>
      <c r="D12" s="6">
        <v>7632.3269</v>
      </c>
      <c r="E12" s="6">
        <v>7862.8170999999993</v>
      </c>
    </row>
    <row r="13" spans="1:5">
      <c r="A13" s="13" t="s">
        <v>11</v>
      </c>
      <c r="B13" s="9">
        <v>2.4</v>
      </c>
      <c r="C13" s="7">
        <v>5.5</v>
      </c>
      <c r="D13" s="8">
        <v>3.7146999999999997</v>
      </c>
      <c r="E13" s="7">
        <v>4.2288000000000006</v>
      </c>
    </row>
    <row r="14" spans="1:5">
      <c r="A14" s="13" t="s">
        <v>10</v>
      </c>
      <c r="B14" s="9">
        <v>188.6</v>
      </c>
      <c r="C14" s="7">
        <v>351.4</v>
      </c>
      <c r="D14" s="8">
        <v>373.7149</v>
      </c>
      <c r="E14" s="7">
        <v>378.03290000000004</v>
      </c>
    </row>
    <row r="15" spans="1:5">
      <c r="A15" s="13" t="s">
        <v>9</v>
      </c>
      <c r="B15" s="9">
        <v>23.7</v>
      </c>
      <c r="C15" s="7">
        <v>44.7</v>
      </c>
      <c r="D15" s="8">
        <v>48.550400000000003</v>
      </c>
      <c r="E15" s="7">
        <v>44.157800000000002</v>
      </c>
    </row>
    <row r="16" spans="1:5">
      <c r="A16" s="13" t="s">
        <v>8</v>
      </c>
      <c r="B16" s="7">
        <v>299</v>
      </c>
      <c r="C16" s="7">
        <v>628</v>
      </c>
      <c r="D16" s="8">
        <v>976.68459999999993</v>
      </c>
      <c r="E16" s="7">
        <v>1011.9365</v>
      </c>
    </row>
    <row r="17" spans="1:5">
      <c r="A17" s="13" t="s">
        <v>7</v>
      </c>
      <c r="B17" s="7">
        <v>196.8</v>
      </c>
      <c r="C17" s="7">
        <v>320</v>
      </c>
      <c r="D17" s="8">
        <v>416.96859999999998</v>
      </c>
      <c r="E17" s="7">
        <v>307.78129999999999</v>
      </c>
    </row>
    <row r="18" spans="1:5">
      <c r="A18" s="13" t="s">
        <v>6</v>
      </c>
      <c r="B18" s="9">
        <v>102.7</v>
      </c>
      <c r="C18" s="7">
        <v>166.8</v>
      </c>
      <c r="D18" s="8">
        <v>181.9015</v>
      </c>
      <c r="E18" s="7">
        <v>216.95660000000001</v>
      </c>
    </row>
    <row r="19" spans="1:5" s="11" customFormat="1">
      <c r="A19" s="12" t="s">
        <v>5</v>
      </c>
      <c r="B19" s="4">
        <v>813.2</v>
      </c>
      <c r="C19" s="2">
        <v>1516.4</v>
      </c>
      <c r="D19" s="6">
        <v>2001.5346999999999</v>
      </c>
      <c r="E19" s="6">
        <v>1963.0938999999998</v>
      </c>
    </row>
    <row r="20" spans="1:5">
      <c r="A20" s="10" t="s">
        <v>4</v>
      </c>
      <c r="B20" s="9">
        <v>801.2</v>
      </c>
      <c r="C20" s="7">
        <v>914.4</v>
      </c>
      <c r="D20" s="8">
        <v>983.28909999999996</v>
      </c>
      <c r="E20" s="7">
        <v>1006.0649000000001</v>
      </c>
    </row>
    <row r="21" spans="1:5">
      <c r="A21" s="10" t="s">
        <v>3</v>
      </c>
      <c r="B21" s="9">
        <v>25.8</v>
      </c>
      <c r="C21" s="9">
        <v>228.9</v>
      </c>
      <c r="D21" s="8">
        <v>232.89510000000001</v>
      </c>
      <c r="E21" s="7">
        <v>271.7595</v>
      </c>
    </row>
    <row r="22" spans="1:5">
      <c r="A22" s="5" t="s">
        <v>2</v>
      </c>
      <c r="B22" s="2">
        <v>6048.3</v>
      </c>
      <c r="C22" s="4">
        <v>11260.8</v>
      </c>
      <c r="D22" s="6">
        <v>12666.1039</v>
      </c>
      <c r="E22" s="2">
        <v>12996.9514</v>
      </c>
    </row>
    <row r="23" spans="1:5">
      <c r="A23" s="5" t="s">
        <v>1</v>
      </c>
      <c r="B23" s="2">
        <v>5606.1</v>
      </c>
      <c r="C23" s="4">
        <v>10193.200000000001</v>
      </c>
      <c r="D23" s="6">
        <v>10467.0944</v>
      </c>
      <c r="E23" s="2">
        <v>11635.519199999999</v>
      </c>
    </row>
    <row r="24" spans="1:5">
      <c r="A24" s="5" t="s">
        <v>0</v>
      </c>
      <c r="B24" s="4">
        <v>-442.2</v>
      </c>
      <c r="C24" s="4">
        <v>-1067.5999999999999</v>
      </c>
      <c r="D24" s="3">
        <v>-2199.0095000000001</v>
      </c>
      <c r="E24" s="2">
        <v>-1361.4322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9B1D82-12E9-4342-B317-C152F01E3596}">
  <sheetPr codeName="Munka20"/>
  <dimension ref="A1:E15"/>
  <sheetViews>
    <sheetView zoomScaleNormal="100" workbookViewId="0">
      <selection sqref="A1:D1"/>
    </sheetView>
  </sheetViews>
  <sheetFormatPr defaultRowHeight="15"/>
  <cols>
    <col min="1" max="1" width="44" style="220" customWidth="1"/>
    <col min="2" max="4" width="9.7109375" style="220" customWidth="1"/>
    <col min="5" max="16384" width="9.140625" style="220"/>
  </cols>
  <sheetData>
    <row r="1" spans="1:5" ht="15" customHeight="1" thickBot="1">
      <c r="A1" s="296" t="s">
        <v>292</v>
      </c>
      <c r="B1" s="296"/>
      <c r="C1" s="296"/>
      <c r="D1" s="296"/>
    </row>
    <row r="2" spans="1:5" ht="15" customHeight="1" thickBot="1">
      <c r="A2" s="240" t="s">
        <v>87</v>
      </c>
      <c r="B2" s="239">
        <v>2000</v>
      </c>
      <c r="C2" s="239">
        <v>2005</v>
      </c>
      <c r="D2" s="239">
        <v>2006</v>
      </c>
      <c r="E2" s="239">
        <v>2007</v>
      </c>
    </row>
    <row r="3" spans="1:5" ht="11.1" customHeight="1">
      <c r="A3" s="186" t="s">
        <v>291</v>
      </c>
      <c r="B3" s="9">
        <v>1021.8</v>
      </c>
      <c r="C3" s="9">
        <v>1788.2</v>
      </c>
      <c r="D3" s="9">
        <v>2039</v>
      </c>
      <c r="E3" s="7">
        <v>2257.7440000000001</v>
      </c>
    </row>
    <row r="4" spans="1:5" ht="21.95" customHeight="1">
      <c r="A4" s="142" t="s">
        <v>290</v>
      </c>
      <c r="B4" s="9">
        <v>594.4</v>
      </c>
      <c r="C4" s="9">
        <v>528.5</v>
      </c>
      <c r="D4" s="9">
        <v>617.6</v>
      </c>
      <c r="E4" s="7">
        <v>683.154</v>
      </c>
    </row>
    <row r="5" spans="1:5" ht="11.1" customHeight="1">
      <c r="A5" s="186" t="s">
        <v>289</v>
      </c>
      <c r="B5" s="9">
        <v>32.9</v>
      </c>
      <c r="C5" s="9">
        <v>88.2</v>
      </c>
      <c r="D5" s="9">
        <v>81.3</v>
      </c>
      <c r="E5" s="7">
        <v>110.214</v>
      </c>
    </row>
    <row r="6" spans="1:5" ht="11.1" customHeight="1">
      <c r="A6" s="222" t="s">
        <v>288</v>
      </c>
      <c r="B6" s="4">
        <v>1649.1</v>
      </c>
      <c r="C6" s="4">
        <v>2405</v>
      </c>
      <c r="D6" s="4">
        <v>2737.8</v>
      </c>
      <c r="E6" s="2">
        <v>3051.1120000000001</v>
      </c>
    </row>
    <row r="7" spans="1:5" ht="11.1" customHeight="1">
      <c r="A7" s="186" t="s">
        <v>287</v>
      </c>
      <c r="B7" s="9">
        <v>884</v>
      </c>
      <c r="C7" s="9">
        <v>1600.3</v>
      </c>
      <c r="D7" s="9">
        <v>1838.3</v>
      </c>
      <c r="E7" s="7">
        <v>2067.8818849999998</v>
      </c>
    </row>
    <row r="8" spans="1:5" ht="11.1" customHeight="1">
      <c r="A8" s="186" t="s">
        <v>232</v>
      </c>
      <c r="B8" s="9">
        <v>1769.9</v>
      </c>
      <c r="C8" s="9">
        <v>3588.5</v>
      </c>
      <c r="D8" s="9">
        <v>3995</v>
      </c>
      <c r="E8" s="7">
        <v>4280.4418020000003</v>
      </c>
    </row>
    <row r="9" spans="1:5" ht="11.1" customHeight="1">
      <c r="A9" s="236" t="s">
        <v>286</v>
      </c>
      <c r="B9" s="235">
        <v>2653.8</v>
      </c>
      <c r="C9" s="3">
        <v>5188.8</v>
      </c>
      <c r="D9" s="3">
        <v>5833.3</v>
      </c>
      <c r="E9" s="2">
        <v>6348.3236870000001</v>
      </c>
    </row>
    <row r="10" spans="1:5" ht="11.1" customHeight="1">
      <c r="A10" s="191" t="s">
        <v>285</v>
      </c>
      <c r="B10" s="158">
        <v>3026.8</v>
      </c>
      <c r="C10" s="238">
        <v>5464</v>
      </c>
      <c r="D10" s="158">
        <v>6079.9</v>
      </c>
      <c r="E10" s="7">
        <v>6588.7073970000019</v>
      </c>
    </row>
    <row r="11" spans="1:5" ht="11.1" customHeight="1">
      <c r="A11" s="236" t="s">
        <v>284</v>
      </c>
      <c r="B11" s="235">
        <v>5680.6</v>
      </c>
      <c r="C11" s="235">
        <v>10652.8</v>
      </c>
      <c r="D11" s="3">
        <v>11913.2</v>
      </c>
      <c r="E11" s="2">
        <v>12937.031084000002</v>
      </c>
    </row>
    <row r="12" spans="1:5" ht="11.1" customHeight="1">
      <c r="A12" s="191" t="s">
        <v>283</v>
      </c>
      <c r="B12" s="158">
        <v>26.1</v>
      </c>
      <c r="C12" s="158">
        <v>24.4</v>
      </c>
      <c r="D12" s="158">
        <v>73.400000000000006</v>
      </c>
      <c r="E12" s="7">
        <v>81.855999999999995</v>
      </c>
    </row>
    <row r="13" spans="1:5" ht="21.95" customHeight="1">
      <c r="A13" s="237" t="s">
        <v>282</v>
      </c>
      <c r="B13" s="158">
        <v>80.8</v>
      </c>
      <c r="C13" s="158">
        <v>497.3</v>
      </c>
      <c r="D13" s="158">
        <v>763.6</v>
      </c>
      <c r="E13" s="7">
        <v>977.5859790583487</v>
      </c>
    </row>
    <row r="14" spans="1:5" ht="11.1" customHeight="1">
      <c r="A14" s="191" t="s">
        <v>281</v>
      </c>
      <c r="B14" s="158">
        <v>342</v>
      </c>
      <c r="C14" s="158">
        <v>56.2</v>
      </c>
      <c r="D14" s="158">
        <v>34.9</v>
      </c>
      <c r="E14" s="7">
        <v>199.59401099999999</v>
      </c>
    </row>
    <row r="15" spans="1:5" ht="11.1" customHeight="1">
      <c r="A15" s="236" t="s">
        <v>280</v>
      </c>
      <c r="B15" s="3">
        <v>6129.5</v>
      </c>
      <c r="C15" s="235">
        <v>11230.7</v>
      </c>
      <c r="D15" s="3">
        <v>12785.1</v>
      </c>
      <c r="E15" s="2">
        <v>14196.06707405835</v>
      </c>
    </row>
  </sheetData>
  <mergeCells count="1">
    <mergeCell ref="A1:D1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9BC2EF-2852-4411-AA13-4F9F84A8D11C}">
  <sheetPr codeName="Munka21"/>
  <dimension ref="A1:H38"/>
  <sheetViews>
    <sheetView zoomScaleNormal="100" workbookViewId="0"/>
  </sheetViews>
  <sheetFormatPr defaultRowHeight="15"/>
  <cols>
    <col min="1" max="1" width="42.28515625" style="220" customWidth="1"/>
    <col min="2" max="2" width="11.7109375" style="220" customWidth="1"/>
    <col min="3" max="4" width="11.5703125" style="220" customWidth="1"/>
    <col min="5" max="6" width="11" style="220" customWidth="1"/>
    <col min="7" max="16384" width="9.140625" style="220"/>
  </cols>
  <sheetData>
    <row r="1" spans="1:8" ht="14.1" customHeight="1">
      <c r="A1" s="255" t="s">
        <v>329</v>
      </c>
      <c r="B1" s="254"/>
      <c r="C1" s="254"/>
      <c r="D1" s="254"/>
      <c r="E1" s="254"/>
      <c r="F1" s="254"/>
    </row>
    <row r="2" spans="1:8" ht="15" customHeight="1">
      <c r="A2" s="253" t="s">
        <v>87</v>
      </c>
      <c r="B2" s="253">
        <v>2001</v>
      </c>
      <c r="C2" s="253">
        <v>2002</v>
      </c>
      <c r="D2" s="253">
        <v>2003</v>
      </c>
      <c r="E2" s="253">
        <v>2004</v>
      </c>
      <c r="F2" s="253">
        <v>2005</v>
      </c>
      <c r="G2" s="252">
        <v>2006</v>
      </c>
      <c r="H2" s="252" t="s">
        <v>328</v>
      </c>
    </row>
    <row r="3" spans="1:8" ht="18.95" customHeight="1">
      <c r="A3" s="251" t="s">
        <v>327</v>
      </c>
      <c r="B3" s="251"/>
      <c r="C3" s="251"/>
      <c r="D3" s="251"/>
      <c r="E3" s="251"/>
      <c r="F3" s="251"/>
      <c r="G3" s="251"/>
    </row>
    <row r="4" spans="1:8" ht="9.9499999999999993" customHeight="1">
      <c r="A4" s="219" t="s">
        <v>326</v>
      </c>
      <c r="B4" s="242">
        <v>430369</v>
      </c>
      <c r="C4" s="242">
        <v>413420</v>
      </c>
      <c r="D4" s="242">
        <v>281163</v>
      </c>
      <c r="E4" s="242">
        <v>205522</v>
      </c>
      <c r="F4" s="242">
        <v>174139</v>
      </c>
      <c r="G4" s="242">
        <v>171619</v>
      </c>
      <c r="H4" s="241">
        <v>149512</v>
      </c>
    </row>
    <row r="5" spans="1:8" ht="9.9499999999999993" customHeight="1">
      <c r="A5" s="245" t="s">
        <v>325</v>
      </c>
      <c r="B5" s="244">
        <v>389458</v>
      </c>
      <c r="C5" s="244">
        <v>393970</v>
      </c>
      <c r="D5" s="244">
        <v>269293</v>
      </c>
      <c r="E5" s="244">
        <v>195181</v>
      </c>
      <c r="F5" s="244">
        <v>169528</v>
      </c>
      <c r="G5" s="244">
        <v>171313</v>
      </c>
      <c r="H5" s="243">
        <v>149511</v>
      </c>
    </row>
    <row r="6" spans="1:8" ht="9.9499999999999993" customHeight="1">
      <c r="A6" s="245" t="s">
        <v>324</v>
      </c>
      <c r="B6" s="244">
        <v>40186</v>
      </c>
      <c r="C6" s="244">
        <v>18697</v>
      </c>
      <c r="D6" s="244">
        <v>10424</v>
      </c>
      <c r="E6" s="244">
        <v>9583</v>
      </c>
      <c r="F6" s="244">
        <v>3924</v>
      </c>
      <c r="G6" s="244">
        <v>303</v>
      </c>
      <c r="H6" s="243">
        <v>0</v>
      </c>
    </row>
    <row r="7" spans="1:8" ht="9.9499999999999993" customHeight="1">
      <c r="A7" s="245" t="s">
        <v>323</v>
      </c>
      <c r="B7" s="244">
        <v>725</v>
      </c>
      <c r="C7" s="244">
        <v>753</v>
      </c>
      <c r="D7" s="244">
        <v>1446</v>
      </c>
      <c r="E7" s="244">
        <v>758</v>
      </c>
      <c r="F7" s="244">
        <v>687</v>
      </c>
      <c r="G7" s="244">
        <v>3</v>
      </c>
      <c r="H7" s="243">
        <v>1</v>
      </c>
    </row>
    <row r="8" spans="1:8" ht="9.9499999999999993" customHeight="1">
      <c r="A8" s="219" t="s">
        <v>322</v>
      </c>
      <c r="B8" s="242">
        <v>4789003</v>
      </c>
      <c r="C8" s="242">
        <v>3644566</v>
      </c>
      <c r="D8" s="242">
        <v>3763029</v>
      </c>
      <c r="E8" s="242">
        <v>3581087</v>
      </c>
      <c r="F8" s="242">
        <v>4432773</v>
      </c>
      <c r="G8" s="242">
        <v>4558183</v>
      </c>
      <c r="H8" s="241">
        <v>4436866</v>
      </c>
    </row>
    <row r="9" spans="1:8" ht="9.9499999999999993" customHeight="1">
      <c r="A9" s="245" t="s">
        <v>321</v>
      </c>
      <c r="B9" s="244">
        <v>3004098</v>
      </c>
      <c r="C9" s="244">
        <v>2340223</v>
      </c>
      <c r="D9" s="244">
        <v>2659072</v>
      </c>
      <c r="E9" s="244">
        <v>2847446</v>
      </c>
      <c r="F9" s="244">
        <v>3931059</v>
      </c>
      <c r="G9" s="244">
        <v>4082279</v>
      </c>
      <c r="H9" s="243">
        <v>4091604</v>
      </c>
    </row>
    <row r="10" spans="1:8" ht="9.9499999999999993" customHeight="1">
      <c r="A10" s="245" t="s">
        <v>320</v>
      </c>
      <c r="B10" s="244">
        <v>1166917</v>
      </c>
      <c r="C10" s="244">
        <v>851814</v>
      </c>
      <c r="D10" s="244">
        <v>622609</v>
      </c>
      <c r="E10" s="244">
        <v>402883</v>
      </c>
      <c r="F10" s="244">
        <v>117253</v>
      </c>
      <c r="G10" s="244">
        <v>102852</v>
      </c>
      <c r="H10" s="243">
        <v>7583</v>
      </c>
    </row>
    <row r="11" spans="1:8" ht="9.9499999999999993" customHeight="1">
      <c r="A11" s="245" t="s">
        <v>319</v>
      </c>
      <c r="B11" s="244">
        <v>4202</v>
      </c>
      <c r="C11" s="244">
        <v>2148</v>
      </c>
      <c r="D11" s="244">
        <v>2027</v>
      </c>
      <c r="E11" s="244">
        <v>1442</v>
      </c>
      <c r="F11" s="244">
        <v>114</v>
      </c>
      <c r="G11" s="244">
        <v>0</v>
      </c>
      <c r="H11" s="243">
        <v>0</v>
      </c>
    </row>
    <row r="12" spans="1:8" ht="9.9499999999999993" customHeight="1">
      <c r="A12" s="245" t="s">
        <v>318</v>
      </c>
      <c r="B12" s="244">
        <v>613786</v>
      </c>
      <c r="C12" s="244">
        <v>450381</v>
      </c>
      <c r="D12" s="244">
        <v>479321</v>
      </c>
      <c r="E12" s="244">
        <v>329316</v>
      </c>
      <c r="F12" s="244">
        <v>384347</v>
      </c>
      <c r="G12" s="244">
        <v>373052</v>
      </c>
      <c r="H12" s="243">
        <v>337679</v>
      </c>
    </row>
    <row r="13" spans="1:8" ht="9.9499999999999993" customHeight="1">
      <c r="A13" s="219" t="s">
        <v>317</v>
      </c>
      <c r="B13" s="242">
        <v>24504</v>
      </c>
      <c r="C13" s="242">
        <v>23652</v>
      </c>
      <c r="D13" s="242">
        <v>23719</v>
      </c>
      <c r="E13" s="242">
        <v>26562</v>
      </c>
      <c r="F13" s="242">
        <v>30915</v>
      </c>
      <c r="G13" s="242">
        <v>32637</v>
      </c>
      <c r="H13" s="241">
        <v>36764</v>
      </c>
    </row>
    <row r="14" spans="1:8" ht="9.9499999999999993" customHeight="1">
      <c r="A14" s="245" t="s">
        <v>316</v>
      </c>
      <c r="B14" s="242"/>
      <c r="C14" s="242"/>
      <c r="D14" s="242"/>
      <c r="E14" s="242"/>
      <c r="F14" s="242"/>
      <c r="G14" s="250"/>
      <c r="H14" s="243"/>
    </row>
    <row r="15" spans="1:8" ht="9.9499999999999993" customHeight="1">
      <c r="A15" s="249" t="s">
        <v>315</v>
      </c>
      <c r="B15" s="244">
        <v>23500</v>
      </c>
      <c r="C15" s="244">
        <v>22828</v>
      </c>
      <c r="D15" s="244">
        <v>23270</v>
      </c>
      <c r="E15" s="244">
        <v>26022</v>
      </c>
      <c r="F15" s="244">
        <v>29644</v>
      </c>
      <c r="G15" s="244">
        <v>32398</v>
      </c>
      <c r="H15" s="243">
        <v>36101</v>
      </c>
    </row>
    <row r="16" spans="1:8" ht="9.9499999999999993" customHeight="1">
      <c r="A16" s="219" t="s">
        <v>314</v>
      </c>
      <c r="B16" s="242">
        <v>209488</v>
      </c>
      <c r="C16" s="242">
        <v>150288</v>
      </c>
      <c r="D16" s="242">
        <v>110619</v>
      </c>
      <c r="E16" s="242">
        <v>85546</v>
      </c>
      <c r="F16" s="242">
        <v>73211</v>
      </c>
      <c r="G16" s="242">
        <v>81115</v>
      </c>
      <c r="H16" s="241">
        <v>80954</v>
      </c>
    </row>
    <row r="17" spans="1:8" ht="9.9499999999999993" customHeight="1">
      <c r="A17" s="219" t="s">
        <v>313</v>
      </c>
      <c r="B17" s="242">
        <v>5453364</v>
      </c>
      <c r="C17" s="242">
        <v>4231926</v>
      </c>
      <c r="D17" s="242">
        <v>4178530</v>
      </c>
      <c r="E17" s="242">
        <v>3898717</v>
      </c>
      <c r="F17" s="242">
        <v>4711038</v>
      </c>
      <c r="G17" s="242">
        <v>4843554</v>
      </c>
      <c r="H17" s="241">
        <v>4704096</v>
      </c>
    </row>
    <row r="18" spans="1:8" ht="20.45" customHeight="1">
      <c r="A18" s="219" t="s">
        <v>312</v>
      </c>
      <c r="B18" s="248"/>
      <c r="C18" s="248"/>
      <c r="D18" s="248"/>
      <c r="E18" s="248"/>
      <c r="F18" s="248"/>
      <c r="G18" s="248"/>
      <c r="H18" s="247"/>
    </row>
    <row r="19" spans="1:8" ht="9.9499999999999993" customHeight="1">
      <c r="A19" s="219" t="s">
        <v>311</v>
      </c>
      <c r="B19" s="242">
        <v>2791898</v>
      </c>
      <c r="C19" s="242">
        <v>2284171</v>
      </c>
      <c r="D19" s="242">
        <v>2306129</v>
      </c>
      <c r="E19" s="242">
        <v>2867049</v>
      </c>
      <c r="F19" s="242">
        <v>3716843</v>
      </c>
      <c r="G19" s="242">
        <v>3878063</v>
      </c>
      <c r="H19" s="241">
        <v>4005524</v>
      </c>
    </row>
    <row r="20" spans="1:8" ht="9.9499999999999993" customHeight="1">
      <c r="A20" s="245" t="s">
        <v>306</v>
      </c>
      <c r="B20" s="244">
        <v>344752</v>
      </c>
      <c r="C20" s="244">
        <v>50862</v>
      </c>
      <c r="D20" s="244">
        <v>94139</v>
      </c>
      <c r="E20" s="244">
        <v>265460</v>
      </c>
      <c r="F20" s="244">
        <v>175039</v>
      </c>
      <c r="G20" s="244">
        <v>280447</v>
      </c>
      <c r="H20" s="243">
        <v>196816</v>
      </c>
    </row>
    <row r="21" spans="1:8" ht="9.9499999999999993" customHeight="1">
      <c r="A21" s="245" t="s">
        <v>310</v>
      </c>
      <c r="B21" s="244">
        <v>788716</v>
      </c>
      <c r="C21" s="244">
        <v>921280</v>
      </c>
      <c r="D21" s="244">
        <v>712298</v>
      </c>
      <c r="E21" s="244">
        <v>1114216</v>
      </c>
      <c r="F21" s="244">
        <v>1799180</v>
      </c>
      <c r="G21" s="244">
        <v>1634681</v>
      </c>
      <c r="H21" s="243">
        <v>1062380</v>
      </c>
    </row>
    <row r="22" spans="1:8" ht="9.9499999999999993" customHeight="1">
      <c r="A22" s="245" t="s">
        <v>309</v>
      </c>
      <c r="B22" s="244">
        <v>1129247</v>
      </c>
      <c r="C22" s="244">
        <v>1270851</v>
      </c>
      <c r="D22" s="244">
        <v>1458371</v>
      </c>
      <c r="E22" s="244">
        <v>1444303</v>
      </c>
      <c r="F22" s="244">
        <v>1705998</v>
      </c>
      <c r="G22" s="244">
        <v>1959817</v>
      </c>
      <c r="H22" s="243">
        <v>2188951</v>
      </c>
    </row>
    <row r="23" spans="1:8" ht="9.9499999999999993" customHeight="1">
      <c r="A23" s="245" t="s">
        <v>308</v>
      </c>
      <c r="B23" s="244">
        <v>529183</v>
      </c>
      <c r="C23" s="244">
        <v>41178</v>
      </c>
      <c r="D23" s="244">
        <v>41321</v>
      </c>
      <c r="E23" s="244">
        <v>43070</v>
      </c>
      <c r="F23" s="244">
        <v>36626</v>
      </c>
      <c r="G23" s="244">
        <v>3118</v>
      </c>
      <c r="H23" s="243">
        <v>557377</v>
      </c>
    </row>
    <row r="24" spans="1:8" ht="9.9499999999999993" customHeight="1">
      <c r="A24" s="246" t="s">
        <v>307</v>
      </c>
      <c r="B24" s="242">
        <v>2722819</v>
      </c>
      <c r="C24" s="242">
        <v>1803360</v>
      </c>
      <c r="D24" s="242">
        <v>1486950</v>
      </c>
      <c r="E24" s="242">
        <v>906570</v>
      </c>
      <c r="F24" s="242">
        <v>817220</v>
      </c>
      <c r="G24" s="242">
        <v>834653</v>
      </c>
      <c r="H24" s="241">
        <v>583067</v>
      </c>
    </row>
    <row r="25" spans="1:8" ht="9.9499999999999993" customHeight="1">
      <c r="A25" s="245" t="s">
        <v>306</v>
      </c>
      <c r="B25" s="244">
        <v>208057</v>
      </c>
      <c r="C25" s="244">
        <v>33538</v>
      </c>
      <c r="D25" s="244">
        <v>160204</v>
      </c>
      <c r="E25" s="244">
        <v>49101</v>
      </c>
      <c r="F25" s="244">
        <v>108476</v>
      </c>
      <c r="G25" s="244">
        <v>92736</v>
      </c>
      <c r="H25" s="243">
        <v>58130</v>
      </c>
    </row>
    <row r="26" spans="1:8" ht="9.9499999999999993" customHeight="1">
      <c r="A26" s="245" t="s">
        <v>305</v>
      </c>
      <c r="B26" s="244">
        <v>159238</v>
      </c>
      <c r="C26" s="244">
        <v>93002</v>
      </c>
      <c r="D26" s="244">
        <v>21653</v>
      </c>
      <c r="E26" s="244">
        <v>7244</v>
      </c>
      <c r="F26" s="244">
        <v>4319</v>
      </c>
      <c r="G26" s="244">
        <v>54881</v>
      </c>
      <c r="H26" s="243">
        <v>1086</v>
      </c>
    </row>
    <row r="27" spans="1:8" ht="9.9499999999999993" customHeight="1">
      <c r="A27" s="245" t="s">
        <v>304</v>
      </c>
      <c r="B27" s="244">
        <v>2355524</v>
      </c>
      <c r="C27" s="244">
        <v>1676820</v>
      </c>
      <c r="D27" s="244">
        <v>1305093</v>
      </c>
      <c r="E27" s="244">
        <v>850225</v>
      </c>
      <c r="F27" s="244">
        <v>704425</v>
      </c>
      <c r="G27" s="244">
        <v>687036</v>
      </c>
      <c r="H27" s="243">
        <v>523851</v>
      </c>
    </row>
    <row r="28" spans="1:8" ht="9.9499999999999993" customHeight="1">
      <c r="A28" s="246" t="s">
        <v>303</v>
      </c>
      <c r="B28" s="242">
        <v>0</v>
      </c>
      <c r="C28" s="242">
        <v>0</v>
      </c>
      <c r="D28" s="242">
        <v>0</v>
      </c>
      <c r="E28" s="242">
        <v>10</v>
      </c>
      <c r="F28" s="242">
        <v>62</v>
      </c>
      <c r="G28" s="242">
        <v>57</v>
      </c>
      <c r="H28" s="241">
        <v>1740</v>
      </c>
    </row>
    <row r="29" spans="1:8" ht="9.9499999999999993" customHeight="1">
      <c r="A29" s="246" t="s">
        <v>302</v>
      </c>
      <c r="B29" s="242">
        <v>-237396</v>
      </c>
      <c r="C29" s="242">
        <v>9479</v>
      </c>
      <c r="D29" s="242">
        <v>10137</v>
      </c>
      <c r="E29" s="242">
        <v>9626</v>
      </c>
      <c r="F29" s="242">
        <v>10796</v>
      </c>
      <c r="G29" s="242">
        <v>10656</v>
      </c>
      <c r="H29" s="241">
        <v>15999</v>
      </c>
    </row>
    <row r="30" spans="1:8" ht="9.9499999999999993" customHeight="1">
      <c r="A30" s="246" t="s">
        <v>301</v>
      </c>
      <c r="B30" s="242">
        <v>135181</v>
      </c>
      <c r="C30" s="242">
        <v>102280</v>
      </c>
      <c r="D30" s="242">
        <v>80753</v>
      </c>
      <c r="E30" s="242">
        <v>47599</v>
      </c>
      <c r="F30" s="242">
        <v>33216</v>
      </c>
      <c r="G30" s="242">
        <v>29023</v>
      </c>
      <c r="H30" s="241">
        <v>22984</v>
      </c>
    </row>
    <row r="31" spans="1:8" ht="9.9499999999999993" customHeight="1">
      <c r="A31" s="246" t="s">
        <v>300</v>
      </c>
      <c r="B31" s="242">
        <v>40862</v>
      </c>
      <c r="C31" s="242">
        <v>32636</v>
      </c>
      <c r="D31" s="242">
        <v>294561</v>
      </c>
      <c r="E31" s="242">
        <v>67863</v>
      </c>
      <c r="F31" s="242">
        <v>132901</v>
      </c>
      <c r="G31" s="242">
        <v>91102</v>
      </c>
      <c r="H31" s="241">
        <v>74782</v>
      </c>
    </row>
    <row r="32" spans="1:8" ht="9.9499999999999993" customHeight="1">
      <c r="A32" s="245" t="s">
        <v>299</v>
      </c>
      <c r="B32" s="244">
        <v>10000</v>
      </c>
      <c r="C32" s="244">
        <v>10000</v>
      </c>
      <c r="D32" s="244">
        <v>10000</v>
      </c>
      <c r="E32" s="244">
        <v>10000</v>
      </c>
      <c r="F32" s="244">
        <v>10000</v>
      </c>
      <c r="G32" s="244">
        <v>10000</v>
      </c>
      <c r="H32" s="243">
        <v>10000</v>
      </c>
    </row>
    <row r="33" spans="1:8" ht="9.9499999999999993" customHeight="1">
      <c r="A33" s="245" t="s">
        <v>298</v>
      </c>
      <c r="B33" s="244">
        <v>30862</v>
      </c>
      <c r="C33" s="244">
        <v>7546</v>
      </c>
      <c r="D33" s="244">
        <v>2659</v>
      </c>
      <c r="E33" s="244">
        <v>81123</v>
      </c>
      <c r="F33" s="244">
        <v>38357</v>
      </c>
      <c r="G33" s="244">
        <v>16936</v>
      </c>
      <c r="H33" s="243">
        <v>31507</v>
      </c>
    </row>
    <row r="34" spans="1:8" ht="9.9499999999999993" customHeight="1">
      <c r="A34" s="245" t="s">
        <v>297</v>
      </c>
      <c r="B34" s="244">
        <v>0</v>
      </c>
      <c r="C34" s="244">
        <v>0</v>
      </c>
      <c r="D34" s="244">
        <v>0</v>
      </c>
      <c r="E34" s="244">
        <v>0</v>
      </c>
      <c r="F34" s="244">
        <v>0</v>
      </c>
      <c r="G34" s="244">
        <v>0</v>
      </c>
      <c r="H34" s="243">
        <v>0</v>
      </c>
    </row>
    <row r="35" spans="1:8" ht="9.9499999999999993" customHeight="1">
      <c r="A35" s="245" t="s">
        <v>296</v>
      </c>
      <c r="B35" s="244">
        <v>0</v>
      </c>
      <c r="C35" s="244">
        <v>0</v>
      </c>
      <c r="D35" s="244">
        <v>199240</v>
      </c>
      <c r="E35" s="244">
        <v>19506</v>
      </c>
      <c r="F35" s="244">
        <v>105965</v>
      </c>
      <c r="G35" s="244">
        <v>49595</v>
      </c>
      <c r="H35" s="243">
        <v>49857</v>
      </c>
    </row>
    <row r="36" spans="1:8" ht="9.9499999999999993" customHeight="1">
      <c r="A36" s="245" t="s">
        <v>295</v>
      </c>
      <c r="B36" s="244">
        <v>0</v>
      </c>
      <c r="C36" s="244">
        <v>19976</v>
      </c>
      <c r="D36" s="244">
        <v>4198</v>
      </c>
      <c r="E36" s="244">
        <v>0</v>
      </c>
      <c r="F36" s="244">
        <v>0</v>
      </c>
      <c r="G36" s="244">
        <v>0</v>
      </c>
      <c r="H36" s="243">
        <v>0</v>
      </c>
    </row>
    <row r="37" spans="1:8" ht="9.9499999999999993" customHeight="1">
      <c r="A37" s="245" t="s">
        <v>294</v>
      </c>
      <c r="B37" s="244">
        <v>0</v>
      </c>
      <c r="C37" s="244">
        <v>-4886</v>
      </c>
      <c r="D37" s="244">
        <v>78464</v>
      </c>
      <c r="E37" s="244">
        <v>-42766</v>
      </c>
      <c r="F37" s="244">
        <v>-21421</v>
      </c>
      <c r="G37" s="244">
        <v>14571</v>
      </c>
      <c r="H37" s="243">
        <v>-16582</v>
      </c>
    </row>
    <row r="38" spans="1:8" ht="9.9499999999999993" customHeight="1">
      <c r="A38" s="219" t="s">
        <v>293</v>
      </c>
      <c r="B38" s="242">
        <v>5453364</v>
      </c>
      <c r="C38" s="242">
        <v>4231926</v>
      </c>
      <c r="D38" s="242">
        <v>4178530</v>
      </c>
      <c r="E38" s="242">
        <v>3898717</v>
      </c>
      <c r="F38" s="242">
        <v>4711038</v>
      </c>
      <c r="G38" s="242">
        <v>4843554</v>
      </c>
      <c r="H38" s="241">
        <v>4704096</v>
      </c>
    </row>
  </sheetData>
  <pageMargins left="0.74803149606299213" right="0.74803149606299213" top="0.62992125984251968" bottom="0.86614173228346458" header="0.51181102362204722" footer="0.59055118110236227"/>
  <pageSetup paperSize="9" orientation="landscape" cellComments="atEnd" r:id="rId1"/>
  <headerFooter alignWithMargins="0"/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3482C9-67DD-4B2B-858E-41C3973D6008}">
  <sheetPr codeName="Munka22"/>
  <dimension ref="A1:H48"/>
  <sheetViews>
    <sheetView zoomScaleNormal="100" workbookViewId="0"/>
  </sheetViews>
  <sheetFormatPr defaultRowHeight="15"/>
  <cols>
    <col min="1" max="1" width="60.5703125" style="220" customWidth="1"/>
    <col min="2" max="6" width="9.140625" style="254"/>
    <col min="7" max="16384" width="9.140625" style="220"/>
  </cols>
  <sheetData>
    <row r="1" spans="1:8" ht="15" customHeight="1">
      <c r="A1" s="263" t="s">
        <v>373</v>
      </c>
      <c r="B1" s="262"/>
      <c r="C1" s="262"/>
      <c r="D1" s="262"/>
    </row>
    <row r="2" spans="1:8" ht="15" customHeight="1">
      <c r="A2" s="253" t="s">
        <v>87</v>
      </c>
      <c r="B2" s="253">
        <v>2001</v>
      </c>
      <c r="C2" s="253">
        <v>2002</v>
      </c>
      <c r="D2" s="253">
        <v>2003</v>
      </c>
      <c r="E2" s="253">
        <v>2004</v>
      </c>
      <c r="F2" s="253">
        <v>2005</v>
      </c>
      <c r="G2" s="253">
        <v>2006</v>
      </c>
      <c r="H2" s="253">
        <v>2007</v>
      </c>
    </row>
    <row r="3" spans="1:8" ht="18.95" customHeight="1">
      <c r="A3" s="251" t="s">
        <v>372</v>
      </c>
      <c r="B3" s="251"/>
      <c r="C3" s="251"/>
      <c r="D3" s="251"/>
      <c r="E3" s="251"/>
      <c r="F3" s="251"/>
      <c r="G3" s="251"/>
    </row>
    <row r="4" spans="1:8" ht="10.5" customHeight="1">
      <c r="A4" s="257" t="s">
        <v>371</v>
      </c>
      <c r="B4" s="242">
        <v>47279</v>
      </c>
      <c r="C4" s="242">
        <v>32020</v>
      </c>
      <c r="D4" s="242">
        <v>25002</v>
      </c>
      <c r="E4" s="242">
        <v>29581</v>
      </c>
      <c r="F4" s="242">
        <v>15687</v>
      </c>
      <c r="G4" s="242">
        <v>10801</v>
      </c>
      <c r="H4" s="241">
        <v>12167</v>
      </c>
    </row>
    <row r="5" spans="1:8" ht="10.5" customHeight="1">
      <c r="A5" s="259" t="s">
        <v>370</v>
      </c>
      <c r="B5" s="244">
        <v>40028</v>
      </c>
      <c r="C5" s="244">
        <v>29008</v>
      </c>
      <c r="D5" s="244">
        <v>22776</v>
      </c>
      <c r="E5" s="244">
        <v>26278</v>
      </c>
      <c r="F5" s="244">
        <v>15013</v>
      </c>
      <c r="G5" s="244">
        <v>10324</v>
      </c>
      <c r="H5" s="243">
        <v>11886</v>
      </c>
    </row>
    <row r="6" spans="1:8" ht="10.5" customHeight="1">
      <c r="A6" s="259" t="s">
        <v>369</v>
      </c>
      <c r="B6" s="244">
        <v>6384</v>
      </c>
      <c r="C6" s="244">
        <v>2785</v>
      </c>
      <c r="D6" s="244">
        <v>2085</v>
      </c>
      <c r="E6" s="244">
        <v>2622</v>
      </c>
      <c r="F6" s="244">
        <v>638</v>
      </c>
      <c r="G6" s="244">
        <v>464</v>
      </c>
      <c r="H6" s="243">
        <v>271</v>
      </c>
    </row>
    <row r="7" spans="1:8" ht="10.5" customHeight="1">
      <c r="A7" s="259" t="s">
        <v>368</v>
      </c>
      <c r="B7" s="244">
        <v>201</v>
      </c>
      <c r="C7" s="244">
        <v>225</v>
      </c>
      <c r="D7" s="244">
        <v>41</v>
      </c>
      <c r="E7" s="244">
        <v>46</v>
      </c>
      <c r="F7" s="244">
        <v>29</v>
      </c>
      <c r="G7" s="244">
        <v>4</v>
      </c>
      <c r="H7" s="243">
        <v>0</v>
      </c>
    </row>
    <row r="8" spans="1:8" ht="10.5" customHeight="1">
      <c r="A8" s="259" t="s">
        <v>367</v>
      </c>
      <c r="B8" s="244">
        <v>666</v>
      </c>
      <c r="C8" s="244">
        <v>2</v>
      </c>
      <c r="D8" s="244">
        <v>100</v>
      </c>
      <c r="E8" s="244">
        <v>635</v>
      </c>
      <c r="F8" s="244">
        <v>7</v>
      </c>
      <c r="G8" s="244">
        <v>9</v>
      </c>
      <c r="H8" s="243">
        <v>10</v>
      </c>
    </row>
    <row r="9" spans="1:8" ht="10.5" customHeight="1">
      <c r="A9" s="257" t="s">
        <v>366</v>
      </c>
      <c r="B9" s="242">
        <v>548271</v>
      </c>
      <c r="C9" s="242">
        <v>377731</v>
      </c>
      <c r="D9" s="242">
        <v>315868</v>
      </c>
      <c r="E9" s="242">
        <v>214009</v>
      </c>
      <c r="F9" s="242">
        <v>218278</v>
      </c>
      <c r="G9" s="242">
        <v>202079</v>
      </c>
      <c r="H9" s="241">
        <v>209002</v>
      </c>
    </row>
    <row r="10" spans="1:8" ht="10.5" customHeight="1">
      <c r="A10" s="259" t="s">
        <v>365</v>
      </c>
      <c r="B10" s="244">
        <v>158250</v>
      </c>
      <c r="C10" s="244">
        <v>108796</v>
      </c>
      <c r="D10" s="244">
        <v>101481</v>
      </c>
      <c r="E10" s="244">
        <v>75917</v>
      </c>
      <c r="F10" s="244">
        <v>101550</v>
      </c>
      <c r="G10" s="244">
        <v>145291</v>
      </c>
      <c r="H10" s="243">
        <v>164082</v>
      </c>
    </row>
    <row r="11" spans="1:8" ht="10.5" customHeight="1">
      <c r="A11" s="259" t="s">
        <v>364</v>
      </c>
      <c r="B11" s="244">
        <v>93573</v>
      </c>
      <c r="C11" s="244">
        <v>65365</v>
      </c>
      <c r="D11" s="244">
        <v>44978</v>
      </c>
      <c r="E11" s="244">
        <v>23822</v>
      </c>
      <c r="F11" s="244">
        <v>16240</v>
      </c>
      <c r="G11" s="244">
        <v>6130</v>
      </c>
      <c r="H11" s="243">
        <v>5199</v>
      </c>
    </row>
    <row r="12" spans="1:8" ht="10.5" customHeight="1">
      <c r="A12" s="259" t="s">
        <v>363</v>
      </c>
      <c r="B12" s="244">
        <v>198</v>
      </c>
      <c r="C12" s="244">
        <v>128</v>
      </c>
      <c r="D12" s="244">
        <v>94</v>
      </c>
      <c r="E12" s="244">
        <v>65</v>
      </c>
      <c r="F12" s="244">
        <v>18</v>
      </c>
      <c r="G12" s="244">
        <v>9</v>
      </c>
      <c r="H12" s="243">
        <v>6</v>
      </c>
    </row>
    <row r="13" spans="1:8" ht="10.5" customHeight="1">
      <c r="A13" s="259" t="s">
        <v>362</v>
      </c>
      <c r="B13" s="244">
        <v>10500</v>
      </c>
      <c r="C13" s="244">
        <v>10861</v>
      </c>
      <c r="D13" s="244">
        <v>8082</v>
      </c>
      <c r="E13" s="244">
        <v>4159</v>
      </c>
      <c r="F13" s="244">
        <v>3827</v>
      </c>
      <c r="G13" s="244">
        <v>3385</v>
      </c>
      <c r="H13" s="243">
        <v>3169</v>
      </c>
    </row>
    <row r="14" spans="1:8" ht="10.5" customHeight="1">
      <c r="A14" s="259" t="s">
        <v>361</v>
      </c>
      <c r="B14" s="244">
        <v>285750</v>
      </c>
      <c r="C14" s="244">
        <v>192581</v>
      </c>
      <c r="D14" s="244">
        <v>161233</v>
      </c>
      <c r="E14" s="244">
        <v>110046</v>
      </c>
      <c r="F14" s="244">
        <v>96643</v>
      </c>
      <c r="G14" s="244">
        <v>47264</v>
      </c>
      <c r="H14" s="243">
        <v>36546</v>
      </c>
    </row>
    <row r="15" spans="1:8" ht="10.5" customHeight="1">
      <c r="A15" s="257" t="s">
        <v>360</v>
      </c>
      <c r="B15" s="242">
        <v>59361</v>
      </c>
      <c r="C15" s="242">
        <v>6245</v>
      </c>
      <c r="D15" s="242">
        <v>97643</v>
      </c>
      <c r="E15" s="242">
        <v>28145</v>
      </c>
      <c r="F15" s="242">
        <v>21147</v>
      </c>
      <c r="G15" s="242">
        <v>68545</v>
      </c>
      <c r="H15" s="241">
        <v>13482</v>
      </c>
    </row>
    <row r="16" spans="1:8" ht="10.5" customHeight="1">
      <c r="A16" s="257" t="s">
        <v>359</v>
      </c>
      <c r="B16" s="242">
        <v>1407</v>
      </c>
      <c r="C16" s="242">
        <v>1497</v>
      </c>
      <c r="D16" s="242">
        <v>13925</v>
      </c>
      <c r="E16" s="242">
        <v>9489</v>
      </c>
      <c r="F16" s="242">
        <v>11499</v>
      </c>
      <c r="G16" s="242">
        <v>1261</v>
      </c>
      <c r="H16" s="241">
        <v>2298</v>
      </c>
    </row>
    <row r="17" spans="1:8" ht="10.5" customHeight="1">
      <c r="A17" s="257" t="s">
        <v>358</v>
      </c>
      <c r="B17" s="242">
        <v>2131</v>
      </c>
      <c r="C17" s="242">
        <v>1943</v>
      </c>
      <c r="D17" s="242">
        <v>2615</v>
      </c>
      <c r="E17" s="242">
        <v>2507</v>
      </c>
      <c r="F17" s="242">
        <v>3560</v>
      </c>
      <c r="G17" s="242">
        <v>5362</v>
      </c>
      <c r="H17" s="241">
        <v>5182</v>
      </c>
    </row>
    <row r="18" spans="1:8" ht="10.5" customHeight="1">
      <c r="A18" s="259" t="s">
        <v>339</v>
      </c>
      <c r="B18" s="244">
        <v>1824</v>
      </c>
      <c r="C18" s="244">
        <v>1181</v>
      </c>
      <c r="D18" s="244">
        <v>1023</v>
      </c>
      <c r="E18" s="244">
        <v>1102</v>
      </c>
      <c r="F18" s="244">
        <v>1166</v>
      </c>
      <c r="G18" s="244">
        <v>1098</v>
      </c>
      <c r="H18" s="243">
        <v>981</v>
      </c>
    </row>
    <row r="19" spans="1:8" ht="10.5" customHeight="1">
      <c r="A19" s="259" t="s">
        <v>357</v>
      </c>
      <c r="B19" s="244">
        <v>307</v>
      </c>
      <c r="C19" s="244">
        <v>762</v>
      </c>
      <c r="D19" s="244">
        <v>1592</v>
      </c>
      <c r="E19" s="244">
        <v>1405</v>
      </c>
      <c r="F19" s="244">
        <v>2394</v>
      </c>
      <c r="G19" s="244">
        <v>4264</v>
      </c>
      <c r="H19" s="243">
        <v>4201</v>
      </c>
    </row>
    <row r="20" spans="1:8" ht="10.5" customHeight="1">
      <c r="A20" s="257" t="s">
        <v>356</v>
      </c>
      <c r="B20" s="242">
        <v>21</v>
      </c>
      <c r="C20" s="242">
        <v>0</v>
      </c>
      <c r="D20" s="242">
        <v>0</v>
      </c>
      <c r="E20" s="242">
        <v>14</v>
      </c>
      <c r="F20" s="242">
        <v>51</v>
      </c>
      <c r="G20" s="242">
        <v>62</v>
      </c>
      <c r="H20" s="241">
        <v>57</v>
      </c>
    </row>
    <row r="21" spans="1:8" ht="10.5" customHeight="1">
      <c r="A21" s="257" t="s">
        <v>355</v>
      </c>
      <c r="B21" s="242">
        <v>10893</v>
      </c>
      <c r="C21" s="242">
        <v>886</v>
      </c>
      <c r="D21" s="242">
        <v>1201</v>
      </c>
      <c r="E21" s="242">
        <v>13</v>
      </c>
      <c r="F21" s="242">
        <v>43</v>
      </c>
      <c r="G21" s="242">
        <v>608</v>
      </c>
      <c r="H21" s="241">
        <v>192</v>
      </c>
    </row>
    <row r="22" spans="1:8" ht="10.5" customHeight="1">
      <c r="A22" s="257" t="s">
        <v>354</v>
      </c>
      <c r="B22" s="242">
        <v>853</v>
      </c>
      <c r="C22" s="242">
        <v>1020</v>
      </c>
      <c r="D22" s="242">
        <v>1085</v>
      </c>
      <c r="E22" s="242">
        <v>183</v>
      </c>
      <c r="F22" s="242">
        <v>743</v>
      </c>
      <c r="G22" s="242">
        <v>319</v>
      </c>
      <c r="H22" s="241">
        <v>275</v>
      </c>
    </row>
    <row r="23" spans="1:8" ht="10.5" customHeight="1">
      <c r="A23" s="257" t="s">
        <v>353</v>
      </c>
      <c r="B23" s="242">
        <v>670216</v>
      </c>
      <c r="C23" s="242">
        <v>421342</v>
      </c>
      <c r="D23" s="242">
        <v>457339</v>
      </c>
      <c r="E23" s="242">
        <v>283941</v>
      </c>
      <c r="F23" s="242">
        <v>271008</v>
      </c>
      <c r="G23" s="242">
        <v>289037</v>
      </c>
      <c r="H23" s="241">
        <v>245655</v>
      </c>
    </row>
    <row r="24" spans="1:8" ht="18.95" customHeight="1">
      <c r="A24" s="219" t="s">
        <v>352</v>
      </c>
      <c r="B24" s="261"/>
      <c r="C24" s="261"/>
      <c r="D24" s="261"/>
      <c r="E24" s="261"/>
      <c r="F24" s="261"/>
      <c r="G24" s="261"/>
      <c r="H24" s="247"/>
    </row>
    <row r="25" spans="1:8" ht="10.5" customHeight="1">
      <c r="A25" s="257" t="s">
        <v>351</v>
      </c>
      <c r="B25" s="242">
        <v>161578</v>
      </c>
      <c r="C25" s="242">
        <v>93228</v>
      </c>
      <c r="D25" s="242">
        <v>92107</v>
      </c>
      <c r="E25" s="242">
        <v>141592</v>
      </c>
      <c r="F25" s="242">
        <v>132503</v>
      </c>
      <c r="G25" s="256">
        <v>142405</v>
      </c>
      <c r="H25" s="241">
        <v>161781</v>
      </c>
    </row>
    <row r="26" spans="1:8" ht="10.5" customHeight="1">
      <c r="A26" s="259" t="s">
        <v>348</v>
      </c>
      <c r="B26" s="244">
        <v>35309</v>
      </c>
      <c r="C26" s="244">
        <v>27051</v>
      </c>
      <c r="D26" s="244">
        <v>25643</v>
      </c>
      <c r="E26" s="244">
        <v>39711</v>
      </c>
      <c r="F26" s="244">
        <v>28940</v>
      </c>
      <c r="G26" s="258">
        <v>25938</v>
      </c>
      <c r="H26" s="243">
        <v>31163</v>
      </c>
    </row>
    <row r="27" spans="1:8" ht="10.5" customHeight="1">
      <c r="A27" s="259" t="s">
        <v>347</v>
      </c>
      <c r="B27" s="244">
        <v>60972</v>
      </c>
      <c r="C27" s="244">
        <v>51863</v>
      </c>
      <c r="D27" s="244">
        <v>62245</v>
      </c>
      <c r="E27" s="244">
        <v>97647</v>
      </c>
      <c r="F27" s="260">
        <v>100476</v>
      </c>
      <c r="G27" s="258">
        <v>116094</v>
      </c>
      <c r="H27" s="243">
        <v>55326</v>
      </c>
    </row>
    <row r="28" spans="1:8" ht="10.5" customHeight="1">
      <c r="A28" s="259" t="s">
        <v>350</v>
      </c>
      <c r="B28" s="244">
        <v>65297</v>
      </c>
      <c r="C28" s="244">
        <v>14314</v>
      </c>
      <c r="D28" s="244">
        <v>4219</v>
      </c>
      <c r="E28" s="244">
        <v>4234</v>
      </c>
      <c r="F28" s="244">
        <v>3087</v>
      </c>
      <c r="G28" s="258">
        <v>373</v>
      </c>
      <c r="H28" s="243">
        <v>75292</v>
      </c>
    </row>
    <row r="29" spans="1:8" ht="10.5" customHeight="1">
      <c r="A29" s="259" t="s">
        <v>345</v>
      </c>
      <c r="B29" s="244">
        <v>0</v>
      </c>
      <c r="C29" s="244">
        <v>0</v>
      </c>
      <c r="D29" s="244">
        <v>0</v>
      </c>
      <c r="E29" s="244">
        <v>0</v>
      </c>
      <c r="F29" s="244">
        <v>0</v>
      </c>
      <c r="G29" s="258">
        <v>0</v>
      </c>
      <c r="H29" s="243">
        <v>0</v>
      </c>
    </row>
    <row r="30" spans="1:8" ht="10.5" customHeight="1">
      <c r="A30" s="257" t="s">
        <v>349</v>
      </c>
      <c r="B30" s="242">
        <v>465558</v>
      </c>
      <c r="C30" s="242">
        <v>300436</v>
      </c>
      <c r="D30" s="242">
        <v>233414</v>
      </c>
      <c r="E30" s="242">
        <v>143302</v>
      </c>
      <c r="F30" s="242">
        <v>119089</v>
      </c>
      <c r="G30" s="256">
        <v>85677</v>
      </c>
      <c r="H30" s="241">
        <v>59067</v>
      </c>
    </row>
    <row r="31" spans="1:8" ht="10.5" customHeight="1">
      <c r="A31" s="259" t="s">
        <v>348</v>
      </c>
      <c r="B31" s="244">
        <v>6309</v>
      </c>
      <c r="C31" s="244">
        <v>4012</v>
      </c>
      <c r="D31" s="244">
        <v>1998</v>
      </c>
      <c r="E31" s="244">
        <v>829</v>
      </c>
      <c r="F31" s="244">
        <v>1462</v>
      </c>
      <c r="G31" s="258">
        <v>2555</v>
      </c>
      <c r="H31" s="243">
        <v>2910</v>
      </c>
    </row>
    <row r="32" spans="1:8" ht="10.5" customHeight="1">
      <c r="A32" s="259" t="s">
        <v>347</v>
      </c>
      <c r="B32" s="244">
        <v>9027</v>
      </c>
      <c r="C32" s="244">
        <v>1973</v>
      </c>
      <c r="D32" s="244">
        <v>775</v>
      </c>
      <c r="E32" s="244">
        <v>533</v>
      </c>
      <c r="F32" s="244">
        <v>285</v>
      </c>
      <c r="G32" s="258">
        <v>389</v>
      </c>
      <c r="H32" s="243">
        <v>446</v>
      </c>
    </row>
    <row r="33" spans="1:8" ht="10.5" customHeight="1">
      <c r="A33" s="259" t="s">
        <v>346</v>
      </c>
      <c r="B33" s="244">
        <v>153551</v>
      </c>
      <c r="C33" s="244">
        <v>97766</v>
      </c>
      <c r="D33" s="244">
        <v>70269</v>
      </c>
      <c r="E33" s="244">
        <v>32380</v>
      </c>
      <c r="F33" s="244">
        <v>27293</v>
      </c>
      <c r="G33" s="258">
        <v>20679</v>
      </c>
      <c r="H33" s="243">
        <v>16277</v>
      </c>
    </row>
    <row r="34" spans="1:8" ht="10.5" customHeight="1">
      <c r="A34" s="259" t="s">
        <v>345</v>
      </c>
      <c r="B34" s="244">
        <v>296671</v>
      </c>
      <c r="C34" s="244">
        <v>196685</v>
      </c>
      <c r="D34" s="244">
        <v>160372</v>
      </c>
      <c r="E34" s="244">
        <v>109560</v>
      </c>
      <c r="F34" s="244">
        <v>90049</v>
      </c>
      <c r="G34" s="258">
        <v>62054</v>
      </c>
      <c r="H34" s="243">
        <v>39434</v>
      </c>
    </row>
    <row r="35" spans="1:8" ht="10.5" customHeight="1">
      <c r="A35" s="257" t="s">
        <v>344</v>
      </c>
      <c r="B35" s="242">
        <v>4239</v>
      </c>
      <c r="C35" s="242">
        <v>9600</v>
      </c>
      <c r="D35" s="242">
        <v>8856</v>
      </c>
      <c r="E35" s="242">
        <v>5559</v>
      </c>
      <c r="F35" s="242">
        <v>6590</v>
      </c>
      <c r="G35" s="256">
        <v>2167</v>
      </c>
      <c r="H35" s="241">
        <v>4470</v>
      </c>
    </row>
    <row r="36" spans="1:8" ht="10.5" customHeight="1">
      <c r="A36" s="257" t="s">
        <v>343</v>
      </c>
      <c r="B36" s="242">
        <v>5803</v>
      </c>
      <c r="C36" s="242">
        <v>3549</v>
      </c>
      <c r="D36" s="242">
        <v>4701</v>
      </c>
      <c r="E36" s="242">
        <v>5947</v>
      </c>
      <c r="F36" s="242">
        <v>5349</v>
      </c>
      <c r="G36" s="256">
        <v>8648</v>
      </c>
      <c r="H36" s="241">
        <v>9047</v>
      </c>
    </row>
    <row r="37" spans="1:8" ht="10.5" customHeight="1">
      <c r="A37" s="257" t="s">
        <v>342</v>
      </c>
      <c r="B37" s="242" t="s">
        <v>341</v>
      </c>
      <c r="C37" s="242" t="s">
        <v>341</v>
      </c>
      <c r="D37" s="242">
        <v>22271</v>
      </c>
      <c r="E37" s="242">
        <v>16100</v>
      </c>
      <c r="F37" s="242">
        <v>12836</v>
      </c>
      <c r="G37" s="256">
        <v>16706</v>
      </c>
      <c r="H37" s="241">
        <v>6805</v>
      </c>
    </row>
    <row r="38" spans="1:8" ht="10.5" customHeight="1">
      <c r="A38" s="257" t="s">
        <v>340</v>
      </c>
      <c r="B38" s="242">
        <v>13479</v>
      </c>
      <c r="C38" s="242">
        <v>5270</v>
      </c>
      <c r="D38" s="242">
        <v>4316</v>
      </c>
      <c r="E38" s="242">
        <v>501</v>
      </c>
      <c r="F38" s="242">
        <v>892</v>
      </c>
      <c r="G38" s="256">
        <v>3875</v>
      </c>
      <c r="H38" s="241">
        <v>1630</v>
      </c>
    </row>
    <row r="39" spans="1:8" ht="10.5" customHeight="1">
      <c r="A39" s="259" t="s">
        <v>339</v>
      </c>
      <c r="B39" s="244">
        <v>3355</v>
      </c>
      <c r="C39" s="244">
        <v>3830</v>
      </c>
      <c r="D39" s="244">
        <v>1062</v>
      </c>
      <c r="E39" s="244">
        <v>389</v>
      </c>
      <c r="F39" s="244">
        <v>503</v>
      </c>
      <c r="G39" s="258">
        <v>568</v>
      </c>
      <c r="H39" s="243">
        <v>511</v>
      </c>
    </row>
    <row r="40" spans="1:8" ht="10.5" customHeight="1">
      <c r="A40" s="259" t="s">
        <v>338</v>
      </c>
      <c r="B40" s="244">
        <v>10124</v>
      </c>
      <c r="C40" s="244">
        <v>1440</v>
      </c>
      <c r="D40" s="244">
        <v>3254</v>
      </c>
      <c r="E40" s="244">
        <v>112</v>
      </c>
      <c r="F40" s="244">
        <v>389</v>
      </c>
      <c r="G40" s="258">
        <v>3307</v>
      </c>
      <c r="H40" s="243">
        <v>1119</v>
      </c>
    </row>
    <row r="41" spans="1:8" ht="10.5" customHeight="1">
      <c r="A41" s="257" t="s">
        <v>337</v>
      </c>
      <c r="B41" s="242">
        <v>14</v>
      </c>
      <c r="C41" s="242">
        <v>0</v>
      </c>
      <c r="D41" s="242">
        <v>0</v>
      </c>
      <c r="E41" s="242">
        <v>24</v>
      </c>
      <c r="F41" s="242">
        <v>103</v>
      </c>
      <c r="G41" s="256">
        <v>57</v>
      </c>
      <c r="H41" s="241">
        <v>1740</v>
      </c>
    </row>
    <row r="42" spans="1:8" ht="10.5" customHeight="1">
      <c r="A42" s="257" t="s">
        <v>336</v>
      </c>
      <c r="B42" s="242">
        <v>485</v>
      </c>
      <c r="C42" s="242">
        <v>489</v>
      </c>
      <c r="D42" s="242">
        <v>-32</v>
      </c>
      <c r="E42" s="242">
        <v>11</v>
      </c>
      <c r="F42" s="242">
        <v>0</v>
      </c>
      <c r="G42" s="256">
        <v>0</v>
      </c>
      <c r="H42" s="241">
        <v>0</v>
      </c>
    </row>
    <row r="43" spans="1:8" ht="10.5" customHeight="1">
      <c r="A43" s="257" t="s">
        <v>335</v>
      </c>
      <c r="B43" s="242">
        <v>15418</v>
      </c>
      <c r="C43" s="242">
        <v>13656</v>
      </c>
      <c r="D43" s="242">
        <v>13242</v>
      </c>
      <c r="E43" s="242">
        <v>13671</v>
      </c>
      <c r="F43" s="242">
        <v>15067</v>
      </c>
      <c r="G43" s="256">
        <v>14931</v>
      </c>
      <c r="H43" s="241">
        <v>14697</v>
      </c>
    </row>
    <row r="44" spans="1:8" ht="10.5" customHeight="1">
      <c r="A44" s="257" t="s">
        <v>334</v>
      </c>
      <c r="B44" s="242">
        <f>+B43+B42+B41+B38+B36+B35+B30+B25</f>
        <v>666574</v>
      </c>
      <c r="C44" s="242">
        <f>+C43+C42+C41+C38+C36+C35+C30+C25</f>
        <v>426228</v>
      </c>
      <c r="D44" s="242">
        <v>378875</v>
      </c>
      <c r="E44" s="242">
        <v>326707</v>
      </c>
      <c r="F44" s="242">
        <v>292429</v>
      </c>
      <c r="G44" s="256">
        <v>274466</v>
      </c>
      <c r="H44" s="241">
        <v>259237</v>
      </c>
    </row>
    <row r="45" spans="1:8" ht="10.5" customHeight="1">
      <c r="A45" s="257" t="s">
        <v>333</v>
      </c>
      <c r="B45" s="242">
        <v>3642</v>
      </c>
      <c r="C45" s="242">
        <v>-4886</v>
      </c>
      <c r="D45" s="242">
        <v>78464</v>
      </c>
      <c r="E45" s="242">
        <v>-42766</v>
      </c>
      <c r="F45" s="242">
        <v>-21421</v>
      </c>
      <c r="G45" s="256">
        <v>14571</v>
      </c>
      <c r="H45" s="241">
        <v>-16582</v>
      </c>
    </row>
    <row r="46" spans="1:8" ht="10.5" customHeight="1">
      <c r="A46" s="257" t="s">
        <v>332</v>
      </c>
      <c r="B46" s="242">
        <v>24090</v>
      </c>
      <c r="C46" s="242">
        <v>23316</v>
      </c>
      <c r="D46" s="242">
        <v>0</v>
      </c>
      <c r="E46" s="242">
        <v>0</v>
      </c>
      <c r="F46" s="242">
        <v>0</v>
      </c>
      <c r="G46" s="256">
        <v>0</v>
      </c>
      <c r="H46" s="241">
        <v>0</v>
      </c>
    </row>
    <row r="47" spans="1:8" ht="10.5" customHeight="1">
      <c r="A47" s="257" t="s">
        <v>331</v>
      </c>
      <c r="B47" s="242">
        <v>27732</v>
      </c>
      <c r="C47" s="242">
        <v>23316</v>
      </c>
      <c r="D47" s="242">
        <v>0</v>
      </c>
      <c r="E47" s="242">
        <v>0</v>
      </c>
      <c r="F47" s="242">
        <v>0</v>
      </c>
      <c r="G47" s="256">
        <v>0</v>
      </c>
      <c r="H47" s="241">
        <v>0</v>
      </c>
    </row>
    <row r="48" spans="1:8" ht="10.5" customHeight="1">
      <c r="A48" s="257" t="s">
        <v>330</v>
      </c>
      <c r="B48" s="242">
        <f>+B45+B46-B47</f>
        <v>0</v>
      </c>
      <c r="C48" s="242">
        <v>-4886</v>
      </c>
      <c r="D48" s="242">
        <v>78464</v>
      </c>
      <c r="E48" s="242">
        <v>-42766</v>
      </c>
      <c r="F48" s="242">
        <v>-21421</v>
      </c>
      <c r="G48" s="256">
        <v>14571</v>
      </c>
      <c r="H48" s="241">
        <v>-16582</v>
      </c>
    </row>
  </sheetData>
  <pageMargins left="0.74803149606299213" right="0.74803149606299213" top="0.62992125984251968" bottom="0.86614173228346458" header="0.51181102362204722" footer="0.59055118110236227"/>
  <pageSetup paperSize="9" orientation="landscape" cellComments="atEnd" r:id="rId1"/>
  <headerFooter alignWithMargins="0"/>
  <legacy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2E512E-94BA-4D69-ACEE-8ABBACC19F6B}">
  <sheetPr codeName="Munka23"/>
  <dimension ref="A1:J22"/>
  <sheetViews>
    <sheetView zoomScaleNormal="100" workbookViewId="0"/>
  </sheetViews>
  <sheetFormatPr defaultRowHeight="15"/>
  <cols>
    <col min="1" max="1" width="3.28515625" style="220" customWidth="1"/>
    <col min="2" max="2" width="34.85546875" style="220" customWidth="1"/>
    <col min="3" max="8" width="10.7109375" style="254" customWidth="1"/>
    <col min="9" max="16384" width="9.140625" style="220"/>
  </cols>
  <sheetData>
    <row r="1" spans="1:10" ht="15" customHeight="1">
      <c r="A1" s="267" t="s">
        <v>400</v>
      </c>
    </row>
    <row r="2" spans="1:10" ht="15" customHeight="1">
      <c r="A2" s="299" t="s">
        <v>87</v>
      </c>
      <c r="B2" s="299"/>
      <c r="C2" s="253">
        <v>2000</v>
      </c>
      <c r="D2" s="253">
        <v>2001</v>
      </c>
      <c r="E2" s="253">
        <v>2002</v>
      </c>
      <c r="F2" s="253">
        <v>2003</v>
      </c>
      <c r="G2" s="253">
        <v>2004</v>
      </c>
      <c r="H2" s="253">
        <v>2005</v>
      </c>
      <c r="I2" s="253">
        <v>2006</v>
      </c>
      <c r="J2" s="266">
        <v>2007</v>
      </c>
    </row>
    <row r="3" spans="1:10" ht="15" customHeight="1">
      <c r="A3" s="177" t="s">
        <v>86</v>
      </c>
      <c r="B3" s="177" t="s">
        <v>399</v>
      </c>
      <c r="C3" s="244">
        <v>689134</v>
      </c>
      <c r="D3" s="244">
        <v>645530</v>
      </c>
      <c r="E3" s="244">
        <v>492058</v>
      </c>
      <c r="F3" s="244">
        <v>507693</v>
      </c>
      <c r="G3" s="244">
        <v>726077</v>
      </c>
      <c r="H3" s="244">
        <v>701180</v>
      </c>
      <c r="I3" s="244">
        <v>687672</v>
      </c>
      <c r="J3" s="244">
        <v>792678</v>
      </c>
    </row>
    <row r="4" spans="1:10" ht="10.5" customHeight="1">
      <c r="A4" s="131" t="s">
        <v>84</v>
      </c>
      <c r="B4" s="131" t="s">
        <v>398</v>
      </c>
      <c r="C4" s="244">
        <v>1331586</v>
      </c>
      <c r="D4" s="244">
        <v>1553891</v>
      </c>
      <c r="E4" s="244">
        <v>1687361</v>
      </c>
      <c r="F4" s="244">
        <v>2608059</v>
      </c>
      <c r="G4" s="244">
        <v>2270808</v>
      </c>
      <c r="H4" s="244">
        <v>2299878</v>
      </c>
      <c r="I4" s="244">
        <v>2187905</v>
      </c>
      <c r="J4" s="247">
        <v>3575252</v>
      </c>
    </row>
    <row r="5" spans="1:10" ht="10.5" customHeight="1">
      <c r="A5" s="131" t="s">
        <v>382</v>
      </c>
      <c r="B5" s="265" t="s">
        <v>397</v>
      </c>
      <c r="C5" s="244">
        <v>5800280</v>
      </c>
      <c r="D5" s="244">
        <v>6653769</v>
      </c>
      <c r="E5" s="244">
        <v>7980427</v>
      </c>
      <c r="F5" s="244">
        <v>10405590</v>
      </c>
      <c r="G5" s="244">
        <v>11646486</v>
      </c>
      <c r="H5" s="244">
        <v>14300155</v>
      </c>
      <c r="I5" s="244">
        <v>14261538</v>
      </c>
      <c r="J5" s="247">
        <v>18505347</v>
      </c>
    </row>
    <row r="6" spans="1:10" ht="10.5" customHeight="1">
      <c r="A6" s="131" t="s">
        <v>380</v>
      </c>
      <c r="B6" s="265" t="s">
        <v>396</v>
      </c>
      <c r="C6" s="244">
        <v>229425</v>
      </c>
      <c r="D6" s="244">
        <v>265051</v>
      </c>
      <c r="E6" s="244">
        <v>221663</v>
      </c>
      <c r="F6" s="244">
        <v>269851</v>
      </c>
      <c r="G6" s="244">
        <v>274305</v>
      </c>
      <c r="H6" s="244">
        <v>328042</v>
      </c>
      <c r="I6" s="244">
        <v>479665</v>
      </c>
      <c r="J6" s="247">
        <v>577907</v>
      </c>
    </row>
    <row r="7" spans="1:10" ht="10.5" customHeight="1">
      <c r="A7" s="131" t="s">
        <v>376</v>
      </c>
      <c r="B7" s="265" t="s">
        <v>395</v>
      </c>
      <c r="C7" s="244">
        <v>41482</v>
      </c>
      <c r="D7" s="244">
        <v>42561</v>
      </c>
      <c r="E7" s="244">
        <v>47724</v>
      </c>
      <c r="F7" s="244">
        <v>80545</v>
      </c>
      <c r="G7" s="244">
        <v>93791</v>
      </c>
      <c r="H7" s="244">
        <v>124497</v>
      </c>
      <c r="I7" s="244">
        <v>308749</v>
      </c>
      <c r="J7" s="247">
        <v>317990</v>
      </c>
    </row>
    <row r="8" spans="1:10" ht="10.5" customHeight="1">
      <c r="A8" s="131" t="s">
        <v>394</v>
      </c>
      <c r="B8" s="265" t="s">
        <v>393</v>
      </c>
      <c r="C8" s="244">
        <v>128708</v>
      </c>
      <c r="D8" s="244">
        <v>110623</v>
      </c>
      <c r="E8" s="244">
        <v>121539</v>
      </c>
      <c r="F8" s="244">
        <v>163101</v>
      </c>
      <c r="G8" s="244">
        <v>167210</v>
      </c>
      <c r="H8" s="244">
        <v>185214</v>
      </c>
      <c r="I8" s="244">
        <v>188747</v>
      </c>
      <c r="J8" s="247">
        <v>202127</v>
      </c>
    </row>
    <row r="9" spans="1:10" ht="10.5" customHeight="1">
      <c r="A9" s="131" t="s">
        <v>392</v>
      </c>
      <c r="B9" s="265" t="s">
        <v>391</v>
      </c>
      <c r="C9" s="244">
        <v>206784</v>
      </c>
      <c r="D9" s="244">
        <v>227928</v>
      </c>
      <c r="E9" s="244">
        <v>295014</v>
      </c>
      <c r="F9" s="244">
        <v>438633</v>
      </c>
      <c r="G9" s="244">
        <v>510439</v>
      </c>
      <c r="H9" s="244">
        <v>568150</v>
      </c>
      <c r="I9" s="244">
        <v>708770</v>
      </c>
      <c r="J9" s="247">
        <v>1065503</v>
      </c>
    </row>
    <row r="10" spans="1:10" ht="10.5" customHeight="1">
      <c r="A10" s="177"/>
      <c r="B10" s="257" t="s">
        <v>390</v>
      </c>
      <c r="C10" s="242">
        <v>8427399</v>
      </c>
      <c r="D10" s="242">
        <v>9499353</v>
      </c>
      <c r="E10" s="242">
        <v>10845786</v>
      </c>
      <c r="F10" s="242">
        <v>14473472</v>
      </c>
      <c r="G10" s="242">
        <v>15689116</v>
      </c>
      <c r="H10" s="242">
        <v>18507116</v>
      </c>
      <c r="I10" s="242">
        <v>18823046</v>
      </c>
      <c r="J10" s="264">
        <v>25036804</v>
      </c>
    </row>
    <row r="11" spans="1:10" ht="10.5" customHeight="1">
      <c r="A11" s="297" t="s">
        <v>389</v>
      </c>
      <c r="B11" s="297"/>
      <c r="C11" s="244">
        <v>5645399</v>
      </c>
      <c r="D11" s="244">
        <v>6322318</v>
      </c>
      <c r="E11" s="244">
        <v>6897834</v>
      </c>
      <c r="F11" s="244">
        <v>8899393</v>
      </c>
      <c r="G11" s="244">
        <v>9004283</v>
      </c>
      <c r="H11" s="244">
        <v>10696209</v>
      </c>
      <c r="I11" s="244">
        <v>11274762</v>
      </c>
      <c r="J11" s="247">
        <v>13114662</v>
      </c>
    </row>
    <row r="12" spans="1:10" ht="10.5" customHeight="1">
      <c r="A12" s="297" t="s">
        <v>388</v>
      </c>
      <c r="B12" s="297"/>
      <c r="C12" s="244">
        <v>1409905</v>
      </c>
      <c r="D12" s="244">
        <v>1627842</v>
      </c>
      <c r="E12" s="244">
        <v>2223402</v>
      </c>
      <c r="F12" s="244">
        <v>3473520</v>
      </c>
      <c r="G12" s="244">
        <v>4239687</v>
      </c>
      <c r="H12" s="244">
        <v>4984712</v>
      </c>
      <c r="I12" s="244">
        <v>4148107</v>
      </c>
      <c r="J12" s="247">
        <v>7738055</v>
      </c>
    </row>
    <row r="13" spans="1:10" ht="10.5" customHeight="1">
      <c r="A13" s="297" t="s">
        <v>387</v>
      </c>
      <c r="B13" s="297"/>
      <c r="C13" s="244">
        <v>440554</v>
      </c>
      <c r="D13" s="244">
        <v>493581</v>
      </c>
      <c r="E13" s="244">
        <v>588853</v>
      </c>
      <c r="F13" s="244">
        <v>668846</v>
      </c>
      <c r="G13" s="244">
        <v>867704</v>
      </c>
      <c r="H13" s="244">
        <v>974175</v>
      </c>
      <c r="I13" s="244">
        <v>1223699</v>
      </c>
      <c r="J13" s="247">
        <v>1431859</v>
      </c>
    </row>
    <row r="14" spans="1:10" ht="10.5" customHeight="1">
      <c r="A14" s="297" t="s">
        <v>386</v>
      </c>
      <c r="B14" s="297"/>
      <c r="C14" s="244">
        <v>149192</v>
      </c>
      <c r="D14" s="244">
        <v>135308</v>
      </c>
      <c r="E14" s="244">
        <v>140333</v>
      </c>
      <c r="F14" s="244">
        <v>188297</v>
      </c>
      <c r="G14" s="244">
        <v>190954</v>
      </c>
      <c r="H14" s="244">
        <v>280053</v>
      </c>
      <c r="I14" s="244">
        <v>541117</v>
      </c>
      <c r="J14" s="247">
        <v>627266</v>
      </c>
    </row>
    <row r="15" spans="1:10" ht="10.5" customHeight="1">
      <c r="A15" s="298" t="s">
        <v>385</v>
      </c>
      <c r="B15" s="298"/>
      <c r="C15" s="244">
        <v>782349</v>
      </c>
      <c r="D15" s="244">
        <v>920304</v>
      </c>
      <c r="E15" s="244">
        <v>995364</v>
      </c>
      <c r="F15" s="244">
        <v>1243416</v>
      </c>
      <c r="G15" s="244">
        <v>1386488</v>
      </c>
      <c r="H15" s="244">
        <v>1571967</v>
      </c>
      <c r="I15" s="244">
        <v>1635361</v>
      </c>
      <c r="J15" s="247">
        <v>2124962</v>
      </c>
    </row>
    <row r="16" spans="1:10" ht="10.5" customHeight="1">
      <c r="A16" s="177" t="s">
        <v>86</v>
      </c>
      <c r="B16" s="265" t="s">
        <v>384</v>
      </c>
      <c r="C16" s="244">
        <v>396790</v>
      </c>
      <c r="D16" s="244">
        <v>419165</v>
      </c>
      <c r="E16" s="244">
        <v>445369</v>
      </c>
      <c r="F16" s="244">
        <v>487581</v>
      </c>
      <c r="G16" s="244">
        <v>482424</v>
      </c>
      <c r="H16" s="244">
        <v>494466</v>
      </c>
      <c r="I16" s="244">
        <v>397870</v>
      </c>
      <c r="J16" s="247">
        <v>550766</v>
      </c>
    </row>
    <row r="17" spans="1:10" ht="10.5" customHeight="1">
      <c r="A17" s="131" t="s">
        <v>84</v>
      </c>
      <c r="B17" s="265" t="s">
        <v>383</v>
      </c>
      <c r="C17" s="244">
        <v>130740</v>
      </c>
      <c r="D17" s="244">
        <v>158752</v>
      </c>
      <c r="E17" s="244">
        <v>178091</v>
      </c>
      <c r="F17" s="244">
        <v>189967</v>
      </c>
      <c r="G17" s="244">
        <v>175184</v>
      </c>
      <c r="H17" s="244">
        <v>134364</v>
      </c>
      <c r="I17" s="244">
        <v>135679</v>
      </c>
      <c r="J17" s="247">
        <v>256459</v>
      </c>
    </row>
    <row r="18" spans="1:10" ht="10.5" customHeight="1">
      <c r="A18" s="131" t="s">
        <v>382</v>
      </c>
      <c r="B18" s="265" t="s">
        <v>381</v>
      </c>
      <c r="C18" s="244">
        <v>139424</v>
      </c>
      <c r="D18" s="244">
        <v>192497</v>
      </c>
      <c r="E18" s="244">
        <v>326282</v>
      </c>
      <c r="F18" s="244">
        <v>318550</v>
      </c>
      <c r="G18" s="244">
        <v>431052</v>
      </c>
      <c r="H18" s="244">
        <v>615751</v>
      </c>
      <c r="I18" s="244">
        <v>733226</v>
      </c>
      <c r="J18" s="247">
        <v>860073</v>
      </c>
    </row>
    <row r="19" spans="1:10" ht="10.5" customHeight="1">
      <c r="A19" s="131" t="s">
        <v>380</v>
      </c>
      <c r="B19" s="265" t="s">
        <v>379</v>
      </c>
      <c r="C19" s="244">
        <v>191</v>
      </c>
      <c r="D19" s="244">
        <v>338</v>
      </c>
      <c r="E19" s="244">
        <v>323</v>
      </c>
      <c r="F19" s="244">
        <v>5007</v>
      </c>
      <c r="G19" s="244">
        <v>2429</v>
      </c>
      <c r="H19" s="244">
        <v>3743</v>
      </c>
      <c r="I19" s="244">
        <v>2543</v>
      </c>
      <c r="J19" s="247">
        <v>3242</v>
      </c>
    </row>
    <row r="20" spans="1:10" ht="10.5" customHeight="1">
      <c r="A20" s="131" t="s">
        <v>378</v>
      </c>
      <c r="B20" s="265" t="s">
        <v>377</v>
      </c>
      <c r="C20" s="244">
        <v>62150</v>
      </c>
      <c r="D20" s="244">
        <v>73383</v>
      </c>
      <c r="E20" s="244">
        <v>84769</v>
      </c>
      <c r="F20" s="244">
        <v>106726</v>
      </c>
      <c r="G20" s="244">
        <v>128504</v>
      </c>
      <c r="H20" s="244">
        <v>157860</v>
      </c>
      <c r="I20" s="244">
        <v>178499</v>
      </c>
      <c r="J20" s="247">
        <v>219906</v>
      </c>
    </row>
    <row r="21" spans="1:10" ht="10.5" customHeight="1">
      <c r="A21" s="131" t="s">
        <v>376</v>
      </c>
      <c r="B21" s="265" t="s">
        <v>375</v>
      </c>
      <c r="C21" s="244">
        <v>53054</v>
      </c>
      <c r="D21" s="244">
        <v>76169</v>
      </c>
      <c r="E21" s="244">
        <v>-39470</v>
      </c>
      <c r="F21" s="244">
        <v>135585</v>
      </c>
      <c r="G21" s="244">
        <v>166895</v>
      </c>
      <c r="H21" s="244">
        <v>165783</v>
      </c>
      <c r="I21" s="244">
        <v>187544</v>
      </c>
      <c r="J21" s="247">
        <v>234516</v>
      </c>
    </row>
    <row r="22" spans="1:10" ht="10.5" customHeight="1">
      <c r="A22" s="131"/>
      <c r="B22" s="257" t="s">
        <v>374</v>
      </c>
      <c r="C22" s="242">
        <v>8427399</v>
      </c>
      <c r="D22" s="242">
        <v>9499353</v>
      </c>
      <c r="E22" s="242">
        <v>10845786</v>
      </c>
      <c r="F22" s="242">
        <v>14473472</v>
      </c>
      <c r="G22" s="242">
        <v>15689116</v>
      </c>
      <c r="H22" s="242">
        <v>18507116</v>
      </c>
      <c r="I22" s="242">
        <v>18823046</v>
      </c>
      <c r="J22" s="264">
        <v>25036804</v>
      </c>
    </row>
  </sheetData>
  <mergeCells count="6">
    <mergeCell ref="A14:B14"/>
    <mergeCell ref="A15:B15"/>
    <mergeCell ref="A2:B2"/>
    <mergeCell ref="A11:B11"/>
    <mergeCell ref="A12:B12"/>
    <mergeCell ref="A13:B13"/>
  </mergeCells>
  <printOptions gridLines="1"/>
  <pageMargins left="0.74803149606299213" right="0.74803149606299213" top="0.62992125984251968" bottom="0.86614173228346458" header="0.51181102362204722" footer="0.59055118110236227"/>
  <pageSetup paperSize="9" orientation="landscape" cellComments="atEnd" r:id="rId1"/>
  <headerFooter alignWithMargins="0"/>
  <legacy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ECA51B-4382-4E6A-84B6-13E894A2A2D0}">
  <sheetPr codeName="Munka24"/>
  <dimension ref="A1:I21"/>
  <sheetViews>
    <sheetView zoomScaleNormal="100" workbookViewId="0"/>
  </sheetViews>
  <sheetFormatPr defaultRowHeight="15"/>
  <cols>
    <col min="1" max="1" width="43.7109375" style="268" customWidth="1"/>
    <col min="2" max="7" width="10.7109375" style="268" customWidth="1"/>
    <col min="8" max="16384" width="9.140625" style="268"/>
  </cols>
  <sheetData>
    <row r="1" spans="1:9" ht="15" customHeight="1">
      <c r="A1" s="255" t="s">
        <v>419</v>
      </c>
      <c r="B1" s="274"/>
      <c r="C1" s="274"/>
      <c r="D1" s="274"/>
      <c r="E1" s="274"/>
      <c r="F1" s="274"/>
      <c r="G1" s="273"/>
    </row>
    <row r="2" spans="1:9" s="220" customFormat="1" ht="15" customHeight="1">
      <c r="A2" s="253" t="s">
        <v>87</v>
      </c>
      <c r="B2" s="253">
        <v>2000</v>
      </c>
      <c r="C2" s="253">
        <v>2001</v>
      </c>
      <c r="D2" s="253">
        <v>2002</v>
      </c>
      <c r="E2" s="253">
        <v>2003</v>
      </c>
      <c r="F2" s="253">
        <v>2004</v>
      </c>
      <c r="G2" s="253">
        <v>2005</v>
      </c>
      <c r="H2" s="253">
        <v>2006</v>
      </c>
      <c r="I2" s="266">
        <v>2007</v>
      </c>
    </row>
    <row r="3" spans="1:9" ht="15" customHeight="1">
      <c r="A3" s="177" t="s">
        <v>418</v>
      </c>
      <c r="B3" s="244">
        <v>791692</v>
      </c>
      <c r="C3" s="244">
        <v>806613</v>
      </c>
      <c r="D3" s="244">
        <v>873299</v>
      </c>
      <c r="E3" s="244">
        <v>1188442</v>
      </c>
      <c r="F3" s="244">
        <v>1490416</v>
      </c>
      <c r="G3" s="244">
        <v>1435579</v>
      </c>
      <c r="H3" s="244">
        <v>1314108</v>
      </c>
      <c r="I3" s="244">
        <v>1885779</v>
      </c>
    </row>
    <row r="4" spans="1:9" ht="10.5" customHeight="1">
      <c r="A4" s="131" t="s">
        <v>417</v>
      </c>
      <c r="B4" s="244">
        <v>481473</v>
      </c>
      <c r="C4" s="244">
        <v>458530</v>
      </c>
      <c r="D4" s="244">
        <v>479580</v>
      </c>
      <c r="E4" s="244">
        <v>662269</v>
      </c>
      <c r="F4" s="244">
        <v>912972</v>
      </c>
      <c r="G4" s="244">
        <v>789782</v>
      </c>
      <c r="H4" s="244">
        <v>686617</v>
      </c>
      <c r="I4" s="244">
        <v>1162309</v>
      </c>
    </row>
    <row r="5" spans="1:9" ht="10.5" customHeight="1">
      <c r="A5" s="272" t="s">
        <v>416</v>
      </c>
      <c r="B5" s="242">
        <v>310219</v>
      </c>
      <c r="C5" s="242">
        <v>348083</v>
      </c>
      <c r="D5" s="242">
        <v>393719</v>
      </c>
      <c r="E5" s="242">
        <v>526173</v>
      </c>
      <c r="F5" s="242">
        <v>577444</v>
      </c>
      <c r="G5" s="242">
        <v>645797</v>
      </c>
      <c r="H5" s="242">
        <v>627491</v>
      </c>
      <c r="I5" s="242">
        <v>723470</v>
      </c>
    </row>
    <row r="6" spans="1:9" ht="10.5" customHeight="1">
      <c r="A6" s="131" t="s">
        <v>415</v>
      </c>
      <c r="B6" s="244">
        <v>6765</v>
      </c>
      <c r="C6" s="244">
        <v>5490</v>
      </c>
      <c r="D6" s="244">
        <v>8791</v>
      </c>
      <c r="E6" s="244">
        <v>21794</v>
      </c>
      <c r="F6" s="244">
        <v>19165</v>
      </c>
      <c r="G6" s="244">
        <v>22511</v>
      </c>
      <c r="H6" s="244">
        <v>27898</v>
      </c>
      <c r="I6" s="244">
        <v>49007</v>
      </c>
    </row>
    <row r="7" spans="1:9" ht="10.5" customHeight="1">
      <c r="A7" s="131" t="s">
        <v>414</v>
      </c>
      <c r="B7" s="244">
        <v>134807</v>
      </c>
      <c r="C7" s="244">
        <v>139965</v>
      </c>
      <c r="D7" s="244">
        <v>176819</v>
      </c>
      <c r="E7" s="244">
        <v>224765</v>
      </c>
      <c r="F7" s="244">
        <v>273183</v>
      </c>
      <c r="G7" s="244">
        <v>335360</v>
      </c>
      <c r="H7" s="244">
        <v>374885</v>
      </c>
      <c r="I7" s="244">
        <v>416403</v>
      </c>
    </row>
    <row r="8" spans="1:9" ht="10.5" customHeight="1">
      <c r="A8" s="131" t="s">
        <v>200</v>
      </c>
      <c r="B8" s="244">
        <v>82713</v>
      </c>
      <c r="C8" s="244">
        <v>90943</v>
      </c>
      <c r="D8" s="244">
        <v>272624</v>
      </c>
      <c r="E8" s="244">
        <v>561881</v>
      </c>
      <c r="F8" s="244">
        <v>307730</v>
      </c>
      <c r="G8" s="244">
        <v>279796</v>
      </c>
      <c r="H8" s="244">
        <v>512398</v>
      </c>
      <c r="I8" s="244">
        <v>507383</v>
      </c>
    </row>
    <row r="9" spans="1:9" ht="10.5" customHeight="1">
      <c r="A9" s="131" t="s">
        <v>413</v>
      </c>
      <c r="B9" s="244">
        <v>130796</v>
      </c>
      <c r="C9" s="244">
        <v>108696</v>
      </c>
      <c r="D9" s="244">
        <v>315206</v>
      </c>
      <c r="E9" s="244">
        <v>620719</v>
      </c>
      <c r="F9" s="244">
        <v>342651</v>
      </c>
      <c r="G9" s="244">
        <v>359691</v>
      </c>
      <c r="H9" s="244">
        <v>581716</v>
      </c>
      <c r="I9" s="244">
        <v>606450</v>
      </c>
    </row>
    <row r="10" spans="1:9" ht="11.1" customHeight="1">
      <c r="A10" s="131" t="s">
        <v>412</v>
      </c>
      <c r="B10" s="244">
        <v>294139</v>
      </c>
      <c r="C10" s="244">
        <v>307229</v>
      </c>
      <c r="D10" s="244">
        <v>350755</v>
      </c>
      <c r="E10" s="244">
        <v>442535</v>
      </c>
      <c r="F10" s="244">
        <v>429467</v>
      </c>
      <c r="G10" s="244">
        <v>482703</v>
      </c>
      <c r="H10" s="244">
        <v>510864</v>
      </c>
      <c r="I10" s="244">
        <v>585509</v>
      </c>
    </row>
    <row r="11" spans="1:9" ht="11.1" customHeight="1">
      <c r="A11" s="131" t="s">
        <v>411</v>
      </c>
      <c r="B11" s="244">
        <v>-1769</v>
      </c>
      <c r="C11" s="244">
        <v>-51509</v>
      </c>
      <c r="D11" s="244">
        <v>-171378</v>
      </c>
      <c r="E11" s="244">
        <v>-46148</v>
      </c>
      <c r="F11" s="244">
        <v>-66573</v>
      </c>
      <c r="G11" s="244">
        <v>-35392</v>
      </c>
      <c r="H11" s="244">
        <v>-76559</v>
      </c>
      <c r="I11" s="244">
        <v>-101336</v>
      </c>
    </row>
    <row r="12" spans="1:9" ht="10.5" customHeight="1">
      <c r="A12" s="271" t="s">
        <v>410</v>
      </c>
      <c r="B12" s="242">
        <v>107800</v>
      </c>
      <c r="C12" s="242">
        <v>117047</v>
      </c>
      <c r="D12" s="242">
        <v>14614</v>
      </c>
      <c r="E12" s="242">
        <v>225211</v>
      </c>
      <c r="F12" s="242">
        <v>338831</v>
      </c>
      <c r="G12" s="242">
        <v>405678</v>
      </c>
      <c r="H12" s="242">
        <v>373553</v>
      </c>
      <c r="I12" s="242">
        <v>402968</v>
      </c>
    </row>
    <row r="13" spans="1:9" ht="10.5" customHeight="1">
      <c r="A13" s="271" t="s">
        <v>409</v>
      </c>
      <c r="B13" s="242">
        <v>14999</v>
      </c>
      <c r="C13" s="242">
        <v>33663</v>
      </c>
      <c r="D13" s="242">
        <v>15339</v>
      </c>
      <c r="E13" s="242">
        <v>17846</v>
      </c>
      <c r="F13" s="242">
        <v>5511</v>
      </c>
      <c r="G13" s="242">
        <v>25983</v>
      </c>
      <c r="H13" s="242">
        <v>74527</v>
      </c>
      <c r="I13" s="242">
        <v>48100</v>
      </c>
    </row>
    <row r="14" spans="1:9" ht="10.5" customHeight="1">
      <c r="A14" s="271" t="s">
        <v>408</v>
      </c>
      <c r="B14" s="242">
        <v>26039</v>
      </c>
      <c r="C14" s="242">
        <v>15425</v>
      </c>
      <c r="D14" s="242">
        <v>11279</v>
      </c>
      <c r="E14" s="242">
        <v>11578</v>
      </c>
      <c r="F14" s="242">
        <v>5824</v>
      </c>
      <c r="G14" s="242">
        <v>24355</v>
      </c>
      <c r="H14" s="242">
        <v>39069</v>
      </c>
      <c r="I14" s="242">
        <v>51911</v>
      </c>
    </row>
    <row r="15" spans="1:9" ht="10.5" customHeight="1">
      <c r="A15" s="271" t="s">
        <v>407</v>
      </c>
      <c r="B15" s="242">
        <v>-11040</v>
      </c>
      <c r="C15" s="242">
        <v>18238</v>
      </c>
      <c r="D15" s="242">
        <v>4060</v>
      </c>
      <c r="E15" s="242">
        <v>6268</v>
      </c>
      <c r="F15" s="242">
        <v>-313</v>
      </c>
      <c r="G15" s="242">
        <v>1628</v>
      </c>
      <c r="H15" s="242">
        <v>35458</v>
      </c>
      <c r="I15" s="242">
        <v>-3811</v>
      </c>
    </row>
    <row r="16" spans="1:9" ht="10.5" customHeight="1">
      <c r="A16" s="271" t="s">
        <v>406</v>
      </c>
      <c r="B16" s="242">
        <v>96760</v>
      </c>
      <c r="C16" s="242">
        <v>135285</v>
      </c>
      <c r="D16" s="242">
        <v>18674</v>
      </c>
      <c r="E16" s="242">
        <v>231479</v>
      </c>
      <c r="F16" s="242">
        <v>338518</v>
      </c>
      <c r="G16" s="242">
        <v>407306</v>
      </c>
      <c r="H16" s="242">
        <v>408991</v>
      </c>
      <c r="I16" s="242">
        <v>399157</v>
      </c>
    </row>
    <row r="17" spans="1:9" ht="10.5" customHeight="1">
      <c r="A17" s="131" t="s">
        <v>405</v>
      </c>
      <c r="B17" s="244">
        <v>19331</v>
      </c>
      <c r="C17" s="244">
        <v>26046</v>
      </c>
      <c r="D17" s="244">
        <v>27751</v>
      </c>
      <c r="E17" s="244">
        <v>41205</v>
      </c>
      <c r="F17" s="244">
        <v>48876</v>
      </c>
      <c r="G17" s="244">
        <v>71308</v>
      </c>
      <c r="H17" s="244">
        <v>64320</v>
      </c>
      <c r="I17" s="244">
        <v>67036</v>
      </c>
    </row>
    <row r="18" spans="1:9" ht="10.5" customHeight="1">
      <c r="A18" s="271" t="s">
        <v>404</v>
      </c>
      <c r="B18" s="242">
        <v>77429</v>
      </c>
      <c r="C18" s="242">
        <v>109239</v>
      </c>
      <c r="D18" s="242">
        <v>-9077</v>
      </c>
      <c r="E18" s="242">
        <v>190274</v>
      </c>
      <c r="F18" s="242">
        <v>289642</v>
      </c>
      <c r="G18" s="242">
        <v>335998</v>
      </c>
      <c r="H18" s="242">
        <v>344671</v>
      </c>
      <c r="I18" s="242">
        <v>332121</v>
      </c>
    </row>
    <row r="19" spans="1:9" ht="22.5">
      <c r="A19" s="270" t="s">
        <v>403</v>
      </c>
      <c r="B19" s="244">
        <v>-5850</v>
      </c>
      <c r="C19" s="244">
        <v>-7484</v>
      </c>
      <c r="D19" s="244">
        <v>-11691</v>
      </c>
      <c r="E19" s="244">
        <v>-17003</v>
      </c>
      <c r="F19" s="244">
        <v>-19054</v>
      </c>
      <c r="G19" s="244">
        <v>-19927</v>
      </c>
      <c r="H19" s="244">
        <v>8227</v>
      </c>
      <c r="I19" s="244">
        <v>-33095</v>
      </c>
    </row>
    <row r="20" spans="1:9" ht="10.5" customHeight="1">
      <c r="A20" s="131" t="s">
        <v>402</v>
      </c>
      <c r="B20" s="244">
        <v>18525</v>
      </c>
      <c r="C20" s="244">
        <v>25586</v>
      </c>
      <c r="D20" s="244">
        <v>18702</v>
      </c>
      <c r="E20" s="244">
        <v>37686</v>
      </c>
      <c r="F20" s="244">
        <v>103693</v>
      </c>
      <c r="G20" s="244">
        <v>150288</v>
      </c>
      <c r="H20" s="244">
        <v>165354</v>
      </c>
      <c r="I20" s="244">
        <v>64510</v>
      </c>
    </row>
    <row r="21" spans="1:9" ht="10.5" customHeight="1">
      <c r="A21" s="269" t="s">
        <v>401</v>
      </c>
      <c r="B21" s="242">
        <v>53054</v>
      </c>
      <c r="C21" s="242">
        <v>76169</v>
      </c>
      <c r="D21" s="242">
        <v>-39470</v>
      </c>
      <c r="E21" s="242">
        <v>135585</v>
      </c>
      <c r="F21" s="242">
        <v>166895</v>
      </c>
      <c r="G21" s="242">
        <v>165783</v>
      </c>
      <c r="H21" s="242">
        <v>187544</v>
      </c>
      <c r="I21" s="242">
        <v>234516</v>
      </c>
    </row>
  </sheetData>
  <printOptions gridLines="1"/>
  <pageMargins left="0.74803149606299213" right="0.74803149606299213" top="0.62992125984251968" bottom="0.86614173228346458" header="0.51181102362204722" footer="0.59055118110236227"/>
  <pageSetup paperSize="9" orientation="landscape" cellComments="atEnd" r:id="rId1"/>
  <headerFooter alignWithMargins="0"/>
  <legacy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03A972-47A5-4620-9601-EA311487ADC4}">
  <sheetPr codeName="Munka25"/>
  <dimension ref="A1:J25"/>
  <sheetViews>
    <sheetView zoomScaleNormal="100" workbookViewId="0"/>
  </sheetViews>
  <sheetFormatPr defaultRowHeight="15"/>
  <cols>
    <col min="1" max="1" width="4.7109375" style="268" customWidth="1"/>
    <col min="2" max="2" width="34.85546875" style="268" customWidth="1"/>
    <col min="3" max="3" width="9.5703125" style="268" customWidth="1"/>
    <col min="4" max="5" width="9.85546875" style="268" customWidth="1"/>
    <col min="6" max="6" width="9.7109375" style="268" customWidth="1"/>
    <col min="7" max="7" width="9.5703125" style="268" customWidth="1"/>
    <col min="8" max="16384" width="9.140625" style="268"/>
  </cols>
  <sheetData>
    <row r="1" spans="1:10" ht="15" customHeight="1">
      <c r="A1" s="267" t="s">
        <v>443</v>
      </c>
      <c r="C1" s="274"/>
      <c r="D1" s="274"/>
      <c r="E1" s="274"/>
      <c r="F1" s="274"/>
      <c r="G1" s="273"/>
      <c r="H1" s="273"/>
    </row>
    <row r="2" spans="1:10" s="220" customFormat="1" ht="15" customHeight="1">
      <c r="A2" s="299" t="s">
        <v>87</v>
      </c>
      <c r="B2" s="299"/>
      <c r="C2" s="253">
        <v>2000</v>
      </c>
      <c r="D2" s="253">
        <v>2001</v>
      </c>
      <c r="E2" s="253">
        <v>2002</v>
      </c>
      <c r="F2" s="253">
        <v>2003</v>
      </c>
      <c r="G2" s="253">
        <v>2004</v>
      </c>
      <c r="H2" s="253">
        <v>2005</v>
      </c>
      <c r="I2" s="253">
        <v>2006</v>
      </c>
      <c r="J2" s="266">
        <v>2007</v>
      </c>
    </row>
    <row r="3" spans="1:10" s="278" customFormat="1" ht="15" customHeight="1">
      <c r="A3" s="177" t="s">
        <v>434</v>
      </c>
      <c r="B3" s="177" t="s">
        <v>395</v>
      </c>
      <c r="C3" s="244">
        <v>3431</v>
      </c>
      <c r="D3" s="244">
        <v>3890</v>
      </c>
      <c r="E3" s="244">
        <v>4632</v>
      </c>
      <c r="F3" s="244">
        <v>5536</v>
      </c>
      <c r="G3" s="244">
        <v>5862</v>
      </c>
      <c r="H3" s="244">
        <v>8010</v>
      </c>
      <c r="I3" s="244">
        <v>8843</v>
      </c>
      <c r="J3" s="244">
        <v>9737</v>
      </c>
    </row>
    <row r="4" spans="1:10" ht="10.5" customHeight="1">
      <c r="A4" s="131" t="s">
        <v>442</v>
      </c>
      <c r="B4" s="131" t="s">
        <v>315</v>
      </c>
      <c r="C4" s="244">
        <v>531268</v>
      </c>
      <c r="D4" s="244">
        <v>632260</v>
      </c>
      <c r="E4" s="244">
        <v>736864</v>
      </c>
      <c r="F4" s="244">
        <v>878810</v>
      </c>
      <c r="G4" s="244">
        <v>978034</v>
      </c>
      <c r="H4" s="244">
        <v>1098363</v>
      </c>
      <c r="I4" s="244">
        <v>1185099</v>
      </c>
      <c r="J4" s="244">
        <v>1255493</v>
      </c>
    </row>
    <row r="5" spans="1:10" ht="10.5" customHeight="1">
      <c r="A5" s="277" t="s">
        <v>441</v>
      </c>
      <c r="B5" s="131" t="s">
        <v>440</v>
      </c>
      <c r="C5" s="244">
        <v>7324</v>
      </c>
      <c r="D5" s="244">
        <v>7258</v>
      </c>
      <c r="E5" s="244">
        <v>7326</v>
      </c>
      <c r="F5" s="244">
        <v>7268</v>
      </c>
      <c r="G5" s="244">
        <v>7075</v>
      </c>
      <c r="H5" s="244">
        <v>7249</v>
      </c>
      <c r="I5" s="244">
        <v>16726</v>
      </c>
      <c r="J5" s="244">
        <v>17766</v>
      </c>
    </row>
    <row r="6" spans="1:10" ht="10.5" customHeight="1">
      <c r="A6" s="277" t="s">
        <v>439</v>
      </c>
      <c r="B6" s="131" t="s">
        <v>438</v>
      </c>
      <c r="C6" s="244">
        <v>523944</v>
      </c>
      <c r="D6" s="244">
        <v>625002</v>
      </c>
      <c r="E6" s="244">
        <v>729538</v>
      </c>
      <c r="F6" s="244">
        <v>871542</v>
      </c>
      <c r="G6" s="244">
        <v>970959</v>
      </c>
      <c r="H6" s="244">
        <v>1091114</v>
      </c>
      <c r="I6" s="244">
        <v>1168373</v>
      </c>
      <c r="J6" s="244">
        <v>1237727</v>
      </c>
    </row>
    <row r="7" spans="1:10" ht="22.5">
      <c r="A7" s="71" t="s">
        <v>426</v>
      </c>
      <c r="B7" s="270" t="s">
        <v>437</v>
      </c>
      <c r="C7" s="244">
        <v>89357</v>
      </c>
      <c r="D7" s="244">
        <v>110057</v>
      </c>
      <c r="E7" s="244">
        <v>140599</v>
      </c>
      <c r="F7" s="244">
        <v>179686</v>
      </c>
      <c r="G7" s="244">
        <v>239815</v>
      </c>
      <c r="H7" s="244">
        <v>349502</v>
      </c>
      <c r="I7" s="244">
        <v>537719</v>
      </c>
      <c r="J7" s="244">
        <v>737406</v>
      </c>
    </row>
    <row r="8" spans="1:10" ht="10.5" customHeight="1">
      <c r="A8" s="276" t="s">
        <v>424</v>
      </c>
      <c r="B8" s="131" t="s">
        <v>397</v>
      </c>
      <c r="C8" s="244">
        <v>31517</v>
      </c>
      <c r="D8" s="244">
        <v>37235</v>
      </c>
      <c r="E8" s="244">
        <v>37002</v>
      </c>
      <c r="F8" s="244">
        <v>33300</v>
      </c>
      <c r="G8" s="244">
        <v>38587</v>
      </c>
      <c r="H8" s="244">
        <v>40201</v>
      </c>
      <c r="I8" s="244">
        <v>47717</v>
      </c>
      <c r="J8" s="244">
        <v>62371</v>
      </c>
    </row>
    <row r="9" spans="1:10" ht="10.5" customHeight="1">
      <c r="A9" s="131" t="s">
        <v>422</v>
      </c>
      <c r="B9" s="131" t="s">
        <v>436</v>
      </c>
      <c r="C9" s="244">
        <v>17269</v>
      </c>
      <c r="D9" s="244">
        <v>17741</v>
      </c>
      <c r="E9" s="244">
        <v>40675</v>
      </c>
      <c r="F9" s="244">
        <v>21006</v>
      </c>
      <c r="G9" s="244">
        <v>16752</v>
      </c>
      <c r="H9" s="244">
        <v>25838</v>
      </c>
      <c r="I9" s="244">
        <v>39154</v>
      </c>
      <c r="J9" s="244">
        <v>34414</v>
      </c>
    </row>
    <row r="10" spans="1:10" ht="10.5" customHeight="1">
      <c r="A10" s="131" t="s">
        <v>421</v>
      </c>
      <c r="B10" s="131" t="s">
        <v>435</v>
      </c>
      <c r="C10" s="244">
        <v>34947</v>
      </c>
      <c r="D10" s="244">
        <v>36917</v>
      </c>
      <c r="E10" s="244">
        <v>46437</v>
      </c>
      <c r="F10" s="244">
        <v>54341</v>
      </c>
      <c r="G10" s="244">
        <v>62408</v>
      </c>
      <c r="H10" s="244">
        <v>68202</v>
      </c>
      <c r="I10" s="244">
        <v>82323</v>
      </c>
      <c r="J10" s="244">
        <v>89652</v>
      </c>
    </row>
    <row r="11" spans="1:10" ht="10.5" customHeight="1">
      <c r="A11" s="131"/>
      <c r="B11" s="219" t="s">
        <v>390</v>
      </c>
      <c r="C11" s="242">
        <v>707789</v>
      </c>
      <c r="D11" s="242">
        <v>838100</v>
      </c>
      <c r="E11" s="242">
        <v>1006209</v>
      </c>
      <c r="F11" s="242">
        <v>1172679</v>
      </c>
      <c r="G11" s="242">
        <v>1341458</v>
      </c>
      <c r="H11" s="242">
        <v>1590116</v>
      </c>
      <c r="I11" s="242">
        <v>1900855</v>
      </c>
      <c r="J11" s="242">
        <v>2189073</v>
      </c>
    </row>
    <row r="12" spans="1:10" ht="10.5" customHeight="1">
      <c r="A12" s="1" t="s">
        <v>434</v>
      </c>
      <c r="B12" s="131" t="s">
        <v>433</v>
      </c>
      <c r="C12" s="244">
        <v>97356</v>
      </c>
      <c r="D12" s="244">
        <v>100022</v>
      </c>
      <c r="E12" s="244">
        <v>122158</v>
      </c>
      <c r="F12" s="244">
        <v>140047</v>
      </c>
      <c r="G12" s="244">
        <v>163779</v>
      </c>
      <c r="H12" s="244">
        <v>192707</v>
      </c>
      <c r="I12" s="244">
        <v>220643</v>
      </c>
      <c r="J12" s="244">
        <v>252209</v>
      </c>
    </row>
    <row r="13" spans="1:10" ht="10.5" customHeight="1">
      <c r="A13" s="275"/>
      <c r="B13" s="131" t="s">
        <v>153</v>
      </c>
      <c r="C13" s="244"/>
      <c r="D13" s="244"/>
      <c r="E13" s="244"/>
      <c r="F13" s="244"/>
      <c r="G13" s="244"/>
      <c r="H13" s="244"/>
      <c r="I13" s="244"/>
      <c r="J13" s="244"/>
    </row>
    <row r="14" spans="1:10" ht="10.5" customHeight="1">
      <c r="A14" s="131"/>
      <c r="B14" s="259" t="s">
        <v>432</v>
      </c>
      <c r="C14" s="244">
        <v>51278</v>
      </c>
      <c r="D14" s="244">
        <v>51407</v>
      </c>
      <c r="E14" s="244">
        <v>53474</v>
      </c>
      <c r="F14" s="244">
        <v>57844</v>
      </c>
      <c r="G14" s="244">
        <v>58932</v>
      </c>
      <c r="H14" s="244">
        <v>59759</v>
      </c>
      <c r="I14" s="244">
        <v>59008</v>
      </c>
      <c r="J14" s="244">
        <v>63342</v>
      </c>
    </row>
    <row r="15" spans="1:10" ht="10.5" customHeight="1">
      <c r="A15" s="131"/>
      <c r="B15" s="259" t="s">
        <v>431</v>
      </c>
      <c r="C15" s="244">
        <v>4000</v>
      </c>
      <c r="D15" s="244">
        <v>2114</v>
      </c>
      <c r="E15" s="244">
        <v>8785</v>
      </c>
      <c r="F15" s="244">
        <v>7949</v>
      </c>
      <c r="G15" s="244">
        <v>15770</v>
      </c>
      <c r="H15" s="244">
        <v>20873</v>
      </c>
      <c r="I15" s="244">
        <v>23238</v>
      </c>
      <c r="J15" s="244">
        <v>19994</v>
      </c>
    </row>
    <row r="16" spans="1:10" ht="10.5" customHeight="1">
      <c r="A16" s="131" t="s">
        <v>430</v>
      </c>
      <c r="B16" s="131" t="s">
        <v>251</v>
      </c>
      <c r="C16" s="244">
        <v>459380</v>
      </c>
      <c r="D16" s="244">
        <v>541460</v>
      </c>
      <c r="E16" s="244">
        <v>644076</v>
      </c>
      <c r="F16" s="244">
        <v>739358</v>
      </c>
      <c r="G16" s="244">
        <v>826319</v>
      </c>
      <c r="H16" s="244">
        <v>916999</v>
      </c>
      <c r="I16" s="244">
        <v>998394</v>
      </c>
      <c r="J16" s="244">
        <v>1050298</v>
      </c>
    </row>
    <row r="17" spans="1:10" ht="10.5" customHeight="1">
      <c r="A17" s="131"/>
      <c r="B17" s="131" t="s">
        <v>153</v>
      </c>
      <c r="C17" s="244"/>
      <c r="D17" s="244"/>
      <c r="E17" s="244"/>
      <c r="F17" s="244"/>
      <c r="G17" s="244"/>
      <c r="H17" s="244"/>
      <c r="I17" s="244"/>
      <c r="J17" s="244"/>
    </row>
    <row r="18" spans="1:10" ht="10.5" customHeight="1">
      <c r="A18" s="131"/>
      <c r="B18" s="259" t="s">
        <v>429</v>
      </c>
      <c r="C18" s="244">
        <v>16746</v>
      </c>
      <c r="D18" s="244">
        <v>21119</v>
      </c>
      <c r="E18" s="244">
        <v>23451</v>
      </c>
      <c r="F18" s="244">
        <v>27118</v>
      </c>
      <c r="G18" s="244">
        <v>27793</v>
      </c>
      <c r="H18" s="244">
        <v>31444</v>
      </c>
      <c r="I18" s="244">
        <v>33622</v>
      </c>
      <c r="J18" s="244">
        <v>35208</v>
      </c>
    </row>
    <row r="19" spans="1:10" ht="10.5" customHeight="1">
      <c r="A19" s="131"/>
      <c r="B19" s="259" t="s">
        <v>428</v>
      </c>
      <c r="C19" s="244">
        <v>315967</v>
      </c>
      <c r="D19" s="244">
        <v>379087</v>
      </c>
      <c r="E19" s="244">
        <v>458014</v>
      </c>
      <c r="F19" s="244">
        <v>529471</v>
      </c>
      <c r="G19" s="244">
        <v>586788</v>
      </c>
      <c r="H19" s="244">
        <v>638852</v>
      </c>
      <c r="I19" s="244">
        <v>689901</v>
      </c>
      <c r="J19" s="244">
        <v>705257</v>
      </c>
    </row>
    <row r="20" spans="1:10" ht="10.5" customHeight="1">
      <c r="A20" s="131"/>
      <c r="B20" s="259" t="s">
        <v>427</v>
      </c>
      <c r="C20" s="244">
        <v>95702</v>
      </c>
      <c r="D20" s="244">
        <v>108619</v>
      </c>
      <c r="E20" s="244">
        <v>124120</v>
      </c>
      <c r="F20" s="244">
        <v>142559</v>
      </c>
      <c r="G20" s="244">
        <v>165157</v>
      </c>
      <c r="H20" s="244">
        <v>192252</v>
      </c>
      <c r="I20" s="244">
        <v>216995</v>
      </c>
      <c r="J20" s="244">
        <v>244645</v>
      </c>
    </row>
    <row r="21" spans="1:10" ht="22.5">
      <c r="A21" s="71" t="s">
        <v>426</v>
      </c>
      <c r="B21" s="270" t="s">
        <v>425</v>
      </c>
      <c r="C21" s="244">
        <v>89357</v>
      </c>
      <c r="D21" s="244">
        <v>110057</v>
      </c>
      <c r="E21" s="244">
        <v>140599</v>
      </c>
      <c r="F21" s="244">
        <v>179686</v>
      </c>
      <c r="G21" s="244">
        <v>239815</v>
      </c>
      <c r="H21" s="244">
        <v>349502</v>
      </c>
      <c r="I21" s="244">
        <v>537719</v>
      </c>
      <c r="J21" s="244">
        <v>737406</v>
      </c>
    </row>
    <row r="22" spans="1:10" ht="10.5" customHeight="1">
      <c r="A22" s="131" t="s">
        <v>424</v>
      </c>
      <c r="B22" s="131" t="s">
        <v>423</v>
      </c>
      <c r="C22" s="244">
        <v>3729</v>
      </c>
      <c r="D22" s="244">
        <v>304</v>
      </c>
      <c r="E22" s="244">
        <v>445</v>
      </c>
      <c r="F22" s="244">
        <v>1090</v>
      </c>
      <c r="G22" s="244">
        <v>2422</v>
      </c>
      <c r="H22" s="244">
        <v>4655</v>
      </c>
      <c r="I22" s="244">
        <v>6589</v>
      </c>
      <c r="J22" s="244">
        <v>9373</v>
      </c>
    </row>
    <row r="23" spans="1:10" ht="10.5" customHeight="1">
      <c r="A23" s="1" t="s">
        <v>422</v>
      </c>
      <c r="B23" s="131" t="s">
        <v>236</v>
      </c>
      <c r="C23" s="244">
        <v>47815</v>
      </c>
      <c r="D23" s="244">
        <v>70522</v>
      </c>
      <c r="E23" s="244">
        <v>83306</v>
      </c>
      <c r="F23" s="244">
        <v>93774</v>
      </c>
      <c r="G23" s="244">
        <v>89716</v>
      </c>
      <c r="H23" s="244">
        <v>105480</v>
      </c>
      <c r="I23" s="244">
        <v>114121</v>
      </c>
      <c r="J23" s="244">
        <v>110312</v>
      </c>
    </row>
    <row r="24" spans="1:10" ht="10.5" customHeight="1">
      <c r="A24" s="1" t="s">
        <v>421</v>
      </c>
      <c r="B24" s="131" t="s">
        <v>420</v>
      </c>
      <c r="C24" s="244">
        <v>10152</v>
      </c>
      <c r="D24" s="244">
        <v>15735</v>
      </c>
      <c r="E24" s="244">
        <v>15625</v>
      </c>
      <c r="F24" s="244">
        <v>18724</v>
      </c>
      <c r="G24" s="244">
        <v>19407</v>
      </c>
      <c r="H24" s="244">
        <v>20773</v>
      </c>
      <c r="I24" s="244">
        <v>23389</v>
      </c>
      <c r="J24" s="244">
        <v>29475</v>
      </c>
    </row>
    <row r="25" spans="1:10" ht="10.5" customHeight="1">
      <c r="A25" s="254"/>
      <c r="B25" s="219" t="s">
        <v>374</v>
      </c>
      <c r="C25" s="242">
        <v>707789</v>
      </c>
      <c r="D25" s="242">
        <v>838100</v>
      </c>
      <c r="E25" s="242">
        <v>1006209</v>
      </c>
      <c r="F25" s="242">
        <v>1172679</v>
      </c>
      <c r="G25" s="242">
        <v>1341458</v>
      </c>
      <c r="H25" s="242">
        <v>1590116</v>
      </c>
      <c r="I25" s="242">
        <v>1900855</v>
      </c>
      <c r="J25" s="242">
        <v>2189073</v>
      </c>
    </row>
  </sheetData>
  <mergeCells count="1">
    <mergeCell ref="A2:B2"/>
  </mergeCells>
  <printOptions gridLines="1"/>
  <pageMargins left="0.74803149606299213" right="0.74803149606299213" top="0.62992125984251968" bottom="0.86614173228346458" header="0.51181102362204722" footer="0.59055118110236227"/>
  <pageSetup paperSize="9" orientation="landscape" cellComments="atEnd" r:id="rId1"/>
  <headerFooter alignWithMargins="0"/>
  <legacy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24292B-5F74-4A6A-BE20-F9CF3F08EFFD}">
  <sheetPr codeName="Munka26"/>
  <dimension ref="A1:I19"/>
  <sheetViews>
    <sheetView zoomScaleNormal="100" workbookViewId="0"/>
  </sheetViews>
  <sheetFormatPr defaultRowHeight="15"/>
  <cols>
    <col min="1" max="1" width="39.85546875" style="268" customWidth="1"/>
    <col min="2" max="2" width="9.5703125" style="268" customWidth="1"/>
    <col min="3" max="3" width="10" style="268" customWidth="1"/>
    <col min="4" max="6" width="9.5703125" style="268" customWidth="1"/>
    <col min="7" max="16384" width="9.140625" style="268"/>
  </cols>
  <sheetData>
    <row r="1" spans="1:9" ht="15" customHeight="1">
      <c r="A1" s="267" t="s">
        <v>460</v>
      </c>
      <c r="B1" s="283"/>
      <c r="C1" s="274"/>
      <c r="D1" s="274"/>
      <c r="E1" s="274"/>
      <c r="F1" s="275"/>
      <c r="G1" s="275"/>
    </row>
    <row r="2" spans="1:9" s="220" customFormat="1" ht="15" customHeight="1">
      <c r="A2" s="253" t="s">
        <v>87</v>
      </c>
      <c r="B2" s="253">
        <v>2000</v>
      </c>
      <c r="C2" s="253">
        <v>2001</v>
      </c>
      <c r="D2" s="253">
        <v>2002</v>
      </c>
      <c r="E2" s="253">
        <v>2003</v>
      </c>
      <c r="F2" s="253">
        <v>2004</v>
      </c>
      <c r="G2" s="253">
        <v>2005</v>
      </c>
      <c r="H2" s="253">
        <v>2006</v>
      </c>
      <c r="I2" s="266">
        <v>2007</v>
      </c>
    </row>
    <row r="3" spans="1:9" ht="15" customHeight="1">
      <c r="A3" s="177" t="s">
        <v>459</v>
      </c>
      <c r="B3" s="244">
        <v>322666</v>
      </c>
      <c r="C3" s="244">
        <v>341056</v>
      </c>
      <c r="D3" s="244">
        <v>401446</v>
      </c>
      <c r="E3" s="244">
        <v>452124</v>
      </c>
      <c r="F3" s="243">
        <v>454205</v>
      </c>
      <c r="G3" s="243">
        <v>558366</v>
      </c>
      <c r="H3" s="281">
        <v>689314</v>
      </c>
      <c r="I3" s="281">
        <v>785799</v>
      </c>
    </row>
    <row r="4" spans="1:9" ht="22.5">
      <c r="A4" s="270" t="s">
        <v>458</v>
      </c>
      <c r="B4" s="281">
        <v>65073</v>
      </c>
      <c r="C4" s="281">
        <v>51270</v>
      </c>
      <c r="D4" s="281">
        <v>57793</v>
      </c>
      <c r="E4" s="281">
        <v>62159</v>
      </c>
      <c r="F4" s="281">
        <v>86583</v>
      </c>
      <c r="G4" s="243">
        <v>97564</v>
      </c>
      <c r="H4" s="243">
        <v>111000</v>
      </c>
      <c r="I4" s="281">
        <v>156155</v>
      </c>
    </row>
    <row r="5" spans="1:9" ht="22.5" customHeight="1">
      <c r="A5" s="270" t="s">
        <v>457</v>
      </c>
      <c r="B5" s="281">
        <v>56</v>
      </c>
      <c r="C5" s="281">
        <v>1032</v>
      </c>
      <c r="D5" s="281">
        <v>628</v>
      </c>
      <c r="E5" s="281">
        <v>1636</v>
      </c>
      <c r="F5" s="281">
        <v>602</v>
      </c>
      <c r="G5" s="243">
        <v>456</v>
      </c>
      <c r="H5" s="281">
        <v>230</v>
      </c>
      <c r="I5" s="281">
        <v>196</v>
      </c>
    </row>
    <row r="6" spans="1:9" ht="10.5" customHeight="1">
      <c r="A6" s="131" t="s">
        <v>456</v>
      </c>
      <c r="B6" s="282">
        <v>5037</v>
      </c>
      <c r="C6" s="247">
        <v>4980</v>
      </c>
      <c r="D6" s="282">
        <v>2247</v>
      </c>
      <c r="E6" s="282">
        <v>1148</v>
      </c>
      <c r="F6" s="281">
        <v>723</v>
      </c>
      <c r="G6" s="243">
        <v>1347</v>
      </c>
      <c r="H6" s="281">
        <v>913</v>
      </c>
      <c r="I6" s="281">
        <v>1576</v>
      </c>
    </row>
    <row r="7" spans="1:9" ht="10.5" customHeight="1">
      <c r="A7" s="131" t="s">
        <v>455</v>
      </c>
      <c r="B7" s="282">
        <v>147980</v>
      </c>
      <c r="C7" s="247">
        <v>187255</v>
      </c>
      <c r="D7" s="282">
        <v>206378</v>
      </c>
      <c r="E7" s="282">
        <v>233288</v>
      </c>
      <c r="F7" s="281">
        <v>258892</v>
      </c>
      <c r="G7" s="243">
        <v>297109</v>
      </c>
      <c r="H7" s="281">
        <v>329649</v>
      </c>
      <c r="I7" s="281">
        <v>417355</v>
      </c>
    </row>
    <row r="8" spans="1:9" ht="10.5" customHeight="1">
      <c r="A8" s="131" t="s">
        <v>454</v>
      </c>
      <c r="B8" s="282">
        <v>117344</v>
      </c>
      <c r="C8" s="247">
        <v>85636</v>
      </c>
      <c r="D8" s="282">
        <v>114853</v>
      </c>
      <c r="E8" s="282">
        <v>112273</v>
      </c>
      <c r="F8" s="281">
        <v>120017</v>
      </c>
      <c r="G8" s="243">
        <v>169811</v>
      </c>
      <c r="H8" s="281">
        <v>235622</v>
      </c>
      <c r="I8" s="281">
        <v>222336</v>
      </c>
    </row>
    <row r="9" spans="1:9" ht="10.5" customHeight="1">
      <c r="A9" s="131" t="s">
        <v>453</v>
      </c>
      <c r="B9" s="282">
        <v>97117</v>
      </c>
      <c r="C9" s="247">
        <v>104943</v>
      </c>
      <c r="D9" s="282">
        <v>115681</v>
      </c>
      <c r="E9" s="282">
        <v>131320</v>
      </c>
      <c r="F9" s="281">
        <v>130574</v>
      </c>
      <c r="G9" s="243">
        <v>148620</v>
      </c>
      <c r="H9" s="281">
        <v>169093</v>
      </c>
      <c r="I9" s="281">
        <v>191026</v>
      </c>
    </row>
    <row r="10" spans="1:9" ht="22.5" customHeight="1">
      <c r="A10" s="270" t="s">
        <v>452</v>
      </c>
      <c r="B10" s="281">
        <v>28441</v>
      </c>
      <c r="C10" s="281">
        <v>14190</v>
      </c>
      <c r="D10" s="281">
        <v>15430</v>
      </c>
      <c r="E10" s="281">
        <v>18944</v>
      </c>
      <c r="F10" s="281">
        <v>12592</v>
      </c>
      <c r="G10" s="243">
        <v>11449</v>
      </c>
      <c r="H10" s="281">
        <v>23647</v>
      </c>
      <c r="I10" s="281">
        <v>67885</v>
      </c>
    </row>
    <row r="11" spans="1:9" ht="10.5" customHeight="1">
      <c r="A11" s="131" t="s">
        <v>451</v>
      </c>
      <c r="B11" s="282">
        <v>4720</v>
      </c>
      <c r="C11" s="247">
        <v>6056</v>
      </c>
      <c r="D11" s="282">
        <v>6106</v>
      </c>
      <c r="E11" s="282">
        <v>7820</v>
      </c>
      <c r="F11" s="281">
        <v>7064</v>
      </c>
      <c r="G11" s="243">
        <v>7136</v>
      </c>
      <c r="H11" s="281">
        <v>8451</v>
      </c>
      <c r="I11" s="281">
        <v>9716</v>
      </c>
    </row>
    <row r="12" spans="1:9" ht="10.5" customHeight="1">
      <c r="A12" s="219" t="s">
        <v>450</v>
      </c>
      <c r="B12" s="280">
        <v>-2770</v>
      </c>
      <c r="C12" s="264">
        <v>258</v>
      </c>
      <c r="D12" s="280">
        <v>3666</v>
      </c>
      <c r="E12" s="280">
        <v>13422</v>
      </c>
      <c r="F12" s="279">
        <v>12974</v>
      </c>
      <c r="G12" s="279">
        <v>23608</v>
      </c>
      <c r="H12" s="279">
        <v>34995</v>
      </c>
      <c r="I12" s="279">
        <v>35408</v>
      </c>
    </row>
    <row r="13" spans="1:9" ht="10.5" customHeight="1">
      <c r="A13" s="219" t="s">
        <v>449</v>
      </c>
      <c r="B13" s="280">
        <v>21890</v>
      </c>
      <c r="C13" s="264">
        <v>20930</v>
      </c>
      <c r="D13" s="280">
        <v>24367</v>
      </c>
      <c r="E13" s="280">
        <v>19780</v>
      </c>
      <c r="F13" s="279">
        <v>33631</v>
      </c>
      <c r="G13" s="279">
        <v>44480</v>
      </c>
      <c r="H13" s="279">
        <v>31394</v>
      </c>
      <c r="I13" s="279">
        <v>37263</v>
      </c>
    </row>
    <row r="14" spans="1:9" ht="10.5" customHeight="1">
      <c r="A14" s="219" t="s">
        <v>448</v>
      </c>
      <c r="B14" s="280">
        <v>19120</v>
      </c>
      <c r="C14" s="264">
        <v>21188</v>
      </c>
      <c r="D14" s="280">
        <v>28033</v>
      </c>
      <c r="E14" s="280">
        <v>33202</v>
      </c>
      <c r="F14" s="279">
        <v>46605</v>
      </c>
      <c r="G14" s="279">
        <v>68088</v>
      </c>
      <c r="H14" s="279">
        <v>66389</v>
      </c>
      <c r="I14" s="279">
        <v>72671</v>
      </c>
    </row>
    <row r="15" spans="1:9" ht="10.5" customHeight="1">
      <c r="A15" s="219" t="s">
        <v>447</v>
      </c>
      <c r="B15" s="280">
        <v>-704</v>
      </c>
      <c r="C15" s="280">
        <v>-536</v>
      </c>
      <c r="D15" s="280">
        <v>37</v>
      </c>
      <c r="E15" s="280">
        <v>51</v>
      </c>
      <c r="F15" s="279">
        <v>316</v>
      </c>
      <c r="G15" s="279">
        <v>-246</v>
      </c>
      <c r="H15" s="279">
        <v>172</v>
      </c>
      <c r="I15" s="279">
        <v>-76</v>
      </c>
    </row>
    <row r="16" spans="1:9" ht="10.5" customHeight="1">
      <c r="A16" s="219" t="s">
        <v>446</v>
      </c>
      <c r="B16" s="280">
        <v>18416</v>
      </c>
      <c r="C16" s="264">
        <v>20652</v>
      </c>
      <c r="D16" s="280">
        <v>28070</v>
      </c>
      <c r="E16" s="280">
        <v>33253</v>
      </c>
      <c r="F16" s="279">
        <v>46921</v>
      </c>
      <c r="G16" s="279">
        <v>67842</v>
      </c>
      <c r="H16" s="279">
        <v>66561</v>
      </c>
      <c r="I16" s="279">
        <v>72595</v>
      </c>
    </row>
    <row r="17" spans="1:9" ht="10.5" customHeight="1">
      <c r="A17" s="219" t="s">
        <v>405</v>
      </c>
      <c r="B17" s="280">
        <v>4333</v>
      </c>
      <c r="C17" s="264">
        <v>4078</v>
      </c>
      <c r="D17" s="280">
        <v>5643</v>
      </c>
      <c r="E17" s="280">
        <v>7400</v>
      </c>
      <c r="F17" s="279">
        <v>7243</v>
      </c>
      <c r="G17" s="279">
        <v>10013</v>
      </c>
      <c r="H17" s="279">
        <v>11226</v>
      </c>
      <c r="I17" s="279">
        <v>13465</v>
      </c>
    </row>
    <row r="18" spans="1:9" ht="10.5" customHeight="1">
      <c r="A18" s="219" t="s">
        <v>445</v>
      </c>
      <c r="B18" s="280">
        <v>14083</v>
      </c>
      <c r="C18" s="264">
        <v>16574</v>
      </c>
      <c r="D18" s="280">
        <v>22427</v>
      </c>
      <c r="E18" s="280">
        <v>25853</v>
      </c>
      <c r="F18" s="279">
        <v>39678</v>
      </c>
      <c r="G18" s="279">
        <v>57829</v>
      </c>
      <c r="H18" s="279">
        <v>55335</v>
      </c>
      <c r="I18" s="279">
        <v>59130</v>
      </c>
    </row>
    <row r="19" spans="1:9" ht="10.5" customHeight="1">
      <c r="A19" s="219" t="s">
        <v>444</v>
      </c>
      <c r="B19" s="280">
        <v>4000</v>
      </c>
      <c r="C19" s="264">
        <v>2114</v>
      </c>
      <c r="D19" s="280">
        <v>8785</v>
      </c>
      <c r="E19" s="280">
        <v>7949</v>
      </c>
      <c r="F19" s="279">
        <v>15770</v>
      </c>
      <c r="G19" s="279">
        <v>20873</v>
      </c>
      <c r="H19" s="279">
        <v>23238</v>
      </c>
      <c r="I19" s="279">
        <v>19994</v>
      </c>
    </row>
  </sheetData>
  <printOptions gridLines="1"/>
  <pageMargins left="0.74803149606299213" right="0.74803149606299213" top="0.62992125984251968" bottom="0.86614173228346458" header="0.51181102362204722" footer="0.59055118110236227"/>
  <pageSetup paperSize="9" orientation="landscape" cellComments="atEnd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2E29B3-5044-4814-915E-400E8DD17BFF}">
  <sheetPr codeName="Munka3"/>
  <dimension ref="A1:E31"/>
  <sheetViews>
    <sheetView zoomScaleNormal="100" workbookViewId="0"/>
  </sheetViews>
  <sheetFormatPr defaultRowHeight="11.25"/>
  <cols>
    <col min="1" max="1" width="45.42578125" style="1" customWidth="1"/>
    <col min="2" max="5" width="10.28515625" style="11" customWidth="1"/>
    <col min="6" max="16384" width="9.140625" style="1"/>
  </cols>
  <sheetData>
    <row r="1" spans="1:5" ht="12" thickBot="1">
      <c r="A1" s="48" t="s">
        <v>54</v>
      </c>
      <c r="B1" s="48"/>
      <c r="C1" s="48"/>
      <c r="D1" s="48"/>
      <c r="E1" s="48"/>
    </row>
    <row r="2" spans="1:5">
      <c r="A2" s="47" t="s">
        <v>53</v>
      </c>
      <c r="B2" s="46">
        <v>2000</v>
      </c>
      <c r="C2" s="46">
        <v>2005</v>
      </c>
      <c r="D2" s="46">
        <v>2006</v>
      </c>
      <c r="E2" s="46">
        <v>2007</v>
      </c>
    </row>
    <row r="3" spans="1:5">
      <c r="A3" s="45" t="s">
        <v>52</v>
      </c>
      <c r="B3" s="28">
        <v>487866</v>
      </c>
      <c r="C3" s="28">
        <v>849391</v>
      </c>
      <c r="D3" s="27">
        <v>996779</v>
      </c>
      <c r="E3" s="26">
        <v>1119235.1000000001</v>
      </c>
    </row>
    <row r="4" spans="1:5">
      <c r="A4" s="35" t="s">
        <v>51</v>
      </c>
      <c r="B4" s="28">
        <v>292722.09999999998</v>
      </c>
      <c r="C4" s="28">
        <v>430051</v>
      </c>
      <c r="D4" s="27">
        <v>468679.4</v>
      </c>
      <c r="E4" s="26">
        <v>510780.8</v>
      </c>
    </row>
    <row r="5" spans="1:5" s="43" customFormat="1">
      <c r="A5" s="44" t="s">
        <v>50</v>
      </c>
      <c r="B5" s="24" t="s">
        <v>24</v>
      </c>
      <c r="C5" s="24" t="s">
        <v>24</v>
      </c>
      <c r="D5" s="27">
        <v>50947</v>
      </c>
      <c r="E5" s="26">
        <v>176932.2</v>
      </c>
    </row>
    <row r="6" spans="1:5">
      <c r="A6" s="42" t="s">
        <v>49</v>
      </c>
      <c r="B6" s="24" t="s">
        <v>24</v>
      </c>
      <c r="C6" s="28">
        <v>35574</v>
      </c>
      <c r="D6" s="41">
        <v>35325.599999999999</v>
      </c>
      <c r="E6" s="26">
        <v>12555.3</v>
      </c>
    </row>
    <row r="7" spans="1:5">
      <c r="A7" s="40" t="s">
        <v>48</v>
      </c>
      <c r="B7" s="24" t="s">
        <v>24</v>
      </c>
      <c r="C7" s="28">
        <v>91365</v>
      </c>
      <c r="D7" s="27">
        <v>143115.1</v>
      </c>
      <c r="E7" s="26">
        <v>152812.20000000001</v>
      </c>
    </row>
    <row r="8" spans="1:5">
      <c r="A8" s="36" t="s">
        <v>47</v>
      </c>
      <c r="B8" s="24" t="s">
        <v>24</v>
      </c>
      <c r="C8" s="28">
        <v>12732</v>
      </c>
      <c r="D8" s="27">
        <v>12504</v>
      </c>
      <c r="E8" s="26">
        <v>11859.5</v>
      </c>
    </row>
    <row r="9" spans="1:5">
      <c r="A9" s="36" t="s">
        <v>46</v>
      </c>
      <c r="B9" s="24" t="s">
        <v>24</v>
      </c>
      <c r="C9" s="28">
        <v>3155</v>
      </c>
      <c r="D9" s="27">
        <v>5573</v>
      </c>
      <c r="E9" s="26">
        <v>8017.6</v>
      </c>
    </row>
    <row r="10" spans="1:5">
      <c r="A10" s="35" t="s">
        <v>45</v>
      </c>
      <c r="B10" s="28">
        <v>13723</v>
      </c>
      <c r="C10" s="28">
        <v>23825</v>
      </c>
      <c r="D10" s="27">
        <v>33590</v>
      </c>
      <c r="E10" s="26">
        <v>31468.799999999999</v>
      </c>
    </row>
    <row r="11" spans="1:5">
      <c r="A11" s="35" t="s">
        <v>44</v>
      </c>
      <c r="B11" s="28">
        <v>27935</v>
      </c>
      <c r="C11" s="28">
        <v>66377</v>
      </c>
      <c r="D11" s="27">
        <v>71467.899999999994</v>
      </c>
      <c r="E11" s="26">
        <v>71461.399999999994</v>
      </c>
    </row>
    <row r="12" spans="1:5">
      <c r="A12" s="35" t="s">
        <v>43</v>
      </c>
      <c r="B12" s="28">
        <v>16920</v>
      </c>
      <c r="C12" s="28">
        <v>21163</v>
      </c>
      <c r="D12" s="27">
        <v>35188.1</v>
      </c>
      <c r="E12" s="26">
        <v>19258.599999999999</v>
      </c>
    </row>
    <row r="13" spans="1:5">
      <c r="A13" s="35" t="s">
        <v>42</v>
      </c>
      <c r="B13" s="24" t="s">
        <v>24</v>
      </c>
      <c r="C13" s="28">
        <v>165148</v>
      </c>
      <c r="D13" s="27">
        <v>140389</v>
      </c>
      <c r="E13" s="26">
        <v>124088.7</v>
      </c>
    </row>
    <row r="14" spans="1:5">
      <c r="A14" s="30" t="s">
        <v>41</v>
      </c>
      <c r="B14" s="28">
        <v>1659692</v>
      </c>
      <c r="C14" s="28">
        <v>2524268</v>
      </c>
      <c r="D14" s="27">
        <v>2681214.7999999998</v>
      </c>
      <c r="E14" s="26">
        <v>2891381</v>
      </c>
    </row>
    <row r="15" spans="1:5">
      <c r="A15" s="35" t="s">
        <v>40</v>
      </c>
      <c r="B15" s="28">
        <v>1153750</v>
      </c>
      <c r="C15" s="28">
        <v>1785316</v>
      </c>
      <c r="D15" s="27">
        <v>1831998</v>
      </c>
      <c r="E15" s="26">
        <v>1979373.8</v>
      </c>
    </row>
    <row r="16" spans="1:5">
      <c r="A16" s="39" t="s">
        <v>39</v>
      </c>
      <c r="B16" s="38">
        <v>505942</v>
      </c>
      <c r="C16" s="27">
        <v>738952</v>
      </c>
      <c r="D16" s="27">
        <v>849216</v>
      </c>
      <c r="E16" s="26">
        <v>912007.2</v>
      </c>
    </row>
    <row r="17" spans="1:5">
      <c r="A17" s="37" t="s">
        <v>38</v>
      </c>
      <c r="B17" s="28">
        <v>997465</v>
      </c>
      <c r="C17" s="28">
        <v>1552932</v>
      </c>
      <c r="D17" s="27">
        <v>1698179</v>
      </c>
      <c r="E17" s="26">
        <v>1451010.8</v>
      </c>
    </row>
    <row r="18" spans="1:5">
      <c r="A18" s="36" t="s">
        <v>37</v>
      </c>
      <c r="B18" s="28">
        <v>938031</v>
      </c>
      <c r="C18" s="27">
        <v>1437773</v>
      </c>
      <c r="D18" s="27">
        <v>1579840.3</v>
      </c>
      <c r="E18" s="26">
        <v>1326549.1000000001</v>
      </c>
    </row>
    <row r="19" spans="1:5">
      <c r="A19" s="35" t="s">
        <v>36</v>
      </c>
      <c r="B19" s="28">
        <v>5012</v>
      </c>
      <c r="C19" s="28">
        <v>3401</v>
      </c>
      <c r="D19" s="27">
        <v>7254.9</v>
      </c>
      <c r="E19" s="26">
        <v>5621.1</v>
      </c>
    </row>
    <row r="20" spans="1:5">
      <c r="A20" s="35" t="s">
        <v>35</v>
      </c>
      <c r="B20" s="28">
        <v>54422</v>
      </c>
      <c r="C20" s="28">
        <v>111758</v>
      </c>
      <c r="D20" s="27">
        <v>111083.4</v>
      </c>
      <c r="E20" s="26">
        <v>118840.6</v>
      </c>
    </row>
    <row r="21" spans="1:5">
      <c r="A21" s="30" t="s">
        <v>34</v>
      </c>
      <c r="B21" s="28">
        <v>562713</v>
      </c>
      <c r="C21" s="26">
        <v>1009534</v>
      </c>
      <c r="D21" s="27">
        <v>1267848</v>
      </c>
      <c r="E21" s="26">
        <v>1266936.1000000001</v>
      </c>
    </row>
    <row r="22" spans="1:5">
      <c r="A22" s="29" t="s">
        <v>33</v>
      </c>
      <c r="B22" s="28">
        <v>43879</v>
      </c>
      <c r="C22" s="26">
        <v>154456</v>
      </c>
      <c r="D22" s="33">
        <v>208076.1</v>
      </c>
      <c r="E22" s="26">
        <v>196744.5</v>
      </c>
    </row>
    <row r="23" spans="1:5">
      <c r="A23" s="32" t="s">
        <v>32</v>
      </c>
      <c r="B23" s="28">
        <v>19478</v>
      </c>
      <c r="C23" s="28">
        <v>57856</v>
      </c>
      <c r="D23" s="27">
        <v>110483</v>
      </c>
      <c r="E23" s="26">
        <v>49493.4</v>
      </c>
    </row>
    <row r="24" spans="1:5">
      <c r="A24" s="32" t="s">
        <v>31</v>
      </c>
      <c r="B24" s="28">
        <v>4584</v>
      </c>
      <c r="C24" s="28">
        <v>15300</v>
      </c>
      <c r="D24" s="33">
        <v>15593</v>
      </c>
      <c r="E24" s="26">
        <v>11335.6</v>
      </c>
    </row>
    <row r="25" spans="1:5">
      <c r="A25" s="32" t="s">
        <v>30</v>
      </c>
      <c r="B25" s="28">
        <v>19817</v>
      </c>
      <c r="C25" s="28">
        <v>81300</v>
      </c>
      <c r="D25" s="27">
        <v>82000</v>
      </c>
      <c r="E25" s="26">
        <v>113309.5</v>
      </c>
    </row>
    <row r="26" spans="1:5">
      <c r="A26" s="31" t="s">
        <v>29</v>
      </c>
      <c r="B26" s="28" t="s">
        <v>24</v>
      </c>
      <c r="C26" s="28" t="s">
        <v>24</v>
      </c>
      <c r="D26" s="28" t="s">
        <v>24</v>
      </c>
      <c r="E26" s="26">
        <v>22606</v>
      </c>
    </row>
    <row r="27" spans="1:5">
      <c r="A27" s="30" t="s">
        <v>28</v>
      </c>
      <c r="B27" s="28">
        <v>30926</v>
      </c>
      <c r="C27" s="28">
        <v>631950</v>
      </c>
      <c r="D27" s="27">
        <v>33033</v>
      </c>
      <c r="E27" s="26">
        <v>48813.599999999999</v>
      </c>
    </row>
    <row r="28" spans="1:5">
      <c r="A28" s="30" t="s">
        <v>27</v>
      </c>
      <c r="B28" s="28">
        <v>33104</v>
      </c>
      <c r="C28" s="28">
        <v>39877</v>
      </c>
      <c r="D28" s="27">
        <v>20720</v>
      </c>
      <c r="E28" s="26">
        <v>20334.400000000001</v>
      </c>
    </row>
    <row r="29" spans="1:5">
      <c r="A29" s="30" t="s">
        <v>26</v>
      </c>
      <c r="B29" s="28">
        <v>108607</v>
      </c>
      <c r="C29" s="27">
        <v>116378</v>
      </c>
      <c r="D29" s="27">
        <v>87211</v>
      </c>
      <c r="E29" s="26">
        <v>96381.3</v>
      </c>
    </row>
    <row r="30" spans="1:5">
      <c r="A30" s="29" t="s">
        <v>25</v>
      </c>
      <c r="B30" s="24" t="s">
        <v>24</v>
      </c>
      <c r="C30" s="28">
        <v>17816</v>
      </c>
      <c r="D30" s="27">
        <v>16885</v>
      </c>
      <c r="E30" s="26">
        <v>9172.7999999999993</v>
      </c>
    </row>
    <row r="31" spans="1:5">
      <c r="A31" s="25" t="s">
        <v>1</v>
      </c>
      <c r="B31" s="24">
        <v>3924253</v>
      </c>
      <c r="C31" s="22">
        <v>6896602</v>
      </c>
      <c r="D31" s="23">
        <f>6549198+460748</f>
        <v>7009946</v>
      </c>
      <c r="E31" s="22">
        <v>7100009.5999999996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5DE615-DBFC-4C02-8206-922FF317AAB9}">
  <sheetPr codeName="Munka4"/>
  <dimension ref="A1:E22"/>
  <sheetViews>
    <sheetView zoomScaleNormal="100" workbookViewId="0"/>
  </sheetViews>
  <sheetFormatPr defaultRowHeight="11.25"/>
  <cols>
    <col min="1" max="1" width="40.7109375" style="1" customWidth="1"/>
    <col min="2" max="5" width="10.7109375" style="11" customWidth="1"/>
    <col min="6" max="16384" width="9.140625" style="1"/>
  </cols>
  <sheetData>
    <row r="1" spans="1:5" ht="12" thickBot="1">
      <c r="A1" s="70" t="s">
        <v>74</v>
      </c>
      <c r="B1" s="70"/>
      <c r="C1" s="70"/>
      <c r="D1" s="70"/>
      <c r="E1" s="70"/>
    </row>
    <row r="2" spans="1:5">
      <c r="A2" s="69" t="s">
        <v>73</v>
      </c>
      <c r="B2" s="68">
        <v>2000</v>
      </c>
      <c r="C2" s="68">
        <v>2005</v>
      </c>
      <c r="D2" s="68">
        <v>2006</v>
      </c>
      <c r="E2" s="68">
        <v>2007</v>
      </c>
    </row>
    <row r="3" spans="1:5">
      <c r="A3" s="65" t="s">
        <v>72</v>
      </c>
      <c r="B3" s="26">
        <v>166749</v>
      </c>
      <c r="C3" s="67">
        <v>113107</v>
      </c>
      <c r="D3" s="66">
        <v>124027.2</v>
      </c>
      <c r="E3" s="26">
        <v>197371.6</v>
      </c>
    </row>
    <row r="4" spans="1:5">
      <c r="A4" s="65" t="s">
        <v>71</v>
      </c>
      <c r="B4" s="54">
        <v>12561.7</v>
      </c>
      <c r="C4" s="55">
        <v>45936</v>
      </c>
      <c r="D4" s="54">
        <v>46560.1</v>
      </c>
      <c r="E4" s="34">
        <v>52244.5</v>
      </c>
    </row>
    <row r="5" spans="1:5">
      <c r="A5" s="57" t="s">
        <v>70</v>
      </c>
      <c r="B5" s="54">
        <v>82805.600000000006</v>
      </c>
      <c r="C5" s="55">
        <v>117682</v>
      </c>
      <c r="D5" s="54">
        <v>117939.7</v>
      </c>
      <c r="E5" s="34">
        <v>111885.4</v>
      </c>
    </row>
    <row r="6" spans="1:5">
      <c r="A6" s="64" t="s">
        <v>69</v>
      </c>
      <c r="B6" s="56">
        <v>49853</v>
      </c>
      <c r="C6" s="55">
        <v>232566</v>
      </c>
      <c r="D6" s="54">
        <v>223538.8</v>
      </c>
      <c r="E6" s="34">
        <v>228470.7</v>
      </c>
    </row>
    <row r="7" spans="1:5">
      <c r="A7" s="57" t="s">
        <v>68</v>
      </c>
      <c r="B7" s="54">
        <v>303579</v>
      </c>
      <c r="C7" s="55">
        <v>493138</v>
      </c>
      <c r="D7" s="54">
        <v>645987.6</v>
      </c>
      <c r="E7" s="34">
        <v>686337.3</v>
      </c>
    </row>
    <row r="8" spans="1:5" ht="22.5">
      <c r="A8" s="57" t="s">
        <v>67</v>
      </c>
      <c r="B8" s="34">
        <v>1869842</v>
      </c>
      <c r="C8" s="63">
        <v>3336064</v>
      </c>
      <c r="D8" s="34">
        <v>3896527</v>
      </c>
      <c r="E8" s="34">
        <v>4234379.0999999996</v>
      </c>
    </row>
    <row r="9" spans="1:5">
      <c r="A9" s="60" t="s">
        <v>66</v>
      </c>
      <c r="B9" s="34">
        <v>799761</v>
      </c>
      <c r="C9" s="55">
        <f>1324126+439932</f>
        <v>1764058</v>
      </c>
      <c r="D9" s="34">
        <v>2237637</v>
      </c>
      <c r="E9" s="34">
        <v>1666030.4</v>
      </c>
    </row>
    <row r="10" spans="1:5">
      <c r="A10" s="62" t="s">
        <v>65</v>
      </c>
      <c r="B10" s="54">
        <v>1132.0999999999999</v>
      </c>
      <c r="C10" s="55">
        <v>20381</v>
      </c>
      <c r="D10" s="54">
        <v>19187.400000000001</v>
      </c>
      <c r="E10" s="34">
        <v>27938.1</v>
      </c>
    </row>
    <row r="11" spans="1:5">
      <c r="A11" s="62" t="s">
        <v>64</v>
      </c>
      <c r="B11" s="54">
        <v>127503.2</v>
      </c>
      <c r="C11" s="55">
        <v>422372</v>
      </c>
      <c r="D11" s="54">
        <v>890582.6</v>
      </c>
      <c r="E11" s="34">
        <v>777765.8</v>
      </c>
    </row>
    <row r="12" spans="1:5">
      <c r="A12" s="61" t="s">
        <v>63</v>
      </c>
      <c r="B12" s="34">
        <v>671126</v>
      </c>
      <c r="C12" s="34">
        <f>881374+439932</f>
        <v>1321306</v>
      </c>
      <c r="D12" s="34">
        <v>1327867</v>
      </c>
      <c r="E12" s="34">
        <v>860326.5</v>
      </c>
    </row>
    <row r="13" spans="1:5">
      <c r="A13" s="60" t="s">
        <v>62</v>
      </c>
      <c r="B13" s="54">
        <v>2929.6</v>
      </c>
      <c r="C13" s="55">
        <v>3738</v>
      </c>
      <c r="D13" s="54">
        <v>5092.3</v>
      </c>
      <c r="E13" s="34">
        <v>5152.6000000000004</v>
      </c>
    </row>
    <row r="14" spans="1:5">
      <c r="A14" s="57" t="s">
        <v>61</v>
      </c>
      <c r="B14" s="54">
        <v>2287.1</v>
      </c>
      <c r="C14" s="55">
        <v>7589</v>
      </c>
      <c r="D14" s="54">
        <v>8022.2</v>
      </c>
      <c r="E14" s="34">
        <v>14624.5</v>
      </c>
    </row>
    <row r="15" spans="1:5">
      <c r="A15" s="59" t="s">
        <v>60</v>
      </c>
      <c r="B15" s="54">
        <v>796881.3</v>
      </c>
      <c r="C15" s="55">
        <v>914435</v>
      </c>
      <c r="D15" s="54">
        <v>983289.1</v>
      </c>
      <c r="E15" s="34">
        <v>1006064.9</v>
      </c>
    </row>
    <row r="16" spans="1:5">
      <c r="A16" s="57" t="s">
        <v>59</v>
      </c>
      <c r="B16" s="58">
        <v>4217</v>
      </c>
      <c r="C16" s="56" t="s">
        <v>24</v>
      </c>
      <c r="D16" s="56" t="s">
        <v>24</v>
      </c>
      <c r="E16" s="56" t="s">
        <v>24</v>
      </c>
    </row>
    <row r="17" spans="1:5">
      <c r="A17" s="57" t="s">
        <v>58</v>
      </c>
      <c r="B17" s="34">
        <v>194088</v>
      </c>
      <c r="C17" s="55">
        <v>34272</v>
      </c>
      <c r="D17" s="54">
        <v>66631.399999999994</v>
      </c>
      <c r="E17" s="34">
        <v>37506.1</v>
      </c>
    </row>
    <row r="18" spans="1:5">
      <c r="A18" s="57" t="s">
        <v>57</v>
      </c>
      <c r="B18" s="54">
        <v>6489</v>
      </c>
      <c r="C18" s="55">
        <v>13949</v>
      </c>
      <c r="D18" s="54">
        <v>10754.8</v>
      </c>
      <c r="E18" s="34">
        <v>10328.4</v>
      </c>
    </row>
    <row r="19" spans="1:5">
      <c r="A19" s="57" t="s">
        <v>56</v>
      </c>
      <c r="B19" s="56" t="s">
        <v>24</v>
      </c>
      <c r="C19" s="55">
        <v>181227</v>
      </c>
      <c r="D19" s="54">
        <v>419959</v>
      </c>
      <c r="E19" s="34">
        <v>58210.8</v>
      </c>
    </row>
    <row r="20" spans="1:5">
      <c r="A20" s="57" t="s">
        <v>55</v>
      </c>
      <c r="B20" s="56" t="s">
        <v>24</v>
      </c>
      <c r="C20" s="55">
        <v>186644</v>
      </c>
      <c r="D20" s="54">
        <v>185611.9</v>
      </c>
      <c r="E20" s="34">
        <v>189520</v>
      </c>
    </row>
    <row r="21" spans="1:5">
      <c r="A21" s="53" t="s">
        <v>2</v>
      </c>
      <c r="B21" s="49">
        <v>4292043</v>
      </c>
      <c r="C21" s="52">
        <f>7004471+439932</f>
        <v>7444403</v>
      </c>
      <c r="D21" s="49">
        <v>8971578</v>
      </c>
      <c r="E21" s="49">
        <v>8498126.3000000007</v>
      </c>
    </row>
    <row r="22" spans="1:5">
      <c r="A22" s="51" t="s">
        <v>0</v>
      </c>
      <c r="B22" s="50">
        <v>-367790</v>
      </c>
      <c r="C22" s="50">
        <v>-547802</v>
      </c>
      <c r="D22" s="50">
        <v>-1961632</v>
      </c>
      <c r="E22" s="49">
        <v>-1398116.7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8D54BB-5C11-4C38-AF57-8387A535F555}">
  <sheetPr codeName="Munka5"/>
  <dimension ref="A1:F18"/>
  <sheetViews>
    <sheetView zoomScaleNormal="100" workbookViewId="0"/>
  </sheetViews>
  <sheetFormatPr defaultRowHeight="11.25"/>
  <cols>
    <col min="1" max="1" width="6.7109375" style="1" customWidth="1"/>
    <col min="2" max="2" width="37.42578125" style="1" customWidth="1"/>
    <col min="3" max="6" width="11" style="1" customWidth="1"/>
    <col min="7" max="16384" width="9.140625" style="1"/>
  </cols>
  <sheetData>
    <row r="1" spans="1:6" ht="12" thickBot="1">
      <c r="A1" s="86" t="s">
        <v>88</v>
      </c>
      <c r="B1" s="86"/>
      <c r="C1" s="86"/>
      <c r="D1" s="86"/>
      <c r="E1" s="86"/>
      <c r="F1" s="86"/>
    </row>
    <row r="2" spans="1:6">
      <c r="A2" s="287" t="s">
        <v>87</v>
      </c>
      <c r="B2" s="288"/>
      <c r="C2" s="84">
        <v>2000</v>
      </c>
      <c r="D2" s="84">
        <v>2005</v>
      </c>
      <c r="E2" s="85">
        <v>2006</v>
      </c>
      <c r="F2" s="84">
        <v>2007</v>
      </c>
    </row>
    <row r="3" spans="1:6">
      <c r="A3" s="83" t="s">
        <v>86</v>
      </c>
      <c r="B3" s="75" t="s">
        <v>85</v>
      </c>
      <c r="C3" s="74">
        <v>2508.7485999999999</v>
      </c>
      <c r="D3" s="73">
        <v>3590.6831999999999</v>
      </c>
      <c r="E3" s="6">
        <v>4124.4058999999997</v>
      </c>
      <c r="F3" s="2">
        <v>4472.6319999999996</v>
      </c>
    </row>
    <row r="4" spans="1:6">
      <c r="A4" s="81" t="s">
        <v>82</v>
      </c>
      <c r="B4" s="80" t="s">
        <v>81</v>
      </c>
      <c r="C4" s="79">
        <v>841.66549999999995</v>
      </c>
      <c r="D4" s="78">
        <v>2996.3413</v>
      </c>
      <c r="E4" s="8">
        <v>3446.7869000000001</v>
      </c>
      <c r="F4" s="7">
        <v>3861.2628</v>
      </c>
    </row>
    <row r="5" spans="1:6">
      <c r="A5" s="76"/>
      <c r="B5" s="80" t="s">
        <v>77</v>
      </c>
      <c r="C5" s="79">
        <v>105.976</v>
      </c>
      <c r="D5" s="78">
        <v>126.36499999999999</v>
      </c>
      <c r="E5" s="8">
        <v>126.15</v>
      </c>
      <c r="F5" s="7">
        <v>235.1721</v>
      </c>
    </row>
    <row r="6" spans="1:6">
      <c r="A6" s="76"/>
      <c r="B6" s="80" t="s">
        <v>76</v>
      </c>
      <c r="C6" s="79">
        <v>735.68949999999995</v>
      </c>
      <c r="D6" s="78">
        <v>2869.9762999999998</v>
      </c>
      <c r="E6" s="8">
        <v>3320.6369</v>
      </c>
      <c r="F6" s="77">
        <v>3626.0906</v>
      </c>
    </row>
    <row r="7" spans="1:6">
      <c r="A7" s="81" t="s">
        <v>79</v>
      </c>
      <c r="B7" s="80" t="s">
        <v>78</v>
      </c>
      <c r="C7" s="79">
        <v>1667.0831000000001</v>
      </c>
      <c r="D7" s="78">
        <v>594.34190000000001</v>
      </c>
      <c r="E7" s="8">
        <v>677.61900000000003</v>
      </c>
      <c r="F7" s="7">
        <v>611.36919999999998</v>
      </c>
    </row>
    <row r="8" spans="1:6">
      <c r="A8" s="76"/>
      <c r="B8" s="80" t="s">
        <v>77</v>
      </c>
      <c r="C8" s="79">
        <v>1666.7854</v>
      </c>
      <c r="D8" s="78">
        <v>594.27290000000005</v>
      </c>
      <c r="E8" s="8">
        <v>677.56490000000008</v>
      </c>
      <c r="F8" s="7">
        <v>611.32899999999995</v>
      </c>
    </row>
    <row r="9" spans="1:6">
      <c r="A9" s="76"/>
      <c r="B9" s="80" t="s">
        <v>76</v>
      </c>
      <c r="C9" s="79">
        <v>0.29699999999999999</v>
      </c>
      <c r="D9" s="79">
        <v>6.9099999999999995E-2</v>
      </c>
      <c r="E9" s="7">
        <v>5.4100000000000002E-2</v>
      </c>
      <c r="F9" s="77">
        <v>4.1200000000000001E-2</v>
      </c>
    </row>
    <row r="10" spans="1:6">
      <c r="A10" s="83" t="s">
        <v>84</v>
      </c>
      <c r="B10" s="75" t="s">
        <v>83</v>
      </c>
      <c r="C10" s="74">
        <v>4717.4552000000003</v>
      </c>
      <c r="D10" s="73">
        <v>9153.4915000000001</v>
      </c>
      <c r="E10" s="6">
        <v>10552.3002</v>
      </c>
      <c r="F10" s="2">
        <v>11103.7639</v>
      </c>
    </row>
    <row r="11" spans="1:6">
      <c r="A11" s="81" t="s">
        <v>82</v>
      </c>
      <c r="B11" s="80" t="s">
        <v>81</v>
      </c>
      <c r="C11" s="79">
        <v>3856.2442000000001</v>
      </c>
      <c r="D11" s="78">
        <v>8511.3433999999997</v>
      </c>
      <c r="E11" s="8">
        <v>9756.4189999999999</v>
      </c>
      <c r="F11" s="7">
        <v>10525.966699999999</v>
      </c>
    </row>
    <row r="12" spans="1:6">
      <c r="A12" s="76"/>
      <c r="B12" s="80" t="s">
        <v>77</v>
      </c>
      <c r="C12" s="79">
        <v>145.8545</v>
      </c>
      <c r="D12" s="82" t="s">
        <v>24</v>
      </c>
      <c r="E12" s="82" t="s">
        <v>24</v>
      </c>
      <c r="F12" s="82" t="s">
        <v>24</v>
      </c>
    </row>
    <row r="13" spans="1:6">
      <c r="A13" s="76"/>
      <c r="B13" s="80" t="s">
        <v>76</v>
      </c>
      <c r="C13" s="79">
        <v>2383.7955999999999</v>
      </c>
      <c r="D13" s="78">
        <v>6391.5375000000004</v>
      </c>
      <c r="E13" s="8">
        <v>7332.9497999999994</v>
      </c>
      <c r="F13" s="77">
        <v>8305.5658000000003</v>
      </c>
    </row>
    <row r="14" spans="1:6">
      <c r="A14" s="76"/>
      <c r="B14" s="80" t="s">
        <v>80</v>
      </c>
      <c r="C14" s="79">
        <v>1326.5941</v>
      </c>
      <c r="D14" s="78">
        <v>2119.8058000000001</v>
      </c>
      <c r="E14" s="8">
        <v>2423.4692</v>
      </c>
      <c r="F14" s="7">
        <v>2220.4009000000001</v>
      </c>
    </row>
    <row r="15" spans="1:6">
      <c r="A15" s="81" t="s">
        <v>79</v>
      </c>
      <c r="B15" s="80" t="s">
        <v>78</v>
      </c>
      <c r="C15" s="79">
        <v>861.21100000000001</v>
      </c>
      <c r="D15" s="78">
        <v>642.1481</v>
      </c>
      <c r="E15" s="8">
        <v>795.88119999999992</v>
      </c>
      <c r="F15" s="77">
        <v>577.79719999999998</v>
      </c>
    </row>
    <row r="16" spans="1:6">
      <c r="A16" s="76"/>
      <c r="B16" s="80" t="s">
        <v>77</v>
      </c>
      <c r="C16" s="79">
        <v>157.98750000000001</v>
      </c>
      <c r="D16" s="78">
        <v>0.84399999999999997</v>
      </c>
      <c r="E16" s="8">
        <v>356.42599999999999</v>
      </c>
      <c r="F16" s="77">
        <v>145.68199999999999</v>
      </c>
    </row>
    <row r="17" spans="1:6">
      <c r="A17" s="76"/>
      <c r="B17" s="80" t="s">
        <v>76</v>
      </c>
      <c r="C17" s="79">
        <v>703.22349999999994</v>
      </c>
      <c r="D17" s="78">
        <v>641.30409999999995</v>
      </c>
      <c r="E17" s="8">
        <v>439.45519999999999</v>
      </c>
      <c r="F17" s="77">
        <v>432.11520000000002</v>
      </c>
    </row>
    <row r="18" spans="1:6">
      <c r="A18" s="76"/>
      <c r="B18" s="75" t="s">
        <v>75</v>
      </c>
      <c r="C18" s="74">
        <v>7226.2038000000002</v>
      </c>
      <c r="D18" s="73">
        <v>12744.1747</v>
      </c>
      <c r="E18" s="6">
        <v>14676.706099999999</v>
      </c>
      <c r="F18" s="72">
        <v>15576.3959</v>
      </c>
    </row>
  </sheetData>
  <mergeCells count="1">
    <mergeCell ref="A2:B2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455DA7-88F1-4E13-9FF1-D7AFEE8EF57C}">
  <sheetPr codeName="Munka6"/>
  <dimension ref="A1:E44"/>
  <sheetViews>
    <sheetView zoomScaleNormal="100" workbookViewId="0"/>
  </sheetViews>
  <sheetFormatPr defaultRowHeight="11.25"/>
  <cols>
    <col min="1" max="1" width="46" style="1" customWidth="1"/>
    <col min="2" max="4" width="10.140625" style="1" customWidth="1"/>
    <col min="5" max="5" width="10.140625" style="11" customWidth="1"/>
    <col min="6" max="16384" width="9.140625" style="1"/>
  </cols>
  <sheetData>
    <row r="1" spans="1:5" ht="12" thickBot="1">
      <c r="A1" s="114" t="s">
        <v>129</v>
      </c>
      <c r="B1" s="114"/>
      <c r="C1" s="114"/>
      <c r="D1" s="114"/>
      <c r="E1" s="114"/>
    </row>
    <row r="2" spans="1:5">
      <c r="A2" s="113" t="s">
        <v>87</v>
      </c>
      <c r="B2" s="112">
        <v>2000</v>
      </c>
      <c r="C2" s="111">
        <v>2005</v>
      </c>
      <c r="D2" s="110">
        <v>2006</v>
      </c>
      <c r="E2" s="110">
        <v>2007</v>
      </c>
    </row>
    <row r="3" spans="1:5">
      <c r="A3" s="109" t="s">
        <v>128</v>
      </c>
      <c r="B3" s="94">
        <v>-3180</v>
      </c>
      <c r="C3" s="94">
        <v>-1489.9495925760812</v>
      </c>
      <c r="D3" s="54">
        <v>-921.49373745248249</v>
      </c>
      <c r="E3" s="34">
        <v>1431.4934169281742</v>
      </c>
    </row>
    <row r="4" spans="1:5">
      <c r="A4" s="95" t="s">
        <v>127</v>
      </c>
      <c r="B4" s="94">
        <v>31278</v>
      </c>
      <c r="C4" s="94">
        <v>50120</v>
      </c>
      <c r="D4" s="54">
        <v>59079.143719906395</v>
      </c>
      <c r="E4" s="34">
        <v>68674.511590654351</v>
      </c>
    </row>
    <row r="5" spans="1:5">
      <c r="A5" s="95" t="s">
        <v>126</v>
      </c>
      <c r="B5" s="94">
        <v>34457</v>
      </c>
      <c r="C5" s="94">
        <v>51609.600100225274</v>
      </c>
      <c r="D5" s="54">
        <v>60000.637457358876</v>
      </c>
      <c r="E5" s="34">
        <v>67243.018173726174</v>
      </c>
    </row>
    <row r="6" spans="1:5">
      <c r="A6" s="96" t="s">
        <v>125</v>
      </c>
      <c r="B6" s="94">
        <v>1234</v>
      </c>
      <c r="C6" s="94">
        <v>1054.0545093623623</v>
      </c>
      <c r="D6" s="54">
        <v>1268.1892189137357</v>
      </c>
      <c r="E6" s="34">
        <v>1123.4539841644512</v>
      </c>
    </row>
    <row r="7" spans="1:5">
      <c r="A7" s="102" t="s">
        <v>124</v>
      </c>
      <c r="B7" s="94">
        <v>-206</v>
      </c>
      <c r="C7" s="94">
        <v>-117.48642520084587</v>
      </c>
      <c r="D7" s="54">
        <v>-23.920319176920898</v>
      </c>
      <c r="E7" s="34">
        <v>138.12648324162325</v>
      </c>
    </row>
    <row r="8" spans="1:5">
      <c r="A8" s="95" t="s">
        <v>123</v>
      </c>
      <c r="B8" s="94"/>
      <c r="C8" s="99"/>
      <c r="D8" s="54"/>
      <c r="E8" s="34"/>
    </row>
    <row r="9" spans="1:5">
      <c r="A9" s="108" t="s">
        <v>122</v>
      </c>
      <c r="B9" s="94">
        <v>4067</v>
      </c>
      <c r="C9" s="94">
        <v>3304.4822280206863</v>
      </c>
      <c r="D9" s="54">
        <v>3371.0913321182697</v>
      </c>
      <c r="E9" s="34">
        <v>3449.6102009361084</v>
      </c>
    </row>
    <row r="10" spans="1:5">
      <c r="A10" s="108" t="s">
        <v>121</v>
      </c>
      <c r="B10" s="94">
        <v>1794</v>
      </c>
      <c r="C10" s="94">
        <v>1910.4734742019646</v>
      </c>
      <c r="D10" s="54">
        <v>1687.2514358496173</v>
      </c>
      <c r="E10" s="34">
        <v>2148.8576891217986</v>
      </c>
    </row>
    <row r="11" spans="1:5">
      <c r="A11" s="108" t="s">
        <v>120</v>
      </c>
      <c r="B11" s="94">
        <v>2273</v>
      </c>
      <c r="C11" s="94">
        <v>1394.0087538187217</v>
      </c>
      <c r="D11" s="54">
        <v>1683.839896268652</v>
      </c>
      <c r="E11" s="34">
        <v>1300.7525118143099</v>
      </c>
    </row>
    <row r="12" spans="1:5">
      <c r="A12" s="107" t="s">
        <v>119</v>
      </c>
      <c r="B12" s="94">
        <v>-8</v>
      </c>
      <c r="C12" s="94">
        <v>-11</v>
      </c>
      <c r="D12" s="54">
        <v>-17.849986565899432</v>
      </c>
      <c r="E12" s="34">
        <v>-64.681389910585494</v>
      </c>
    </row>
    <row r="13" spans="1:5">
      <c r="A13" s="102" t="s">
        <v>118</v>
      </c>
      <c r="B13" s="94">
        <v>42</v>
      </c>
      <c r="C13" s="94">
        <v>57.485531057065479</v>
      </c>
      <c r="D13" s="54">
        <v>93.060007431294764</v>
      </c>
      <c r="E13" s="34">
        <v>92.271475933413313</v>
      </c>
    </row>
    <row r="14" spans="1:5">
      <c r="A14" s="102" t="s">
        <v>117</v>
      </c>
      <c r="B14" s="94">
        <v>-74</v>
      </c>
      <c r="C14" s="106">
        <v>-153.18796030085861</v>
      </c>
      <c r="D14" s="54">
        <v>-159.34960618474207</v>
      </c>
      <c r="E14" s="34">
        <v>-137.29008049825305</v>
      </c>
    </row>
    <row r="15" spans="1:5">
      <c r="A15" s="102" t="s">
        <v>116</v>
      </c>
      <c r="B15" s="94">
        <v>-85</v>
      </c>
      <c r="C15" s="106">
        <v>-62.811447059318638</v>
      </c>
      <c r="D15" s="54">
        <v>-67.661150427889766</v>
      </c>
      <c r="E15" s="34">
        <v>-58.593264608681572</v>
      </c>
    </row>
    <row r="16" spans="1:5">
      <c r="A16" s="107" t="s">
        <v>115</v>
      </c>
      <c r="B16" s="94">
        <v>-6</v>
      </c>
      <c r="C16" s="106">
        <v>-89.705348005468466</v>
      </c>
      <c r="D16" s="54">
        <v>-45.825911896063417</v>
      </c>
      <c r="E16" s="34">
        <v>28.365704400788541</v>
      </c>
    </row>
    <row r="17" spans="1:5">
      <c r="A17" s="102" t="s">
        <v>114</v>
      </c>
      <c r="B17" s="94">
        <v>-164</v>
      </c>
      <c r="C17" s="106">
        <v>-216.81871654635049</v>
      </c>
      <c r="D17" s="54">
        <v>-342.6707833572425</v>
      </c>
      <c r="E17" s="34">
        <v>-548.99410882000075</v>
      </c>
    </row>
    <row r="18" spans="1:5">
      <c r="A18" s="102" t="s">
        <v>113</v>
      </c>
      <c r="B18" s="94">
        <v>-598</v>
      </c>
      <c r="C18" s="94">
        <v>188.94065518208137</v>
      </c>
      <c r="D18" s="54">
        <v>39.110033987870679</v>
      </c>
      <c r="E18" s="34">
        <v>69.855624543551897</v>
      </c>
    </row>
    <row r="19" spans="1:5">
      <c r="A19" s="102" t="s">
        <v>112</v>
      </c>
      <c r="B19" s="94">
        <v>61</v>
      </c>
      <c r="C19" s="99">
        <v>104</v>
      </c>
      <c r="D19" s="54">
        <v>177.41935750707705</v>
      </c>
      <c r="E19" s="34">
        <v>355.97202071637957</v>
      </c>
    </row>
    <row r="20" spans="1:5">
      <c r="A20" s="102" t="s">
        <v>111</v>
      </c>
      <c r="B20" s="94">
        <v>-1</v>
      </c>
      <c r="C20" s="94">
        <v>-38.765469940705856</v>
      </c>
      <c r="D20" s="54">
        <v>-67.962318672400656</v>
      </c>
      <c r="E20" s="34">
        <v>-52.330992648093954</v>
      </c>
    </row>
    <row r="21" spans="1:5">
      <c r="A21" s="96" t="s">
        <v>110</v>
      </c>
      <c r="B21" s="94">
        <v>-2792</v>
      </c>
      <c r="C21" s="94">
        <v>-5754.9286729884516</v>
      </c>
      <c r="D21" s="54">
        <v>-6169.3327432466949</v>
      </c>
      <c r="E21" s="34">
        <v>-7911.04713930652</v>
      </c>
    </row>
    <row r="22" spans="1:5" ht="22.5">
      <c r="A22" s="102" t="s">
        <v>109</v>
      </c>
      <c r="B22" s="97">
        <v>163</v>
      </c>
      <c r="C22" s="105">
        <v>102</v>
      </c>
      <c r="D22" s="104">
        <v>117.12912919009014</v>
      </c>
      <c r="E22" s="103">
        <v>116.2169651075429</v>
      </c>
    </row>
    <row r="23" spans="1:5">
      <c r="A23" s="102" t="s">
        <v>108</v>
      </c>
      <c r="B23" s="94">
        <v>-2117</v>
      </c>
      <c r="C23" s="94">
        <v>-4224.3262094045767</v>
      </c>
      <c r="D23" s="54">
        <v>-4612.4962613400503</v>
      </c>
      <c r="E23" s="34">
        <v>-5720.4160867623996</v>
      </c>
    </row>
    <row r="24" spans="1:5">
      <c r="A24" s="102" t="s">
        <v>107</v>
      </c>
      <c r="B24" s="94">
        <v>-523</v>
      </c>
      <c r="C24" s="94">
        <v>-1306.8869234217077</v>
      </c>
      <c r="D24" s="54">
        <v>-1298.3479920021184</v>
      </c>
      <c r="E24" s="34">
        <v>-1677.7749171250287</v>
      </c>
    </row>
    <row r="25" spans="1:5">
      <c r="A25" s="102" t="s">
        <v>106</v>
      </c>
      <c r="B25" s="94">
        <v>-315</v>
      </c>
      <c r="C25" s="94">
        <v>-325.28696409725183</v>
      </c>
      <c r="D25" s="54">
        <v>-375.61761909461609</v>
      </c>
      <c r="E25" s="34">
        <v>-629.07310052663422</v>
      </c>
    </row>
    <row r="26" spans="1:5">
      <c r="A26" s="98" t="s">
        <v>105</v>
      </c>
      <c r="B26" s="94">
        <v>385</v>
      </c>
      <c r="C26" s="94">
        <v>177.51618635052839</v>
      </c>
      <c r="D26" s="54">
        <v>377.06346842288377</v>
      </c>
      <c r="E26" s="34">
        <v>319.85535591703746</v>
      </c>
    </row>
    <row r="27" spans="1:5" s="101" customFormat="1">
      <c r="A27" s="93" t="s">
        <v>104</v>
      </c>
      <c r="B27" s="92">
        <v>-4352</v>
      </c>
      <c r="C27" s="89">
        <v>-6013.3075698516423</v>
      </c>
      <c r="D27" s="88">
        <v>-5445.5737933625578</v>
      </c>
      <c r="E27" s="49">
        <v>-5036.2443822968571</v>
      </c>
    </row>
    <row r="28" spans="1:5">
      <c r="A28" s="98" t="s">
        <v>103</v>
      </c>
      <c r="B28" s="94">
        <v>89</v>
      </c>
      <c r="C28" s="94">
        <v>524</v>
      </c>
      <c r="D28" s="54">
        <v>597.24098892515713</v>
      </c>
      <c r="E28" s="34">
        <v>1256.3890135237311</v>
      </c>
    </row>
    <row r="29" spans="1:5">
      <c r="A29" s="98" t="s">
        <v>102</v>
      </c>
      <c r="B29" s="94">
        <v>207</v>
      </c>
      <c r="C29" s="94">
        <v>176.16486435943199</v>
      </c>
      <c r="D29" s="54">
        <v>63.009220659074074</v>
      </c>
      <c r="E29" s="34">
        <v>-36.342657630577172</v>
      </c>
    </row>
    <row r="30" spans="1:5">
      <c r="A30" s="100" t="s">
        <v>101</v>
      </c>
      <c r="B30" s="94">
        <v>5</v>
      </c>
      <c r="C30" s="99">
        <v>13</v>
      </c>
      <c r="D30" s="54">
        <v>15.219484840484126</v>
      </c>
      <c r="E30" s="34">
        <v>-185.04645480647554</v>
      </c>
    </row>
    <row r="31" spans="1:5" s="91" customFormat="1">
      <c r="A31" s="93" t="s">
        <v>100</v>
      </c>
      <c r="B31" s="92">
        <v>300</v>
      </c>
      <c r="C31" s="89">
        <v>712.50662334778394</v>
      </c>
      <c r="D31" s="88">
        <v>675.46969442471527</v>
      </c>
      <c r="E31" s="49">
        <v>1034.9999010866786</v>
      </c>
    </row>
    <row r="32" spans="1:5">
      <c r="A32" s="98" t="s">
        <v>99</v>
      </c>
      <c r="B32" s="97">
        <v>2334</v>
      </c>
      <c r="C32" s="97">
        <v>4395.2340019275853</v>
      </c>
      <c r="D32" s="54">
        <v>2504.8753067225643</v>
      </c>
      <c r="E32" s="34">
        <v>1046.8821792548115</v>
      </c>
    </row>
    <row r="33" spans="1:5">
      <c r="A33" s="95" t="s">
        <v>98</v>
      </c>
      <c r="B33" s="94">
        <v>-664</v>
      </c>
      <c r="C33" s="94">
        <v>-1776.8749002114807</v>
      </c>
      <c r="D33" s="54">
        <v>-2922.6554003600409</v>
      </c>
      <c r="E33" s="34">
        <v>-3004.0411550023273</v>
      </c>
    </row>
    <row r="34" spans="1:5">
      <c r="A34" s="95" t="s">
        <v>97</v>
      </c>
      <c r="B34" s="94">
        <v>2998</v>
      </c>
      <c r="C34" s="94">
        <v>6172.1089021390653</v>
      </c>
      <c r="D34" s="54">
        <v>5427.5307070826057</v>
      </c>
      <c r="E34" s="34">
        <v>4050.9233342571388</v>
      </c>
    </row>
    <row r="35" spans="1:5">
      <c r="A35" s="96" t="s">
        <v>96</v>
      </c>
      <c r="B35" s="94">
        <v>-380</v>
      </c>
      <c r="C35" s="94">
        <v>3519.5332615992857</v>
      </c>
      <c r="D35" s="54">
        <v>5330.3156871764404</v>
      </c>
      <c r="E35" s="34">
        <v>-619.65013924396953</v>
      </c>
    </row>
    <row r="36" spans="1:5">
      <c r="A36" s="95" t="s">
        <v>94</v>
      </c>
      <c r="B36" s="94">
        <v>501</v>
      </c>
      <c r="C36" s="94">
        <v>2016.444815751579</v>
      </c>
      <c r="D36" s="54">
        <v>1839.0930197032451</v>
      </c>
      <c r="E36" s="34">
        <v>2662.0422964208251</v>
      </c>
    </row>
    <row r="37" spans="1:5">
      <c r="A37" s="95" t="s">
        <v>93</v>
      </c>
      <c r="B37" s="94">
        <v>-881</v>
      </c>
      <c r="C37" s="94">
        <v>1503</v>
      </c>
      <c r="D37" s="54">
        <v>3491.2226674731965</v>
      </c>
      <c r="E37" s="34">
        <v>-3281.6924356647942</v>
      </c>
    </row>
    <row r="38" spans="1:5">
      <c r="A38" s="96" t="s">
        <v>95</v>
      </c>
      <c r="B38" s="94">
        <v>3447</v>
      </c>
      <c r="C38" s="94">
        <v>3755.9113230278572</v>
      </c>
      <c r="D38" s="54">
        <v>985.55231847896539</v>
      </c>
      <c r="E38" s="34">
        <v>6174.6494130843021</v>
      </c>
    </row>
    <row r="39" spans="1:5">
      <c r="A39" s="95" t="s">
        <v>94</v>
      </c>
      <c r="B39" s="94">
        <v>1053</v>
      </c>
      <c r="C39" s="94">
        <v>-1740.3580987757055</v>
      </c>
      <c r="D39" s="54">
        <v>-4125.3890839214782</v>
      </c>
      <c r="E39" s="34">
        <v>-3467.822564433292</v>
      </c>
    </row>
    <row r="40" spans="1:5">
      <c r="A40" s="95" t="s">
        <v>93</v>
      </c>
      <c r="B40" s="94">
        <v>2394</v>
      </c>
      <c r="C40" s="94">
        <v>5496.2694218035622</v>
      </c>
      <c r="D40" s="54">
        <v>5110.9414024004436</v>
      </c>
      <c r="E40" s="34">
        <v>9642.4719775175945</v>
      </c>
    </row>
    <row r="41" spans="1:5" s="91" customFormat="1">
      <c r="A41" s="93" t="s">
        <v>92</v>
      </c>
      <c r="B41" s="92">
        <v>5401</v>
      </c>
      <c r="C41" s="89">
        <v>11670.678586554726</v>
      </c>
      <c r="D41" s="88">
        <v>8820.743312377972</v>
      </c>
      <c r="E41" s="49">
        <v>6601.8814530951458</v>
      </c>
    </row>
    <row r="42" spans="1:5" s="87" customFormat="1">
      <c r="A42" s="90" t="s">
        <v>91</v>
      </c>
      <c r="B42" s="89">
        <v>-190</v>
      </c>
      <c r="C42" s="89">
        <v>-2462.3084991883893</v>
      </c>
      <c r="D42" s="88">
        <v>-3083.0368369524103</v>
      </c>
      <c r="E42" s="49">
        <v>-2466.3948777867672</v>
      </c>
    </row>
    <row r="43" spans="1:5" s="87" customFormat="1">
      <c r="A43" s="90" t="s">
        <v>90</v>
      </c>
      <c r="B43" s="89">
        <v>1158</v>
      </c>
      <c r="C43" s="89">
        <v>3908</v>
      </c>
      <c r="D43" s="88">
        <v>967.60237648771886</v>
      </c>
      <c r="E43" s="49">
        <v>134.24209409819952</v>
      </c>
    </row>
    <row r="44" spans="1:5" s="87" customFormat="1">
      <c r="A44" s="90" t="s">
        <v>89</v>
      </c>
      <c r="B44" s="89">
        <v>-1158</v>
      </c>
      <c r="C44" s="89">
        <v>-3908</v>
      </c>
      <c r="D44" s="88">
        <v>-967.60237648778298</v>
      </c>
      <c r="E44" s="49">
        <v>-134.24209409826261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51C91D-5B27-4316-A445-0AE2F95638CC}">
  <sheetPr codeName="Munka7"/>
  <dimension ref="A1:E11"/>
  <sheetViews>
    <sheetView zoomScaleNormal="100" workbookViewId="0"/>
  </sheetViews>
  <sheetFormatPr defaultRowHeight="11.25"/>
  <cols>
    <col min="1" max="1" width="37.85546875" style="1" customWidth="1"/>
    <col min="2" max="5" width="12.140625" style="1" customWidth="1"/>
    <col min="6" max="16384" width="9.140625" style="1"/>
  </cols>
  <sheetData>
    <row r="1" spans="1:5" ht="12" thickBot="1">
      <c r="A1" s="130" t="s">
        <v>138</v>
      </c>
      <c r="B1" s="130"/>
      <c r="C1" s="130"/>
      <c r="D1" s="130"/>
      <c r="E1" s="130"/>
    </row>
    <row r="2" spans="1:5">
      <c r="A2" s="129" t="s">
        <v>87</v>
      </c>
      <c r="B2" s="127">
        <v>2000</v>
      </c>
      <c r="C2" s="128">
        <v>2005</v>
      </c>
      <c r="D2" s="128">
        <v>2006</v>
      </c>
      <c r="E2" s="127">
        <v>2007</v>
      </c>
    </row>
    <row r="3" spans="1:5">
      <c r="A3" s="120" t="s">
        <v>137</v>
      </c>
      <c r="B3" s="118">
        <v>32868</v>
      </c>
      <c r="C3" s="126">
        <v>68003.973806038077</v>
      </c>
      <c r="D3" s="126">
        <v>83254</v>
      </c>
      <c r="E3" s="117">
        <v>100168</v>
      </c>
    </row>
    <row r="4" spans="1:5">
      <c r="A4" s="120" t="s">
        <v>136</v>
      </c>
      <c r="B4" s="118">
        <v>12068</v>
      </c>
      <c r="C4" s="118">
        <v>15721</v>
      </c>
      <c r="D4" s="118">
        <v>16397</v>
      </c>
      <c r="E4" s="117">
        <v>16385</v>
      </c>
    </row>
    <row r="5" spans="1:5">
      <c r="A5" s="120" t="s">
        <v>132</v>
      </c>
      <c r="B5" s="126"/>
      <c r="C5" s="126"/>
      <c r="D5" s="126"/>
      <c r="E5" s="117"/>
    </row>
    <row r="6" spans="1:5">
      <c r="A6" s="116" t="s">
        <v>135</v>
      </c>
      <c r="B6" s="118">
        <v>30</v>
      </c>
      <c r="C6" s="118">
        <v>43</v>
      </c>
      <c r="D6" s="118">
        <v>48</v>
      </c>
      <c r="E6" s="117">
        <v>56</v>
      </c>
    </row>
    <row r="7" spans="1:5">
      <c r="A7" s="120" t="s">
        <v>134</v>
      </c>
      <c r="B7" s="125">
        <v>7633</v>
      </c>
      <c r="C7" s="125">
        <v>21862</v>
      </c>
      <c r="D7" s="125">
        <v>29021</v>
      </c>
      <c r="E7" s="119">
        <v>36247</v>
      </c>
    </row>
    <row r="8" spans="1:5">
      <c r="A8" s="124" t="s">
        <v>133</v>
      </c>
      <c r="B8" s="123">
        <v>13167</v>
      </c>
      <c r="C8" s="122">
        <v>30420.500929846065</v>
      </c>
      <c r="D8" s="122">
        <v>37836</v>
      </c>
      <c r="E8" s="121">
        <v>47536</v>
      </c>
    </row>
    <row r="9" spans="1:5">
      <c r="A9" s="120" t="s">
        <v>132</v>
      </c>
      <c r="B9" s="119"/>
      <c r="C9" s="119"/>
      <c r="D9" s="119"/>
      <c r="E9" s="119"/>
    </row>
    <row r="10" spans="1:5">
      <c r="A10" s="116" t="s">
        <v>131</v>
      </c>
      <c r="B10" s="118">
        <v>2481</v>
      </c>
      <c r="C10" s="118">
        <v>10448.756776006016</v>
      </c>
      <c r="D10" s="118">
        <v>14071.732461355525</v>
      </c>
      <c r="E10" s="117">
        <v>16923.192421551212</v>
      </c>
    </row>
    <row r="11" spans="1:5">
      <c r="A11" s="116" t="s">
        <v>130</v>
      </c>
      <c r="B11" s="115">
        <v>10687</v>
      </c>
      <c r="C11" s="115">
        <v>19971.744153840049</v>
      </c>
      <c r="D11" s="115">
        <v>23764.739595719358</v>
      </c>
      <c r="E11" s="56">
        <v>30612.332741267048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3D8A44-8AC6-4D5A-B4B5-92BAB811B0E4}">
  <sheetPr codeName="Munka8"/>
  <dimension ref="A1:E12"/>
  <sheetViews>
    <sheetView zoomScaleNormal="100" workbookViewId="0"/>
  </sheetViews>
  <sheetFormatPr defaultRowHeight="11.25"/>
  <cols>
    <col min="1" max="1" width="45.140625" style="131" customWidth="1"/>
    <col min="2" max="5" width="10.28515625" style="131" customWidth="1"/>
    <col min="6" max="16384" width="9.140625" style="131"/>
  </cols>
  <sheetData>
    <row r="1" spans="1:5" ht="12" thickBot="1">
      <c r="A1" s="139" t="s">
        <v>149</v>
      </c>
      <c r="B1" s="138"/>
      <c r="C1" s="138"/>
      <c r="D1" s="138"/>
      <c r="E1" s="138"/>
    </row>
    <row r="2" spans="1:5">
      <c r="A2" s="137" t="s">
        <v>87</v>
      </c>
      <c r="B2" s="136">
        <v>2000</v>
      </c>
      <c r="C2" s="136">
        <v>2005</v>
      </c>
      <c r="D2" s="136">
        <v>2006</v>
      </c>
      <c r="E2" s="136">
        <v>2007</v>
      </c>
    </row>
    <row r="3" spans="1:5">
      <c r="A3" s="132" t="s">
        <v>148</v>
      </c>
      <c r="B3" s="54">
        <v>1763</v>
      </c>
      <c r="C3" s="54">
        <v>2610.2156812606709</v>
      </c>
      <c r="D3" s="54">
        <v>2876.4696467674876</v>
      </c>
      <c r="E3" s="54">
        <v>3702.8356284545334</v>
      </c>
    </row>
    <row r="4" spans="1:5">
      <c r="A4" s="132" t="s">
        <v>147</v>
      </c>
      <c r="B4" s="54">
        <v>827</v>
      </c>
      <c r="C4" s="54">
        <v>1771.2092944500118</v>
      </c>
      <c r="D4" s="54">
        <v>1689.6439653521506</v>
      </c>
      <c r="E4" s="54">
        <v>2134.507868625225</v>
      </c>
    </row>
    <row r="5" spans="1:5">
      <c r="A5" s="132" t="s">
        <v>146</v>
      </c>
      <c r="B5" s="54">
        <v>5765</v>
      </c>
      <c r="C5" s="54">
        <v>9666.0889201089813</v>
      </c>
      <c r="D5" s="54">
        <v>9047.5570924527055</v>
      </c>
      <c r="E5" s="54">
        <v>10466.623522685946</v>
      </c>
    </row>
    <row r="6" spans="1:5">
      <c r="A6" s="132" t="s">
        <v>145</v>
      </c>
      <c r="B6" s="54">
        <v>4828</v>
      </c>
      <c r="C6" s="54">
        <v>8827.0825332983222</v>
      </c>
      <c r="D6" s="54">
        <v>7860.7314110373682</v>
      </c>
      <c r="E6" s="54">
        <v>8898.2957628566382</v>
      </c>
    </row>
    <row r="7" spans="1:5">
      <c r="A7" s="132" t="s">
        <v>144</v>
      </c>
      <c r="B7" s="135">
        <v>-8.4</v>
      </c>
      <c r="C7" s="9">
        <v>-6.8</v>
      </c>
      <c r="D7" s="133">
        <v>-6.0546475561963415</v>
      </c>
      <c r="E7" s="133">
        <v>-4.9818370817369475</v>
      </c>
    </row>
    <row r="8" spans="1:5">
      <c r="A8" s="132" t="s">
        <v>143</v>
      </c>
      <c r="B8" s="71">
        <v>63.2</v>
      </c>
      <c r="C8" s="7">
        <v>76.481584808226401</v>
      </c>
      <c r="D8" s="133">
        <v>92.56577256325879</v>
      </c>
      <c r="E8" s="133">
        <v>99.08621411283913</v>
      </c>
    </row>
    <row r="9" spans="1:5">
      <c r="A9" s="132" t="s">
        <v>142</v>
      </c>
      <c r="B9" s="134">
        <v>25.3</v>
      </c>
      <c r="C9" s="7">
        <v>34.212825980004318</v>
      </c>
      <c r="D9" s="133">
        <v>42.068386504042252</v>
      </c>
      <c r="E9" s="133">
        <v>47.021991781893036</v>
      </c>
    </row>
    <row r="10" spans="1:5">
      <c r="A10" s="132" t="s">
        <v>141</v>
      </c>
      <c r="B10" s="71">
        <v>4.2</v>
      </c>
      <c r="C10" s="7">
        <v>3.7</v>
      </c>
      <c r="D10" s="133">
        <v>3.2793155361388604</v>
      </c>
      <c r="E10" s="133">
        <v>2.9241077866152008</v>
      </c>
    </row>
    <row r="11" spans="1:5">
      <c r="A11" s="132" t="s">
        <v>140</v>
      </c>
      <c r="B11" s="71">
        <v>10.3</v>
      </c>
      <c r="C11" s="7">
        <v>10.848325192781271</v>
      </c>
      <c r="D11" s="9">
        <v>10.00486746224262</v>
      </c>
      <c r="E11" s="9">
        <v>10.238182974594372</v>
      </c>
    </row>
    <row r="12" spans="1:5" ht="22.5">
      <c r="A12" s="132" t="s">
        <v>139</v>
      </c>
      <c r="B12" s="71">
        <v>14.2</v>
      </c>
      <c r="C12" s="7">
        <v>15.968191094709036</v>
      </c>
      <c r="D12" s="9">
        <v>12.923511213006748</v>
      </c>
      <c r="E12" s="9">
        <v>12.798896965846163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97117E-41F3-4049-AB2A-395679B47400}">
  <sheetPr codeName="Munka9"/>
  <dimension ref="A1:E11"/>
  <sheetViews>
    <sheetView zoomScaleNormal="100" workbookViewId="0"/>
  </sheetViews>
  <sheetFormatPr defaultRowHeight="11.25"/>
  <cols>
    <col min="1" max="1" width="40.85546875" style="131" customWidth="1"/>
    <col min="2" max="5" width="10.85546875" style="131" customWidth="1"/>
    <col min="6" max="16384" width="9.140625" style="131"/>
  </cols>
  <sheetData>
    <row r="1" spans="1:5" ht="12" thickBot="1">
      <c r="A1" s="139" t="s">
        <v>159</v>
      </c>
      <c r="B1" s="139"/>
      <c r="C1" s="139"/>
      <c r="D1" s="139"/>
      <c r="E1" s="139"/>
    </row>
    <row r="2" spans="1:5">
      <c r="A2" s="137" t="s">
        <v>158</v>
      </c>
      <c r="B2" s="144">
        <v>2000</v>
      </c>
      <c r="C2" s="144">
        <v>2005</v>
      </c>
      <c r="D2" s="144">
        <v>2006</v>
      </c>
      <c r="E2" s="143">
        <v>2007</v>
      </c>
    </row>
    <row r="3" spans="1:5">
      <c r="A3" s="132" t="s">
        <v>157</v>
      </c>
      <c r="B3" s="140">
        <v>2696.5</v>
      </c>
      <c r="C3" s="140">
        <v>3278.7</v>
      </c>
      <c r="D3" s="140">
        <v>3321.4</v>
      </c>
      <c r="E3" s="140">
        <v>3296.3</v>
      </c>
    </row>
    <row r="4" spans="1:5">
      <c r="A4" s="142" t="s">
        <v>153</v>
      </c>
      <c r="B4" s="140"/>
      <c r="C4" s="140"/>
      <c r="D4" s="140"/>
      <c r="E4" s="140"/>
    </row>
    <row r="5" spans="1:5">
      <c r="A5" s="141" t="s">
        <v>156</v>
      </c>
      <c r="B5" s="140">
        <v>137.80000000000001</v>
      </c>
      <c r="C5" s="140">
        <v>422.7</v>
      </c>
      <c r="D5" s="140">
        <v>414.1</v>
      </c>
      <c r="E5" s="140">
        <v>400.8</v>
      </c>
    </row>
    <row r="6" spans="1:5">
      <c r="A6" s="141" t="s">
        <v>155</v>
      </c>
      <c r="B6" s="140">
        <v>2098.9</v>
      </c>
      <c r="C6" s="140">
        <v>1156.0999999999999</v>
      </c>
      <c r="D6" s="140">
        <v>1100.2</v>
      </c>
      <c r="E6" s="140">
        <v>1017.1</v>
      </c>
    </row>
    <row r="7" spans="1:5">
      <c r="A7" s="142" t="s">
        <v>154</v>
      </c>
      <c r="B7" s="140">
        <v>8638.6</v>
      </c>
      <c r="C7" s="140">
        <v>8916.6</v>
      </c>
      <c r="D7" s="140">
        <v>9326.1</v>
      </c>
      <c r="E7" s="140">
        <v>9448.7999999999993</v>
      </c>
    </row>
    <row r="8" spans="1:5">
      <c r="A8" s="142" t="s">
        <v>153</v>
      </c>
      <c r="B8" s="140"/>
      <c r="C8" s="140"/>
      <c r="D8" s="140"/>
      <c r="E8" s="140"/>
    </row>
    <row r="9" spans="1:5">
      <c r="A9" s="141" t="s">
        <v>152</v>
      </c>
      <c r="B9" s="140">
        <v>3361.6</v>
      </c>
      <c r="C9" s="140">
        <v>3061.9</v>
      </c>
      <c r="D9" s="140">
        <v>3148.5</v>
      </c>
      <c r="E9" s="140">
        <v>3226.8</v>
      </c>
    </row>
    <row r="10" spans="1:5">
      <c r="A10" s="141" t="s">
        <v>151</v>
      </c>
      <c r="B10" s="140">
        <v>2998.4</v>
      </c>
      <c r="C10" s="140">
        <v>3594.1</v>
      </c>
      <c r="D10" s="140">
        <v>3660.3</v>
      </c>
      <c r="E10" s="140">
        <v>3708.6</v>
      </c>
    </row>
    <row r="11" spans="1:5">
      <c r="A11" s="141" t="s">
        <v>150</v>
      </c>
      <c r="B11" s="140">
        <v>561.4</v>
      </c>
      <c r="C11" s="140">
        <v>832.4</v>
      </c>
      <c r="D11" s="140">
        <v>849.1</v>
      </c>
      <c r="E11" s="140">
        <v>862.8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26</vt:i4>
      </vt:variant>
    </vt:vector>
  </HeadingPairs>
  <TitlesOfParts>
    <vt:vector size="26" baseType="lpstr">
      <vt:lpstr>Table of Contents</vt:lpstr>
      <vt:lpstr>4.6.1.</vt:lpstr>
      <vt:lpstr>4.6.2.</vt:lpstr>
      <vt:lpstr>4.6.3.</vt:lpstr>
      <vt:lpstr>4.6.4.</vt:lpstr>
      <vt:lpstr>4.6.5.</vt:lpstr>
      <vt:lpstr>4.6.6.</vt:lpstr>
      <vt:lpstr>4.6.7.</vt:lpstr>
      <vt:lpstr>4.6.8.</vt:lpstr>
      <vt:lpstr>4.6.9.</vt:lpstr>
      <vt:lpstr>4.6.10.</vt:lpstr>
      <vt:lpstr>4.6.11.</vt:lpstr>
      <vt:lpstr>4.6.12.</vt:lpstr>
      <vt:lpstr>4.6.13.</vt:lpstr>
      <vt:lpstr>4.6.14.</vt:lpstr>
      <vt:lpstr>4.6.15.</vt:lpstr>
      <vt:lpstr>4.6.16.</vt:lpstr>
      <vt:lpstr>4.6.17.</vt:lpstr>
      <vt:lpstr>4.6.18.</vt:lpstr>
      <vt:lpstr>4.6.19.</vt:lpstr>
      <vt:lpstr>4.6.20.</vt:lpstr>
      <vt:lpstr>4.6.21.</vt:lpstr>
      <vt:lpstr>4.6.22.</vt:lpstr>
      <vt:lpstr>4.6.23.</vt:lpstr>
      <vt:lpstr>4.6.24.</vt:lpstr>
      <vt:lpstr>4.6.25.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2025-03-13T17:12:54Z</dcterms:created>
  <dcterms:modified xsi:type="dcterms:W3CDTF">2025-03-13T17:12:54Z</dcterms:modified>
</cp:coreProperties>
</file>