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omments25.xml" ContentType="application/vnd.openxmlformats-officedocument.spreadsheetml.comments+xml"/>
  <Override PartName="/xl/comments26.xml" ContentType="application/vnd.openxmlformats-officedocument.spreadsheetml.comments+xml"/>
  <Override PartName="/xl/comments27.xml" ContentType="application/vnd.openxmlformats-officedocument.spreadsheetml.comments+xml"/>
  <Override PartName="/xl/comments28.xml" ContentType="application/vnd.openxmlformats-officedocument.spreadsheetml.comments+xml"/>
  <Override PartName="/xl/comments2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codeName="ThisWorkbook" defaultThemeVersion="166925"/>
  <xr:revisionPtr revIDLastSave="0" documentId="13_ncr:1_{77D0D071-E260-4871-875E-08FD6020EF24}" xr6:coauthVersionLast="36" xr6:coauthVersionMax="36" xr10:uidLastSave="{00000000-0000-0000-0000-000000000000}"/>
  <bookViews>
    <workbookView xWindow="0" yWindow="0" windowWidth="28800" windowHeight="11625" xr2:uid="{91DF3B7F-2829-497E-91D5-FA995E8D807B}"/>
  </bookViews>
  <sheets>
    <sheet name="Table of Contents" sheetId="44" r:id="rId1"/>
    <sheet name="3.4.1." sheetId="2" r:id="rId2"/>
    <sheet name="3.4.2." sheetId="3" r:id="rId3"/>
    <sheet name="3.4.3." sheetId="4" r:id="rId4"/>
    <sheet name="3.4.4." sheetId="5" r:id="rId5"/>
    <sheet name="3.4.5." sheetId="6" r:id="rId6"/>
    <sheet name="3.4.6." sheetId="7" r:id="rId7"/>
    <sheet name="3.4.7." sheetId="8" r:id="rId8"/>
    <sheet name="3.4.8." sheetId="9" r:id="rId9"/>
    <sheet name="3.4.9." sheetId="10" r:id="rId10"/>
    <sheet name="3.4.10." sheetId="11" r:id="rId11"/>
    <sheet name="3.4.11." sheetId="12" r:id="rId12"/>
    <sheet name="3.4.12." sheetId="13" r:id="rId13"/>
    <sheet name="3.4.13." sheetId="14" r:id="rId14"/>
    <sheet name="3.4.14." sheetId="15" r:id="rId15"/>
    <sheet name="3.4.15." sheetId="16" r:id="rId16"/>
    <sheet name="3.4.16." sheetId="17" r:id="rId17"/>
    <sheet name="3.4.17." sheetId="18" r:id="rId18"/>
    <sheet name="3.4.18." sheetId="19" r:id="rId19"/>
    <sheet name="3.4.19." sheetId="20" r:id="rId20"/>
    <sheet name="3.4.20." sheetId="21" r:id="rId21"/>
    <sheet name="3.4.21." sheetId="22" r:id="rId22"/>
    <sheet name="3.4.22." sheetId="23" r:id="rId23"/>
    <sheet name="3.4.23." sheetId="24" r:id="rId24"/>
    <sheet name="3.4.24." sheetId="25" r:id="rId25"/>
    <sheet name="3.4.25." sheetId="26" r:id="rId26"/>
    <sheet name="3.4.26." sheetId="27" r:id="rId27"/>
    <sheet name="3.4.27." sheetId="28" r:id="rId28"/>
    <sheet name="3.4.28." sheetId="29" r:id="rId29"/>
    <sheet name="3.4.29." sheetId="30" r:id="rId30"/>
    <sheet name="3.4.30." sheetId="31" r:id="rId31"/>
    <sheet name="3.4.31." sheetId="32" r:id="rId32"/>
    <sheet name="3.4.32." sheetId="33" r:id="rId33"/>
    <sheet name="3.4.33." sheetId="34" r:id="rId34"/>
    <sheet name="3.4.34." sheetId="35" r:id="rId35"/>
    <sheet name="3.4.35." sheetId="36" r:id="rId36"/>
    <sheet name="3.4.36." sheetId="37" r:id="rId37"/>
    <sheet name="3.4.37." sheetId="38" r:id="rId38"/>
    <sheet name="3.4.38." sheetId="39" r:id="rId39"/>
    <sheet name="3.4.39." sheetId="40" r:id="rId40"/>
    <sheet name="3.4.40." sheetId="41" r:id="rId41"/>
    <sheet name="3.4.41." sheetId="42" r:id="rId42"/>
    <sheet name="3.4.42." sheetId="43" r:id="rId4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1" i="39" l="1"/>
  <c r="D14" i="39"/>
  <c r="E14" i="39"/>
  <c r="F4" i="39" s="1"/>
  <c r="F4" i="37"/>
  <c r="F5" i="37"/>
  <c r="F6" i="37"/>
  <c r="F7" i="37"/>
  <c r="F8" i="37"/>
  <c r="F9" i="37"/>
  <c r="F10" i="37"/>
  <c r="F11" i="37"/>
  <c r="F12" i="37"/>
  <c r="B12" i="35"/>
  <c r="E14" i="35"/>
  <c r="E16" i="35"/>
  <c r="E17" i="35"/>
  <c r="E18" i="35"/>
  <c r="E19" i="35"/>
  <c r="E20" i="35"/>
  <c r="E22" i="35"/>
  <c r="E23" i="35"/>
  <c r="E24" i="35"/>
  <c r="B26" i="35"/>
  <c r="E26" i="35"/>
  <c r="E27" i="35"/>
  <c r="E28" i="35"/>
  <c r="E29" i="35"/>
  <c r="E30" i="35"/>
  <c r="E31" i="35"/>
  <c r="B32" i="35"/>
  <c r="E32" i="35"/>
  <c r="E33" i="35"/>
  <c r="E34" i="35"/>
  <c r="E35" i="35"/>
  <c r="E36" i="35"/>
  <c r="E37" i="35"/>
  <c r="E38" i="35"/>
  <c r="I11" i="33"/>
  <c r="I13" i="33"/>
  <c r="I14" i="33"/>
  <c r="I15" i="33"/>
  <c r="I16" i="33"/>
  <c r="I17" i="33"/>
  <c r="I18" i="33"/>
  <c r="I19" i="33"/>
  <c r="I20" i="33"/>
  <c r="I21" i="33"/>
  <c r="I22" i="33"/>
  <c r="I23" i="33"/>
  <c r="I24" i="33"/>
  <c r="I25" i="33"/>
  <c r="I26" i="33"/>
  <c r="I27" i="33"/>
  <c r="I28" i="33"/>
  <c r="I29" i="33"/>
  <c r="I30" i="33"/>
  <c r="I31" i="33"/>
  <c r="I32" i="33"/>
  <c r="I33" i="33"/>
  <c r="I34" i="33"/>
  <c r="I35" i="33"/>
  <c r="I36" i="33"/>
  <c r="F4" i="31"/>
  <c r="G4" i="31"/>
  <c r="H4" i="31"/>
  <c r="I4" i="31"/>
  <c r="F5" i="31"/>
  <c r="G5" i="31"/>
  <c r="H5" i="31"/>
  <c r="I5" i="31"/>
  <c r="F6" i="31"/>
  <c r="G6" i="31"/>
  <c r="H6" i="31"/>
  <c r="I6" i="31"/>
  <c r="F7" i="31"/>
  <c r="G7" i="31"/>
  <c r="H7" i="31"/>
  <c r="I7" i="31"/>
  <c r="F8" i="31"/>
  <c r="G8" i="31"/>
  <c r="H8" i="31"/>
  <c r="I8" i="31"/>
  <c r="F9" i="31"/>
  <c r="G9" i="31"/>
  <c r="H9" i="31"/>
  <c r="I9" i="31"/>
  <c r="F10" i="31"/>
  <c r="G10" i="31"/>
  <c r="H10" i="31"/>
  <c r="I10" i="31"/>
  <c r="F11" i="31"/>
  <c r="G11" i="31"/>
  <c r="H11" i="31"/>
  <c r="I11" i="31"/>
  <c r="F12" i="31"/>
  <c r="G12" i="31"/>
  <c r="H12" i="31"/>
  <c r="I12" i="31"/>
  <c r="D4" i="30"/>
  <c r="E4" i="30"/>
  <c r="D5" i="30"/>
  <c r="E5" i="30"/>
  <c r="D6" i="30"/>
  <c r="E6" i="30"/>
  <c r="D7" i="30"/>
  <c r="E7" i="30"/>
  <c r="D8" i="30"/>
  <c r="E8" i="30"/>
  <c r="D9" i="30"/>
  <c r="E9" i="30"/>
  <c r="D10" i="30"/>
  <c r="E10" i="30"/>
  <c r="D11" i="30"/>
  <c r="E11" i="30"/>
  <c r="D12" i="30"/>
  <c r="E12" i="30"/>
  <c r="D13" i="30"/>
  <c r="E13" i="30"/>
  <c r="D14" i="30"/>
  <c r="E14" i="30"/>
  <c r="D15" i="30"/>
  <c r="E15" i="30"/>
  <c r="G9" i="29"/>
  <c r="D3" i="26"/>
  <c r="D5" i="26"/>
  <c r="D6" i="26"/>
  <c r="D18" i="26"/>
  <c r="E29" i="21"/>
  <c r="E10" i="8"/>
  <c r="B15" i="6"/>
  <c r="B40" i="6" s="1"/>
  <c r="C15" i="6"/>
  <c r="C40" i="6" s="1"/>
  <c r="D15" i="6"/>
  <c r="D40" i="6"/>
  <c r="E40" i="6"/>
  <c r="F11" i="39" l="1"/>
  <c r="F6" i="39"/>
  <c r="F14" i="39"/>
  <c r="F12" i="39"/>
  <c r="F8" i="39"/>
  <c r="B38" i="35"/>
  <c r="F7" i="39"/>
  <c r="F13" i="39"/>
  <c r="F10" i="39"/>
  <c r="D16" i="35" l="1"/>
  <c r="D18" i="35"/>
  <c r="D20" i="35"/>
  <c r="D23" i="35"/>
  <c r="D33" i="35"/>
  <c r="D35" i="35"/>
  <c r="D37" i="35"/>
  <c r="D26" i="35"/>
  <c r="D28" i="35"/>
  <c r="D30" i="35"/>
  <c r="D14" i="35"/>
  <c r="D17" i="35"/>
  <c r="D19" i="35"/>
  <c r="D22" i="35"/>
  <c r="D24" i="35"/>
  <c r="D34" i="35"/>
  <c r="D36" i="35"/>
  <c r="D27" i="35"/>
  <c r="D29" i="35"/>
  <c r="D31" i="35"/>
  <c r="D38" i="35"/>
  <c r="D32" i="3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46BAB9F5-6283-4D5E-BF72-C4FBF51FD770}">
      <text>
        <r>
          <rPr>
            <sz val="8"/>
            <color indexed="81"/>
            <rFont val="Arial"/>
            <family val="2"/>
            <charset val="238"/>
          </rPr>
          <t>Source: Hungarian Medical Chamber, Since 2007 Office of Health Authorisation.</t>
        </r>
      </text>
    </comment>
    <comment ref="A3" authorId="0" shapeId="0" xr:uid="{54D07377-FA15-49DF-B175-8ED5DDBA4E42}">
      <text>
        <r>
          <rPr>
            <sz val="8"/>
            <color indexed="81"/>
            <rFont val="Arial"/>
            <family val="2"/>
            <charset val="238"/>
          </rPr>
          <t>From 2005 psychisians temporatily excluded. Since 2007, the national register of doctors has been managed by the Office of Health Authorisation and Administrative Procedures instead of the Hungarian Chamber of Doctors. The database has been considerably cleaned.</t>
        </r>
      </text>
    </comment>
    <comment ref="A4" authorId="0" shapeId="0" xr:uid="{0720AC94-EAEA-4D2F-9DF8-DB7C3DF3EF16}">
      <text>
        <r>
          <rPr>
            <sz val="8"/>
            <color indexed="81"/>
            <rFont val="Tahoma"/>
            <family val="2"/>
            <charset val="238"/>
          </rPr>
          <t>Excluding data of the Saint Rókus Hospital of Pest country.</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2" authorId="0" shapeId="0" xr:uid="{685CF24B-11E5-4888-B497-0536E8FD201D}">
      <text>
        <r>
          <rPr>
            <sz val="8"/>
            <color indexed="81"/>
            <rFont val="Arial"/>
            <family val="2"/>
            <charset val="238"/>
          </rPr>
          <t>International Classification of Diseases.</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2" authorId="0" shapeId="0" xr:uid="{BE1314C3-2610-4FA1-80CD-72F809B8CB83}">
      <text>
        <r>
          <rPr>
            <sz val="8"/>
            <color indexed="81"/>
            <rFont val="Tahoma"/>
            <family val="2"/>
            <charset val="238"/>
          </rPr>
          <t>International classification of Diseases.</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9E9A8F8D-A72F-4A54-980E-47C7EC4D8B90}">
      <text>
        <r>
          <rPr>
            <sz val="8"/>
            <color indexed="81"/>
            <rFont val="Arial"/>
            <family val="2"/>
            <charset val="238"/>
          </rPr>
          <t>Source:  Johan Béla National Centre for Epidemiology.</t>
        </r>
      </text>
    </comment>
    <comment ref="A2" authorId="0" shapeId="0" xr:uid="{E84DBCC3-54A1-4224-A9DB-91E4242062FD}">
      <text>
        <r>
          <rPr>
            <sz val="8"/>
            <color indexed="81"/>
            <rFont val="Arial"/>
            <family val="2"/>
            <charset val="238"/>
          </rPr>
          <t xml:space="preserve">Year of verification (confirmed by blood-drawing).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FD9FA805-ED8D-44D5-BF24-DF41F366AF92}">
      <text>
        <r>
          <rPr>
            <sz val="8"/>
            <color indexed="81"/>
            <rFont val="Arial"/>
            <family val="2"/>
            <charset val="238"/>
          </rPr>
          <t>Source: Johan Béla National Centre for Epidemiology.</t>
        </r>
      </text>
    </comment>
    <comment ref="A2" authorId="0" shapeId="0" xr:uid="{9724CEB1-4361-447D-9835-59D937803BE6}">
      <text>
        <r>
          <rPr>
            <sz val="8"/>
            <color indexed="81"/>
            <rFont val="Arial"/>
            <family val="2"/>
            <charset val="238"/>
          </rPr>
          <t>Year of diagnosis, resp. of death.</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25448E2E-633A-462C-A644-26E95ECEF425}">
      <text>
        <r>
          <rPr>
            <sz val="8"/>
            <color indexed="81"/>
            <rFont val="Arial"/>
            <family val="2"/>
            <charset val="238"/>
          </rPr>
          <t>Source: Johan Béla National Centre for Epidemiology.</t>
        </r>
      </text>
    </comment>
    <comment ref="E10" authorId="0" shapeId="0" xr:uid="{6BB67683-A1DE-4744-9907-246B5019FACE}">
      <text>
        <r>
          <rPr>
            <sz val="8"/>
            <color indexed="81"/>
            <rFont val="Arial"/>
            <family val="2"/>
            <charset val="238"/>
          </rPr>
          <t xml:space="preserve">Imported cases included.
</t>
        </r>
      </text>
    </comment>
    <comment ref="A16" authorId="0" shapeId="0" xr:uid="{1D3359E6-9F50-406E-8641-418877478B3A}">
      <text>
        <r>
          <rPr>
            <sz val="8"/>
            <color indexed="81"/>
            <rFont val="Arial"/>
            <family val="2"/>
            <charset val="238"/>
          </rPr>
          <t>Including Tick-borne viral encephalitis.</t>
        </r>
        <r>
          <rPr>
            <sz val="8"/>
            <color indexed="81"/>
            <rFont val="Tahoma"/>
            <family val="2"/>
            <charset val="238"/>
          </rPr>
          <t xml:space="preserve">
</t>
        </r>
      </text>
    </comment>
    <comment ref="A19" authorId="0" shapeId="0" xr:uid="{8ADB2542-846D-41E4-ADA1-EC32FAFF4968}">
      <text>
        <r>
          <rPr>
            <sz val="8"/>
            <color indexed="81"/>
            <rFont val="Arial"/>
            <family val="2"/>
            <charset val="238"/>
          </rPr>
          <t>Imported cases included.</t>
        </r>
        <r>
          <rPr>
            <sz val="8"/>
            <color indexed="81"/>
            <rFont val="Tahoma"/>
            <family val="2"/>
            <charset val="238"/>
          </rPr>
          <t xml:space="preserve">
</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8A24A399-EA05-4476-9853-24A2E3EF659B}">
      <text>
        <r>
          <rPr>
            <sz val="8"/>
            <color indexed="81"/>
            <rFont val="Arial"/>
            <family val="2"/>
            <charset val="238"/>
          </rPr>
          <t>Diseases per hundred thousand inhabitants of corresponding age.
Source: Johan Béla National Centre for Epidemiology.</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9B3F3714-2115-4115-A78D-D307F42D1A61}">
      <text>
        <r>
          <rPr>
            <sz val="8"/>
            <color indexed="81"/>
            <rFont val="Arial"/>
            <family val="2"/>
            <charset val="238"/>
          </rPr>
          <t>Source: Johan Béla National Centre for Epidemiology.</t>
        </r>
        <r>
          <rPr>
            <sz val="8"/>
            <color indexed="81"/>
            <rFont val="Tahoma"/>
            <family val="2"/>
            <charset val="238"/>
          </rPr>
          <t xml:space="preserve">
</t>
        </r>
      </text>
    </comment>
    <comment ref="A18" authorId="0" shapeId="0" xr:uid="{1434D0DA-D0DA-42F2-B38B-C2064325A2F3}">
      <text>
        <r>
          <rPr>
            <i/>
            <sz val="8"/>
            <color indexed="81"/>
            <rFont val="Tahoma"/>
            <family val="2"/>
            <charset val="238"/>
          </rPr>
          <t>From 2006.</t>
        </r>
        <r>
          <rPr>
            <sz val="8"/>
            <color indexed="81"/>
            <rFont val="Tahoma"/>
            <family val="2"/>
            <charset val="238"/>
          </rPr>
          <t xml:space="preserve">
</t>
        </r>
      </text>
    </comment>
    <comment ref="A19" authorId="0" shapeId="0" xr:uid="{D19A17D7-C1AE-4D65-83A4-D97FCA4FB28B}">
      <text>
        <r>
          <rPr>
            <i/>
            <sz val="8"/>
            <color indexed="81"/>
            <rFont val="Arial"/>
            <family val="2"/>
            <charset val="238"/>
          </rPr>
          <t>From 2006.</t>
        </r>
        <r>
          <rPr>
            <sz val="8"/>
            <color indexed="81"/>
            <rFont val="Arial"/>
            <family val="2"/>
            <charset val="238"/>
          </rPr>
          <t xml:space="preserve">
</t>
        </r>
      </text>
    </comment>
    <comment ref="A22" authorId="0" shapeId="0" xr:uid="{5AD44CCE-A73D-4B09-B782-036B334BD2C1}">
      <text>
        <r>
          <rPr>
            <i/>
            <sz val="8"/>
            <color indexed="81"/>
            <rFont val="Arial"/>
            <family val="2"/>
            <charset val="238"/>
          </rPr>
          <t>From 1990 revaccinations.</t>
        </r>
      </text>
    </comment>
    <comment ref="A23" authorId="0" shapeId="0" xr:uid="{7E34562A-87ED-4390-8A5D-E53C6EB7A413}">
      <text>
        <r>
          <rPr>
            <i/>
            <sz val="8"/>
            <color indexed="81"/>
            <rFont val="Arial"/>
            <family val="2"/>
            <charset val="238"/>
          </rPr>
          <t>From 1990 revaccinations.</t>
        </r>
        <r>
          <rPr>
            <sz val="8"/>
            <color indexed="81"/>
            <rFont val="Arial"/>
            <family val="2"/>
            <charset val="238"/>
          </rPr>
          <t xml:space="preserve">
</t>
        </r>
        <r>
          <rPr>
            <sz val="8"/>
            <color indexed="81"/>
            <rFont val="Tahoma"/>
            <family val="2"/>
            <charset val="238"/>
          </rPr>
          <t xml:space="preserve">
</t>
        </r>
      </text>
    </comment>
    <comment ref="A41" authorId="0" shapeId="0" xr:uid="{D3C1826D-A444-4BEA-84C2-19967A373FAA}">
      <text>
        <r>
          <rPr>
            <sz val="8"/>
            <color indexed="81"/>
            <rFont val="Arial"/>
            <family val="2"/>
            <charset val="238"/>
          </rPr>
          <t>Without endangered professions.</t>
        </r>
        <r>
          <rPr>
            <sz val="8"/>
            <color indexed="81"/>
            <rFont val="Tahoma"/>
            <family val="2"/>
            <charset val="238"/>
          </rPr>
          <t xml:space="preserve">
</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AB13AFCF-1AE8-40CF-9E90-BFD3611C6D61}">
      <text>
        <r>
          <rPr>
            <sz val="8"/>
            <color indexed="81"/>
            <rFont val="Arial"/>
            <family val="2"/>
            <charset val="238"/>
          </rPr>
          <t>Source: Korányi National Institute of TB and Pulmonology.</t>
        </r>
        <r>
          <rPr>
            <sz val="8"/>
            <color indexed="81"/>
            <rFont val="Tahoma"/>
            <family val="2"/>
            <charset val="238"/>
          </rPr>
          <t xml:space="preserve">
</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DCAD3C35-FDE1-49A7-8D88-9E8450AFC2C4}">
      <text>
        <r>
          <rPr>
            <sz val="8"/>
            <color indexed="81"/>
            <rFont val="Arial"/>
            <family val="2"/>
            <charset val="238"/>
          </rPr>
          <t>Source: National Centre foir Healthcare Audit and Inspection, National Center For Epidemiology</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E32350A2-BE09-4678-96A2-BC54DFAF820E}">
      <text>
        <r>
          <rPr>
            <sz val="8"/>
            <color indexed="81"/>
            <rFont val="Arial"/>
            <family val="2"/>
            <charset val="238"/>
          </rPr>
          <t>Source: National Istitute of Psychiatry and Neurology.</t>
        </r>
        <r>
          <rPr>
            <sz val="8"/>
            <color indexed="10"/>
            <rFont val="Arial"/>
            <family val="2"/>
            <charset val="238"/>
          </rPr>
          <t xml:space="preserve"> </t>
        </r>
        <r>
          <rPr>
            <sz val="8"/>
            <color indexed="81"/>
            <rFont val="Arial"/>
            <family val="2"/>
            <charset val="23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51406526-B2FE-4CAF-BB2E-4A36BBAF169A}">
      <text>
        <r>
          <rPr>
            <sz val="8"/>
            <color indexed="81"/>
            <rFont val="Arial"/>
            <family val="2"/>
            <charset val="238"/>
          </rPr>
          <t>Source: National Health Insurance Fund Administration.</t>
        </r>
        <r>
          <rPr>
            <sz val="8"/>
            <color indexed="81"/>
            <rFont val="Tahoma"/>
            <family val="2"/>
            <charset val="238"/>
          </rPr>
          <t xml:space="preserve">
</t>
        </r>
      </text>
    </comment>
    <comment ref="A4" authorId="0" shapeId="0" xr:uid="{4EB5712C-C3E1-4574-BAA7-4BE0CE64A52C}">
      <text>
        <r>
          <rPr>
            <sz val="8"/>
            <color indexed="81"/>
            <rFont val="Arial"/>
            <family val="2"/>
            <charset val="238"/>
          </rPr>
          <t>Excluding data of Ministry of Justice referring to hospital beds.</t>
        </r>
        <r>
          <rPr>
            <sz val="8"/>
            <color indexed="81"/>
            <rFont val="Tahoma"/>
            <family val="2"/>
            <charset val="238"/>
          </rPr>
          <t xml:space="preserve">
</t>
        </r>
      </text>
    </comment>
    <comment ref="A6" authorId="0" shapeId="0" xr:uid="{25FEE0D7-6813-4511-BDF3-494C2DC3F6B6}">
      <text>
        <r>
          <rPr>
            <sz val="8"/>
            <color indexed="81"/>
            <rFont val="Arial"/>
            <family val="2"/>
            <charset val="238"/>
          </rPr>
          <t xml:space="preserve"> Excluding data of Ministry of Justice referring to hospital beds.</t>
        </r>
        <r>
          <rPr>
            <sz val="8"/>
            <color indexed="81"/>
            <rFont val="Tahoma"/>
            <family val="2"/>
            <charset val="238"/>
          </rPr>
          <t xml:space="preserve">
</t>
        </r>
      </text>
    </comment>
    <comment ref="A15" authorId="0" shapeId="0" xr:uid="{FE9C04DB-4640-4732-92CC-3239B5809509}">
      <text>
        <r>
          <rPr>
            <sz val="8"/>
            <color indexed="81"/>
            <rFont val="Arial"/>
            <family val="2"/>
            <charset val="238"/>
          </rPr>
          <t>Including pharmacists at hospitals.</t>
        </r>
        <r>
          <rPr>
            <sz val="8"/>
            <color indexed="81"/>
            <rFont val="Tahoma"/>
            <family val="2"/>
            <charset val="238"/>
          </rPr>
          <t xml:space="preserve">
</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ACD5E524-B1C5-4546-A789-6119FB4AE744}">
      <text>
        <r>
          <rPr>
            <sz val="8"/>
            <color indexed="81"/>
            <rFont val="Arial"/>
            <family val="2"/>
            <charset val="238"/>
          </rPr>
          <t>Source: National Istitute of Psychiatry and Neurology.</t>
        </r>
        <r>
          <rPr>
            <sz val="8"/>
            <color indexed="81"/>
            <rFont val="Tahoma"/>
            <family val="2"/>
            <charset val="238"/>
          </rPr>
          <t xml:space="preserve">
</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B89C8761-00A2-4B6C-BDDD-51020D7B1723}">
      <text>
        <r>
          <rPr>
            <sz val="8"/>
            <color indexed="81"/>
            <rFont val="Arial"/>
            <family val="2"/>
            <charset val="238"/>
          </rPr>
          <t>Source: Until 2002 National Institute of Psychiatry and Neurology, in 2003 National Institute of Addictology, from 2004 National Institute of Addictology and National Institute of Forensic Medicine.</t>
        </r>
      </text>
    </comment>
  </commentList>
</comments>
</file>

<file path=xl/comments2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A0F45173-8BBD-4815-8C5B-0C06DDCF545F}">
      <text>
        <r>
          <rPr>
            <sz val="8"/>
            <color indexed="81"/>
            <rFont val="Tahoma"/>
            <family val="2"/>
            <charset val="238"/>
          </rPr>
          <t xml:space="preserve">Source:Till 2002 National Institute of Psychiatry and Neurology, from 2003 National Institute of Addictology.
</t>
        </r>
      </text>
    </comment>
    <comment ref="A19" authorId="0" shapeId="0" xr:uid="{0F502E8F-D4C4-47C8-B263-CBACCC2E8AFA}">
      <text>
        <r>
          <rPr>
            <sz val="8"/>
            <color indexed="81"/>
            <rFont val="Arial"/>
            <family val="2"/>
            <charset val="238"/>
          </rPr>
          <t>The method of causes-of-death data processing  was changed in 2005. Manual coding has been replaced by automated processing in which the coding of diagnose texts and the selection of the underlying cause are carried out by a software.</t>
        </r>
        <r>
          <rPr>
            <b/>
            <sz val="8"/>
            <color indexed="81"/>
            <rFont val="Tahoma"/>
            <family val="2"/>
            <charset val="238"/>
          </rPr>
          <t xml:space="preserve">
</t>
        </r>
        <r>
          <rPr>
            <sz val="8"/>
            <color indexed="81"/>
            <rFont val="Tahoma"/>
            <family val="2"/>
            <charset val="238"/>
          </rPr>
          <t xml:space="preserve">
</t>
        </r>
      </text>
    </comment>
  </commentList>
</comments>
</file>

<file path=xl/comments2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0D68E26E-E09A-4B36-B432-AD6859509042}">
      <text>
        <r>
          <rPr>
            <sz val="8"/>
            <color indexed="81"/>
            <rFont val="Arial"/>
            <family val="2"/>
            <charset val="238"/>
          </rPr>
          <t>Source: National Rehabilitation and Social Expert Institute.</t>
        </r>
        <r>
          <rPr>
            <sz val="8"/>
            <color indexed="81"/>
            <rFont val="Tahoma"/>
            <family val="2"/>
            <charset val="238"/>
          </rPr>
          <t xml:space="preserve">
</t>
        </r>
      </text>
    </comment>
  </commentList>
</comments>
</file>

<file path=xl/comments2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6" authorId="0" shapeId="0" xr:uid="{48810027-AA96-4A1A-AD23-0085FF9435B6}">
      <text>
        <r>
          <rPr>
            <sz val="8"/>
            <color indexed="81"/>
            <rFont val="Tahoma"/>
            <family val="2"/>
            <charset val="238"/>
          </rPr>
          <t xml:space="preserve">Including haulers, tractors, dumpers and special purpose vehicles.
</t>
        </r>
      </text>
    </comment>
  </commentList>
</comments>
</file>

<file path=xl/comments2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044298E6-9438-4D0D-A0FE-17B6F7848B74}">
      <text>
        <r>
          <rPr>
            <sz val="8"/>
            <color indexed="81"/>
            <rFont val="Arial"/>
            <family val="2"/>
            <charset val="238"/>
          </rPr>
          <t>Approved hospital beds.
Source: National Health Insurance Fund Administration.</t>
        </r>
      </text>
    </comment>
    <comment ref="A2" authorId="0" shapeId="0" xr:uid="{38454644-CD83-4378-AEA1-AAFCD35BCDEF}">
      <text>
        <r>
          <rPr>
            <sz val="8"/>
            <color indexed="81"/>
            <rFont val="Arial"/>
            <family val="2"/>
            <charset val="238"/>
          </rPr>
          <t>Since data of Ministry of Justice.</t>
        </r>
      </text>
    </comment>
    <comment ref="F2" authorId="0" shapeId="0" xr:uid="{9F8282EF-F85A-4E2B-ABAF-32CBB356D473}">
      <text>
        <r>
          <rPr>
            <sz val="8"/>
            <color indexed="81"/>
            <rFont val="Arial"/>
            <family val="2"/>
            <charset val="238"/>
          </rPr>
          <t>Hungarian State Railways (HSR)</t>
        </r>
        <r>
          <rPr>
            <sz val="8"/>
            <color indexed="81"/>
            <rFont val="Tahoma"/>
            <family val="2"/>
            <charset val="238"/>
          </rPr>
          <t>.</t>
        </r>
      </text>
    </comment>
    <comment ref="G2" authorId="0" shapeId="0" xr:uid="{A508183A-53ED-4F03-B822-7D3AB48DEB9A}">
      <text>
        <r>
          <rPr>
            <sz val="8"/>
            <color indexed="81"/>
            <rFont val="Arial"/>
            <family val="2"/>
            <charset val="238"/>
          </rPr>
          <t>Ministry of Defence (MD), Ministry of Interior (MI).</t>
        </r>
      </text>
    </comment>
    <comment ref="A34" authorId="0" shapeId="0" xr:uid="{DDB2774A-5283-4B1B-A73F-D45FD792C7E3}">
      <text>
        <r>
          <rPr>
            <sz val="8"/>
            <color indexed="81"/>
            <rFont val="Tahoma"/>
            <family val="2"/>
            <charset val="238"/>
          </rPr>
          <t>There is no fixed ward structure.</t>
        </r>
      </text>
    </comment>
  </commentList>
</comments>
</file>

<file path=xl/comments2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C4C79B87-CD03-43D5-8486-14859245F3AE}">
      <text>
        <r>
          <rPr>
            <sz val="8"/>
            <color indexed="81"/>
            <rFont val="Arial"/>
            <family val="2"/>
            <charset val="238"/>
          </rPr>
          <t xml:space="preserve">Source: National Medical Assessment Institute of the National Health Insurance Fund Administration.
</t>
        </r>
      </text>
    </comment>
  </commentList>
</comments>
</file>

<file path=xl/comments2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D16EF7F6-63C8-429D-9E45-B5081F9221D0}">
      <text>
        <r>
          <rPr>
            <sz val="8"/>
            <color indexed="81"/>
            <rFont val="Tahoma"/>
            <family val="2"/>
            <charset val="238"/>
          </rPr>
          <t xml:space="preserve">Up to the age of 14.
</t>
        </r>
      </text>
    </comment>
  </commentList>
</comments>
</file>

<file path=xl/comments2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D2" authorId="0" shapeId="0" xr:uid="{F473A06B-FDA6-41C4-A34B-3687E82D1846}">
      <text>
        <r>
          <rPr>
            <sz val="8"/>
            <color indexed="81"/>
            <rFont val="Arial"/>
            <family val="2"/>
            <charset val="238"/>
          </rPr>
          <t>The threshold value of the significant rail accidents has been made conform to the EU standard since 2006. 
See methodology.</t>
        </r>
      </text>
    </comment>
    <comment ref="E2" authorId="0" shapeId="0" xr:uid="{62371784-5602-4060-93FF-F1D69D67BD9D}">
      <text>
        <r>
          <rPr>
            <sz val="8"/>
            <color indexed="81"/>
            <rFont val="Tahoma"/>
            <family val="2"/>
            <charset val="238"/>
          </rPr>
          <t xml:space="preserve">The threshold value of the significant rail accidents has been made conform to the EU standard since 2006. 
See methodology.
</t>
        </r>
      </text>
    </comment>
  </commentList>
</comments>
</file>

<file path=xl/comments2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821ED80A-25B8-49C4-8C0E-D9BFEEFA70D9}">
      <text>
        <r>
          <rPr>
            <sz val="8"/>
            <color indexed="81"/>
            <rFont val="Arial"/>
            <family val="2"/>
            <charset val="238"/>
          </rPr>
          <t xml:space="preserve">Source: National Labour Safety and Labour Inspectorate, Mining Bureau of Hungary. </t>
        </r>
        <r>
          <rPr>
            <sz val="8"/>
            <color indexed="81"/>
            <rFont val="Tahoma"/>
            <family val="2"/>
            <charset val="238"/>
          </rPr>
          <t xml:space="preserve">
</t>
        </r>
      </text>
    </comment>
    <comment ref="A2" authorId="0" shapeId="0" xr:uid="{94F3A582-040D-4EE4-A0F0-0B5AC8F1A049}">
      <text>
        <r>
          <rPr>
            <sz val="8"/>
            <color indexed="81"/>
            <rFont val="Tahoma"/>
            <family val="2"/>
            <charset val="238"/>
          </rPr>
          <t xml:space="preserve">Code: NACE Rev.1.1.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0B994FDF-2B12-40BD-9707-72668DE63A33}">
      <text>
        <r>
          <rPr>
            <sz val="8"/>
            <color indexed="81"/>
            <rFont val="Arial"/>
            <family val="2"/>
            <charset val="238"/>
          </rPr>
          <t>With data of Hungarian State Railways.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E90F2358-6B4F-41ED-A6AE-8EAE7B3771DB}">
      <text>
        <r>
          <rPr>
            <sz val="8"/>
            <color indexed="81"/>
            <rFont val="Arial"/>
            <family val="2"/>
            <charset val="238"/>
          </rPr>
          <t xml:space="preserve">Source: National Institute of Occupational Health of Hungarian Labour Inspectorate. </t>
        </r>
        <r>
          <rPr>
            <sz val="8"/>
            <color indexed="81"/>
            <rFont val="Tahoma"/>
            <family val="2"/>
            <charset val="23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6DA0EC72-E468-4D01-B6E4-3B22A3E37AB3}">
      <text>
        <r>
          <rPr>
            <sz val="8"/>
            <color indexed="81"/>
            <rFont val="Arial"/>
            <family val="2"/>
            <charset val="238"/>
          </rPr>
          <t xml:space="preserve">Source: Ministry of Health.
</t>
        </r>
      </text>
    </comment>
    <comment ref="A9" authorId="0" shapeId="0" xr:uid="{FBD68C8E-38A8-474E-A780-1D1FC4E545A6}">
      <text>
        <r>
          <rPr>
            <sz val="8"/>
            <color indexed="81"/>
            <rFont val="Arial"/>
            <family val="2"/>
            <charset val="238"/>
          </rPr>
          <t>Pharmacies of institutes which have a department  handling presrciption turnover.</t>
        </r>
        <r>
          <rPr>
            <sz val="8"/>
            <color indexed="81"/>
            <rFont val="Tahoma"/>
            <family val="2"/>
            <charset val="238"/>
          </rPr>
          <t xml:space="preserve">
</t>
        </r>
      </text>
    </comment>
    <comment ref="A10" authorId="0" shapeId="0" xr:uid="{7BDFB898-65A8-4D43-8532-E8B5B720B653}">
      <text>
        <r>
          <rPr>
            <sz val="8"/>
            <color indexed="81"/>
            <rFont val="Tahoma"/>
            <family val="2"/>
            <charset val="238"/>
          </rPr>
          <t xml:space="preserve">Pharmacieses with department handling prescrition turnover.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38EB70D1-23F2-419E-A04B-79333BAE0D66}">
      <text>
        <r>
          <rPr>
            <sz val="8"/>
            <color indexed="81"/>
            <rFont val="Arial"/>
            <family val="2"/>
            <charset val="238"/>
          </rPr>
          <t>Gross turnover.
Source: Ministry ef Health.</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C18D7E6A-74AC-4E61-8799-BB632FD2AFFD}">
      <text>
        <r>
          <rPr>
            <sz val="8"/>
            <color indexed="81"/>
            <rFont val="Arial"/>
            <family val="2"/>
            <charset val="238"/>
          </rPr>
          <t>Source: National Blood Supply Service.</t>
        </r>
      </text>
    </comment>
    <comment ref="A5" authorId="0" shapeId="0" xr:uid="{D0298F86-5B8D-4388-A2E9-F65C2AD12216}">
      <text>
        <r>
          <rPr>
            <sz val="8"/>
            <color indexed="81"/>
            <rFont val="Arial"/>
            <family val="2"/>
            <charset val="238"/>
          </rPr>
          <t>At the time of examination.</t>
        </r>
        <r>
          <rPr>
            <sz val="8"/>
            <color indexed="81"/>
            <rFont val="Tahoma"/>
            <family val="2"/>
            <charset val="238"/>
          </rPr>
          <t xml:space="preserve">
</t>
        </r>
      </text>
    </comment>
    <comment ref="A8" authorId="0" shapeId="0" xr:uid="{351388D0-0D4F-4C92-A922-5FFE734BC82F}">
      <text>
        <r>
          <rPr>
            <sz val="8"/>
            <color indexed="81"/>
            <rFont val="Arial"/>
            <family val="2"/>
            <charset val="238"/>
          </rPr>
          <t xml:space="preserve"> In unit (1 unit = 450ml ± 10% full blood).</t>
        </r>
        <r>
          <rPr>
            <sz val="8"/>
            <color indexed="81"/>
            <rFont val="Tahoma"/>
            <family val="2"/>
            <charset val="238"/>
          </rPr>
          <t xml:space="preserve">
</t>
        </r>
      </text>
    </comment>
    <comment ref="A9" authorId="0" shapeId="0" xr:uid="{BB81EB5B-2510-433B-BBB2-C224C2FEF648}">
      <text>
        <r>
          <rPr>
            <sz val="8"/>
            <color indexed="81"/>
            <rFont val="Arial"/>
            <family val="2"/>
            <charset val="238"/>
          </rPr>
          <t xml:space="preserve"> In unit (1 unit = 450ml ± 10% full blood).</t>
        </r>
        <r>
          <rPr>
            <sz val="8"/>
            <color indexed="81"/>
            <rFont val="Tahoma"/>
            <family val="2"/>
            <charset val="238"/>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EEF1B1FC-4B37-41ED-94C1-07C9AE02054A}">
      <text>
        <r>
          <rPr>
            <sz val="8"/>
            <color indexed="81"/>
            <rFont val="Arial"/>
            <family val="2"/>
            <charset val="238"/>
          </rPr>
          <t xml:space="preserve"> Data do not  cover other operating ambulance services.
Source: National Ambulance Service.</t>
        </r>
      </text>
    </comment>
    <comment ref="A4" authorId="0" shapeId="0" xr:uid="{FA6DB03D-0ADC-4E41-B7ED-FA347AE80161}">
      <text>
        <r>
          <rPr>
            <sz val="8"/>
            <color indexed="81"/>
            <rFont val="Arial"/>
            <family val="2"/>
            <charset val="238"/>
          </rPr>
          <t>Including cars in operation and in reserve.</t>
        </r>
        <r>
          <rPr>
            <sz val="8"/>
            <color indexed="81"/>
            <rFont val="Tahoma"/>
            <family val="2"/>
            <charset val="238"/>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DE27AF63-043F-486F-8ED8-0F89B603D7EA}">
      <text>
        <r>
          <rPr>
            <sz val="8"/>
            <color indexed="81"/>
            <rFont val="Arial"/>
            <family val="2"/>
            <charset val="238"/>
          </rPr>
          <t>On the basis of examinations carried out by kindergarten and school doctors.
Source: State National Health and Medical Officer Service county institutes.</t>
        </r>
      </text>
    </comment>
    <comment ref="B2" authorId="0" shapeId="0" xr:uid="{5D8330E5-5954-450C-AC85-6AFB110EBA3E}">
      <text>
        <r>
          <rPr>
            <i/>
            <sz val="8"/>
            <color indexed="81"/>
            <rFont val="Arial"/>
            <family val="2"/>
            <charset val="238"/>
          </rPr>
          <t>International Classification of Diseases.</t>
        </r>
      </text>
    </comment>
    <comment ref="D3" authorId="0" shapeId="0" xr:uid="{B962BB34-6C81-4445-9ECD-A6D1D1DAA93B}">
      <text>
        <r>
          <rPr>
            <sz val="8"/>
            <color indexed="81"/>
            <rFont val="Arial"/>
            <family val="2"/>
            <charset val="238"/>
          </rPr>
          <t>Pupils of 3th class of educational institutions.</t>
        </r>
      </text>
    </comment>
    <comment ref="E3" authorId="0" shapeId="0" xr:uid="{76E0A50B-33CA-4F25-A9A5-17B104A75350}">
      <text>
        <r>
          <rPr>
            <sz val="8"/>
            <color indexed="81"/>
            <rFont val="Arial"/>
            <family val="2"/>
            <charset val="238"/>
          </rPr>
          <t>Pupils of 5th class of educational institutions.</t>
        </r>
      </text>
    </comment>
    <comment ref="F3" authorId="0" shapeId="0" xr:uid="{179D6ADA-3E2C-4DFB-8AAD-D0CBDA0EE6D8}">
      <text>
        <r>
          <rPr>
            <sz val="8"/>
            <color indexed="81"/>
            <rFont val="Arial"/>
            <family val="2"/>
            <charset val="238"/>
          </rPr>
          <t>Students in the 9th class of educational institutions.</t>
        </r>
      </text>
    </comment>
    <comment ref="G3" authorId="0" shapeId="0" xr:uid="{96A9C202-05AF-4747-B1F3-E6572F107047}">
      <text>
        <r>
          <rPr>
            <sz val="8"/>
            <color indexed="81"/>
            <rFont val="Arial"/>
            <family val="2"/>
            <charset val="238"/>
          </rPr>
          <t>Students in the 11th class of educational institutions.</t>
        </r>
      </text>
    </comment>
  </commentList>
</comments>
</file>

<file path=xl/sharedStrings.xml><?xml version="1.0" encoding="utf-8"?>
<sst xmlns="http://schemas.openxmlformats.org/spreadsheetml/2006/main" count="1108" uniqueCount="681">
  <si>
    <t>Assistants</t>
  </si>
  <si>
    <t>Physiotherapist</t>
  </si>
  <si>
    <t>Midwives</t>
  </si>
  <si>
    <t>MCH nurses</t>
  </si>
  <si>
    <t>Nurses</t>
  </si>
  <si>
    <t>Of which:</t>
  </si>
  <si>
    <t>Total</t>
  </si>
  <si>
    <t>Health care staff</t>
  </si>
  <si>
    <t>Of which: dentists</t>
  </si>
  <si>
    <t>in other towns and villages</t>
  </si>
  <si>
    <t>inhabitants  in Budapest</t>
  </si>
  <si>
    <t>Active physicians per ten thousand</t>
  </si>
  <si>
    <t>in Budapest</t>
  </si>
  <si>
    <t>Active physicians</t>
  </si>
  <si>
    <t>Denomination</t>
  </si>
  <si>
    <t>3.4.1. Physicians and health care staff</t>
  </si>
  <si>
    <t>Number of district nurses</t>
  </si>
  <si>
    <t>in villages</t>
  </si>
  <si>
    <t>in other towns</t>
  </si>
  <si>
    <t>Of which: in Budapest</t>
  </si>
  <si>
    <t>Inhabitants per GP and family paediatrician</t>
  </si>
  <si>
    <t>Number of registered children per one family paediatrician</t>
  </si>
  <si>
    <t>Number of registered children, thousands</t>
  </si>
  <si>
    <t>Family paediatricians</t>
  </si>
  <si>
    <t>Number of inhabitants registered per one GP</t>
  </si>
  <si>
    <t>of wich: 0-18 years old (thousand)</t>
  </si>
  <si>
    <t>Registered inhabitants, thousands</t>
  </si>
  <si>
    <t>Inhabitants aged 60 and over per GP</t>
  </si>
  <si>
    <t>Number of general practitioners (GPs)</t>
  </si>
  <si>
    <t>Service indices</t>
  </si>
  <si>
    <t>3.4.2. General practitioners' and family paediatrician's services</t>
  </si>
  <si>
    <t>Children presented at well-baby consultations</t>
  </si>
  <si>
    <t>home visits</t>
  </si>
  <si>
    <t>number of patients at paediatricians</t>
  </si>
  <si>
    <t>Number of patients</t>
  </si>
  <si>
    <t>Number of  family paediatrician consultations</t>
  </si>
  <si>
    <t>patients sent to hospital</t>
  </si>
  <si>
    <t>patients directed to specialist’s consultation</t>
  </si>
  <si>
    <t>home visits,  thousands</t>
  </si>
  <si>
    <t>patients (cases) at the GP offices</t>
  </si>
  <si>
    <t>Patients</t>
  </si>
  <si>
    <t>Number of GP's  consultations</t>
  </si>
  <si>
    <t>Consultations indices</t>
  </si>
  <si>
    <t>3.4.3. Number of GP's and family paediatrician consultations [thousands]</t>
  </si>
  <si>
    <t>Mortality rate, percent</t>
  </si>
  <si>
    <t>Bed occupancy rate, percent</t>
  </si>
  <si>
    <t>psychiatry and neurology</t>
  </si>
  <si>
    <t>wards for infectious diseases</t>
  </si>
  <si>
    <t>oto-rhino-laryngology</t>
  </si>
  <si>
    <t>paediatrics</t>
  </si>
  <si>
    <t>obstetrics and gynaecology</t>
  </si>
  <si>
    <t>surgery, traumatology</t>
  </si>
  <si>
    <t>internal medicine</t>
  </si>
  <si>
    <t>Of which by wards:</t>
  </si>
  <si>
    <t>Average length of nursing, days</t>
  </si>
  <si>
    <t>Nursing days, millions</t>
  </si>
  <si>
    <t>Patients discharged, millions</t>
  </si>
  <si>
    <t>Hospital beds per ten thousand inhabitants</t>
  </si>
  <si>
    <t>Nurses and other health care staff</t>
  </si>
  <si>
    <t>Physicians</t>
  </si>
  <si>
    <t>pulmonary and TB</t>
  </si>
  <si>
    <t>neonatalogy and paediatrics</t>
  </si>
  <si>
    <t>Hospital beds in operation</t>
  </si>
  <si>
    <t>Of which: beds of acute wards</t>
  </si>
  <si>
    <t>Approved hospital beds</t>
  </si>
  <si>
    <t>Hospitals</t>
  </si>
  <si>
    <t>3.4.4. Hospitals</t>
  </si>
  <si>
    <t>–</t>
  </si>
  <si>
    <t>Other</t>
  </si>
  <si>
    <t>Dietetics</t>
  </si>
  <si>
    <t>Health occupations by pedagogical qualification</t>
  </si>
  <si>
    <t>Psychology</t>
  </si>
  <si>
    <t>Clinical pharmacology and medicine supply of institutes</t>
  </si>
  <si>
    <t>Medical genetics</t>
  </si>
  <si>
    <t>Nuclear medicine (isotope diagnostics and therapy)</t>
  </si>
  <si>
    <t>Transfusiology and activity of tissue bank</t>
  </si>
  <si>
    <t>Physicotherapy</t>
  </si>
  <si>
    <t>Special diagnostics</t>
  </si>
  <si>
    <t>Pathology</t>
  </si>
  <si>
    <t>Ultrasonic diagnostic and therapy</t>
  </si>
  <si>
    <t>Tomography</t>
  </si>
  <si>
    <t>X-ray diagnostic and therapy</t>
  </si>
  <si>
    <t>Laboratory diagnostics</t>
  </si>
  <si>
    <t>Oxyology</t>
  </si>
  <si>
    <t>Cardiology</t>
  </si>
  <si>
    <t>Occupation medicine</t>
  </si>
  <si>
    <t>Medical rehabilitation</t>
  </si>
  <si>
    <t>Pulmonology</t>
  </si>
  <si>
    <t>Psychiatry</t>
  </si>
  <si>
    <t>Infectology</t>
  </si>
  <si>
    <t>Anaesthesiology and intensive care</t>
  </si>
  <si>
    <t>Rheumatology</t>
  </si>
  <si>
    <t>Dentistry</t>
  </si>
  <si>
    <t>Oncology</t>
  </si>
  <si>
    <t>Urology</t>
  </si>
  <si>
    <t>Orthopaedics</t>
  </si>
  <si>
    <t>Neurology</t>
  </si>
  <si>
    <t>Dermato-venereology</t>
  </si>
  <si>
    <t>Ophthalmology</t>
  </si>
  <si>
    <t>Oto-rhino-laryngology</t>
  </si>
  <si>
    <t>Neonatology and  paediatrics</t>
  </si>
  <si>
    <t>Obstetrics and gynaecology</t>
  </si>
  <si>
    <t>Traumatology</t>
  </si>
  <si>
    <t>Surgery</t>
  </si>
  <si>
    <t>Internal medicine</t>
  </si>
  <si>
    <t>Working hours performed by non-specialists</t>
  </si>
  <si>
    <t>Working hours performed by specialists</t>
  </si>
  <si>
    <t>Interventions</t>
  </si>
  <si>
    <t>Cases of attendances</t>
  </si>
  <si>
    <t>Field of specialization</t>
  </si>
  <si>
    <t>3.4.5. Main data on outpatient service by fields of specialization, 2007</t>
  </si>
  <si>
    <t>Registered patients in care, thousands</t>
  </si>
  <si>
    <t>first aid, thousands</t>
  </si>
  <si>
    <t>aptitude medical examinations and screening tests, thousands</t>
  </si>
  <si>
    <t>Number of patients, thousands</t>
  </si>
  <si>
    <t>Of which: physicians providing exclusively occupational health care</t>
  </si>
  <si>
    <t>Physicians providing occupational health care full time</t>
  </si>
  <si>
    <t>Units provided  with occupational health service</t>
  </si>
  <si>
    <t>3.4.6. Occupational health service</t>
  </si>
  <si>
    <t>Pharmacists working in pharmacies</t>
  </si>
  <si>
    <r>
      <t>non-public pharmacies of hospitals</t>
    </r>
    <r>
      <rPr>
        <i/>
        <vertAlign val="superscript"/>
        <sz val="8"/>
        <rFont val="Arial"/>
        <family val="2"/>
        <charset val="238"/>
      </rPr>
      <t/>
    </r>
  </si>
  <si>
    <t>Pharmacies of institutes total</t>
  </si>
  <si>
    <t>portable pharmacy</t>
  </si>
  <si>
    <t>branch pharmacy</t>
  </si>
  <si>
    <t>Other pharmacies belonging to private pharmacies for the public</t>
  </si>
  <si>
    <t>Private pharmacies for the public</t>
  </si>
  <si>
    <t>3.4.7. Pharmacies</t>
  </si>
  <si>
    <t>Consumer price index of medicaments and therapeutical equipment, %</t>
  </si>
  <si>
    <t>Share of HI subsidy, %</t>
  </si>
  <si>
    <t>Share of payment from the budget, %</t>
  </si>
  <si>
    <t>Share of reimbursement by consumers  in case of subsidized medicament,%</t>
  </si>
  <si>
    <t>Subsidy, total  million HUF</t>
  </si>
  <si>
    <t>Gross turnover (at consumer prices), million HUF, in case of subsidized medicament</t>
  </si>
  <si>
    <t>3.4.8. Public medicament turnover in case of subsidized medicament</t>
  </si>
  <si>
    <t>Of which: full blood</t>
  </si>
  <si>
    <t>Number of blood drawings</t>
  </si>
  <si>
    <t>proportion, percent</t>
  </si>
  <si>
    <t>number</t>
  </si>
  <si>
    <t>Of which unsuited donor:</t>
  </si>
  <si>
    <t>Number of donors' examinations</t>
  </si>
  <si>
    <t>Number of stations</t>
  </si>
  <si>
    <t>3.4.9. Blood supply</t>
  </si>
  <si>
    <t>drunken wounded</t>
  </si>
  <si>
    <t>suicide and attempted suicide</t>
  </si>
  <si>
    <t>lethal cases</t>
  </si>
  <si>
    <t>functional sickness</t>
  </si>
  <si>
    <t>mental and psychiatric disorder</t>
  </si>
  <si>
    <t>internal disease</t>
  </si>
  <si>
    <t>poisoning</t>
  </si>
  <si>
    <t>Rescue cases, thousands</t>
  </si>
  <si>
    <t>simple patients' transport</t>
  </si>
  <si>
    <t>patient transportation without order of a medical doctor</t>
  </si>
  <si>
    <t>delivery</t>
  </si>
  <si>
    <t>rescue</t>
  </si>
  <si>
    <t>Ambulance tasks, thousands</t>
  </si>
  <si>
    <t>First aid, thousands</t>
  </si>
  <si>
    <t>ambulance nurses</t>
  </si>
  <si>
    <t>ambulance officers</t>
  </si>
  <si>
    <t>ambulance doctors</t>
  </si>
  <si>
    <t>Persons working in ambulance stations</t>
  </si>
  <si>
    <t>Emergency aircrafts</t>
  </si>
  <si>
    <t>emergency ambulance cars</t>
  </si>
  <si>
    <t>Ambulance cars</t>
  </si>
  <si>
    <t>Ambulance stations</t>
  </si>
  <si>
    <t>3.4.10. National Ambulance Service</t>
  </si>
  <si>
    <t>Epilepsy</t>
  </si>
  <si>
    <t>G 40</t>
  </si>
  <si>
    <t>Anaemia</t>
  </si>
  <si>
    <t>D 50–D 64</t>
  </si>
  <si>
    <t>Essential benign hypertension</t>
  </si>
  <si>
    <t>I 10; I 15</t>
  </si>
  <si>
    <t>Childhood behaviour disorders</t>
  </si>
  <si>
    <t>F 90-94</t>
  </si>
  <si>
    <t>Rhinitis allergy</t>
  </si>
  <si>
    <t>J 30.1–30.4</t>
  </si>
  <si>
    <t>Asthma bronchiale spastica</t>
  </si>
  <si>
    <t>J 45</t>
  </si>
  <si>
    <t>Obesity</t>
  </si>
  <si>
    <t>E 66</t>
  </si>
  <si>
    <t>Surdity and hearing defect</t>
  </si>
  <si>
    <t>H90; H91</t>
  </si>
  <si>
    <t>Strabismus</t>
  </si>
  <si>
    <t>H 49.50</t>
  </si>
  <si>
    <t>Ametropia (excluding strabismus)</t>
  </si>
  <si>
    <t>H 52</t>
  </si>
  <si>
    <t>Pronation</t>
  </si>
  <si>
    <t>M 21.4</t>
  </si>
  <si>
    <t>Deformation of bones, cartilage</t>
  </si>
  <si>
    <t>R 29.3</t>
  </si>
  <si>
    <t>Girls</t>
  </si>
  <si>
    <t>Behaviour disorders in childhood</t>
  </si>
  <si>
    <t>Boys</t>
  </si>
  <si>
    <t>years old</t>
  </si>
  <si>
    <t>Students aged</t>
  </si>
  <si>
    <t>5 years old children at kindergarten</t>
  </si>
  <si>
    <t>Diseases (according to ICD Rev. X.)</t>
  </si>
  <si>
    <t>Code</t>
  </si>
  <si>
    <t>3.4.11. Most frequent diseases and malformations of children in kindergarten and school age, 2006/2007 [per one thousand children examined]</t>
  </si>
  <si>
    <t>Congenital malformations of the circulatory system (Q20–Q28)</t>
  </si>
  <si>
    <t>Congenital malformations of the nervous system (Q00–Q07)</t>
  </si>
  <si>
    <t>Deforming dorsopathies (M40–M43)</t>
  </si>
  <si>
    <t>Asthma (J45)</t>
  </si>
  <si>
    <t>Epilepsia (G40)</t>
  </si>
  <si>
    <t>Hipertensive diseases (I10–I15)</t>
  </si>
  <si>
    <t>Diabetes mellitus (E10–E14)</t>
  </si>
  <si>
    <t>Of which: iron deficiency anaemia (D50)</t>
  </si>
  <si>
    <t>411,6</t>
  </si>
  <si>
    <t>448,9</t>
  </si>
  <si>
    <t>334,4</t>
  </si>
  <si>
    <t>510,1</t>
  </si>
  <si>
    <t>654,1</t>
  </si>
  <si>
    <t>Diseases of blood and blood-forming organs and certain disorders involving the immune mechanism (D50–D89)</t>
  </si>
  <si>
    <t>Diseases per ten thousand inhabitants, girls</t>
  </si>
  <si>
    <t>358,2</t>
  </si>
  <si>
    <t>232,3</t>
  </si>
  <si>
    <t>316,1</t>
  </si>
  <si>
    <t>553,8</t>
  </si>
  <si>
    <t>669,1</t>
  </si>
  <si>
    <t>Diseases of blood and blood-forming organs and certain disorders involving the immune mechanism (D50-D89)</t>
  </si>
  <si>
    <t>Diseases per ten thousand inhabitants, boys</t>
  </si>
  <si>
    <t>15–18</t>
  </si>
  <si>
    <t>5–14</t>
  </si>
  <si>
    <t>1–4</t>
  </si>
  <si>
    <t>months old</t>
  </si>
  <si>
    <t>Diseases (according to ICD Revision X.)</t>
  </si>
  <si>
    <t>3.4.12. Some important diseases of children aged 0–18 registered at the general practitioners' and family paediatricians' service, 2007</t>
  </si>
  <si>
    <t>Disorders of bone density and structure (M80–M85)</t>
  </si>
  <si>
    <t>Deforming dorsopathies and spondylopathies (M40–M49)</t>
  </si>
  <si>
    <t>Diseases of liver (K70–K77)</t>
  </si>
  <si>
    <t>Gastric, duodenal and gastrojejunal ulcer (K25–K28)</t>
  </si>
  <si>
    <t>From chronic lower respiratory diseases (J40–J44)</t>
  </si>
  <si>
    <t>Cerebrovascular diseases (I60–I69)</t>
  </si>
  <si>
    <t>Ischaemic heart diseases (I20–I25)</t>
  </si>
  <si>
    <t>Hypertensive diseases (I10–I15)</t>
  </si>
  <si>
    <t>Conductive and sensorineural hearing loss and other hearing loss (H90, H91)</t>
  </si>
  <si>
    <t>Diseases per ten thousand inhabitants, females</t>
  </si>
  <si>
    <t>Diseases per ten thousand inhabitants, males</t>
  </si>
  <si>
    <t>75–</t>
  </si>
  <si>
    <t>65–74</t>
  </si>
  <si>
    <t>55–64</t>
  </si>
  <si>
    <t>45–54</t>
  </si>
  <si>
    <t>35–44</t>
  </si>
  <si>
    <t>25–34</t>
  </si>
  <si>
    <t>19–24</t>
  </si>
  <si>
    <t>Age-groups, years</t>
  </si>
  <si>
    <t>3.4.13. Some important diseases of persons aged 19 and over registered at the general practitioners' service, 2007</t>
  </si>
  <si>
    <t>Anonym</t>
  </si>
  <si>
    <t>Females</t>
  </si>
  <si>
    <t>Males</t>
  </si>
  <si>
    <t>Year</t>
  </si>
  <si>
    <t>3.4.14. Number of new registered HIV-infected persons</t>
  </si>
  <si>
    <t>-</t>
  </si>
  <si>
    <t>total</t>
  </si>
  <si>
    <t>females</t>
  </si>
  <si>
    <t>males</t>
  </si>
  <si>
    <t>Number of the deceased</t>
  </si>
  <si>
    <t>Number of persons who got the disease</t>
  </si>
  <si>
    <t>3.4.15. Acquired Immune Deficiency Syndrome (AIDS)</t>
  </si>
  <si>
    <t>AIDS</t>
  </si>
  <si>
    <t>Tetanus</t>
  </si>
  <si>
    <t>Lyme disease</t>
  </si>
  <si>
    <t>Encephalitis infectious</t>
  </si>
  <si>
    <t>Serous meningitis</t>
  </si>
  <si>
    <t>Other meningitis purulenta</t>
  </si>
  <si>
    <t>Meningococcal mengingitis</t>
  </si>
  <si>
    <t>Meningitis purulenta</t>
  </si>
  <si>
    <t>Varicella</t>
  </si>
  <si>
    <t>Epidemic parotitis</t>
  </si>
  <si>
    <t>Rubella</t>
  </si>
  <si>
    <t>Scarlet fever</t>
  </si>
  <si>
    <t>Viral hepatitis</t>
  </si>
  <si>
    <t>Enteritis infectious</t>
  </si>
  <si>
    <t>Campylobacter enteritis</t>
  </si>
  <si>
    <t>Dysentery</t>
  </si>
  <si>
    <t>Salmonellosis</t>
  </si>
  <si>
    <t>Disease</t>
  </si>
  <si>
    <t>3.4.16. Infectious diseases reported</t>
  </si>
  <si>
    <t>Viral hepatitis epidemical</t>
  </si>
  <si>
    <t>Aged 60 years and older</t>
  </si>
  <si>
    <t>40–59</t>
  </si>
  <si>
    <t>15–39</t>
  </si>
  <si>
    <t>7–14</t>
  </si>
  <si>
    <t>3–6</t>
  </si>
  <si>
    <t>1–2</t>
  </si>
  <si>
    <t>Aged under 1 year</t>
  </si>
  <si>
    <t>3.4.17. Frequency of major infectious diseases, 2007</t>
  </si>
  <si>
    <t>Persons diseased per hundred thousand inhabitants</t>
  </si>
  <si>
    <t>Persons died due to food poisoning</t>
  </si>
  <si>
    <t>Number of deseased</t>
  </si>
  <si>
    <t>Cases</t>
  </si>
  <si>
    <t>Years</t>
  </si>
  <si>
    <t>3.4.18. Food poisonings reported</t>
  </si>
  <si>
    <t>Rabies</t>
  </si>
  <si>
    <t>Parotitis</t>
  </si>
  <si>
    <t>Rubeola</t>
  </si>
  <si>
    <t>Hepatitis (immunoglobulin)</t>
  </si>
  <si>
    <t>Typhoid fever</t>
  </si>
  <si>
    <t>Compulsory vaccination at risk persons</t>
  </si>
  <si>
    <t>..</t>
  </si>
  <si>
    <t>Hepatitis A-B</t>
  </si>
  <si>
    <t>Hepatitis B</t>
  </si>
  <si>
    <t>Hepatitis A</t>
  </si>
  <si>
    <t>Gamma-globulin hepatitis infectious</t>
  </si>
  <si>
    <t>Oral poliovirus</t>
  </si>
  <si>
    <t>Measles-mumps-rubella</t>
  </si>
  <si>
    <t>Diphtheria</t>
  </si>
  <si>
    <t>Cholera</t>
  </si>
  <si>
    <t>135,Y)</t>
  </si>
  <si>
    <t>Febris ftava</t>
  </si>
  <si>
    <t>Vaccination connected to international travel</t>
  </si>
  <si>
    <t>Hepatitis B III.</t>
  </si>
  <si>
    <t>Hepatitis B II.</t>
  </si>
  <si>
    <t>Hepatitis B I.</t>
  </si>
  <si>
    <t>Morbilli+Mumps+Rubella (MMR) revactination</t>
  </si>
  <si>
    <t>Measles -vaccination campaign</t>
  </si>
  <si>
    <t>Diphtheria-tetanus</t>
  </si>
  <si>
    <t>DaPT + IPV (6 year)</t>
  </si>
  <si>
    <t>DaPT + IPV (3 year)</t>
  </si>
  <si>
    <t>DaPT + Hib+ IPV (18 months)</t>
  </si>
  <si>
    <t>DPT III + OPV</t>
  </si>
  <si>
    <t>DPT II + OPV</t>
  </si>
  <si>
    <t>Morbilli+Mumps+Rubella (MMR)</t>
  </si>
  <si>
    <t>Morbilli+Mumps+Rubella+OPV+Hib II</t>
  </si>
  <si>
    <t>DaPT + Hib+ IPV   (4 months)</t>
  </si>
  <si>
    <t>DPT I/c + OPV  + Hib I/c</t>
  </si>
  <si>
    <t>DaPT + Hib + IPV  (3 months)</t>
  </si>
  <si>
    <t>DPT I/b + OPV  + Hib I/b</t>
  </si>
  <si>
    <t>DPT I/c + OPV</t>
  </si>
  <si>
    <t>DPT I/b + OPV</t>
  </si>
  <si>
    <t>DaPT + Hib+ IPV (2 months)</t>
  </si>
  <si>
    <t>DPT I/a + IPV</t>
  </si>
  <si>
    <t>Hib I/a</t>
  </si>
  <si>
    <t>Tuberculozis</t>
  </si>
  <si>
    <t>Number of vaccinated persons</t>
  </si>
  <si>
    <t>Vaccine</t>
  </si>
  <si>
    <t>3.4.19. Number of people vaccinated</t>
  </si>
  <si>
    <t>Patients with inactive TB</t>
  </si>
  <si>
    <t>Registered patients with active TB</t>
  </si>
  <si>
    <t>disease of pulmonary circulation</t>
  </si>
  <si>
    <t>hay fever</t>
  </si>
  <si>
    <t>pneumoconiosis due to inhalation of dust</t>
  </si>
  <si>
    <t>bronchiectasis</t>
  </si>
  <si>
    <t>malignant neoplasm of bronchus</t>
  </si>
  <si>
    <t>bronchial asthma</t>
  </si>
  <si>
    <t>chronic bronchitis</t>
  </si>
  <si>
    <t>Registered non-TB pulmonary patients</t>
  </si>
  <si>
    <t>TB mortality</t>
  </si>
  <si>
    <t>new TB patients</t>
  </si>
  <si>
    <t>Per ten thousand inhabitants</t>
  </si>
  <si>
    <t>New TB patients</t>
  </si>
  <si>
    <t>examinations of registered TB patients, thousands</t>
  </si>
  <si>
    <t>Dispensaries</t>
  </si>
  <si>
    <t>Pulmonary dispensaries</t>
  </si>
  <si>
    <t>with malignant neoplasm of trachea, bronchus and lung</t>
  </si>
  <si>
    <t>with TB pulmonary</t>
  </si>
  <si>
    <t>From a hundred new patients found by screening</t>
  </si>
  <si>
    <t>directed to further examinations, thousands</t>
  </si>
  <si>
    <t>Pulmonary screenings, thousands</t>
  </si>
  <si>
    <t>Stations</t>
  </si>
  <si>
    <t>Pulmonary screening stations</t>
  </si>
  <si>
    <t>3.4.20. Care of patients with TB and pulmonary disease</t>
  </si>
  <si>
    <t>syphilitic patients</t>
  </si>
  <si>
    <t>patients with gonorrhoea</t>
  </si>
  <si>
    <t>New venereal patients</t>
  </si>
  <si>
    <t>Registered patients with syphilis</t>
  </si>
  <si>
    <t>serological screenings for syphilis, thousands</t>
  </si>
  <si>
    <t>Number of dispensaries</t>
  </si>
  <si>
    <t>3.4.21. Care of patients with venereal and skin diseases</t>
  </si>
  <si>
    <t>New patients with neurotic and mental disorders per ten thousand inhabitants</t>
  </si>
  <si>
    <t>Registered patients with neurotic and mental disorders per ten thousand inhabitants</t>
  </si>
  <si>
    <t>New patients taken in care</t>
  </si>
  <si>
    <t>65–</t>
  </si>
  <si>
    <t>20–54</t>
  </si>
  <si>
    <t xml:space="preserve">  0–19</t>
  </si>
  <si>
    <t>Registered patients in care by age groups, aged</t>
  </si>
  <si>
    <t>Registered patients in care</t>
  </si>
  <si>
    <t>patients cared in the dispensaries</t>
  </si>
  <si>
    <t>3.4.22. Care of patients with psychiatric (neurotic and mental) disorder</t>
  </si>
  <si>
    <t>15–19</t>
  </si>
  <si>
    <t>10–14</t>
  </si>
  <si>
    <t>5–  9</t>
  </si>
  <si>
    <t>0–  4</t>
  </si>
  <si>
    <t>3.4.23. Care of juvenile patients with psychiatric (neurotic and mental) disorders</t>
  </si>
  <si>
    <t>Other drugs</t>
  </si>
  <si>
    <t>Organic solvents</t>
  </si>
  <si>
    <t>Polytoxicomania</t>
  </si>
  <si>
    <t>Sedative type</t>
  </si>
  <si>
    <t>Amphetamine type</t>
  </si>
  <si>
    <t>Hallucinogens</t>
  </si>
  <si>
    <t>Cannabis type</t>
  </si>
  <si>
    <t>Cocaine type</t>
  </si>
  <si>
    <t>Opiate type</t>
  </si>
  <si>
    <t>Distribution of patients attending during the year by main types of drugs, %</t>
  </si>
  <si>
    <t>Patients attending during the year</t>
  </si>
  <si>
    <t>New patients attending on the first occasion during the year</t>
  </si>
  <si>
    <t>3.4.24. Registered drug consumers</t>
  </si>
  <si>
    <t>Number of persons deceased due to alcoholic liver diseases</t>
  </si>
  <si>
    <t>Registered alcohol addicts per ten thousand inhabitants</t>
  </si>
  <si>
    <t>65 years and over</t>
  </si>
  <si>
    <t>55–64 years</t>
  </si>
  <si>
    <t>35–54 years</t>
  </si>
  <si>
    <t>20–34 years</t>
  </si>
  <si>
    <t>aged under 20 years</t>
  </si>
  <si>
    <t>Alcohol addicts in addictology dispensaries</t>
  </si>
  <si>
    <t>Number of registered alcohol addicts</t>
  </si>
  <si>
    <t>Estimated number of alcohol addicts,  thousands</t>
  </si>
  <si>
    <t>3.4.25. Alcohol addicts</t>
  </si>
  <si>
    <t>Disability category III</t>
  </si>
  <si>
    <t>Disability category II</t>
  </si>
  <si>
    <t>Disability category I</t>
  </si>
  <si>
    <t>3.4.26. Number of new disabled by degree of disability</t>
  </si>
  <si>
    <t>Of which in Budapest</t>
  </si>
  <si>
    <t>slightly injured</t>
  </si>
  <si>
    <t>seriously injured</t>
  </si>
  <si>
    <t>killed</t>
  </si>
  <si>
    <t>with slight injuries</t>
  </si>
  <si>
    <t>with serious injuries</t>
  </si>
  <si>
    <t>Persons</t>
  </si>
  <si>
    <t>Accidents</t>
  </si>
  <si>
    <t>Fatal accidents</t>
  </si>
  <si>
    <t>3.4.27. Road accidents causing personal injury</t>
  </si>
  <si>
    <t>pedestrians, passengers</t>
  </si>
  <si>
    <t>drivers of bicycles, motorscooters</t>
  </si>
  <si>
    <t>drivers of bicycles, motor-scooters</t>
  </si>
  <si>
    <t>drivers of passenger cars</t>
  </si>
  <si>
    <t>Accidents caused by drunken persons as a % of all accidents</t>
  </si>
  <si>
    <t>Of which drunken</t>
  </si>
  <si>
    <t>Drunken causers</t>
  </si>
  <si>
    <t>3.4.28. Road accidents with personal injury caused by drunken persons</t>
  </si>
  <si>
    <t>Passengers</t>
  </si>
  <si>
    <t>Pedestrians</t>
  </si>
  <si>
    <t>Other vehicles</t>
  </si>
  <si>
    <t>Motor-scooters</t>
  </si>
  <si>
    <t>Bicycles</t>
  </si>
  <si>
    <t>Trams, trolley-buses</t>
  </si>
  <si>
    <t>Buses</t>
  </si>
  <si>
    <t>Trucks</t>
  </si>
  <si>
    <t>Motorcycles</t>
  </si>
  <si>
    <t>Passenger cars</t>
  </si>
  <si>
    <t>of which in Budapest</t>
  </si>
  <si>
    <t>Percentage distribution</t>
  </si>
  <si>
    <t>Causers of accidents</t>
  </si>
  <si>
    <t>3.4.29. Road accidents causing personal injury by causers, 2007</t>
  </si>
  <si>
    <t>over 60 years and unknown</t>
  </si>
  <si>
    <t>46–60</t>
  </si>
  <si>
    <t>36–45</t>
  </si>
  <si>
    <t>25–35</t>
  </si>
  <si>
    <t>18–24</t>
  </si>
  <si>
    <t>15–17</t>
  </si>
  <si>
    <t xml:space="preserve">  6–14</t>
  </si>
  <si>
    <t>Under 6 years</t>
  </si>
  <si>
    <t>pedes- trians</t>
  </si>
  <si>
    <t>passen-gers</t>
  </si>
  <si>
    <t>drivers</t>
  </si>
  <si>
    <t>Percentage distributon</t>
  </si>
  <si>
    <t>Killed, injured</t>
  </si>
  <si>
    <t>Age-groups</t>
  </si>
  <si>
    <t>3.4.30. Victims of road accidents causing personal injury by age, 2007</t>
  </si>
  <si>
    <t>Other accidents</t>
  </si>
  <si>
    <t>Firearms, explosion</t>
  </si>
  <si>
    <t>Electric shock</t>
  </si>
  <si>
    <t>Caustic, fiery materials, steam</t>
  </si>
  <si>
    <t>Cutting tools, pricking instruments, hand tool</t>
  </si>
  <si>
    <t>Falling of objects, getting stuck, pressing, machinery</t>
  </si>
  <si>
    <t>Drawning of water, of food, of other objects</t>
  </si>
  <si>
    <t>Suffocation and burning caused by fire</t>
  </si>
  <si>
    <t>Falling, slipping, stumbling</t>
  </si>
  <si>
    <t>Poisoning</t>
  </si>
  <si>
    <t>Causing conditions</t>
  </si>
  <si>
    <t>3.4.31. Fatal home accidents</t>
  </si>
  <si>
    <t>Surgery matrix section</t>
  </si>
  <si>
    <t>Internal medicine matrix section</t>
  </si>
  <si>
    <t>Matrix section</t>
  </si>
  <si>
    <t>Lasting care ward</t>
  </si>
  <si>
    <t>Rehabilitative ward</t>
  </si>
  <si>
    <t>Ward for follow-up care</t>
  </si>
  <si>
    <t>Admission ward</t>
  </si>
  <si>
    <t>Infectious ward</t>
  </si>
  <si>
    <t>Intensive ward</t>
  </si>
  <si>
    <t>Dental surgery stomatology</t>
  </si>
  <si>
    <t>Oncoradiology</t>
  </si>
  <si>
    <t>Orthopaedy</t>
  </si>
  <si>
    <t>Dermatology and venereal disease therapy</t>
  </si>
  <si>
    <t>Paediatrics</t>
  </si>
  <si>
    <t>hospitals</t>
  </si>
  <si>
    <t>in the capital</t>
  </si>
  <si>
    <t>provincial</t>
  </si>
  <si>
    <t>national institutes</t>
  </si>
  <si>
    <t>clinics</t>
  </si>
  <si>
    <t>Church, foundation and other</t>
  </si>
  <si>
    <t>MD, MI</t>
  </si>
  <si>
    <t>HSR</t>
  </si>
  <si>
    <t>Hospitals of local governments</t>
  </si>
  <si>
    <t>Healh care authority</t>
  </si>
  <si>
    <t>Year, wards</t>
  </si>
  <si>
    <t>3.4.32. Number of hospital beds by wards and by supervisory organs</t>
  </si>
  <si>
    <t>repeated</t>
  </si>
  <si>
    <t>refused claims</t>
  </si>
  <si>
    <t>annuitants</t>
  </si>
  <si>
    <t>disabled</t>
  </si>
  <si>
    <t>Of which</t>
  </si>
  <si>
    <t>Number of
examinations</t>
  </si>
  <si>
    <t>3.4.33. Activity of Medical Assessment Board</t>
  </si>
  <si>
    <t>Other causes</t>
  </si>
  <si>
    <t>Passengers' faults</t>
  </si>
  <si>
    <t>Pedestrians' faults</t>
  </si>
  <si>
    <t>Defect of road and track</t>
  </si>
  <si>
    <t>Technical defects of vehicles</t>
  </si>
  <si>
    <t>Drivers' faults, total</t>
  </si>
  <si>
    <t>Other faults of drivers</t>
  </si>
  <si>
    <t>Violation of lighting regulations</t>
  </si>
  <si>
    <t>Non-observance of obligatory stopping</t>
  </si>
  <si>
    <t>non-observance of spacing</t>
  </si>
  <si>
    <t>irregular use of the left side of the roadway</t>
  </si>
  <si>
    <t>at turning to the left</t>
  </si>
  <si>
    <t>Non-observance of regulations concerning changing of direction and turning</t>
  </si>
  <si>
    <t>on pedestrian crossing</t>
  </si>
  <si>
    <t>against the road signs</t>
  </si>
  <si>
    <t>Denied priority</t>
  </si>
  <si>
    <t>Non-observance of rules for overtaking</t>
  </si>
  <si>
    <t>in relation to the weather and lighting conditions</t>
  </si>
  <si>
    <t>in relation to the traffic conditions</t>
  </si>
  <si>
    <t>in relation to the road surface conditions</t>
  </si>
  <si>
    <t>Inappropriate speed</t>
  </si>
  <si>
    <t>By causes of accidents</t>
  </si>
  <si>
    <t>Collision with pedestrians</t>
  </si>
  <si>
    <t>Accident of passengers</t>
  </si>
  <si>
    <t>Slipping, skidding, capsizing, off the road without crashing</t>
  </si>
  <si>
    <t>Collision with objects</t>
  </si>
  <si>
    <t>Collision with parking vehicle</t>
  </si>
  <si>
    <t>Collision of  vehicles in motion</t>
  </si>
  <si>
    <t>By types of  accidents</t>
  </si>
  <si>
    <t>3.4.34. Road accidents causing personal injury by types and causes of accidents, 2007</t>
  </si>
  <si>
    <t>22,01–24 hour</t>
  </si>
  <si>
    <t>18,01–22 hour</t>
  </si>
  <si>
    <t>15,01–18 hour</t>
  </si>
  <si>
    <t>12,01–15 hour</t>
  </si>
  <si>
    <t xml:space="preserve"> 8,01–12 hour</t>
  </si>
  <si>
    <t xml:space="preserve"> 5,01– 8 hour</t>
  </si>
  <si>
    <t xml:space="preserve"> 0,01– 5 hour</t>
  </si>
  <si>
    <t>Sunday</t>
  </si>
  <si>
    <t>Saturday</t>
  </si>
  <si>
    <t>Friday</t>
  </si>
  <si>
    <t>Thursday</t>
  </si>
  <si>
    <t>Wednesday</t>
  </si>
  <si>
    <t>Tuesday</t>
  </si>
  <si>
    <t>Monday</t>
  </si>
  <si>
    <t>Number of accidents</t>
  </si>
  <si>
    <t>Days, hours</t>
  </si>
  <si>
    <t>3.4.35. Road accidents causing personal injury by day of the week and hour of the day, 2007</t>
  </si>
  <si>
    <t>Of which: killed</t>
  </si>
  <si>
    <t>On other vehicles</t>
  </si>
  <si>
    <t>On motor-scooter</t>
  </si>
  <si>
    <t>On bicycle</t>
  </si>
  <si>
    <t>On motorcycle</t>
  </si>
  <si>
    <t>In bus</t>
  </si>
  <si>
    <t>In passenger car</t>
  </si>
  <si>
    <t>Pedestrian</t>
  </si>
  <si>
    <t>percentage distribution</t>
  </si>
  <si>
    <t>by causes</t>
  </si>
  <si>
    <t>3.4.36. Children victims of road accidents causing personal injury</t>
  </si>
  <si>
    <t>Over 60 years and unknown</t>
  </si>
  <si>
    <t>31–45</t>
  </si>
  <si>
    <t>23–30</t>
  </si>
  <si>
    <t>19–22</t>
  </si>
  <si>
    <t>Under 19 years</t>
  </si>
  <si>
    <t>3.4.37. Road accidents with personal injury due to drivers' fault by age-group of drivers</t>
  </si>
  <si>
    <t>crossing before standing vehicle or column</t>
  </si>
  <si>
    <t>forbidden crossing</t>
  </si>
  <si>
    <t>careless, sudden leaving of the sidewalk</t>
  </si>
  <si>
    <t>denied priority</t>
  </si>
  <si>
    <t>inappropriate speed</t>
  </si>
  <si>
    <t>Drivers' faults</t>
  </si>
  <si>
    <t>Cause of the accident</t>
  </si>
  <si>
    <t>3.4.38. Number of road accidents causing injury to pedestrians</t>
  </si>
  <si>
    <t>Ukrainian</t>
  </si>
  <si>
    <t>Turkish</t>
  </si>
  <si>
    <t>Swiss</t>
  </si>
  <si>
    <t>Romanian</t>
  </si>
  <si>
    <t>Austrian</t>
  </si>
  <si>
    <t>Russian</t>
  </si>
  <si>
    <t>Italian</t>
  </si>
  <si>
    <t>German</t>
  </si>
  <si>
    <t>Slovenian</t>
  </si>
  <si>
    <t>Polish</t>
  </si>
  <si>
    <t>Serbian</t>
  </si>
  <si>
    <t>Croatian</t>
  </si>
  <si>
    <t>Dutch</t>
  </si>
  <si>
    <t>French</t>
  </si>
  <si>
    <t>Slovak</t>
  </si>
  <si>
    <t>Czech</t>
  </si>
  <si>
    <t>Bulgarian</t>
  </si>
  <si>
    <t>injuries</t>
  </si>
  <si>
    <t>slight</t>
  </si>
  <si>
    <t>serious</t>
  </si>
  <si>
    <t>fatal</t>
  </si>
  <si>
    <t>Year, citizenship of the driver</t>
  </si>
  <si>
    <t>3.4.39. Road accidents with personal injury caused by foreign drivers</t>
  </si>
  <si>
    <t>persons injured</t>
  </si>
  <si>
    <t>persons killed</t>
  </si>
  <si>
    <t>Due to the accident</t>
  </si>
  <si>
    <t>Of which causing personal  injury</t>
  </si>
  <si>
    <t>Rail accidents, total</t>
  </si>
  <si>
    <t>Accident to person caused by 
  rolling stock in motion</t>
  </si>
  <si>
    <t>Collision with road vehicle</t>
  </si>
  <si>
    <t>Derailment</t>
  </si>
  <si>
    <t>Collision</t>
  </si>
  <si>
    <t>Types and victims of accidents</t>
  </si>
  <si>
    <t>3.4.40. Rail traffic accidents</t>
  </si>
  <si>
    <t>Extra-territorial organizations and bodies</t>
  </si>
  <si>
    <t>Q</t>
  </si>
  <si>
    <t>Other community, social and personal service activities</t>
  </si>
  <si>
    <t>O</t>
  </si>
  <si>
    <t>Health and social work</t>
  </si>
  <si>
    <t>N</t>
  </si>
  <si>
    <t>Education</t>
  </si>
  <si>
    <t>M</t>
  </si>
  <si>
    <t>Public administration and defence compulsory social security</t>
  </si>
  <si>
    <t>L</t>
  </si>
  <si>
    <t>Real estate, renting and business activites</t>
  </si>
  <si>
    <t>K</t>
  </si>
  <si>
    <t>Financial intermediation</t>
  </si>
  <si>
    <t>J</t>
  </si>
  <si>
    <t>Transport, storage and communication</t>
  </si>
  <si>
    <t>I</t>
  </si>
  <si>
    <t>Hotels and restaurants</t>
  </si>
  <si>
    <t>H</t>
  </si>
  <si>
    <t>Wholesale and retail trade; repair of motor vehicles and household goods</t>
  </si>
  <si>
    <t>G</t>
  </si>
  <si>
    <t>Construction</t>
  </si>
  <si>
    <t>F</t>
  </si>
  <si>
    <t>Electricity, gas and water supply</t>
  </si>
  <si>
    <t>E</t>
  </si>
  <si>
    <t>Manufacturing n.e.c.</t>
  </si>
  <si>
    <t>DN</t>
  </si>
  <si>
    <t>Manufacture of transport equipment</t>
  </si>
  <si>
    <t>DM</t>
  </si>
  <si>
    <t>Manufacture of electrical and optical equipment</t>
  </si>
  <si>
    <t>DL</t>
  </si>
  <si>
    <t>Manufacture of machinery and equipment n.e.c.</t>
  </si>
  <si>
    <t>DK</t>
  </si>
  <si>
    <t>Manufacture of basic metals and fabricated metal products</t>
  </si>
  <si>
    <t>DJ</t>
  </si>
  <si>
    <t>Manufacture of other non-metallic mineral products</t>
  </si>
  <si>
    <t>DI</t>
  </si>
  <si>
    <t>Manufacture of rubber and plastic products</t>
  </si>
  <si>
    <t>DH</t>
  </si>
  <si>
    <t>Manufacture of chemicals, chemical products and man-made fibres</t>
  </si>
  <si>
    <t>DG</t>
  </si>
  <si>
    <t>Manufacture of coke, refined petroleum products and nuclear fuel</t>
  </si>
  <si>
    <t>DF</t>
  </si>
  <si>
    <t>Manufacture of pulp, paper and paper products; publishing and printing</t>
  </si>
  <si>
    <t>DE</t>
  </si>
  <si>
    <t>Manufacture of wood and wood products</t>
  </si>
  <si>
    <t>DD</t>
  </si>
  <si>
    <t>Manufacture of leather and leather products</t>
  </si>
  <si>
    <t>DC</t>
  </si>
  <si>
    <t>Manufacture of textiles and textile products</t>
  </si>
  <si>
    <t>DB</t>
  </si>
  <si>
    <t>Manufacture of food products; beverages and tobacco</t>
  </si>
  <si>
    <t>DA</t>
  </si>
  <si>
    <t>Manufacturing</t>
  </si>
  <si>
    <t>D</t>
  </si>
  <si>
    <t>Mining and quarrying</t>
  </si>
  <si>
    <t>C</t>
  </si>
  <si>
    <t>Agriculture, forestry, fishing</t>
  </si>
  <si>
    <t>A+B</t>
  </si>
  <si>
    <t>rate per hundred thousand employee</t>
  </si>
  <si>
    <t>rate per tent housand employee</t>
  </si>
  <si>
    <t>Fatal accidents at work</t>
  </si>
  <si>
    <t>Accidents at work</t>
  </si>
  <si>
    <t>Year, industry, branch</t>
  </si>
  <si>
    <t>3.4.41. Accidents at work</t>
  </si>
  <si>
    <t>in other places</t>
  </si>
  <si>
    <t>in residential building, personal property</t>
  </si>
  <si>
    <t>in agriculture</t>
  </si>
  <si>
    <t>in mining, manufacturing, electricity and construction</t>
  </si>
  <si>
    <t>Number of fires, total</t>
  </si>
  <si>
    <t>Place of the fires</t>
  </si>
  <si>
    <t>3.4.42. Number of fires by place of the fire</t>
  </si>
  <si>
    <t>Table of Contents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</si>
</sst>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__@"/>
    <numFmt numFmtId="167" formatCode="#,##0________"/>
  </numFmts>
  <fonts count="27">
    <font>
      <sz val="11"/>
      <color theme="1"/>
      <name val="Calibri"/>
      <family val="2"/>
      <charset val="238"/>
      <scheme val="minor"/>
    </font>
    <font>
      <sz val="10"/>
      <name val="Arial CE"/>
      <charset val="238"/>
    </font>
    <font>
      <sz val="8"/>
      <name val="Arial"/>
      <family val="2"/>
      <charset val="238"/>
    </font>
    <font>
      <b/>
      <sz val="8"/>
      <name val="Arial"/>
      <family val="2"/>
      <charset val="238"/>
    </font>
    <font>
      <sz val="8"/>
      <color indexed="81"/>
      <name val="Tahoma"/>
      <family val="2"/>
      <charset val="238"/>
    </font>
    <font>
      <sz val="8"/>
      <color indexed="81"/>
      <name val="Arial"/>
      <family val="2"/>
      <charset val="238"/>
    </font>
    <font>
      <sz val="8"/>
      <color indexed="8"/>
      <name val="Arial"/>
      <family val="2"/>
      <charset val="238"/>
    </font>
    <font>
      <i/>
      <vertAlign val="superscript"/>
      <sz val="8"/>
      <name val="Arial"/>
      <family val="2"/>
      <charset val="238"/>
    </font>
    <font>
      <i/>
      <sz val="8"/>
      <color indexed="81"/>
      <name val="Arial"/>
      <family val="2"/>
      <charset val="238"/>
    </font>
    <font>
      <b/>
      <sz val="8"/>
      <color indexed="12"/>
      <name val="Arial"/>
      <family val="2"/>
      <charset val="238"/>
    </font>
    <font>
      <sz val="10"/>
      <name val="Arial"/>
      <family val="2"/>
      <charset val="238"/>
    </font>
    <font>
      <i/>
      <sz val="8"/>
      <color indexed="81"/>
      <name val="Tahoma"/>
      <family val="2"/>
      <charset val="238"/>
    </font>
    <font>
      <sz val="8"/>
      <color indexed="10"/>
      <name val="Arial"/>
      <family val="2"/>
      <charset val="238"/>
    </font>
    <font>
      <b/>
      <sz val="8"/>
      <color indexed="81"/>
      <name val="Tahoma"/>
      <family val="2"/>
      <charset val="238"/>
    </font>
    <font>
      <b/>
      <sz val="10"/>
      <name val="Arial"/>
      <family val="2"/>
      <charset val="238"/>
    </font>
    <font>
      <sz val="8"/>
      <name val="Arial CE"/>
      <charset val="238"/>
    </font>
    <font>
      <b/>
      <i/>
      <sz val="10"/>
      <name val="Arial"/>
      <family val="2"/>
      <charset val="238"/>
    </font>
    <font>
      <b/>
      <sz val="12"/>
      <name val="Arial"/>
      <family val="2"/>
      <charset val="238"/>
    </font>
    <font>
      <sz val="10"/>
      <name val="Tahoma"/>
      <family val="2"/>
      <charset val="238"/>
    </font>
    <font>
      <sz val="8"/>
      <name val="Arial Hu"/>
      <family val="2"/>
      <charset val="238"/>
    </font>
    <font>
      <sz val="10"/>
      <name val="Arial Hu"/>
      <family val="2"/>
      <charset val="238"/>
    </font>
    <font>
      <i/>
      <sz val="8"/>
      <name val="Arial"/>
      <family val="2"/>
      <charset val="238"/>
    </font>
    <font>
      <b/>
      <sz val="10"/>
      <name val="Arial CE"/>
      <charset val="238"/>
    </font>
    <font>
      <u/>
      <sz val="11"/>
      <color theme="10"/>
      <name val="Calibri"/>
      <family val="2"/>
      <charset val="238"/>
      <scheme val="minor"/>
    </font>
    <font>
      <b/>
      <sz val="10"/>
      <color theme="1"/>
      <name val="Arial"/>
      <family val="2"/>
      <charset val="238"/>
    </font>
    <font>
      <sz val="10"/>
      <color theme="1"/>
      <name val="Arial"/>
      <family val="2"/>
      <charset val="238"/>
    </font>
    <font>
      <u/>
      <sz val="10"/>
      <color theme="10"/>
      <name val="Arial"/>
      <family val="2"/>
      <charset val="238"/>
    </font>
  </fonts>
  <fills count="2">
    <fill>
      <patternFill patternType="none"/>
    </fill>
    <fill>
      <patternFill patternType="gray125"/>
    </fill>
  </fills>
  <borders count="23">
    <border>
      <left/>
      <right/>
      <top/>
      <bottom/>
      <diagonal/>
    </border>
    <border>
      <left/>
      <right/>
      <top style="thin">
        <color indexed="64"/>
      </top>
      <bottom/>
      <diagonal/>
    </border>
    <border>
      <left style="thin">
        <color indexed="64"/>
      </left>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diagonal/>
    </border>
  </borders>
  <cellStyleXfs count="2">
    <xf numFmtId="0" fontId="0" fillId="0" borderId="0"/>
    <xf numFmtId="0" fontId="23" fillId="0" borderId="0" applyNumberFormat="0" applyFill="0" applyBorder="0" applyAlignment="0" applyProtection="0"/>
  </cellStyleXfs>
  <cellXfs count="337">
    <xf numFmtId="0" fontId="0" fillId="0" borderId="0" xfId="0"/>
    <xf numFmtId="0" fontId="2" fillId="0" borderId="0" xfId="0" applyFont="1" applyFill="1"/>
    <xf numFmtId="3" fontId="2" fillId="0" borderId="0" xfId="0" applyNumberFormat="1" applyFont="1" applyFill="1"/>
    <xf numFmtId="3" fontId="2" fillId="0" borderId="0" xfId="0" applyNumberFormat="1" applyFont="1" applyFill="1" applyAlignment="1">
      <alignment horizontal="right" vertical="center"/>
    </xf>
    <xf numFmtId="0" fontId="2" fillId="0" borderId="0" xfId="0" applyFont="1" applyFill="1" applyAlignment="1">
      <alignment horizontal="left" vertical="center" indent="1"/>
    </xf>
    <xf numFmtId="3" fontId="3" fillId="0" borderId="0" xfId="0" applyNumberFormat="1" applyFont="1" applyFill="1" applyAlignment="1">
      <alignment horizontal="center"/>
    </xf>
    <xf numFmtId="0" fontId="2" fillId="0" borderId="0" xfId="0" applyFont="1" applyFill="1" applyAlignment="1">
      <alignment horizontal="left" vertical="center"/>
    </xf>
    <xf numFmtId="3" fontId="3" fillId="0" borderId="0" xfId="0" applyNumberFormat="1" applyFont="1" applyFill="1" applyBorder="1" applyAlignment="1">
      <alignment horizontal="right"/>
    </xf>
    <xf numFmtId="0" fontId="3" fillId="0" borderId="0" xfId="0" applyFont="1" applyFill="1" applyAlignment="1">
      <alignment horizontal="left"/>
    </xf>
    <xf numFmtId="0" fontId="2" fillId="0" borderId="0" xfId="0" applyFont="1" applyFill="1" applyAlignment="1">
      <alignment vertical="center"/>
    </xf>
    <xf numFmtId="0" fontId="2" fillId="0" borderId="0" xfId="0" applyFont="1" applyFill="1" applyAlignment="1">
      <alignment vertical="top"/>
    </xf>
    <xf numFmtId="164" fontId="2" fillId="0" borderId="0" xfId="0" applyNumberFormat="1" applyFont="1" applyFill="1" applyAlignment="1">
      <alignment horizontal="right"/>
    </xf>
    <xf numFmtId="164" fontId="2" fillId="0" borderId="0" xfId="0" applyNumberFormat="1" applyFont="1" applyFill="1" applyBorder="1" applyAlignment="1">
      <alignment horizontal="right"/>
    </xf>
    <xf numFmtId="0" fontId="2" fillId="0" borderId="0" xfId="0" applyFont="1" applyFill="1" applyAlignment="1">
      <alignment horizontal="left" vertical="top"/>
    </xf>
    <xf numFmtId="0" fontId="2" fillId="0" borderId="0" xfId="0" applyFont="1" applyFill="1" applyAlignment="1"/>
    <xf numFmtId="164" fontId="3" fillId="0" borderId="0" xfId="0" applyNumberFormat="1" applyFont="1" applyFill="1"/>
    <xf numFmtId="164" fontId="3" fillId="0" borderId="0" xfId="0" applyNumberFormat="1" applyFont="1" applyFill="1" applyAlignment="1">
      <alignment vertical="top"/>
    </xf>
    <xf numFmtId="0" fontId="3" fillId="0" borderId="0" xfId="0" applyFont="1" applyFill="1" applyAlignment="1">
      <alignment horizontal="left" vertical="top"/>
    </xf>
    <xf numFmtId="164" fontId="2" fillId="0" borderId="0" xfId="0" applyNumberFormat="1" applyFont="1" applyFill="1"/>
    <xf numFmtId="164" fontId="2" fillId="0" borderId="0" xfId="0" applyNumberFormat="1" applyFont="1" applyFill="1" applyAlignment="1">
      <alignment horizontal="right" vertical="center"/>
    </xf>
    <xf numFmtId="164" fontId="2" fillId="0" borderId="0" xfId="0" applyNumberFormat="1" applyFont="1" applyFill="1" applyBorder="1" applyAlignment="1">
      <alignment horizontal="right" vertical="center"/>
    </xf>
    <xf numFmtId="3" fontId="2" fillId="0" borderId="0" xfId="0" applyNumberFormat="1" applyFont="1" applyFill="1" applyBorder="1" applyAlignment="1">
      <alignment horizontal="right" vertical="center"/>
    </xf>
    <xf numFmtId="3" fontId="3" fillId="0" borderId="0" xfId="0" applyNumberFormat="1" applyFont="1" applyFill="1" applyAlignment="1">
      <alignment vertical="top"/>
    </xf>
    <xf numFmtId="3" fontId="3" fillId="0" borderId="0" xfId="0" applyNumberFormat="1" applyFont="1" applyFill="1" applyAlignment="1">
      <alignment horizontal="right" vertical="top"/>
    </xf>
    <xf numFmtId="3" fontId="3" fillId="0" borderId="0" xfId="0" applyNumberFormat="1" applyFont="1" applyFill="1" applyBorder="1" applyAlignment="1">
      <alignment horizontal="right" vertical="top"/>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0" xfId="0" applyFont="1" applyFill="1" applyAlignment="1">
      <alignment horizontal="left" vertical="top" indent="3"/>
    </xf>
    <xf numFmtId="0" fontId="2" fillId="0" borderId="6" xfId="0" applyFont="1" applyFill="1" applyBorder="1"/>
    <xf numFmtId="0" fontId="3" fillId="0" borderId="6" xfId="0" applyFont="1" applyFill="1" applyBorder="1" applyAlignment="1">
      <alignment vertical="top"/>
    </xf>
    <xf numFmtId="0" fontId="2" fillId="0" borderId="0" xfId="0" applyFont="1" applyFill="1" applyAlignment="1">
      <alignment wrapText="1"/>
    </xf>
    <xf numFmtId="3" fontId="2" fillId="0" borderId="0" xfId="0" applyNumberFormat="1" applyFont="1" applyFill="1" applyAlignment="1"/>
    <xf numFmtId="3" fontId="2" fillId="0" borderId="0" xfId="0" applyNumberFormat="1" applyFont="1" applyFill="1" applyAlignment="1">
      <alignment vertical="top"/>
    </xf>
    <xf numFmtId="0" fontId="2" fillId="0" borderId="0" xfId="0" applyFont="1" applyFill="1" applyAlignment="1">
      <alignment horizontal="left" vertical="top" wrapText="1"/>
    </xf>
    <xf numFmtId="0" fontId="2" fillId="0" borderId="0" xfId="0" applyFont="1" applyFill="1" applyAlignment="1">
      <alignment vertical="top" wrapText="1"/>
    </xf>
    <xf numFmtId="0" fontId="2" fillId="0" borderId="0" xfId="0" applyFont="1" applyFill="1" applyAlignment="1">
      <alignment vertical="center" wrapText="1"/>
    </xf>
    <xf numFmtId="0" fontId="2" fillId="0" borderId="0" xfId="0" applyFont="1" applyFill="1" applyAlignment="1">
      <alignment horizontal="left" wrapText="1"/>
    </xf>
    <xf numFmtId="0" fontId="2" fillId="0" borderId="7" xfId="0" applyFont="1" applyFill="1" applyBorder="1" applyAlignment="1">
      <alignment horizontal="center"/>
    </xf>
    <xf numFmtId="0" fontId="2" fillId="0" borderId="7" xfId="0" applyFont="1" applyFill="1" applyBorder="1" applyAlignment="1">
      <alignment horizontal="center" vertical="center"/>
    </xf>
    <xf numFmtId="0" fontId="2" fillId="0" borderId="8" xfId="0" applyFont="1" applyFill="1" applyBorder="1" applyAlignment="1">
      <alignment horizontal="center"/>
    </xf>
    <xf numFmtId="0" fontId="2" fillId="0" borderId="9" xfId="0" applyFont="1" applyFill="1" applyBorder="1" applyAlignment="1">
      <alignment horizontal="center" wrapText="1"/>
    </xf>
    <xf numFmtId="0" fontId="2" fillId="0" borderId="0" xfId="0" applyFont="1" applyFill="1" applyAlignment="1">
      <alignment horizontal="left" indent="1"/>
    </xf>
    <xf numFmtId="0" fontId="2" fillId="0" borderId="0" xfId="0" applyFont="1" applyFill="1" applyAlignment="1">
      <alignment horizontal="left" vertical="center" wrapText="1" indent="1"/>
    </xf>
    <xf numFmtId="0" fontId="2" fillId="0" borderId="0" xfId="0" applyFont="1" applyFill="1" applyAlignment="1">
      <alignment horizontal="left" wrapText="1" indent="1"/>
    </xf>
    <xf numFmtId="0" fontId="2" fillId="0" borderId="5" xfId="0" applyFont="1" applyFill="1" applyBorder="1" applyAlignment="1">
      <alignment horizontal="center"/>
    </xf>
    <xf numFmtId="0" fontId="2" fillId="0" borderId="6" xfId="0" applyFont="1" applyFill="1" applyBorder="1" applyAlignment="1">
      <alignment vertical="top"/>
    </xf>
    <xf numFmtId="0" fontId="3" fillId="0" borderId="0" xfId="0" applyFont="1" applyFill="1" applyAlignment="1">
      <alignment vertical="top"/>
    </xf>
    <xf numFmtId="164" fontId="2" fillId="0" borderId="0" xfId="0" applyNumberFormat="1" applyFont="1" applyFill="1" applyAlignment="1">
      <alignment horizontal="right"/>
    </xf>
    <xf numFmtId="164" fontId="2" fillId="0" borderId="0" xfId="0" applyNumberFormat="1" applyFont="1" applyFill="1" applyAlignment="1">
      <alignment horizontal="right" vertical="top"/>
    </xf>
    <xf numFmtId="0" fontId="2" fillId="0" borderId="0" xfId="0" applyFont="1" applyFill="1" applyAlignment="1">
      <alignment horizontal="left" vertical="top" indent="1"/>
    </xf>
    <xf numFmtId="3" fontId="2" fillId="0" borderId="0" xfId="0" applyNumberFormat="1" applyFont="1" applyFill="1" applyAlignment="1">
      <alignment horizontal="right"/>
    </xf>
    <xf numFmtId="3" fontId="2" fillId="0" borderId="0" xfId="0" applyNumberFormat="1" applyFont="1" applyFill="1" applyAlignment="1">
      <alignment horizontal="right"/>
    </xf>
    <xf numFmtId="3" fontId="2" fillId="0" borderId="0" xfId="0" applyNumberFormat="1" applyFont="1" applyFill="1" applyAlignment="1">
      <alignment horizontal="right" vertical="center"/>
    </xf>
    <xf numFmtId="0" fontId="2" fillId="0" borderId="0" xfId="0" applyFont="1" applyAlignment="1">
      <alignment horizontal="left" vertical="top" wrapText="1" indent="1"/>
    </xf>
    <xf numFmtId="0" fontId="2" fillId="0" borderId="0" xfId="0" applyFont="1" applyFill="1" applyAlignment="1">
      <alignment horizontal="left"/>
    </xf>
    <xf numFmtId="0" fontId="2" fillId="0" borderId="9" xfId="0" applyFont="1" applyFill="1" applyBorder="1" applyAlignment="1">
      <alignment horizontal="center"/>
    </xf>
    <xf numFmtId="0" fontId="3" fillId="0" borderId="6" xfId="0" applyFont="1" applyFill="1" applyBorder="1" applyAlignment="1">
      <alignment horizontal="left" vertical="top"/>
    </xf>
    <xf numFmtId="3" fontId="2" fillId="0" borderId="0" xfId="0" applyNumberFormat="1" applyFont="1" applyFill="1" applyBorder="1"/>
    <xf numFmtId="0" fontId="3" fillId="0" borderId="0" xfId="0" applyFont="1" applyFill="1"/>
    <xf numFmtId="3" fontId="6" fillId="0" borderId="0" xfId="0" applyNumberFormat="1" applyFont="1" applyFill="1" applyBorder="1" applyAlignment="1">
      <alignment horizontal="right"/>
    </xf>
    <xf numFmtId="3" fontId="6" fillId="0" borderId="0" xfId="0" applyNumberFormat="1" applyFont="1" applyFill="1" applyBorder="1"/>
    <xf numFmtId="0" fontId="2" fillId="0" borderId="0" xfId="0" applyFont="1" applyFill="1"/>
    <xf numFmtId="0" fontId="2" fillId="0" borderId="0" xfId="0" applyFont="1" applyFill="1" applyAlignment="1">
      <alignment horizontal="center" vertical="center"/>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2" fillId="0" borderId="11" xfId="0" applyNumberFormat="1" applyFont="1" applyFill="1" applyBorder="1" applyAlignment="1">
      <alignment horizontal="center" vertical="center" wrapText="1"/>
    </xf>
    <xf numFmtId="0" fontId="2" fillId="0" borderId="9" xfId="0" applyFont="1" applyFill="1" applyBorder="1" applyAlignment="1">
      <alignment horizontal="center" vertical="center" wrapText="1"/>
    </xf>
    <xf numFmtId="0" fontId="3" fillId="0" borderId="0" xfId="0" applyFont="1" applyFill="1" applyAlignment="1">
      <alignment horizontal="left" vertical="top" indent="3"/>
    </xf>
    <xf numFmtId="3" fontId="2" fillId="0" borderId="0" xfId="0" applyNumberFormat="1" applyFont="1" applyFill="1" applyAlignment="1">
      <alignment vertical="center"/>
    </xf>
    <xf numFmtId="3" fontId="3" fillId="0" borderId="0" xfId="0" applyNumberFormat="1" applyFont="1" applyFill="1" applyBorder="1" applyAlignment="1">
      <alignment vertical="center"/>
    </xf>
    <xf numFmtId="3" fontId="3" fillId="0" borderId="0" xfId="0" applyNumberFormat="1" applyFont="1" applyFill="1" applyAlignment="1">
      <alignment horizontal="right"/>
    </xf>
    <xf numFmtId="3" fontId="3" fillId="0" borderId="0" xfId="0" applyNumberFormat="1" applyFont="1" applyFill="1"/>
    <xf numFmtId="3" fontId="3" fillId="0" borderId="0" xfId="0" applyNumberFormat="1" applyFont="1" applyFill="1" applyAlignment="1">
      <alignment horizontal="right" vertical="center"/>
    </xf>
    <xf numFmtId="0" fontId="3" fillId="0" borderId="0" xfId="0" applyFont="1" applyFill="1" applyAlignment="1">
      <alignment horizontal="left" vertical="center"/>
    </xf>
    <xf numFmtId="3" fontId="2" fillId="0" borderId="0" xfId="0" applyNumberFormat="1" applyFont="1" applyFill="1" applyBorder="1" applyAlignment="1"/>
    <xf numFmtId="3" fontId="2" fillId="0" borderId="0" xfId="0" applyNumberFormat="1" applyFont="1" applyFill="1" applyBorder="1" applyAlignment="1">
      <alignment vertical="center"/>
    </xf>
    <xf numFmtId="0" fontId="2" fillId="0" borderId="0" xfId="0" applyFont="1" applyFill="1" applyAlignment="1">
      <alignment horizontal="left" vertical="center" wrapText="1"/>
    </xf>
    <xf numFmtId="165" fontId="2" fillId="0" borderId="0" xfId="0" applyNumberFormat="1" applyFont="1" applyFill="1" applyAlignment="1">
      <alignment vertical="top"/>
    </xf>
    <xf numFmtId="0" fontId="2" fillId="0" borderId="10" xfId="0" applyFont="1" applyFill="1" applyBorder="1" applyAlignment="1">
      <alignment horizontal="center" vertical="center"/>
    </xf>
    <xf numFmtId="0" fontId="2" fillId="0" borderId="5" xfId="0" applyFont="1" applyFill="1" applyBorder="1" applyAlignment="1">
      <alignment horizontal="center" vertical="center" wrapText="1"/>
    </xf>
    <xf numFmtId="0" fontId="3" fillId="0" borderId="6" xfId="0" applyFont="1" applyFill="1" applyBorder="1" applyAlignment="1"/>
    <xf numFmtId="0" fontId="2" fillId="0" borderId="0" xfId="0" applyFont="1" applyFill="1" applyBorder="1" applyAlignment="1">
      <alignment vertical="top" wrapText="1"/>
    </xf>
    <xf numFmtId="164" fontId="2" fillId="0" borderId="0" xfId="0" applyNumberFormat="1" applyFont="1" applyFill="1" applyAlignment="1">
      <alignment vertical="center"/>
    </xf>
    <xf numFmtId="0" fontId="2" fillId="0" borderId="0" xfId="0" applyFont="1" applyFill="1" applyBorder="1" applyAlignment="1">
      <alignment horizontal="left" vertical="top" wrapText="1" indent="1"/>
    </xf>
    <xf numFmtId="0" fontId="2" fillId="0" borderId="0" xfId="0" applyFont="1" applyFill="1" applyBorder="1" applyAlignment="1">
      <alignment horizontal="left" vertical="top" indent="1"/>
    </xf>
    <xf numFmtId="0" fontId="2" fillId="0" borderId="0" xfId="0" applyFont="1" applyFill="1" applyBorder="1" applyAlignment="1">
      <alignment vertical="top"/>
    </xf>
    <xf numFmtId="3" fontId="2" fillId="0" borderId="1" xfId="0" applyNumberFormat="1" applyFont="1" applyFill="1" applyBorder="1" applyAlignment="1">
      <alignment vertical="center"/>
    </xf>
    <xf numFmtId="0" fontId="2" fillId="0" borderId="1" xfId="0" applyFont="1" applyFill="1" applyBorder="1" applyAlignment="1">
      <alignment vertical="top" wrapText="1"/>
    </xf>
    <xf numFmtId="0" fontId="2" fillId="0" borderId="12" xfId="0" applyFont="1" applyFill="1" applyBorder="1" applyAlignment="1">
      <alignment horizontal="center" vertical="center"/>
    </xf>
    <xf numFmtId="0" fontId="3" fillId="0" borderId="6" xfId="0" applyFont="1" applyFill="1" applyBorder="1" applyAlignment="1">
      <alignment horizontal="left" vertical="top" indent="4"/>
    </xf>
    <xf numFmtId="165" fontId="2" fillId="0" borderId="0" xfId="0" applyNumberFormat="1" applyFont="1" applyFill="1"/>
    <xf numFmtId="0" fontId="2" fillId="0" borderId="0" xfId="0" applyNumberFormat="1" applyFont="1" applyFill="1" applyAlignment="1">
      <alignment horizontal="left" indent="1"/>
    </xf>
    <xf numFmtId="164" fontId="2" fillId="0" borderId="0" xfId="0" applyNumberFormat="1" applyFont="1" applyFill="1" applyBorder="1" applyAlignment="1">
      <alignment horizontal="right" wrapText="1"/>
    </xf>
    <xf numFmtId="164" fontId="2" fillId="0" borderId="0" xfId="0" applyNumberFormat="1" applyFont="1" applyFill="1" applyBorder="1" applyAlignment="1">
      <alignment horizontal="right" vertical="top" wrapText="1"/>
    </xf>
    <xf numFmtId="164" fontId="2" fillId="0" borderId="0" xfId="0" applyNumberFormat="1" applyFont="1" applyFill="1" applyAlignment="1"/>
    <xf numFmtId="0" fontId="2" fillId="0" borderId="14" xfId="0" applyFont="1" applyFill="1" applyBorder="1" applyAlignment="1">
      <alignment horizontal="center" vertical="center"/>
    </xf>
    <xf numFmtId="0" fontId="2" fillId="0" borderId="17" xfId="0" applyFont="1" applyFill="1" applyBorder="1" applyAlignment="1">
      <alignment horizontal="center" vertical="center"/>
    </xf>
    <xf numFmtId="0" fontId="3" fillId="0" borderId="6" xfId="0" applyNumberFormat="1" applyFont="1" applyFill="1" applyBorder="1" applyAlignment="1">
      <alignment vertical="top"/>
    </xf>
    <xf numFmtId="165" fontId="2" fillId="0" borderId="0" xfId="0" applyNumberFormat="1" applyFont="1" applyFill="1" applyBorder="1" applyAlignment="1">
      <alignment vertical="top"/>
    </xf>
    <xf numFmtId="165" fontId="2" fillId="0" borderId="0" xfId="0" applyNumberFormat="1" applyFont="1" applyFill="1" applyBorder="1" applyAlignment="1">
      <alignment horizontal="right" vertical="top" wrapText="1"/>
    </xf>
    <xf numFmtId="0" fontId="2" fillId="0" borderId="0" xfId="0" applyFont="1" applyAlignment="1">
      <alignment horizontal="right" vertical="top" wrapText="1"/>
    </xf>
    <xf numFmtId="165" fontId="2" fillId="0" borderId="0" xfId="0" applyNumberFormat="1" applyFont="1" applyFill="1" applyBorder="1"/>
    <xf numFmtId="0" fontId="9" fillId="0" borderId="6" xfId="0" applyFont="1" applyFill="1" applyBorder="1" applyAlignment="1">
      <alignment vertical="top"/>
    </xf>
    <xf numFmtId="1" fontId="2" fillId="0" borderId="0" xfId="0" applyNumberFormat="1" applyFont="1" applyFill="1" applyAlignment="1">
      <alignment horizontal="right"/>
    </xf>
    <xf numFmtId="0" fontId="2" fillId="0" borderId="0" xfId="0" applyFont="1" applyFill="1" applyAlignment="1">
      <alignment horizontal="center"/>
    </xf>
    <xf numFmtId="1" fontId="2" fillId="0" borderId="0" xfId="0" applyNumberFormat="1" applyFont="1" applyFill="1" applyBorder="1" applyAlignment="1">
      <alignment horizontal="right"/>
    </xf>
    <xf numFmtId="1" fontId="2" fillId="0" borderId="1" xfId="0" applyNumberFormat="1" applyFont="1" applyFill="1" applyBorder="1" applyAlignment="1">
      <alignment horizontal="right"/>
    </xf>
    <xf numFmtId="0" fontId="2" fillId="0" borderId="1" xfId="0" applyFont="1" applyFill="1" applyBorder="1" applyAlignment="1">
      <alignment horizontal="center"/>
    </xf>
    <xf numFmtId="0" fontId="2" fillId="0" borderId="21" xfId="0" applyFont="1" applyFill="1" applyBorder="1" applyAlignment="1">
      <alignment horizontal="center" vertical="center" wrapText="1"/>
    </xf>
    <xf numFmtId="0" fontId="2" fillId="0" borderId="12" xfId="0" applyFont="1" applyFill="1" applyBorder="1" applyAlignment="1">
      <alignment horizontal="center" vertical="top" wrapText="1"/>
    </xf>
    <xf numFmtId="1" fontId="2" fillId="0" borderId="0" xfId="0" applyNumberFormat="1" applyFont="1" applyFill="1" applyAlignment="1">
      <alignment horizontal="right" vertical="center"/>
    </xf>
    <xf numFmtId="0" fontId="2" fillId="0" borderId="14" xfId="0" applyFont="1" applyFill="1" applyBorder="1" applyAlignment="1">
      <alignment horizontal="center" vertical="center" wrapText="1"/>
    </xf>
    <xf numFmtId="0" fontId="2" fillId="0" borderId="17" xfId="0" applyFont="1" applyFill="1" applyBorder="1" applyAlignment="1">
      <alignment horizontal="center" vertical="center" wrapText="1"/>
    </xf>
    <xf numFmtId="3" fontId="2" fillId="0" borderId="0" xfId="0" applyNumberFormat="1" applyFont="1" applyFill="1" applyAlignment="1">
      <alignment horizontal="right" vertical="top"/>
    </xf>
    <xf numFmtId="3" fontId="2" fillId="0" borderId="1" xfId="0" applyNumberFormat="1" applyFont="1" applyFill="1" applyBorder="1" applyAlignment="1">
      <alignment horizontal="right"/>
    </xf>
    <xf numFmtId="0" fontId="2" fillId="0" borderId="1" xfId="0" applyFont="1" applyFill="1" applyBorder="1" applyAlignment="1">
      <alignment horizontal="left"/>
    </xf>
    <xf numFmtId="0" fontId="2" fillId="0" borderId="12" xfId="0" applyFont="1" applyFill="1" applyBorder="1" applyAlignment="1">
      <alignment horizontal="center"/>
    </xf>
    <xf numFmtId="165" fontId="2" fillId="0" borderId="0" xfId="0" applyNumberFormat="1" applyFont="1" applyFill="1" applyAlignment="1">
      <alignment horizontal="right"/>
    </xf>
    <xf numFmtId="0" fontId="2" fillId="0" borderId="1" xfId="0" applyFont="1" applyFill="1" applyBorder="1" applyAlignment="1"/>
    <xf numFmtId="0" fontId="3" fillId="0" borderId="8" xfId="0" applyFont="1" applyFill="1" applyBorder="1" applyAlignment="1">
      <alignment vertical="top"/>
    </xf>
    <xf numFmtId="0" fontId="3" fillId="0" borderId="8" xfId="0" applyFont="1" applyFill="1" applyBorder="1" applyAlignment="1">
      <alignment horizontal="left" vertical="top"/>
    </xf>
    <xf numFmtId="3" fontId="2" fillId="0" borderId="0" xfId="0" applyNumberFormat="1" applyFont="1" applyFill="1" applyBorder="1" applyAlignment="1">
      <alignment horizontal="right" vertical="center"/>
    </xf>
    <xf numFmtId="0" fontId="2" fillId="0" borderId="20" xfId="0" applyFont="1" applyFill="1" applyBorder="1" applyAlignment="1">
      <alignment horizontal="center" vertical="center"/>
    </xf>
    <xf numFmtId="3" fontId="6" fillId="0" borderId="0" xfId="0" applyNumberFormat="1" applyFont="1" applyFill="1"/>
    <xf numFmtId="0" fontId="2" fillId="0" borderId="0" xfId="0" applyFont="1" applyFill="1" applyAlignment="1">
      <alignment horizontal="left" vertical="top" wrapText="1" indent="1"/>
    </xf>
    <xf numFmtId="165" fontId="2" fillId="0" borderId="0" xfId="0" applyNumberFormat="1" applyFont="1" applyFill="1" applyAlignment="1"/>
    <xf numFmtId="1" fontId="2" fillId="0" borderId="0" xfId="0" applyNumberFormat="1" applyFont="1" applyFill="1"/>
    <xf numFmtId="1" fontId="2" fillId="0" borderId="0" xfId="0" applyNumberFormat="1" applyFont="1" applyFill="1" applyAlignment="1"/>
    <xf numFmtId="0" fontId="2" fillId="0" borderId="6" xfId="0" applyFont="1" applyFill="1" applyBorder="1" applyAlignment="1">
      <alignment horizontal="left" vertical="top" indent="3"/>
    </xf>
    <xf numFmtId="0" fontId="2" fillId="0" borderId="0" xfId="0" applyNumberFormat="1" applyFont="1" applyFill="1"/>
    <xf numFmtId="0" fontId="2" fillId="0" borderId="0" xfId="0" applyNumberFormat="1" applyFont="1" applyFill="1" applyAlignment="1">
      <alignment horizontal="left" wrapText="1" indent="1"/>
    </xf>
    <xf numFmtId="0" fontId="2" fillId="0" borderId="7" xfId="0" applyFont="1" applyFill="1" applyBorder="1" applyAlignment="1">
      <alignment horizontal="center" vertical="top"/>
    </xf>
    <xf numFmtId="0" fontId="2" fillId="0" borderId="4" xfId="0" applyFont="1" applyFill="1" applyBorder="1" applyAlignment="1">
      <alignment horizontal="center" vertical="top"/>
    </xf>
    <xf numFmtId="0" fontId="2" fillId="0" borderId="8" xfId="0" applyFont="1" applyFill="1" applyBorder="1" applyAlignment="1">
      <alignment horizontal="center" vertical="center"/>
    </xf>
    <xf numFmtId="164" fontId="2" fillId="0" borderId="0" xfId="0" applyNumberFormat="1" applyFont="1" applyFill="1" applyBorder="1" applyAlignment="1">
      <alignment vertical="center"/>
    </xf>
    <xf numFmtId="166" fontId="2" fillId="0" borderId="0" xfId="0" applyNumberFormat="1" applyFont="1" applyFill="1" applyAlignment="1">
      <alignment horizontal="left" indent="1"/>
    </xf>
    <xf numFmtId="3" fontId="2" fillId="0" borderId="1" xfId="0" applyNumberFormat="1" applyFont="1" applyFill="1" applyBorder="1"/>
    <xf numFmtId="3" fontId="2" fillId="0" borderId="1" xfId="0" applyNumberFormat="1" applyFont="1" applyFill="1" applyBorder="1" applyAlignment="1">
      <alignment horizontal="right" vertical="center"/>
    </xf>
    <xf numFmtId="3" fontId="3" fillId="0" borderId="0" xfId="0" applyNumberFormat="1" applyFont="1" applyFill="1" applyAlignment="1">
      <alignment vertical="center"/>
    </xf>
    <xf numFmtId="0" fontId="3" fillId="0" borderId="0" xfId="0" applyFont="1" applyFill="1" applyAlignment="1">
      <alignment vertical="center"/>
    </xf>
    <xf numFmtId="0" fontId="2" fillId="0" borderId="9" xfId="0" applyFont="1" applyFill="1" applyBorder="1" applyAlignment="1">
      <alignment horizontal="center" vertical="center"/>
    </xf>
    <xf numFmtId="49" fontId="2" fillId="0" borderId="0" xfId="0" applyNumberFormat="1" applyFont="1" applyFill="1" applyAlignment="1">
      <alignment horizontal="left" indent="1"/>
    </xf>
    <xf numFmtId="3" fontId="2" fillId="0" borderId="1" xfId="0" applyNumberFormat="1" applyFont="1" applyFill="1" applyBorder="1" applyAlignment="1">
      <alignment horizontal="right" vertical="top"/>
    </xf>
    <xf numFmtId="167" fontId="2" fillId="0" borderId="0" xfId="0" applyNumberFormat="1" applyFont="1" applyFill="1" applyAlignment="1">
      <alignment vertical="center"/>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0" xfId="0" applyFont="1" applyFill="1"/>
    <xf numFmtId="3" fontId="2" fillId="0" borderId="0" xfId="0" applyNumberFormat="1" applyFont="1" applyFill="1" applyAlignment="1">
      <alignment horizontal="right" wrapText="1"/>
    </xf>
    <xf numFmtId="0" fontId="2" fillId="0" borderId="0" xfId="0" applyFont="1" applyFill="1" applyAlignment="1">
      <alignment horizontal="center"/>
    </xf>
    <xf numFmtId="3" fontId="2" fillId="0" borderId="0" xfId="0" applyNumberFormat="1" applyFont="1" applyFill="1"/>
    <xf numFmtId="3" fontId="2" fillId="0" borderId="0" xfId="0" applyNumberFormat="1" applyFont="1" applyFill="1" applyAlignment="1">
      <alignment horizontal="right" vertical="center"/>
    </xf>
    <xf numFmtId="0" fontId="2" fillId="0" borderId="0" xfId="0" applyFont="1" applyFill="1" applyAlignment="1">
      <alignment horizontal="center" vertical="center"/>
    </xf>
    <xf numFmtId="3" fontId="2" fillId="0" borderId="0" xfId="0" applyNumberFormat="1" applyFont="1" applyFill="1" applyAlignment="1">
      <alignment vertical="center"/>
    </xf>
    <xf numFmtId="0" fontId="2" fillId="0" borderId="0" xfId="0" applyFont="1" applyFill="1" applyAlignment="1"/>
    <xf numFmtId="3" fontId="2" fillId="0" borderId="0" xfId="0" applyNumberFormat="1" applyFont="1" applyFill="1" applyAlignment="1">
      <alignment horizontal="right"/>
    </xf>
    <xf numFmtId="0" fontId="2" fillId="0" borderId="0" xfId="0" applyFont="1" applyFill="1" applyAlignment="1">
      <alignment vertical="center"/>
    </xf>
    <xf numFmtId="0" fontId="2" fillId="0" borderId="14"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3" fillId="0" borderId="6" xfId="0" applyFont="1" applyFill="1" applyBorder="1" applyAlignment="1">
      <alignment vertical="top"/>
    </xf>
    <xf numFmtId="0" fontId="3" fillId="0" borderId="6" xfId="0" applyFont="1" applyFill="1" applyBorder="1" applyAlignment="1">
      <alignment horizontal="left" vertical="top"/>
    </xf>
    <xf numFmtId="164" fontId="2" fillId="0" borderId="0" xfId="0" applyNumberFormat="1" applyFont="1" applyFill="1"/>
    <xf numFmtId="164" fontId="2" fillId="0" borderId="0" xfId="0" applyNumberFormat="1" applyFont="1" applyFill="1" applyAlignment="1">
      <alignment horizontal="right" vertical="center"/>
    </xf>
    <xf numFmtId="164" fontId="2" fillId="0" borderId="0" xfId="0" applyNumberFormat="1" applyFont="1" applyFill="1" applyAlignment="1">
      <alignment horizontal="right"/>
    </xf>
    <xf numFmtId="3" fontId="2" fillId="0" borderId="1" xfId="0" applyNumberFormat="1" applyFont="1" applyFill="1" applyBorder="1" applyAlignment="1">
      <alignment horizontal="right"/>
    </xf>
    <xf numFmtId="0" fontId="2" fillId="0" borderId="1" xfId="0" applyFont="1" applyFill="1" applyBorder="1" applyAlignment="1">
      <alignment horizontal="center"/>
    </xf>
    <xf numFmtId="0" fontId="2" fillId="0" borderId="15"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6" xfId="0" applyFont="1" applyFill="1" applyBorder="1" applyAlignment="1">
      <alignment vertical="top"/>
    </xf>
    <xf numFmtId="164" fontId="2" fillId="0" borderId="0" xfId="0" applyNumberFormat="1" applyFont="1" applyFill="1" applyBorder="1"/>
    <xf numFmtId="3" fontId="3" fillId="0" borderId="0" xfId="0" applyNumberFormat="1" applyFont="1" applyFill="1" applyAlignment="1">
      <alignment vertical="center"/>
    </xf>
    <xf numFmtId="0" fontId="3" fillId="0" borderId="0" xfId="0" applyFont="1" applyFill="1" applyAlignment="1">
      <alignment vertical="center"/>
    </xf>
    <xf numFmtId="0" fontId="2" fillId="0" borderId="0" xfId="0" applyFont="1" applyFill="1" applyAlignment="1">
      <alignment horizontal="left" vertical="center"/>
    </xf>
    <xf numFmtId="0" fontId="2" fillId="0" borderId="6" xfId="0" applyFont="1" applyFill="1" applyBorder="1" applyAlignment="1"/>
    <xf numFmtId="164" fontId="3" fillId="0" borderId="0" xfId="0" applyNumberFormat="1" applyFont="1" applyFill="1" applyAlignment="1"/>
    <xf numFmtId="3" fontId="3" fillId="0" borderId="0" xfId="0" applyNumberFormat="1" applyFont="1" applyFill="1" applyAlignment="1"/>
    <xf numFmtId="0" fontId="3" fillId="0" borderId="0" xfId="0" applyFont="1" applyFill="1" applyAlignment="1">
      <alignment horizontal="left"/>
    </xf>
    <xf numFmtId="164" fontId="2" fillId="0" borderId="0" xfId="0" applyNumberFormat="1" applyFont="1" applyFill="1" applyAlignment="1">
      <alignment vertical="top"/>
    </xf>
    <xf numFmtId="3" fontId="2" fillId="0" borderId="0" xfId="0" applyNumberFormat="1" applyFont="1" applyFill="1" applyAlignment="1">
      <alignment vertical="top"/>
    </xf>
    <xf numFmtId="0" fontId="2" fillId="0" borderId="0" xfId="0" applyFont="1" applyFill="1" applyBorder="1" applyAlignment="1">
      <alignment horizontal="left" wrapText="1"/>
    </xf>
    <xf numFmtId="164" fontId="2" fillId="0" borderId="0" xfId="0" applyNumberFormat="1" applyFont="1" applyFill="1" applyAlignment="1"/>
    <xf numFmtId="0" fontId="2" fillId="0" borderId="0" xfId="0" applyFont="1" applyFill="1" applyAlignment="1">
      <alignment horizontal="left"/>
    </xf>
    <xf numFmtId="3" fontId="2" fillId="0" borderId="1" xfId="0" applyNumberFormat="1" applyFont="1" applyFill="1" applyBorder="1" applyAlignment="1"/>
    <xf numFmtId="0" fontId="2" fillId="0" borderId="2" xfId="0" applyFont="1" applyFill="1" applyBorder="1" applyAlignment="1">
      <alignment horizontal="center" vertical="center" wrapText="1"/>
    </xf>
    <xf numFmtId="3" fontId="3" fillId="0" borderId="0" xfId="0" applyNumberFormat="1" applyFont="1" applyFill="1"/>
    <xf numFmtId="3" fontId="3" fillId="0" borderId="0" xfId="0" applyNumberFormat="1" applyFont="1" applyFill="1" applyAlignment="1">
      <alignment horizontal="right"/>
    </xf>
    <xf numFmtId="3" fontId="2" fillId="0" borderId="0" xfId="0" applyNumberFormat="1" applyFont="1" applyFill="1"/>
    <xf numFmtId="3" fontId="2" fillId="0" borderId="0" xfId="0" applyNumberFormat="1" applyFont="1" applyFill="1" applyAlignment="1"/>
    <xf numFmtId="3" fontId="2" fillId="0" borderId="0" xfId="0" applyNumberFormat="1" applyFont="1" applyFill="1" applyAlignment="1">
      <alignment horizontal="right"/>
    </xf>
    <xf numFmtId="49" fontId="2" fillId="0" borderId="0" xfId="0" applyNumberFormat="1" applyFont="1" applyFill="1" applyAlignment="1">
      <alignment horizontal="left"/>
    </xf>
    <xf numFmtId="3" fontId="2" fillId="0" borderId="0" xfId="0" applyNumberFormat="1" applyFont="1" applyFill="1" applyAlignment="1">
      <alignment vertical="top"/>
    </xf>
    <xf numFmtId="3" fontId="2" fillId="0" borderId="0" xfId="0" applyNumberFormat="1" applyFont="1" applyFill="1" applyAlignment="1">
      <alignment horizontal="right" vertical="top"/>
    </xf>
    <xf numFmtId="3" fontId="2" fillId="0" borderId="1" xfId="0" applyNumberFormat="1" applyFont="1" applyFill="1" applyBorder="1"/>
    <xf numFmtId="3" fontId="2" fillId="0" borderId="1" xfId="0" applyNumberFormat="1" applyFont="1" applyFill="1" applyBorder="1" applyAlignment="1">
      <alignment horizontal="right"/>
    </xf>
    <xf numFmtId="0" fontId="3" fillId="0" borderId="6" xfId="0" applyFont="1" applyFill="1" applyBorder="1" applyAlignment="1">
      <alignment horizontal="left"/>
    </xf>
    <xf numFmtId="0" fontId="10" fillId="0" borderId="0" xfId="0" applyFont="1" applyFill="1"/>
    <xf numFmtId="0" fontId="10" fillId="0" borderId="0" xfId="0" applyFont="1" applyFill="1" applyAlignment="1">
      <alignment wrapText="1"/>
    </xf>
    <xf numFmtId="3" fontId="10" fillId="0" borderId="0" xfId="0" applyNumberFormat="1" applyFont="1" applyFill="1" applyAlignment="1">
      <alignment horizontal="right" vertical="center"/>
    </xf>
    <xf numFmtId="0" fontId="10" fillId="0" borderId="0" xfId="0" applyFont="1" applyFill="1" applyAlignment="1">
      <alignment vertical="center" wrapText="1"/>
    </xf>
    <xf numFmtId="49" fontId="14" fillId="0" borderId="8" xfId="0" applyNumberFormat="1" applyFont="1" applyFill="1" applyBorder="1" applyAlignment="1"/>
    <xf numFmtId="0" fontId="0" fillId="0" borderId="0" xfId="0" applyFill="1"/>
    <xf numFmtId="3" fontId="2" fillId="0" borderId="0" xfId="0" applyNumberFormat="1" applyFont="1" applyFill="1"/>
    <xf numFmtId="0" fontId="14" fillId="0" borderId="8" xfId="0" applyFont="1" applyFill="1" applyBorder="1" applyAlignment="1">
      <alignment vertical="center"/>
    </xf>
    <xf numFmtId="164" fontId="3" fillId="0" borderId="0" xfId="0" applyNumberFormat="1" applyFont="1" applyFill="1" applyAlignment="1">
      <alignment horizontal="right"/>
    </xf>
    <xf numFmtId="3" fontId="3" fillId="0" borderId="0" xfId="0" applyNumberFormat="1" applyFont="1" applyFill="1" applyAlignment="1">
      <alignment horizontal="right"/>
    </xf>
    <xf numFmtId="0" fontId="2" fillId="0" borderId="0" xfId="0" applyFont="1" applyFill="1" applyAlignment="1">
      <alignment horizontal="right" vertical="center"/>
    </xf>
    <xf numFmtId="0" fontId="2" fillId="0" borderId="0" xfId="0" applyNumberFormat="1" applyFont="1" applyFill="1" applyAlignment="1">
      <alignment horizontal="right" vertical="center"/>
    </xf>
    <xf numFmtId="0" fontId="2" fillId="0" borderId="0" xfId="0" applyFont="1" applyFill="1" applyAlignment="1">
      <alignment horizontal="right"/>
    </xf>
    <xf numFmtId="0" fontId="2" fillId="0" borderId="0" xfId="0" applyFont="1" applyFill="1" applyAlignment="1">
      <alignment horizontal="left" vertical="center" wrapText="1"/>
    </xf>
    <xf numFmtId="0" fontId="2" fillId="0" borderId="0" xfId="0" applyFont="1" applyFill="1" applyAlignment="1">
      <alignment horizontal="left" vertical="center" indent="1"/>
    </xf>
    <xf numFmtId="0" fontId="2" fillId="0" borderId="0" xfId="0" applyFont="1" applyFill="1" applyAlignment="1">
      <alignment horizontal="left" vertical="center" wrapText="1" indent="1"/>
    </xf>
    <xf numFmtId="0" fontId="2" fillId="0" borderId="0" xfId="0" applyFont="1" applyFill="1" applyAlignment="1">
      <alignment horizontal="left" vertical="top" wrapText="1"/>
    </xf>
    <xf numFmtId="0" fontId="2" fillId="0" borderId="0" xfId="0" applyFont="1" applyFill="1" applyAlignment="1">
      <alignment horizontal="left" vertical="top" indent="1"/>
    </xf>
    <xf numFmtId="0" fontId="2" fillId="0" borderId="0" xfId="0" applyFont="1" applyFill="1" applyBorder="1" applyAlignment="1">
      <alignment horizontal="left" vertical="center"/>
    </xf>
    <xf numFmtId="0" fontId="10" fillId="0" borderId="0" xfId="0" applyFont="1" applyFill="1"/>
    <xf numFmtId="0" fontId="10" fillId="0" borderId="0" xfId="0" applyFont="1" applyFill="1" applyBorder="1" applyAlignment="1">
      <alignment vertical="top"/>
    </xf>
    <xf numFmtId="0" fontId="14" fillId="0" borderId="0" xfId="0" applyFont="1" applyFill="1" applyBorder="1" applyAlignment="1">
      <alignment vertical="center"/>
    </xf>
    <xf numFmtId="0" fontId="2" fillId="0" borderId="1" xfId="0" applyFont="1" applyFill="1" applyBorder="1" applyAlignment="1">
      <alignment horizontal="left"/>
    </xf>
    <xf numFmtId="0" fontId="10" fillId="0" borderId="0" xfId="0" applyFont="1" applyFill="1" applyAlignment="1"/>
    <xf numFmtId="0" fontId="14" fillId="0" borderId="0" xfId="0" applyFont="1" applyFill="1" applyBorder="1" applyAlignment="1"/>
    <xf numFmtId="165" fontId="2" fillId="0" borderId="0" xfId="0" applyNumberFormat="1" applyFont="1" applyFill="1"/>
    <xf numFmtId="3" fontId="3" fillId="0" borderId="0" xfId="0" applyNumberFormat="1" applyFont="1" applyFill="1"/>
    <xf numFmtId="165" fontId="2" fillId="0" borderId="1" xfId="0" applyNumberFormat="1" applyFont="1" applyFill="1" applyBorder="1"/>
    <xf numFmtId="3" fontId="2" fillId="0" borderId="1" xfId="0" applyNumberFormat="1" applyFont="1" applyFill="1" applyBorder="1"/>
    <xf numFmtId="0" fontId="2" fillId="0" borderId="17" xfId="0" applyFont="1" applyFill="1" applyBorder="1" applyAlignment="1">
      <alignment horizontal="center" vertical="center"/>
    </xf>
    <xf numFmtId="0" fontId="14" fillId="0" borderId="0" xfId="0" applyFont="1" applyFill="1"/>
    <xf numFmtId="0" fontId="14" fillId="0" borderId="0" xfId="0" applyFont="1" applyFill="1" applyAlignment="1">
      <alignment horizontal="left"/>
    </xf>
    <xf numFmtId="0" fontId="14" fillId="0" borderId="0" xfId="0" applyFont="1" applyFill="1" applyBorder="1" applyAlignment="1">
      <alignment vertical="top"/>
    </xf>
    <xf numFmtId="0" fontId="3" fillId="0" borderId="0" xfId="0" applyFont="1" applyFill="1" applyAlignment="1"/>
    <xf numFmtId="0" fontId="2" fillId="0" borderId="0" xfId="0" applyFont="1" applyFill="1" applyBorder="1" applyAlignment="1">
      <alignment vertical="center" wrapText="1"/>
    </xf>
    <xf numFmtId="0" fontId="2" fillId="0" borderId="0" xfId="0" applyFont="1" applyFill="1" applyBorder="1" applyAlignment="1">
      <alignment vertical="center"/>
    </xf>
    <xf numFmtId="0" fontId="2" fillId="0" borderId="0" xfId="0" applyFont="1" applyFill="1" applyBorder="1" applyAlignment="1"/>
    <xf numFmtId="0" fontId="16" fillId="0" borderId="0" xfId="0" applyFont="1" applyFill="1" applyBorder="1" applyAlignment="1"/>
    <xf numFmtId="0" fontId="14" fillId="0" borderId="0" xfId="0" applyFont="1" applyFill="1" applyBorder="1" applyAlignment="1">
      <alignment horizontal="left" vertical="center"/>
    </xf>
    <xf numFmtId="0" fontId="2" fillId="0" borderId="0" xfId="0" applyFont="1" applyFill="1" applyAlignment="1">
      <alignment horizontal="left" vertical="top" wrapText="1" indent="1"/>
    </xf>
    <xf numFmtId="0" fontId="2" fillId="0" borderId="17" xfId="0" applyFont="1" applyFill="1" applyBorder="1" applyAlignment="1">
      <alignment horizontal="center" vertical="top" wrapText="1"/>
    </xf>
    <xf numFmtId="0" fontId="17" fillId="0" borderId="0" xfId="0" applyFont="1" applyFill="1" applyBorder="1" applyAlignment="1">
      <alignment vertical="top"/>
    </xf>
    <xf numFmtId="0" fontId="2" fillId="0" borderId="0" xfId="0" applyFont="1" applyFill="1" applyAlignment="1">
      <alignment horizontal="left" indent="1"/>
    </xf>
    <xf numFmtId="0" fontId="2" fillId="0" borderId="0" xfId="0" applyFont="1" applyFill="1" applyBorder="1" applyAlignment="1">
      <alignment horizontal="left" indent="1"/>
    </xf>
    <xf numFmtId="1" fontId="2" fillId="0" borderId="0" xfId="0" applyNumberFormat="1" applyFont="1" applyFill="1"/>
    <xf numFmtId="3" fontId="18" fillId="0" borderId="0" xfId="0" applyNumberFormat="1" applyFont="1" applyFill="1" applyBorder="1" applyAlignment="1" applyProtection="1"/>
    <xf numFmtId="0" fontId="2" fillId="0" borderId="0" xfId="0" applyFont="1" applyFill="1" applyAlignment="1">
      <alignment horizontal="left" wrapText="1"/>
    </xf>
    <xf numFmtId="1" fontId="2" fillId="0" borderId="0" xfId="0" applyNumberFormat="1" applyFont="1" applyFill="1" applyBorder="1" applyAlignment="1">
      <alignment horizontal="right"/>
    </xf>
    <xf numFmtId="1" fontId="2" fillId="0" borderId="0" xfId="0" applyNumberFormat="1" applyFont="1" applyFill="1" applyAlignment="1">
      <alignment horizontal="right"/>
    </xf>
    <xf numFmtId="0" fontId="2" fillId="0" borderId="17" xfId="0" applyFont="1" applyFill="1" applyBorder="1" applyAlignment="1">
      <alignment horizontal="center"/>
    </xf>
    <xf numFmtId="0" fontId="14" fillId="0" borderId="0" xfId="0" applyFont="1" applyFill="1" applyAlignment="1">
      <alignment horizontal="left" vertical="center"/>
    </xf>
    <xf numFmtId="3" fontId="2" fillId="0" borderId="2" xfId="0" applyNumberFormat="1" applyFont="1" applyFill="1" applyBorder="1"/>
    <xf numFmtId="3" fontId="2" fillId="0" borderId="2" xfId="0" applyNumberFormat="1" applyFont="1" applyFill="1" applyBorder="1" applyAlignment="1"/>
    <xf numFmtId="3" fontId="2" fillId="0" borderId="0" xfId="0" applyNumberFormat="1" applyFont="1" applyFill="1" applyAlignment="1"/>
    <xf numFmtId="49" fontId="14" fillId="0" borderId="0" xfId="0" applyNumberFormat="1" applyFont="1" applyFill="1" applyAlignment="1">
      <alignment vertical="center"/>
    </xf>
    <xf numFmtId="0" fontId="1" fillId="0" borderId="0" xfId="0" applyFont="1" applyFill="1"/>
    <xf numFmtId="164" fontId="19" fillId="0" borderId="0" xfId="0" applyNumberFormat="1" applyFont="1" applyFill="1" applyAlignment="1">
      <alignment horizontal="right" vertical="center"/>
    </xf>
    <xf numFmtId="3" fontId="20" fillId="0" borderId="0" xfId="0" applyNumberFormat="1" applyFont="1" applyFill="1" applyAlignment="1">
      <alignment horizontal="right"/>
    </xf>
    <xf numFmtId="3" fontId="19" fillId="0" borderId="0" xfId="0" applyNumberFormat="1" applyFont="1" applyFill="1" applyAlignment="1">
      <alignment horizontal="right" vertical="center"/>
    </xf>
    <xf numFmtId="0" fontId="2" fillId="0" borderId="0" xfId="0" applyFont="1" applyFill="1" applyAlignment="1">
      <alignment horizontal="left" vertical="center"/>
    </xf>
    <xf numFmtId="0" fontId="2" fillId="0" borderId="0" xfId="0" applyFont="1" applyFill="1" applyAlignment="1">
      <alignment vertical="center" wrapText="1"/>
    </xf>
    <xf numFmtId="164" fontId="2" fillId="0" borderId="0" xfId="0" applyNumberFormat="1" applyFont="1" applyFill="1" applyAlignment="1">
      <alignment horizontal="right"/>
    </xf>
    <xf numFmtId="3" fontId="0" fillId="0" borderId="0" xfId="0" applyNumberFormat="1" applyFill="1" applyAlignment="1">
      <alignment horizontal="right"/>
    </xf>
    <xf numFmtId="164" fontId="2" fillId="0" borderId="0" xfId="0" applyNumberFormat="1" applyFont="1" applyFill="1"/>
    <xf numFmtId="3" fontId="0" fillId="0" borderId="0" xfId="0" applyNumberFormat="1" applyFill="1"/>
    <xf numFmtId="3" fontId="2" fillId="0" borderId="0" xfId="0" applyNumberFormat="1" applyFont="1" applyFill="1"/>
    <xf numFmtId="3" fontId="2" fillId="0" borderId="0" xfId="0" applyNumberFormat="1" applyFont="1" applyFill="1" applyAlignment="1">
      <alignment horizontal="right"/>
    </xf>
    <xf numFmtId="3" fontId="19" fillId="0" borderId="0" xfId="0" applyNumberFormat="1" applyFont="1" applyFill="1" applyAlignment="1">
      <alignment horizontal="right"/>
    </xf>
    <xf numFmtId="3" fontId="2" fillId="0" borderId="0" xfId="0" applyNumberFormat="1" applyFont="1" applyFill="1" applyAlignment="1">
      <alignment horizontal="right" vertical="center"/>
    </xf>
    <xf numFmtId="0" fontId="2" fillId="0" borderId="0" xfId="0" applyFont="1" applyFill="1"/>
    <xf numFmtId="164" fontId="21" fillId="0" borderId="0" xfId="0" applyNumberFormat="1" applyFont="1" applyFill="1" applyBorder="1" applyAlignment="1">
      <alignment horizontal="center"/>
    </xf>
    <xf numFmtId="3" fontId="21" fillId="0" borderId="0" xfId="0" applyNumberFormat="1" applyFont="1" applyFill="1" applyBorder="1" applyAlignment="1">
      <alignment horizontal="center"/>
    </xf>
    <xf numFmtId="3" fontId="2" fillId="0" borderId="0" xfId="0" applyNumberFormat="1" applyFont="1" applyFill="1" applyAlignment="1">
      <alignment horizontal="left" vertical="center"/>
    </xf>
    <xf numFmtId="0" fontId="21" fillId="0" borderId="0" xfId="0" applyFont="1" applyFill="1" applyBorder="1" applyAlignment="1">
      <alignment horizontal="center" vertical="top"/>
    </xf>
    <xf numFmtId="164" fontId="2" fillId="0" borderId="0" xfId="0" applyNumberFormat="1" applyFont="1" applyFill="1" applyAlignment="1">
      <alignment horizontal="right" vertical="center"/>
    </xf>
    <xf numFmtId="0" fontId="2" fillId="0" borderId="0" xfId="0" applyFont="1" applyFill="1" applyBorder="1" applyAlignment="1">
      <alignment horizontal="center" vertical="center" wrapText="1"/>
    </xf>
    <xf numFmtId="0" fontId="15" fillId="0" borderId="0" xfId="0" applyFont="1" applyFill="1" applyBorder="1"/>
    <xf numFmtId="0" fontId="2" fillId="0" borderId="17" xfId="0" applyFont="1" applyFill="1" applyBorder="1" applyAlignment="1">
      <alignment horizontal="center" vertical="top" wrapText="1"/>
    </xf>
    <xf numFmtId="0" fontId="15" fillId="0" borderId="17" xfId="0" applyFont="1" applyFill="1" applyBorder="1" applyAlignment="1">
      <alignment horizontal="center" vertical="top" wrapText="1"/>
    </xf>
    <xf numFmtId="0" fontId="1" fillId="0" borderId="0" xfId="0" applyFont="1" applyFill="1" applyAlignment="1">
      <alignment vertical="top"/>
    </xf>
    <xf numFmtId="49" fontId="14" fillId="0" borderId="0" xfId="0" applyNumberFormat="1" applyFont="1" applyFill="1" applyAlignment="1">
      <alignment vertical="top"/>
    </xf>
    <xf numFmtId="0" fontId="22" fillId="0" borderId="8" xfId="0" applyFont="1" applyFill="1" applyBorder="1" applyAlignment="1">
      <alignment vertical="center"/>
    </xf>
    <xf numFmtId="0" fontId="2" fillId="0" borderId="0" xfId="0" applyFont="1" applyFill="1"/>
    <xf numFmtId="3" fontId="2" fillId="0" borderId="0" xfId="0" applyNumberFormat="1" applyFont="1" applyFill="1" applyBorder="1"/>
    <xf numFmtId="0" fontId="2" fillId="0" borderId="0" xfId="0" applyFont="1" applyFill="1" applyAlignment="1">
      <alignment horizontal="center"/>
    </xf>
    <xf numFmtId="3" fontId="2" fillId="0" borderId="0" xfId="0" applyNumberFormat="1" applyFont="1" applyFill="1"/>
    <xf numFmtId="3" fontId="2" fillId="0" borderId="0" xfId="0" applyNumberFormat="1" applyFont="1" applyFill="1" applyAlignment="1">
      <alignment horizontal="right"/>
    </xf>
    <xf numFmtId="0" fontId="2" fillId="0" borderId="0" xfId="0" applyFont="1" applyFill="1" applyBorder="1" applyAlignment="1">
      <alignment horizontal="center"/>
    </xf>
    <xf numFmtId="0" fontId="2" fillId="0" borderId="17" xfId="0" applyFont="1" applyFill="1" applyBorder="1" applyAlignment="1">
      <alignment horizontal="center" vertical="center" wrapText="1"/>
    </xf>
    <xf numFmtId="0" fontId="10" fillId="0" borderId="0" xfId="0" applyFont="1" applyFill="1" applyAlignment="1">
      <alignment vertical="top"/>
    </xf>
    <xf numFmtId="0" fontId="0" fillId="0" borderId="0" xfId="0" applyFill="1" applyBorder="1" applyAlignment="1">
      <alignment horizontal="left" vertical="top"/>
    </xf>
    <xf numFmtId="0" fontId="14" fillId="0" borderId="0" xfId="0" applyFont="1" applyFill="1" applyBorder="1" applyAlignment="1">
      <alignment horizontal="left" vertical="center"/>
    </xf>
    <xf numFmtId="0" fontId="24" fillId="0" borderId="0" xfId="0" applyFont="1" applyAlignment="1">
      <alignment horizontal="center"/>
    </xf>
    <xf numFmtId="0" fontId="25" fillId="0" borderId="0" xfId="0" applyFont="1"/>
    <xf numFmtId="0" fontId="26" fillId="0" borderId="0" xfId="1" applyFont="1"/>
    <xf numFmtId="0" fontId="3" fillId="0" borderId="1" xfId="0" applyFont="1" applyFill="1" applyBorder="1" applyAlignment="1">
      <alignment horizontal="center" vertical="center"/>
    </xf>
    <xf numFmtId="0" fontId="3" fillId="0" borderId="0" xfId="0" applyFont="1" applyFill="1" applyAlignment="1">
      <alignment horizontal="center" vertical="center"/>
    </xf>
    <xf numFmtId="0" fontId="2" fillId="0" borderId="14"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3"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8"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19" xfId="0" applyFont="1" applyFill="1" applyBorder="1" applyAlignment="1">
      <alignment horizontal="center" vertical="center"/>
    </xf>
    <xf numFmtId="0" fontId="2" fillId="0" borderId="16"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7" xfId="0" applyFont="1" applyFill="1" applyBorder="1" applyAlignment="1">
      <alignment horizontal="center" vertical="top"/>
    </xf>
    <xf numFmtId="0" fontId="2" fillId="0" borderId="5" xfId="0" applyFont="1" applyFill="1" applyBorder="1" applyAlignment="1">
      <alignment horizontal="center" vertical="top"/>
    </xf>
    <xf numFmtId="0" fontId="2" fillId="0" borderId="9" xfId="0" applyFont="1" applyFill="1" applyBorder="1" applyAlignment="1">
      <alignment horizontal="center" vertical="top"/>
    </xf>
    <xf numFmtId="0" fontId="2" fillId="0" borderId="20" xfId="0" applyFont="1" applyFill="1" applyBorder="1" applyAlignment="1">
      <alignment horizontal="center" vertical="top" wrapText="1"/>
    </xf>
    <xf numFmtId="0" fontId="2" fillId="0" borderId="10" xfId="0" applyFont="1" applyFill="1" applyBorder="1" applyAlignment="1">
      <alignment horizontal="center" vertical="top" wrapText="1"/>
    </xf>
    <xf numFmtId="0" fontId="2" fillId="0" borderId="21" xfId="0" applyFont="1" applyFill="1" applyBorder="1" applyAlignment="1">
      <alignment horizontal="center" vertical="center" wrapText="1"/>
    </xf>
    <xf numFmtId="0" fontId="2" fillId="0" borderId="21" xfId="0" applyFont="1" applyFill="1" applyBorder="1" applyAlignment="1">
      <alignment horizontal="center" vertical="center"/>
    </xf>
    <xf numFmtId="0" fontId="2" fillId="0" borderId="12"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wrapText="1"/>
    </xf>
    <xf numFmtId="0" fontId="2" fillId="0" borderId="17" xfId="0" applyFont="1" applyFill="1" applyBorder="1" applyAlignment="1">
      <alignment horizontal="center" vertical="center"/>
    </xf>
    <xf numFmtId="0" fontId="2" fillId="0" borderId="18" xfId="0" applyFont="1" applyFill="1" applyBorder="1" applyAlignment="1">
      <alignment horizontal="center" vertical="center" wrapText="1"/>
    </xf>
    <xf numFmtId="0" fontId="2" fillId="0" borderId="9"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17" xfId="0" applyFont="1" applyFill="1" applyBorder="1" applyAlignment="1">
      <alignment horizontal="center" vertical="center" wrapText="1"/>
    </xf>
    <xf numFmtId="49" fontId="14" fillId="0" borderId="8" xfId="0" applyNumberFormat="1" applyFont="1" applyFill="1" applyBorder="1" applyAlignment="1">
      <alignment horizontal="left" vertical="center"/>
    </xf>
    <xf numFmtId="0" fontId="2" fillId="0" borderId="17" xfId="0" applyFont="1" applyFill="1" applyBorder="1" applyAlignment="1">
      <alignment horizontal="center"/>
    </xf>
    <xf numFmtId="0" fontId="15" fillId="0" borderId="17" xfId="0" applyFont="1" applyFill="1" applyBorder="1" applyAlignment="1">
      <alignment horizontal="center" vertical="center" wrapText="1"/>
    </xf>
    <xf numFmtId="0" fontId="2" fillId="0" borderId="14" xfId="0" applyFont="1" applyFill="1" applyBorder="1" applyAlignment="1">
      <alignment horizontal="center" vertical="top"/>
    </xf>
    <xf numFmtId="0" fontId="2" fillId="0" borderId="19" xfId="0" applyFont="1" applyFill="1" applyBorder="1" applyAlignment="1">
      <alignment horizontal="center" vertical="top"/>
    </xf>
    <xf numFmtId="0" fontId="1" fillId="0" borderId="17" xfId="0" applyFont="1" applyFill="1" applyBorder="1" applyAlignment="1">
      <alignment horizontal="center" vertical="center" wrapText="1"/>
    </xf>
    <xf numFmtId="0" fontId="2" fillId="0" borderId="14" xfId="0" applyFont="1" applyFill="1" applyBorder="1" applyAlignment="1">
      <alignment horizontal="center" vertical="top" wrapText="1"/>
    </xf>
    <xf numFmtId="0" fontId="2" fillId="0" borderId="19" xfId="0" applyFont="1" applyFill="1" applyBorder="1" applyAlignment="1">
      <alignment horizontal="center" vertical="top" wrapText="1"/>
    </xf>
    <xf numFmtId="0" fontId="0" fillId="0" borderId="17" xfId="0" applyFill="1" applyBorder="1" applyAlignment="1">
      <alignment horizontal="center" vertical="center" wrapText="1"/>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24.xml"/><Relationship Id="rId2" Type="http://schemas.openxmlformats.org/officeDocument/2006/relationships/vmlDrawing" Target="../drawings/vmlDrawing24.vml"/><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3" Type="http://schemas.openxmlformats.org/officeDocument/2006/relationships/comments" Target="../comments25.xml"/><Relationship Id="rId2" Type="http://schemas.openxmlformats.org/officeDocument/2006/relationships/vmlDrawing" Target="../drawings/vmlDrawing25.vml"/><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3" Type="http://schemas.openxmlformats.org/officeDocument/2006/relationships/comments" Target="../comments26.xml"/><Relationship Id="rId2" Type="http://schemas.openxmlformats.org/officeDocument/2006/relationships/vmlDrawing" Target="../drawings/vmlDrawing26.vml"/><Relationship Id="rId1" Type="http://schemas.openxmlformats.org/officeDocument/2006/relationships/printerSettings" Target="../printerSettings/printerSettings33.bin"/></Relationships>
</file>

<file path=xl/worksheets/_rels/sheet37.xml.rels><?xml version="1.0" encoding="UTF-8" standalone="yes"?>
<Relationships xmlns="http://schemas.openxmlformats.org/package/2006/relationships"><Relationship Id="rId2" Type="http://schemas.openxmlformats.org/officeDocument/2006/relationships/comments" Target="../comments27.xml"/><Relationship Id="rId1" Type="http://schemas.openxmlformats.org/officeDocument/2006/relationships/vmlDrawing" Target="../drawings/vmlDrawing27.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1.xml.rels><?xml version="1.0" encoding="UTF-8" standalone="yes"?>
<Relationships xmlns="http://schemas.openxmlformats.org/package/2006/relationships"><Relationship Id="rId3" Type="http://schemas.openxmlformats.org/officeDocument/2006/relationships/comments" Target="../comments28.xml"/><Relationship Id="rId2" Type="http://schemas.openxmlformats.org/officeDocument/2006/relationships/vmlDrawing" Target="../drawings/vmlDrawing28.vml"/><Relationship Id="rId1" Type="http://schemas.openxmlformats.org/officeDocument/2006/relationships/printerSettings" Target="../printerSettings/printerSettings35.bin"/></Relationships>
</file>

<file path=xl/worksheets/_rels/sheet42.xml.rels><?xml version="1.0" encoding="UTF-8" standalone="yes"?>
<Relationships xmlns="http://schemas.openxmlformats.org/package/2006/relationships"><Relationship Id="rId3" Type="http://schemas.openxmlformats.org/officeDocument/2006/relationships/comments" Target="../comments29.xml"/><Relationship Id="rId2" Type="http://schemas.openxmlformats.org/officeDocument/2006/relationships/vmlDrawing" Target="../drawings/vmlDrawing29.vml"/><Relationship Id="rId1" Type="http://schemas.openxmlformats.org/officeDocument/2006/relationships/printerSettings" Target="../printerSettings/printerSettings36.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ABBEC-7840-442A-9910-8F156FEDC86A}">
  <sheetPr codeName="Munka1"/>
  <dimension ref="A1:A43"/>
  <sheetViews>
    <sheetView tabSelected="1" zoomScaleNormal="100" workbookViewId="0"/>
  </sheetViews>
  <sheetFormatPr defaultRowHeight="12.75"/>
  <cols>
    <col min="1" max="1" width="122.28515625" style="292" bestFit="1" customWidth="1"/>
    <col min="2" max="16384" width="9.140625" style="292"/>
  </cols>
  <sheetData>
    <row r="1" spans="1:1">
      <c r="A1" s="291" t="s">
        <v>680</v>
      </c>
    </row>
    <row r="2" spans="1:1">
      <c r="A2" s="293" t="s">
        <v>15</v>
      </c>
    </row>
    <row r="3" spans="1:1">
      <c r="A3" s="293" t="s">
        <v>30</v>
      </c>
    </row>
    <row r="4" spans="1:1">
      <c r="A4" s="293" t="s">
        <v>43</v>
      </c>
    </row>
    <row r="5" spans="1:1">
      <c r="A5" s="293" t="s">
        <v>66</v>
      </c>
    </row>
    <row r="6" spans="1:1">
      <c r="A6" s="293" t="s">
        <v>110</v>
      </c>
    </row>
    <row r="7" spans="1:1">
      <c r="A7" s="293" t="s">
        <v>118</v>
      </c>
    </row>
    <row r="8" spans="1:1">
      <c r="A8" s="293" t="s">
        <v>126</v>
      </c>
    </row>
    <row r="9" spans="1:1">
      <c r="A9" s="293" t="s">
        <v>133</v>
      </c>
    </row>
    <row r="10" spans="1:1">
      <c r="A10" s="293" t="s">
        <v>141</v>
      </c>
    </row>
    <row r="11" spans="1:1">
      <c r="A11" s="293" t="s">
        <v>164</v>
      </c>
    </row>
    <row r="12" spans="1:1">
      <c r="A12" s="293" t="s">
        <v>197</v>
      </c>
    </row>
    <row r="13" spans="1:1">
      <c r="A13" s="293" t="s">
        <v>225</v>
      </c>
    </row>
    <row r="14" spans="1:1">
      <c r="A14" s="293" t="s">
        <v>245</v>
      </c>
    </row>
    <row r="15" spans="1:1">
      <c r="A15" s="293" t="s">
        <v>250</v>
      </c>
    </row>
    <row r="16" spans="1:1">
      <c r="A16" s="293" t="s">
        <v>257</v>
      </c>
    </row>
    <row r="17" spans="1:1">
      <c r="A17" s="293" t="s">
        <v>276</v>
      </c>
    </row>
    <row r="18" spans="1:1">
      <c r="A18" s="293" t="s">
        <v>285</v>
      </c>
    </row>
    <row r="19" spans="1:1">
      <c r="A19" s="293" t="s">
        <v>291</v>
      </c>
    </row>
    <row r="20" spans="1:1">
      <c r="A20" s="293" t="s">
        <v>335</v>
      </c>
    </row>
    <row r="21" spans="1:1">
      <c r="A21" s="293" t="s">
        <v>360</v>
      </c>
    </row>
    <row r="22" spans="1:1">
      <c r="A22" s="293" t="s">
        <v>367</v>
      </c>
    </row>
    <row r="23" spans="1:1">
      <c r="A23" s="293" t="s">
        <v>377</v>
      </c>
    </row>
    <row r="24" spans="1:1">
      <c r="A24" s="293" t="s">
        <v>382</v>
      </c>
    </row>
    <row r="25" spans="1:1">
      <c r="A25" s="293" t="s">
        <v>395</v>
      </c>
    </row>
    <row r="26" spans="1:1">
      <c r="A26" s="293" t="s">
        <v>406</v>
      </c>
    </row>
    <row r="27" spans="1:1">
      <c r="A27" s="293" t="s">
        <v>410</v>
      </c>
    </row>
    <row r="28" spans="1:1">
      <c r="A28" s="293" t="s">
        <v>420</v>
      </c>
    </row>
    <row r="29" spans="1:1">
      <c r="A29" s="293" t="s">
        <v>428</v>
      </c>
    </row>
    <row r="30" spans="1:1">
      <c r="A30" s="293" t="s">
        <v>442</v>
      </c>
    </row>
    <row r="31" spans="1:1">
      <c r="A31" s="293" t="s">
        <v>457</v>
      </c>
    </row>
    <row r="32" spans="1:1">
      <c r="A32" s="293" t="s">
        <v>469</v>
      </c>
    </row>
    <row r="33" spans="1:1">
      <c r="A33" s="293" t="s">
        <v>495</v>
      </c>
    </row>
    <row r="34" spans="1:1">
      <c r="A34" s="293" t="s">
        <v>502</v>
      </c>
    </row>
    <row r="35" spans="1:1">
      <c r="A35" s="293" t="s">
        <v>532</v>
      </c>
    </row>
    <row r="36" spans="1:1">
      <c r="A36" s="293" t="s">
        <v>549</v>
      </c>
    </row>
    <row r="37" spans="1:1">
      <c r="A37" s="293" t="s">
        <v>560</v>
      </c>
    </row>
    <row r="38" spans="1:1">
      <c r="A38" s="293" t="s">
        <v>566</v>
      </c>
    </row>
    <row r="39" spans="1:1">
      <c r="A39" s="293" t="s">
        <v>574</v>
      </c>
    </row>
    <row r="40" spans="1:1">
      <c r="A40" s="293" t="s">
        <v>597</v>
      </c>
    </row>
    <row r="41" spans="1:1">
      <c r="A41" s="293" t="s">
        <v>608</v>
      </c>
    </row>
    <row r="42" spans="1:1">
      <c r="A42" s="293" t="s">
        <v>672</v>
      </c>
    </row>
    <row r="43" spans="1:1">
      <c r="A43" s="293" t="s">
        <v>679</v>
      </c>
    </row>
  </sheetData>
  <hyperlinks>
    <hyperlink ref="A2" location="3.4.1.!A1" display="3.4.1. Physicians and health care staff" xr:uid="{B2745F8F-8A39-456E-B01B-3971C06D6FD9}"/>
    <hyperlink ref="A3" location="3.4.2.!A1" display="3.4.2. General practitioners' and family paediatrician's services" xr:uid="{00E1933E-128C-4B4C-90CF-583748F8B34A}"/>
    <hyperlink ref="A4" location="3.4.3.!A1" display="3.4.3. Number of GP's and family paediatrician consultations [thousands]" xr:uid="{E4519E7A-4C46-402A-A55E-D6C1723D3596}"/>
    <hyperlink ref="A5" location="3.4.4.!A1" display="3.4.4. Hospitals" xr:uid="{76F4111F-6BA9-47F9-81EE-45362EDAEBFA}"/>
    <hyperlink ref="A6" location="3.4.5.!A1" display="3.4.5. Main data on outpatient service by fields of specialization, 2007" xr:uid="{936030A2-B5C9-4B29-9263-C8906D02FE9B}"/>
    <hyperlink ref="A7" location="3.4.6.!A1" display="3.4.6. Occupational health service" xr:uid="{6724B8B1-232B-4389-B4F6-4BFEAB53DAC7}"/>
    <hyperlink ref="A8" location="3.4.7.!A1" display="3.4.7. Pharmacies" xr:uid="{A3A5A3AC-FED7-444E-B10B-29E93E1FD1C3}"/>
    <hyperlink ref="A9" location="3.4.8.!A1" display="3.4.8. Public medicament turnover in case of subsidized medicament" xr:uid="{0820A279-35A4-41E1-A769-211F9F92571D}"/>
    <hyperlink ref="A10" location="3.4.9.!A1" display="3.4.9. Blood supply" xr:uid="{5DC224F6-9513-43E0-BBEE-E78103ED35FC}"/>
    <hyperlink ref="A11" location="3.4.10.!A1" display="3.4.10. National Ambulance Service" xr:uid="{8D2C6D9F-C71F-4C5A-A785-BADC1684D227}"/>
    <hyperlink ref="A12" location="3.4.11.!A1" display="3.4.11. Most frequent diseases and malformations of children in kindergarten and school age, 2006/2007 [per one thousand children examined]" xr:uid="{DB3303EB-CD36-47EF-9B4C-2099423DAD8E}"/>
    <hyperlink ref="A13" location="3.4.12.!A1" display="3.4.12. Some important diseases of children aged 0–18 registered at the general practitioners' and family paediatricians' service, 2007" xr:uid="{6F160C55-D6AE-4BD7-9794-A8E95AF88B7A}"/>
    <hyperlink ref="A14" location="3.4.13.!A1" display="3.4.13. Some important diseases of persons aged 19 and over registered at the general practitioners' service, 2007" xr:uid="{96211BD7-8516-43D8-A84D-88A183F541E8}"/>
    <hyperlink ref="A15" location="3.4.14.!A1" display="3.4.14. Number of new registered HIV-infected persons" xr:uid="{82D52A65-EEC2-49A6-BCB9-4941F5E28E7C}"/>
    <hyperlink ref="A16" location="3.4.15.!A1" display="3.4.15. Acquired Immune Deficiency Syndrome (AIDS)" xr:uid="{7FBC472A-CEDC-4D9B-9041-08CBB81AB53E}"/>
    <hyperlink ref="A17" location="3.4.16.!A1" display="3.4.16. Infectious diseases reported" xr:uid="{ED147C2C-31C8-46E6-965F-AB5C1F53AB9F}"/>
    <hyperlink ref="A18" location="3.4.17.!A1" display="3.4.17. Frequency of major infectious diseases, 2007" xr:uid="{6088B8A5-97BD-4040-865E-2E1D5411FE56}"/>
    <hyperlink ref="A19" location="3.4.18.!A1" display="3.4.18. Food poisonings reported" xr:uid="{E46C743B-5A4B-4DD2-A7AB-52C3E552408E}"/>
    <hyperlink ref="A20" location="3.4.19.!A1" display="3.4.19. Number of people vaccinated" xr:uid="{4FE9954F-3702-46DD-961C-7822B4F7F1CF}"/>
    <hyperlink ref="A21" location="3.4.20.!A1" display="3.4.20. Care of patients with TB and pulmonary disease" xr:uid="{95CDB52A-BE39-40CD-A7A8-7C768F213380}"/>
    <hyperlink ref="A22" location="3.4.21.!A1" display="3.4.21. Care of patients with venereal and skin diseases" xr:uid="{6B9A2916-625E-4E2C-A793-95CA6F9E0125}"/>
    <hyperlink ref="A23" location="3.4.22.!A1" display="3.4.22. Care of patients with psychiatric (neurotic and mental) disorder" xr:uid="{551801E0-9C51-411A-A1C0-FD1DCACD459C}"/>
    <hyperlink ref="A24" location="3.4.23.!A1" display="3.4.23. Care of juvenile patients with psychiatric (neurotic and mental) disorders" xr:uid="{A1FE4853-77DC-4C2B-A5EB-FE5890AF8278}"/>
    <hyperlink ref="A25" location="3.4.24.!A1" display="3.4.24. Registered drug consumers" xr:uid="{978F1075-2C54-40DB-AF07-0A4DDC3835ED}"/>
    <hyperlink ref="A26" location="3.4.25.!A1" display="3.4.25. Alcohol addicts" xr:uid="{2D7F5FAD-1BD4-4450-B718-6AACA4849378}"/>
    <hyperlink ref="A27" location="3.4.26.!A1" display="3.4.26. Number of new disabled by degree of disability" xr:uid="{0A9B59BB-500D-4EAE-9764-810CEBA66B7D}"/>
    <hyperlink ref="A28" location="3.4.27.!A1" display="3.4.27. Road accidents causing personal injury" xr:uid="{532C46EC-A7B9-4207-9A4E-70D7EEF213E8}"/>
    <hyperlink ref="A29" location="3.4.28.!A1" display="3.4.28. Road accidents with personal injury caused by drunken persons" xr:uid="{C40BEE7A-AF98-4608-BB60-EFDBC2717F67}"/>
    <hyperlink ref="A30" location="3.4.29.!A1" display="3.4.29. Road accidents causing personal injury by causers, 2007" xr:uid="{EA973CF0-DD20-48D7-B53D-6CC8B3ADD9C7}"/>
    <hyperlink ref="A31" location="3.4.30.!A1" display="3.4.30. Victims of road accidents causing personal injury by age, 2007" xr:uid="{586838A8-1EA6-4BA6-B2DB-08A023D1C2DA}"/>
    <hyperlink ref="A32" location="3.4.31.!A1" display="3.4.31. Fatal home accidents" xr:uid="{FD98A196-49C5-4B8A-9890-A663B4299D39}"/>
    <hyperlink ref="A33" location="3.4.32.!A1" display="3.4.32. Number of hospital beds by wards and by supervisory organs" xr:uid="{A6EBD3C8-0007-47A2-A195-D9CFC6827F5B}"/>
    <hyperlink ref="A34" location="3.4.33.!A1" display="3.4.33. Activity of Medical Assessment Board" xr:uid="{6685BD49-2F75-49D7-B72D-E56FA392DC26}"/>
    <hyperlink ref="A35" location="3.4.34.!A1" display="3.4.34. Road accidents causing personal injury by types and causes of accidents, 2007" xr:uid="{F516DBDA-EC07-4165-8C77-DEBFD6EB7D4A}"/>
    <hyperlink ref="A36" location="3.4.35.!A1" display="3.4.35. Road accidents causing personal injury by day of the week and hour of the day, 2007" xr:uid="{22C15BFF-605C-49D0-B3DD-8EECA89A6A3E}"/>
    <hyperlink ref="A37" location="3.4.36.!A1" display="3.4.36. Children victims of road accidents causing personal injury" xr:uid="{A39F96E5-559A-4B8A-BD2E-36D122DAF7E8}"/>
    <hyperlink ref="A38" location="3.4.37.!A1" display="3.4.37. Road accidents with personal injury due to drivers' fault by age-group of drivers" xr:uid="{1E4CD8B2-D472-4540-BE86-F566F20E79F8}"/>
    <hyperlink ref="A39" location="3.4.38.!A1" display="3.4.38. Number of road accidents causing injury to pedestrians" xr:uid="{2F3C5949-12CF-4885-8E58-D87488271C4D}"/>
    <hyperlink ref="A40" location="3.4.39.!A1" display="3.4.39. Road accidents with personal injury caused by foreign drivers" xr:uid="{032BB8E2-AEDA-4B55-BF8C-CAA5BDE02AB1}"/>
    <hyperlink ref="A41" location="3.4.40.!A1" display="3.4.40. Rail traffic accidents" xr:uid="{619B23E6-F748-419E-87AC-F0D884601717}"/>
    <hyperlink ref="A42" location="3.4.41.!A1" display="3.4.41. Accidents at work" xr:uid="{26C5BF16-4350-4050-B99C-502110D3CCF1}"/>
    <hyperlink ref="A43" location="3.4.42.!A1" display="3.4.42. Number of fires by place of the fire" xr:uid="{E2F9C0DB-AB0E-41CE-AF01-603DF9F46F9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EBB213-B3E9-4908-8B4B-ED74D425B69D}">
  <sheetPr codeName="Munka10"/>
  <dimension ref="A1:E9"/>
  <sheetViews>
    <sheetView zoomScaleNormal="100" workbookViewId="0"/>
  </sheetViews>
  <sheetFormatPr defaultRowHeight="11.25"/>
  <cols>
    <col min="1" max="1" width="25.140625" style="1" customWidth="1"/>
    <col min="2" max="5" width="9.5703125" style="1" customWidth="1"/>
    <col min="6" max="16384" width="9.140625" style="1"/>
  </cols>
  <sheetData>
    <row r="1" spans="1:5" ht="12" thickBot="1">
      <c r="A1" s="58" t="s">
        <v>141</v>
      </c>
      <c r="B1" s="91"/>
      <c r="C1" s="30"/>
      <c r="D1" s="30"/>
      <c r="E1" s="30"/>
    </row>
    <row r="2" spans="1:5">
      <c r="A2" s="57" t="s">
        <v>14</v>
      </c>
      <c r="B2" s="26">
        <v>2000</v>
      </c>
      <c r="C2" s="90">
        <v>2005</v>
      </c>
      <c r="D2" s="64">
        <v>2006</v>
      </c>
      <c r="E2" s="40">
        <v>2007</v>
      </c>
    </row>
    <row r="3" spans="1:5">
      <c r="A3" s="89" t="s">
        <v>140</v>
      </c>
      <c r="B3" s="88">
        <v>61</v>
      </c>
      <c r="C3" s="88">
        <v>58</v>
      </c>
      <c r="D3" s="88">
        <v>58</v>
      </c>
      <c r="E3" s="88">
        <v>58</v>
      </c>
    </row>
    <row r="4" spans="1:5">
      <c r="A4" s="83" t="s">
        <v>139</v>
      </c>
      <c r="B4" s="70">
        <v>484079</v>
      </c>
      <c r="C4" s="70">
        <v>492148</v>
      </c>
      <c r="D4" s="70">
        <v>476566</v>
      </c>
      <c r="E4" s="2">
        <v>475337</v>
      </c>
    </row>
    <row r="5" spans="1:5">
      <c r="A5" s="87" t="s">
        <v>138</v>
      </c>
      <c r="B5" s="2"/>
      <c r="C5" s="2"/>
      <c r="D5" s="2"/>
      <c r="E5" s="2"/>
    </row>
    <row r="6" spans="1:5">
      <c r="A6" s="86" t="s">
        <v>137</v>
      </c>
      <c r="B6" s="70">
        <v>40227</v>
      </c>
      <c r="C6" s="70">
        <v>43752</v>
      </c>
      <c r="D6" s="70">
        <v>47180</v>
      </c>
      <c r="E6" s="2">
        <v>49340</v>
      </c>
    </row>
    <row r="7" spans="1:5">
      <c r="A7" s="85" t="s">
        <v>136</v>
      </c>
      <c r="B7" s="84">
        <v>8.31</v>
      </c>
      <c r="C7" s="84">
        <v>9</v>
      </c>
      <c r="D7" s="84">
        <v>9.9</v>
      </c>
      <c r="E7" s="18">
        <v>10.38</v>
      </c>
    </row>
    <row r="8" spans="1:5">
      <c r="A8" s="83" t="s">
        <v>135</v>
      </c>
      <c r="B8" s="70">
        <v>501289</v>
      </c>
      <c r="C8" s="70">
        <v>494351</v>
      </c>
      <c r="D8" s="70">
        <v>467407</v>
      </c>
      <c r="E8" s="2">
        <v>464423</v>
      </c>
    </row>
    <row r="9" spans="1:5">
      <c r="A9" s="83" t="s">
        <v>134</v>
      </c>
      <c r="B9" s="70">
        <v>458878</v>
      </c>
      <c r="C9" s="70">
        <v>437034</v>
      </c>
      <c r="D9" s="70">
        <v>421394</v>
      </c>
      <c r="E9" s="2">
        <v>422168</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C7520-2A90-41E5-98AA-4C33335E303E}">
  <sheetPr codeName="Munka11"/>
  <dimension ref="A1:E28"/>
  <sheetViews>
    <sheetView zoomScaleNormal="100" workbookViewId="0"/>
  </sheetViews>
  <sheetFormatPr defaultRowHeight="11.25"/>
  <cols>
    <col min="1" max="1" width="25.140625" style="1" customWidth="1"/>
    <col min="2" max="5" width="9.42578125" style="1" customWidth="1"/>
    <col min="6" max="16384" width="9.140625" style="1"/>
  </cols>
  <sheetData>
    <row r="1" spans="1:5" ht="12" thickBot="1">
      <c r="A1" s="31" t="s">
        <v>164</v>
      </c>
      <c r="B1" s="30"/>
      <c r="C1" s="30"/>
      <c r="D1" s="30"/>
      <c r="E1" s="30"/>
    </row>
    <row r="2" spans="1:5">
      <c r="A2" s="57" t="s">
        <v>14</v>
      </c>
      <c r="B2" s="40">
        <v>2000</v>
      </c>
      <c r="C2" s="40">
        <v>2005</v>
      </c>
      <c r="D2" s="27">
        <v>2006</v>
      </c>
      <c r="E2" s="39">
        <v>2007</v>
      </c>
    </row>
    <row r="3" spans="1:5">
      <c r="A3" s="1" t="s">
        <v>163</v>
      </c>
      <c r="B3" s="2">
        <v>200</v>
      </c>
      <c r="C3" s="2">
        <v>216</v>
      </c>
      <c r="D3" s="2">
        <v>217</v>
      </c>
      <c r="E3" s="2">
        <v>224</v>
      </c>
    </row>
    <row r="4" spans="1:5">
      <c r="A4" s="1" t="s">
        <v>162</v>
      </c>
      <c r="B4" s="2">
        <v>1218</v>
      </c>
      <c r="C4" s="2">
        <v>1070</v>
      </c>
      <c r="D4" s="2">
        <v>929</v>
      </c>
      <c r="E4" s="2">
        <v>915</v>
      </c>
    </row>
    <row r="5" spans="1:5">
      <c r="A5" s="1" t="s">
        <v>5</v>
      </c>
      <c r="B5" s="2"/>
      <c r="C5" s="2"/>
      <c r="D5" s="2"/>
      <c r="E5" s="2"/>
    </row>
    <row r="6" spans="1:5">
      <c r="A6" s="43" t="s">
        <v>161</v>
      </c>
      <c r="B6" s="2">
        <v>27</v>
      </c>
      <c r="C6" s="2">
        <v>28</v>
      </c>
      <c r="D6" s="2">
        <v>29</v>
      </c>
      <c r="E6" s="2">
        <v>26</v>
      </c>
    </row>
    <row r="7" spans="1:5">
      <c r="A7" s="1" t="s">
        <v>160</v>
      </c>
      <c r="B7" s="2">
        <v>11</v>
      </c>
      <c r="C7" s="2">
        <v>8</v>
      </c>
      <c r="D7" s="2">
        <v>6</v>
      </c>
      <c r="E7" s="2">
        <v>8</v>
      </c>
    </row>
    <row r="8" spans="1:5" ht="22.5">
      <c r="A8" s="32" t="s">
        <v>159</v>
      </c>
      <c r="B8" s="2">
        <v>6770</v>
      </c>
      <c r="C8" s="2">
        <v>6690</v>
      </c>
      <c r="D8" s="2">
        <v>6460</v>
      </c>
      <c r="E8" s="2">
        <v>6149</v>
      </c>
    </row>
    <row r="9" spans="1:5">
      <c r="A9" s="1" t="s">
        <v>5</v>
      </c>
      <c r="B9" s="2"/>
      <c r="C9" s="2"/>
      <c r="D9" s="2"/>
      <c r="E9" s="2"/>
    </row>
    <row r="10" spans="1:5">
      <c r="A10" s="93" t="s">
        <v>158</v>
      </c>
      <c r="B10" s="2">
        <v>151</v>
      </c>
      <c r="C10" s="2">
        <v>136</v>
      </c>
      <c r="D10" s="2">
        <v>135</v>
      </c>
      <c r="E10" s="2">
        <v>125</v>
      </c>
    </row>
    <row r="11" spans="1:5">
      <c r="A11" s="93" t="s">
        <v>157</v>
      </c>
      <c r="B11" s="2">
        <v>342</v>
      </c>
      <c r="C11" s="2">
        <v>491</v>
      </c>
      <c r="D11" s="2">
        <v>527</v>
      </c>
      <c r="E11" s="2">
        <v>519</v>
      </c>
    </row>
    <row r="12" spans="1:5">
      <c r="A12" s="93" t="s">
        <v>156</v>
      </c>
      <c r="B12" s="2">
        <v>2862</v>
      </c>
      <c r="C12" s="2">
        <v>2980</v>
      </c>
      <c r="D12" s="2">
        <v>2620</v>
      </c>
      <c r="E12" s="2">
        <v>2738</v>
      </c>
    </row>
    <row r="13" spans="1:5">
      <c r="A13" s="1" t="s">
        <v>155</v>
      </c>
      <c r="B13" s="92">
        <v>246.5</v>
      </c>
      <c r="C13" s="92">
        <v>275.89999999999998</v>
      </c>
      <c r="D13" s="92">
        <v>309.2</v>
      </c>
      <c r="E13" s="92">
        <v>343</v>
      </c>
    </row>
    <row r="14" spans="1:5">
      <c r="A14" s="1" t="s">
        <v>154</v>
      </c>
      <c r="B14" s="92">
        <v>2723.8</v>
      </c>
      <c r="C14" s="92">
        <v>2249.3000000000002</v>
      </c>
      <c r="D14" s="92">
        <v>1935.9</v>
      </c>
      <c r="E14" s="92">
        <v>1398.2</v>
      </c>
    </row>
    <row r="15" spans="1:5">
      <c r="A15" s="1" t="s">
        <v>5</v>
      </c>
      <c r="B15" s="92"/>
      <c r="C15" s="92"/>
      <c r="D15" s="92"/>
      <c r="E15" s="92"/>
    </row>
    <row r="16" spans="1:5">
      <c r="A16" s="93" t="s">
        <v>153</v>
      </c>
      <c r="B16" s="92">
        <v>241.8</v>
      </c>
      <c r="C16" s="92">
        <v>281.10000000000002</v>
      </c>
      <c r="D16" s="92">
        <v>286.97000000000003</v>
      </c>
      <c r="E16" s="92">
        <v>268.39999999999998</v>
      </c>
    </row>
    <row r="17" spans="1:5">
      <c r="A17" s="93" t="s">
        <v>152</v>
      </c>
      <c r="B17" s="92">
        <v>26.9</v>
      </c>
      <c r="C17" s="92">
        <v>19.3</v>
      </c>
      <c r="D17" s="92">
        <v>18.600000000000001</v>
      </c>
      <c r="E17" s="92">
        <v>18.5</v>
      </c>
    </row>
    <row r="18" spans="1:5" ht="22.5">
      <c r="A18" s="44" t="s">
        <v>151</v>
      </c>
      <c r="B18" s="92">
        <v>113.4</v>
      </c>
      <c r="C18" s="92">
        <v>138.80000000000001</v>
      </c>
      <c r="D18" s="92">
        <v>137.9</v>
      </c>
      <c r="E18" s="92">
        <v>149.1</v>
      </c>
    </row>
    <row r="19" spans="1:5">
      <c r="A19" s="93" t="s">
        <v>150</v>
      </c>
      <c r="B19" s="92">
        <v>2072.3000000000002</v>
      </c>
      <c r="C19" s="92">
        <v>1568</v>
      </c>
      <c r="D19" s="92">
        <v>1259.8699999999999</v>
      </c>
      <c r="E19" s="92">
        <v>730.9</v>
      </c>
    </row>
    <row r="20" spans="1:5">
      <c r="A20" s="1" t="s">
        <v>149</v>
      </c>
      <c r="B20" s="92">
        <v>356.3</v>
      </c>
      <c r="C20" s="92">
        <v>410.4</v>
      </c>
      <c r="D20" s="92">
        <v>413.4</v>
      </c>
      <c r="E20" s="92">
        <v>406.8</v>
      </c>
    </row>
    <row r="21" spans="1:5">
      <c r="A21" s="1" t="s">
        <v>5</v>
      </c>
      <c r="B21" s="92"/>
      <c r="C21" s="92"/>
      <c r="D21" s="92"/>
      <c r="E21" s="92"/>
    </row>
    <row r="22" spans="1:5">
      <c r="A22" s="93" t="s">
        <v>148</v>
      </c>
      <c r="B22" s="92">
        <v>19.5</v>
      </c>
      <c r="C22" s="92">
        <v>19.7</v>
      </c>
      <c r="D22" s="92">
        <v>19</v>
      </c>
      <c r="E22" s="92">
        <v>18.7</v>
      </c>
    </row>
    <row r="23" spans="1:5">
      <c r="A23" s="93" t="s">
        <v>147</v>
      </c>
      <c r="B23" s="92">
        <v>89.7</v>
      </c>
      <c r="C23" s="92">
        <v>113.3</v>
      </c>
      <c r="D23" s="92">
        <v>114.96</v>
      </c>
      <c r="E23" s="92">
        <v>113.1</v>
      </c>
    </row>
    <row r="24" spans="1:5">
      <c r="A24" s="93" t="s">
        <v>146</v>
      </c>
      <c r="B24" s="92">
        <v>30.9</v>
      </c>
      <c r="C24" s="92">
        <v>39</v>
      </c>
      <c r="D24" s="92">
        <v>40.200000000000003</v>
      </c>
      <c r="E24" s="92">
        <v>41.1</v>
      </c>
    </row>
    <row r="25" spans="1:5">
      <c r="A25" s="93" t="s">
        <v>145</v>
      </c>
      <c r="B25" s="92">
        <v>7.4</v>
      </c>
      <c r="C25" s="92">
        <v>6.8</v>
      </c>
      <c r="D25" s="92">
        <v>7</v>
      </c>
      <c r="E25" s="92">
        <v>6.7</v>
      </c>
    </row>
    <row r="26" spans="1:5">
      <c r="A26" s="93" t="s">
        <v>144</v>
      </c>
      <c r="B26" s="92">
        <v>11.9</v>
      </c>
      <c r="C26" s="92">
        <v>13.8</v>
      </c>
      <c r="D26" s="92">
        <v>13.75</v>
      </c>
      <c r="E26" s="92">
        <v>14.6</v>
      </c>
    </row>
    <row r="27" spans="1:5">
      <c r="A27" s="93" t="s">
        <v>143</v>
      </c>
      <c r="B27" s="92">
        <v>9.6999999999999993</v>
      </c>
      <c r="C27" s="92">
        <v>8.5</v>
      </c>
      <c r="D27" s="92">
        <v>8.02</v>
      </c>
      <c r="E27" s="92">
        <v>8.4</v>
      </c>
    </row>
    <row r="28" spans="1:5">
      <c r="A28" s="93" t="s">
        <v>142</v>
      </c>
      <c r="B28" s="92">
        <v>15.6</v>
      </c>
      <c r="C28" s="92">
        <v>18.5</v>
      </c>
      <c r="D28" s="92">
        <v>18.7</v>
      </c>
      <c r="E28" s="92">
        <v>18.899999999999999</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5F368-BF1C-45CC-8B9C-2A379244BAE4}">
  <sheetPr codeName="Munka12"/>
  <dimension ref="A1:G30"/>
  <sheetViews>
    <sheetView zoomScaleNormal="100" workbookViewId="0"/>
  </sheetViews>
  <sheetFormatPr defaultRowHeight="11.25"/>
  <cols>
    <col min="1" max="1" width="8.7109375" style="1" customWidth="1"/>
    <col min="2" max="2" width="27.85546875" style="1" customWidth="1"/>
    <col min="3" max="3" width="9.7109375" style="1" customWidth="1"/>
    <col min="4" max="4" width="7.140625" style="1" customWidth="1"/>
    <col min="5" max="5" width="6.85546875" style="1" customWidth="1"/>
    <col min="6" max="6" width="6.42578125" style="1" customWidth="1"/>
    <col min="7" max="7" width="7.140625" style="1" customWidth="1"/>
    <col min="8" max="16384" width="9.140625" style="1"/>
  </cols>
  <sheetData>
    <row r="1" spans="1:7" s="10" customFormat="1" ht="12" thickBot="1">
      <c r="A1" s="99" t="s">
        <v>197</v>
      </c>
      <c r="C1" s="99"/>
      <c r="D1" s="99"/>
      <c r="E1" s="99"/>
      <c r="F1" s="99"/>
      <c r="G1" s="99"/>
    </row>
    <row r="2" spans="1:7">
      <c r="A2" s="300" t="s">
        <v>196</v>
      </c>
      <c r="B2" s="300" t="s">
        <v>195</v>
      </c>
      <c r="C2" s="298" t="s">
        <v>194</v>
      </c>
      <c r="D2" s="303" t="s">
        <v>193</v>
      </c>
      <c r="E2" s="304"/>
      <c r="F2" s="304"/>
      <c r="G2" s="304"/>
    </row>
    <row r="3" spans="1:7">
      <c r="A3" s="301"/>
      <c r="B3" s="301"/>
      <c r="C3" s="299"/>
      <c r="D3" s="98">
        <v>9</v>
      </c>
      <c r="E3" s="98">
        <v>11</v>
      </c>
      <c r="F3" s="98">
        <v>15</v>
      </c>
      <c r="G3" s="97">
        <v>17</v>
      </c>
    </row>
    <row r="4" spans="1:7">
      <c r="A4" s="302"/>
      <c r="B4" s="302"/>
      <c r="C4" s="299"/>
      <c r="D4" s="296" t="s">
        <v>192</v>
      </c>
      <c r="E4" s="297"/>
      <c r="F4" s="297"/>
      <c r="G4" s="297"/>
    </row>
    <row r="5" spans="1:7">
      <c r="A5" s="294" t="s">
        <v>191</v>
      </c>
      <c r="B5" s="294"/>
      <c r="C5" s="294"/>
      <c r="D5" s="294"/>
      <c r="E5" s="294"/>
      <c r="F5" s="294"/>
      <c r="G5" s="294"/>
    </row>
    <row r="6" spans="1:7" s="14" customFormat="1">
      <c r="A6" s="10" t="s">
        <v>188</v>
      </c>
      <c r="B6" s="32" t="s">
        <v>187</v>
      </c>
      <c r="C6" s="95">
        <v>69.7</v>
      </c>
      <c r="D6" s="95">
        <v>95</v>
      </c>
      <c r="E6" s="95">
        <v>110.2</v>
      </c>
      <c r="F6" s="95">
        <v>203.3</v>
      </c>
      <c r="G6" s="95">
        <v>177.2</v>
      </c>
    </row>
    <row r="7" spans="1:7">
      <c r="A7" s="1" t="s">
        <v>186</v>
      </c>
      <c r="B7" s="9" t="s">
        <v>185</v>
      </c>
      <c r="C7" s="94">
        <v>246.1</v>
      </c>
      <c r="D7" s="94">
        <v>259.5</v>
      </c>
      <c r="E7" s="94">
        <v>296.5</v>
      </c>
      <c r="F7" s="94">
        <v>295</v>
      </c>
      <c r="G7" s="94">
        <v>243.5</v>
      </c>
    </row>
    <row r="8" spans="1:7" s="14" customFormat="1" ht="12.75" customHeight="1">
      <c r="A8" s="10" t="s">
        <v>184</v>
      </c>
      <c r="B8" s="32" t="s">
        <v>183</v>
      </c>
      <c r="C8" s="94">
        <v>49.9</v>
      </c>
      <c r="D8" s="94">
        <v>124.8</v>
      </c>
      <c r="E8" s="94">
        <v>166.4</v>
      </c>
      <c r="F8" s="94">
        <v>237.3</v>
      </c>
      <c r="G8" s="94">
        <v>221.8</v>
      </c>
    </row>
    <row r="9" spans="1:7">
      <c r="A9" s="1" t="s">
        <v>182</v>
      </c>
      <c r="B9" s="9" t="s">
        <v>181</v>
      </c>
      <c r="C9" s="94">
        <v>13.7</v>
      </c>
      <c r="D9" s="94">
        <v>11.4</v>
      </c>
      <c r="E9" s="94">
        <v>10.8</v>
      </c>
      <c r="F9" s="94">
        <v>10.1</v>
      </c>
      <c r="G9" s="94">
        <v>8</v>
      </c>
    </row>
    <row r="10" spans="1:7">
      <c r="A10" s="1" t="s">
        <v>180</v>
      </c>
      <c r="B10" s="9" t="s">
        <v>179</v>
      </c>
      <c r="C10" s="94">
        <v>7.8</v>
      </c>
      <c r="D10" s="94">
        <v>5</v>
      </c>
      <c r="E10" s="94">
        <v>4.8</v>
      </c>
      <c r="F10" s="94">
        <v>9.4</v>
      </c>
      <c r="G10" s="94">
        <v>11.1</v>
      </c>
    </row>
    <row r="11" spans="1:7">
      <c r="A11" s="1" t="s">
        <v>178</v>
      </c>
      <c r="B11" s="9" t="s">
        <v>177</v>
      </c>
      <c r="C11" s="94">
        <v>58.4</v>
      </c>
      <c r="D11" s="94">
        <v>116.3</v>
      </c>
      <c r="E11" s="94">
        <v>146.6</v>
      </c>
      <c r="F11" s="94">
        <v>130.80000000000001</v>
      </c>
      <c r="G11" s="94">
        <v>135.80000000000001</v>
      </c>
    </row>
    <row r="12" spans="1:7">
      <c r="A12" s="1" t="s">
        <v>176</v>
      </c>
      <c r="B12" s="9" t="s">
        <v>175</v>
      </c>
      <c r="C12" s="94">
        <v>16</v>
      </c>
      <c r="D12" s="94">
        <v>21.2</v>
      </c>
      <c r="E12" s="94">
        <v>24.1</v>
      </c>
      <c r="F12" s="94">
        <v>33.4</v>
      </c>
      <c r="G12" s="94">
        <v>23.1</v>
      </c>
    </row>
    <row r="13" spans="1:7">
      <c r="A13" s="1" t="s">
        <v>174</v>
      </c>
      <c r="B13" s="9" t="s">
        <v>173</v>
      </c>
      <c r="C13" s="94">
        <v>9.6999999999999993</v>
      </c>
      <c r="D13" s="94">
        <v>16.7</v>
      </c>
      <c r="E13" s="94">
        <v>22.7</v>
      </c>
      <c r="F13" s="94">
        <v>71.099999999999994</v>
      </c>
      <c r="G13" s="94">
        <v>55.8</v>
      </c>
    </row>
    <row r="14" spans="1:7" s="14" customFormat="1">
      <c r="A14" s="10" t="s">
        <v>172</v>
      </c>
      <c r="B14" s="32" t="s">
        <v>190</v>
      </c>
      <c r="C14" s="94">
        <v>27</v>
      </c>
      <c r="D14" s="94">
        <v>19.3</v>
      </c>
      <c r="E14" s="94">
        <v>20.3</v>
      </c>
      <c r="F14" s="94">
        <v>14.4</v>
      </c>
      <c r="G14" s="96">
        <v>10.4</v>
      </c>
    </row>
    <row r="15" spans="1:7" s="14" customFormat="1">
      <c r="A15" s="10" t="s">
        <v>170</v>
      </c>
      <c r="B15" s="32" t="s">
        <v>169</v>
      </c>
      <c r="C15" s="94">
        <v>2.6</v>
      </c>
      <c r="D15" s="94">
        <v>4.0999999999999996</v>
      </c>
      <c r="E15" s="94">
        <v>9.3000000000000007</v>
      </c>
      <c r="F15" s="94">
        <v>30.1</v>
      </c>
      <c r="G15" s="94">
        <v>39.6</v>
      </c>
    </row>
    <row r="16" spans="1:7">
      <c r="A16" s="1" t="s">
        <v>168</v>
      </c>
      <c r="B16" s="9" t="s">
        <v>167</v>
      </c>
      <c r="C16" s="94">
        <v>4.3</v>
      </c>
      <c r="D16" s="94">
        <v>3.4</v>
      </c>
      <c r="E16" s="94">
        <v>3</v>
      </c>
      <c r="F16" s="94">
        <v>2.9</v>
      </c>
      <c r="G16" s="94">
        <v>2.1</v>
      </c>
    </row>
    <row r="17" spans="1:7">
      <c r="A17" s="1" t="s">
        <v>166</v>
      </c>
      <c r="B17" s="9" t="s">
        <v>165</v>
      </c>
      <c r="C17" s="94">
        <v>2.2999999999999998</v>
      </c>
      <c r="D17" s="94">
        <v>3.2</v>
      </c>
      <c r="E17" s="94">
        <v>3.7</v>
      </c>
      <c r="F17" s="94">
        <v>4.3</v>
      </c>
      <c r="G17" s="94">
        <v>3.6</v>
      </c>
    </row>
    <row r="18" spans="1:7">
      <c r="A18" s="295" t="s">
        <v>189</v>
      </c>
      <c r="B18" s="295"/>
      <c r="C18" s="295"/>
      <c r="D18" s="295"/>
      <c r="E18" s="295"/>
      <c r="F18" s="295"/>
      <c r="G18" s="295"/>
    </row>
    <row r="19" spans="1:7">
      <c r="A19" s="10" t="s">
        <v>188</v>
      </c>
      <c r="B19" s="32" t="s">
        <v>187</v>
      </c>
      <c r="C19" s="95">
        <v>54.6</v>
      </c>
      <c r="D19" s="95">
        <v>77.2</v>
      </c>
      <c r="E19" s="95">
        <v>96.7</v>
      </c>
      <c r="F19" s="95">
        <v>148.6</v>
      </c>
      <c r="G19" s="95">
        <v>131</v>
      </c>
    </row>
    <row r="20" spans="1:7">
      <c r="A20" s="1" t="s">
        <v>186</v>
      </c>
      <c r="B20" s="9" t="s">
        <v>185</v>
      </c>
      <c r="C20" s="94">
        <v>190.8</v>
      </c>
      <c r="D20" s="94">
        <v>220.2</v>
      </c>
      <c r="E20" s="94">
        <v>257</v>
      </c>
      <c r="F20" s="94">
        <v>252.4</v>
      </c>
      <c r="G20" s="94">
        <v>207.3</v>
      </c>
    </row>
    <row r="21" spans="1:7" ht="11.25" customHeight="1">
      <c r="A21" s="10" t="s">
        <v>184</v>
      </c>
      <c r="B21" s="32" t="s">
        <v>183</v>
      </c>
      <c r="C21" s="94">
        <v>50.1</v>
      </c>
      <c r="D21" s="94">
        <v>140.30000000000001</v>
      </c>
      <c r="E21" s="94">
        <v>207</v>
      </c>
      <c r="F21" s="94">
        <v>313.3</v>
      </c>
      <c r="G21" s="94">
        <v>306.39999999999998</v>
      </c>
    </row>
    <row r="22" spans="1:7">
      <c r="A22" s="1" t="s">
        <v>182</v>
      </c>
      <c r="B22" s="9" t="s">
        <v>181</v>
      </c>
      <c r="C22" s="94">
        <v>13.2</v>
      </c>
      <c r="D22" s="94">
        <v>11.1</v>
      </c>
      <c r="E22" s="94">
        <v>11.9</v>
      </c>
      <c r="F22" s="94">
        <v>9.1999999999999993</v>
      </c>
      <c r="G22" s="94">
        <v>7.3</v>
      </c>
    </row>
    <row r="23" spans="1:7">
      <c r="A23" s="1" t="s">
        <v>180</v>
      </c>
      <c r="B23" s="9" t="s">
        <v>179</v>
      </c>
      <c r="C23" s="94">
        <v>6.7</v>
      </c>
      <c r="D23" s="94">
        <v>3.9</v>
      </c>
      <c r="E23" s="94">
        <v>3.8</v>
      </c>
      <c r="F23" s="94">
        <v>5.9</v>
      </c>
      <c r="G23" s="94">
        <v>7.4</v>
      </c>
    </row>
    <row r="24" spans="1:7">
      <c r="A24" s="1" t="s">
        <v>178</v>
      </c>
      <c r="B24" s="9" t="s">
        <v>177</v>
      </c>
      <c r="C24" s="94">
        <v>65.2</v>
      </c>
      <c r="D24" s="94">
        <v>109.5</v>
      </c>
      <c r="E24" s="94">
        <v>128.9</v>
      </c>
      <c r="F24" s="94">
        <v>129.80000000000001</v>
      </c>
      <c r="G24" s="94">
        <v>119.5</v>
      </c>
    </row>
    <row r="25" spans="1:7">
      <c r="A25" s="1" t="s">
        <v>176</v>
      </c>
      <c r="B25" s="9" t="s">
        <v>175</v>
      </c>
      <c r="C25" s="94">
        <v>9.9</v>
      </c>
      <c r="D25" s="94">
        <v>13.5</v>
      </c>
      <c r="E25" s="94">
        <v>14.9</v>
      </c>
      <c r="F25" s="94">
        <v>26.7</v>
      </c>
      <c r="G25" s="94">
        <v>22.3</v>
      </c>
    </row>
    <row r="26" spans="1:7">
      <c r="A26" s="1" t="s">
        <v>174</v>
      </c>
      <c r="B26" s="9" t="s">
        <v>173</v>
      </c>
      <c r="C26" s="94">
        <v>8</v>
      </c>
      <c r="D26" s="94">
        <v>13.7</v>
      </c>
      <c r="E26" s="94">
        <v>19.2</v>
      </c>
      <c r="F26" s="94">
        <v>56</v>
      </c>
      <c r="G26" s="94">
        <v>51.4</v>
      </c>
    </row>
    <row r="27" spans="1:7">
      <c r="A27" s="10" t="s">
        <v>172</v>
      </c>
      <c r="B27" s="32" t="s">
        <v>171</v>
      </c>
      <c r="C27" s="94">
        <v>9</v>
      </c>
      <c r="D27" s="94">
        <v>6.8</v>
      </c>
      <c r="E27" s="94">
        <v>7.9</v>
      </c>
      <c r="F27" s="94">
        <v>10.3</v>
      </c>
      <c r="G27" s="94">
        <v>9.3000000000000007</v>
      </c>
    </row>
    <row r="28" spans="1:7">
      <c r="A28" s="10" t="s">
        <v>170</v>
      </c>
      <c r="B28" s="32" t="s">
        <v>169</v>
      </c>
      <c r="C28" s="94">
        <v>1.6</v>
      </c>
      <c r="D28" s="94">
        <v>2.9</v>
      </c>
      <c r="E28" s="94">
        <v>6.4</v>
      </c>
      <c r="F28" s="94">
        <v>12.3</v>
      </c>
      <c r="G28" s="94">
        <v>12.5</v>
      </c>
    </row>
    <row r="29" spans="1:7">
      <c r="A29" s="1" t="s">
        <v>168</v>
      </c>
      <c r="B29" s="9" t="s">
        <v>167</v>
      </c>
      <c r="C29" s="94">
        <v>5</v>
      </c>
      <c r="D29" s="94">
        <v>4.3</v>
      </c>
      <c r="E29" s="94">
        <v>4.3</v>
      </c>
      <c r="F29" s="94">
        <v>9.1</v>
      </c>
      <c r="G29" s="94">
        <v>10</v>
      </c>
    </row>
    <row r="30" spans="1:7">
      <c r="A30" s="1" t="s">
        <v>166</v>
      </c>
      <c r="B30" s="9" t="s">
        <v>165</v>
      </c>
      <c r="C30" s="94">
        <v>2.2999999999999998</v>
      </c>
      <c r="D30" s="94">
        <v>2.9</v>
      </c>
      <c r="E30" s="94">
        <v>2.7</v>
      </c>
      <c r="F30" s="94">
        <v>4.8</v>
      </c>
      <c r="G30" s="94">
        <v>4.5999999999999996</v>
      </c>
    </row>
  </sheetData>
  <mergeCells count="7">
    <mergeCell ref="A5:G5"/>
    <mergeCell ref="A18:G18"/>
    <mergeCell ref="D4:G4"/>
    <mergeCell ref="C2:C4"/>
    <mergeCell ref="A2:A4"/>
    <mergeCell ref="D2:G2"/>
    <mergeCell ref="B2:B4"/>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A02F75-31A7-46E1-9E40-A0EF0670ADEA}">
  <sheetPr codeName="Munka13"/>
  <dimension ref="A1:F23"/>
  <sheetViews>
    <sheetView zoomScaleNormal="100" workbookViewId="0"/>
  </sheetViews>
  <sheetFormatPr defaultRowHeight="11.25"/>
  <cols>
    <col min="1" max="1" width="45" style="1" customWidth="1"/>
    <col min="2" max="2" width="10.140625" style="1" customWidth="1"/>
    <col min="3" max="5" width="7.7109375" style="1" customWidth="1"/>
    <col min="6" max="6" width="9.7109375" style="1" customWidth="1"/>
    <col min="7" max="16384" width="9.140625" style="1"/>
  </cols>
  <sheetData>
    <row r="1" spans="1:6" s="10" customFormat="1" ht="12" thickBot="1">
      <c r="A1" s="31" t="s">
        <v>225</v>
      </c>
      <c r="B1" s="31"/>
      <c r="C1" s="31"/>
      <c r="D1" s="31"/>
      <c r="E1" s="31"/>
      <c r="F1" s="31"/>
    </row>
    <row r="2" spans="1:6" s="64" customFormat="1">
      <c r="A2" s="300" t="s">
        <v>224</v>
      </c>
      <c r="B2" s="298" t="s">
        <v>223</v>
      </c>
      <c r="C2" s="26" t="s">
        <v>222</v>
      </c>
      <c r="D2" s="26" t="s">
        <v>221</v>
      </c>
      <c r="E2" s="26" t="s">
        <v>220</v>
      </c>
      <c r="F2" s="308" t="s">
        <v>6</v>
      </c>
    </row>
    <row r="3" spans="1:6" s="64" customFormat="1">
      <c r="A3" s="306"/>
      <c r="B3" s="307"/>
      <c r="C3" s="296" t="s">
        <v>192</v>
      </c>
      <c r="D3" s="297"/>
      <c r="E3" s="305"/>
      <c r="F3" s="309"/>
    </row>
    <row r="4" spans="1:6" s="9" customFormat="1">
      <c r="A4" s="294" t="s">
        <v>219</v>
      </c>
      <c r="B4" s="294"/>
      <c r="C4" s="294"/>
      <c r="D4" s="294"/>
      <c r="E4" s="294"/>
      <c r="F4" s="294"/>
    </row>
    <row r="5" spans="1:6" s="14" customFormat="1" ht="22.5">
      <c r="A5" s="38" t="s">
        <v>218</v>
      </c>
      <c r="B5" s="101" t="s">
        <v>217</v>
      </c>
      <c r="C5" s="101" t="s">
        <v>216</v>
      </c>
      <c r="D5" s="101" t="s">
        <v>215</v>
      </c>
      <c r="E5" s="101" t="s">
        <v>214</v>
      </c>
      <c r="F5" s="101" t="s">
        <v>213</v>
      </c>
    </row>
    <row r="6" spans="1:6">
      <c r="A6" s="78" t="s">
        <v>205</v>
      </c>
      <c r="B6" s="100">
        <v>533.57626236335238</v>
      </c>
      <c r="C6" s="100">
        <v>411.7372373319871</v>
      </c>
      <c r="D6" s="100">
        <v>227.1614793171224</v>
      </c>
      <c r="E6" s="100">
        <v>175.39199540368298</v>
      </c>
      <c r="F6" s="100">
        <v>264.62430587410989</v>
      </c>
    </row>
    <row r="7" spans="1:6">
      <c r="A7" s="78" t="s">
        <v>204</v>
      </c>
      <c r="B7" s="100">
        <v>1.6017298682577183</v>
      </c>
      <c r="C7" s="100">
        <v>5.7550324982646561</v>
      </c>
      <c r="D7" s="100">
        <v>16.341468924851835</v>
      </c>
      <c r="E7" s="100">
        <v>27.34966049036564</v>
      </c>
      <c r="F7" s="100">
        <v>16.30675670706097</v>
      </c>
    </row>
    <row r="8" spans="1:6">
      <c r="A8" s="78" t="s">
        <v>203</v>
      </c>
      <c r="B8" s="100">
        <v>2.4025948023865773</v>
      </c>
      <c r="C8" s="100">
        <v>6.0579289455417431</v>
      </c>
      <c r="D8" s="100">
        <v>36.297640653357533</v>
      </c>
      <c r="E8" s="100">
        <v>178.93367805711162</v>
      </c>
      <c r="F8" s="100">
        <v>63.939905972434325</v>
      </c>
    </row>
    <row r="9" spans="1:6">
      <c r="A9" s="78" t="s">
        <v>202</v>
      </c>
      <c r="B9" s="100">
        <v>17.418812317302688</v>
      </c>
      <c r="C9" s="100">
        <v>37.660124944784506</v>
      </c>
      <c r="D9" s="100">
        <v>67.022614484415357</v>
      </c>
      <c r="E9" s="100">
        <v>72.132270041496724</v>
      </c>
      <c r="F9" s="100">
        <v>60.252740212558813</v>
      </c>
    </row>
    <row r="10" spans="1:6">
      <c r="A10" s="78" t="s">
        <v>201</v>
      </c>
      <c r="B10" s="100">
        <v>57.862491490810072</v>
      </c>
      <c r="C10" s="100">
        <v>303.80513661891843</v>
      </c>
      <c r="D10" s="100">
        <v>561.65327469482122</v>
      </c>
      <c r="E10" s="100">
        <v>462.50440250829831</v>
      </c>
      <c r="F10" s="100">
        <v>463.48931689689675</v>
      </c>
    </row>
    <row r="11" spans="1:6">
      <c r="A11" s="78" t="s">
        <v>200</v>
      </c>
      <c r="B11" s="100">
        <v>13.014055179593962</v>
      </c>
      <c r="C11" s="100">
        <v>28.320817820407648</v>
      </c>
      <c r="D11" s="100">
        <v>239.79411255280854</v>
      </c>
      <c r="E11" s="100">
        <v>476.12020470925734</v>
      </c>
      <c r="F11" s="100">
        <v>246.41106188438366</v>
      </c>
    </row>
    <row r="12" spans="1:6">
      <c r="A12" s="78" t="s">
        <v>199</v>
      </c>
      <c r="B12" s="100">
        <v>22.023785688543626</v>
      </c>
      <c r="C12" s="100">
        <v>15.902063482047074</v>
      </c>
      <c r="D12" s="100">
        <v>13.009164777733432</v>
      </c>
      <c r="E12" s="100">
        <v>12.592649434412955</v>
      </c>
      <c r="F12" s="100">
        <v>13.897034202575403</v>
      </c>
    </row>
    <row r="13" spans="1:6" s="14" customFormat="1">
      <c r="A13" s="78" t="s">
        <v>198</v>
      </c>
      <c r="B13" s="100">
        <v>130.34076802947183</v>
      </c>
      <c r="C13" s="100">
        <v>96.977345869880736</v>
      </c>
      <c r="D13" s="100">
        <v>61.694693164446385</v>
      </c>
      <c r="E13" s="100">
        <v>39.470085570988111</v>
      </c>
      <c r="F13" s="100">
        <v>66.310918075241403</v>
      </c>
    </row>
    <row r="14" spans="1:6" s="14" customFormat="1">
      <c r="A14" s="295" t="s">
        <v>212</v>
      </c>
      <c r="B14" s="295"/>
      <c r="C14" s="295"/>
      <c r="D14" s="295"/>
      <c r="E14" s="295"/>
      <c r="F14" s="295"/>
    </row>
    <row r="15" spans="1:6" ht="22.5">
      <c r="A15" s="38" t="s">
        <v>211</v>
      </c>
      <c r="B15" s="101" t="s">
        <v>210</v>
      </c>
      <c r="C15" s="101" t="s">
        <v>209</v>
      </c>
      <c r="D15" s="101" t="s">
        <v>208</v>
      </c>
      <c r="E15" s="101" t="s">
        <v>207</v>
      </c>
      <c r="F15" s="101" t="s">
        <v>206</v>
      </c>
    </row>
    <row r="16" spans="1:6">
      <c r="A16" s="78" t="s">
        <v>205</v>
      </c>
      <c r="B16" s="100">
        <v>548.28752021167134</v>
      </c>
      <c r="C16" s="100">
        <v>389.85979898021048</v>
      </c>
      <c r="D16" s="100">
        <v>252.09119303898942</v>
      </c>
      <c r="E16" s="100">
        <v>381.20027016786651</v>
      </c>
      <c r="F16" s="100">
        <v>324.57896356740781</v>
      </c>
    </row>
    <row r="17" spans="1:6">
      <c r="A17" s="78" t="s">
        <v>204</v>
      </c>
      <c r="B17" s="100">
        <v>1.0499569517649776</v>
      </c>
      <c r="C17" s="100">
        <v>5.2885886679968266</v>
      </c>
      <c r="D17" s="100">
        <v>16.864140740359531</v>
      </c>
      <c r="E17" s="100">
        <v>28.540599311401415</v>
      </c>
      <c r="F17" s="100">
        <v>16.777866240013022</v>
      </c>
    </row>
    <row r="18" spans="1:6">
      <c r="A18" s="78" t="s">
        <v>203</v>
      </c>
      <c r="B18" s="100">
        <v>1.6799311228239642</v>
      </c>
      <c r="C18" s="100">
        <v>4.9680681426636859</v>
      </c>
      <c r="D18" s="100">
        <v>26.56300102530809</v>
      </c>
      <c r="E18" s="100">
        <v>106.79043869331005</v>
      </c>
      <c r="F18" s="100">
        <v>41.064565278770509</v>
      </c>
    </row>
    <row r="19" spans="1:6">
      <c r="A19" s="78" t="s">
        <v>202</v>
      </c>
      <c r="B19" s="100">
        <v>12.389492030826736</v>
      </c>
      <c r="C19" s="100">
        <v>33.280714547091144</v>
      </c>
      <c r="D19" s="100">
        <v>55.897104989172909</v>
      </c>
      <c r="E19" s="100">
        <v>68.736306278108174</v>
      </c>
      <c r="F19" s="100">
        <v>52.653400722903214</v>
      </c>
    </row>
    <row r="20" spans="1:6">
      <c r="A20" s="78" t="s">
        <v>201</v>
      </c>
      <c r="B20" s="100">
        <v>38.848407215304171</v>
      </c>
      <c r="C20" s="100">
        <v>205.02629603809919</v>
      </c>
      <c r="D20" s="100">
        <v>379.32440510357992</v>
      </c>
      <c r="E20" s="100">
        <v>358.13715961319866</v>
      </c>
      <c r="F20" s="100">
        <v>324.3958213040238</v>
      </c>
    </row>
    <row r="21" spans="1:6">
      <c r="A21" s="78" t="s">
        <v>200</v>
      </c>
      <c r="B21" s="100">
        <v>11.759517859767749</v>
      </c>
      <c r="C21" s="100">
        <v>30.022089206204207</v>
      </c>
      <c r="D21" s="100">
        <v>264.40280752314862</v>
      </c>
      <c r="E21" s="100">
        <v>526.90970792217854</v>
      </c>
      <c r="F21" s="100">
        <v>272.37324393277663</v>
      </c>
    </row>
    <row r="22" spans="1:6">
      <c r="A22" s="78" t="s">
        <v>199</v>
      </c>
      <c r="B22" s="100">
        <v>19.319207912475591</v>
      </c>
      <c r="C22" s="100">
        <v>13.996062939547159</v>
      </c>
      <c r="D22" s="100">
        <v>10.451016796842525</v>
      </c>
      <c r="E22" s="100">
        <v>11.613923529314862</v>
      </c>
      <c r="F22" s="100">
        <v>11.843199698832723</v>
      </c>
    </row>
    <row r="23" spans="1:6">
      <c r="A23" s="78" t="s">
        <v>198</v>
      </c>
      <c r="B23" s="100">
        <v>156.23359442262867</v>
      </c>
      <c r="C23" s="100">
        <v>113.09032535504325</v>
      </c>
      <c r="D23" s="100">
        <v>62.527958449290793</v>
      </c>
      <c r="E23" s="100">
        <v>40.895837108544882</v>
      </c>
      <c r="F23" s="100">
        <v>71.354260728448352</v>
      </c>
    </row>
  </sheetData>
  <mergeCells count="6">
    <mergeCell ref="A14:F14"/>
    <mergeCell ref="C3:E3"/>
    <mergeCell ref="A4:F4"/>
    <mergeCell ref="A2:A3"/>
    <mergeCell ref="B2:B3"/>
    <mergeCell ref="F2:F3"/>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CBF133-EFD0-446E-8238-E71B1EE6BBDA}">
  <sheetPr codeName="Munka14"/>
  <dimension ref="A1:I27"/>
  <sheetViews>
    <sheetView zoomScaleNormal="100" workbookViewId="0"/>
  </sheetViews>
  <sheetFormatPr defaultRowHeight="11.25"/>
  <cols>
    <col min="1" max="1" width="39" style="1" customWidth="1"/>
    <col min="2" max="8" width="5.85546875" style="1" customWidth="1"/>
    <col min="9" max="9" width="8" style="1" customWidth="1"/>
    <col min="10" max="16384" width="9.140625" style="1"/>
  </cols>
  <sheetData>
    <row r="1" spans="1:9" ht="12" thickBot="1">
      <c r="A1" s="31" t="s">
        <v>245</v>
      </c>
      <c r="B1" s="104"/>
      <c r="C1" s="104"/>
      <c r="D1" s="104"/>
      <c r="E1" s="104"/>
      <c r="F1" s="104"/>
      <c r="G1" s="104"/>
      <c r="H1" s="104"/>
      <c r="I1" s="104"/>
    </row>
    <row r="2" spans="1:9">
      <c r="A2" s="300" t="s">
        <v>224</v>
      </c>
      <c r="B2" s="310" t="s">
        <v>244</v>
      </c>
      <c r="C2" s="311"/>
      <c r="D2" s="311"/>
      <c r="E2" s="311"/>
      <c r="F2" s="311"/>
      <c r="G2" s="311"/>
      <c r="H2" s="312"/>
      <c r="I2" s="313" t="s">
        <v>6</v>
      </c>
    </row>
    <row r="3" spans="1:9">
      <c r="A3" s="306"/>
      <c r="B3" s="98" t="s">
        <v>243</v>
      </c>
      <c r="C3" s="98" t="s">
        <v>242</v>
      </c>
      <c r="D3" s="98" t="s">
        <v>241</v>
      </c>
      <c r="E3" s="98" t="s">
        <v>240</v>
      </c>
      <c r="F3" s="98" t="s">
        <v>239</v>
      </c>
      <c r="G3" s="98" t="s">
        <v>238</v>
      </c>
      <c r="H3" s="98" t="s">
        <v>237</v>
      </c>
      <c r="I3" s="314"/>
    </row>
    <row r="4" spans="1:9" s="9" customFormat="1">
      <c r="A4" s="294" t="s">
        <v>236</v>
      </c>
      <c r="B4" s="294"/>
      <c r="C4" s="294"/>
      <c r="D4" s="294"/>
      <c r="E4" s="294"/>
      <c r="F4" s="294"/>
      <c r="G4" s="294"/>
      <c r="H4" s="294"/>
      <c r="I4" s="294"/>
    </row>
    <row r="5" spans="1:9">
      <c r="A5" s="32" t="s">
        <v>204</v>
      </c>
      <c r="B5" s="100">
        <v>44.353972832563755</v>
      </c>
      <c r="C5" s="100">
        <v>81.116411562137216</v>
      </c>
      <c r="D5" s="100">
        <v>296.14690979237616</v>
      </c>
      <c r="E5" s="100">
        <v>887.11250883412652</v>
      </c>
      <c r="F5" s="100">
        <v>1642.4688300793034</v>
      </c>
      <c r="G5" s="100">
        <v>2271.959259460461</v>
      </c>
      <c r="H5" s="100">
        <v>2197.1808984936879</v>
      </c>
      <c r="I5" s="100">
        <v>842.82944213401424</v>
      </c>
    </row>
    <row r="6" spans="1:9" ht="22.5">
      <c r="A6" s="32" t="s">
        <v>234</v>
      </c>
      <c r="B6" s="101">
        <v>15.5</v>
      </c>
      <c r="C6" s="101">
        <v>16.7</v>
      </c>
      <c r="D6" s="101">
        <v>27.7</v>
      </c>
      <c r="E6" s="101">
        <v>61.2</v>
      </c>
      <c r="F6" s="101">
        <v>120.9</v>
      </c>
      <c r="G6" s="101">
        <v>213</v>
      </c>
      <c r="H6" s="101">
        <v>391.6</v>
      </c>
      <c r="I6" s="101">
        <v>84.6</v>
      </c>
    </row>
    <row r="7" spans="1:9">
      <c r="A7" s="32" t="s">
        <v>233</v>
      </c>
      <c r="B7" s="100">
        <v>299.22606587042156</v>
      </c>
      <c r="C7" s="100">
        <v>578.64340971836066</v>
      </c>
      <c r="D7" s="100">
        <v>1409.7110089459341</v>
      </c>
      <c r="E7" s="100">
        <v>3029.7332491230909</v>
      </c>
      <c r="F7" s="100">
        <v>5001.2751131333134</v>
      </c>
      <c r="G7" s="100">
        <v>6561.7508625745049</v>
      </c>
      <c r="H7" s="100">
        <v>7862.8502995051276</v>
      </c>
      <c r="I7" s="100">
        <v>2846.7289279942347</v>
      </c>
    </row>
    <row r="8" spans="1:9">
      <c r="A8" s="32" t="s">
        <v>232</v>
      </c>
      <c r="B8" s="100">
        <v>14.64233644472518</v>
      </c>
      <c r="C8" s="100">
        <v>46.801681836362391</v>
      </c>
      <c r="D8" s="100">
        <v>216.86032557285859</v>
      </c>
      <c r="E8" s="100">
        <v>855.69264610452956</v>
      </c>
      <c r="F8" s="100">
        <v>1947.4231282658286</v>
      </c>
      <c r="G8" s="100">
        <v>3285.6531955999994</v>
      </c>
      <c r="H8" s="100">
        <v>4919.3039244826186</v>
      </c>
      <c r="I8" s="100">
        <v>1123.3823201566638</v>
      </c>
    </row>
    <row r="9" spans="1:9">
      <c r="A9" s="32" t="s">
        <v>231</v>
      </c>
      <c r="B9" s="100">
        <v>4.3952124834080726</v>
      </c>
      <c r="C9" s="100">
        <v>12.925946520725413</v>
      </c>
      <c r="D9" s="100">
        <v>56.667243791756427</v>
      </c>
      <c r="E9" s="100">
        <v>271.34679059254046</v>
      </c>
      <c r="F9" s="100">
        <v>753.14337372070975</v>
      </c>
      <c r="G9" s="100">
        <v>1517.1560740985278</v>
      </c>
      <c r="H9" s="100">
        <v>2542.2246906776995</v>
      </c>
      <c r="I9" s="100">
        <v>480.33336487565111</v>
      </c>
    </row>
    <row r="10" spans="1:9">
      <c r="A10" s="32" t="s">
        <v>230</v>
      </c>
      <c r="B10" s="100">
        <v>56.585221286390784</v>
      </c>
      <c r="C10" s="100">
        <v>73.202317890485531</v>
      </c>
      <c r="D10" s="100">
        <v>152.49477800871037</v>
      </c>
      <c r="E10" s="100">
        <v>365.41849551753887</v>
      </c>
      <c r="F10" s="100">
        <v>679.36268966208615</v>
      </c>
      <c r="G10" s="100">
        <v>1070.9156731563471</v>
      </c>
      <c r="H10" s="100">
        <v>1834.1733072699149</v>
      </c>
      <c r="I10" s="100">
        <v>436.08590844280923</v>
      </c>
    </row>
    <row r="11" spans="1:9">
      <c r="A11" s="1" t="s">
        <v>201</v>
      </c>
      <c r="B11" s="103">
        <v>174.17599184248564</v>
      </c>
      <c r="C11" s="103">
        <v>156.14787282819711</v>
      </c>
      <c r="D11" s="103">
        <v>158.66233798080029</v>
      </c>
      <c r="E11" s="103">
        <v>197.65319350964489</v>
      </c>
      <c r="F11" s="103">
        <v>294.38405000554013</v>
      </c>
      <c r="G11" s="103">
        <v>403.64447304602675</v>
      </c>
      <c r="H11" s="103">
        <v>459.94268072818471</v>
      </c>
      <c r="I11" s="103">
        <v>229.66816947099258</v>
      </c>
    </row>
    <row r="12" spans="1:9">
      <c r="A12" s="32" t="s">
        <v>229</v>
      </c>
      <c r="B12" s="100">
        <v>33.880809372099947</v>
      </c>
      <c r="C12" s="100">
        <v>88.445179353605127</v>
      </c>
      <c r="D12" s="100">
        <v>215.12151950843804</v>
      </c>
      <c r="E12" s="100">
        <v>410.56828906273711</v>
      </c>
      <c r="F12" s="100">
        <v>597.64992252588479</v>
      </c>
      <c r="G12" s="100">
        <v>709.58854116608097</v>
      </c>
      <c r="H12" s="100">
        <v>768.36462172968822</v>
      </c>
      <c r="I12" s="100">
        <v>343.87809054569811</v>
      </c>
    </row>
    <row r="13" spans="1:9">
      <c r="A13" s="32" t="s">
        <v>228</v>
      </c>
      <c r="B13" s="100">
        <v>13.36144594956054</v>
      </c>
      <c r="C13" s="100">
        <v>41.472777468855782</v>
      </c>
      <c r="D13" s="100">
        <v>169.24379027026544</v>
      </c>
      <c r="E13" s="100">
        <v>418.14142984944772</v>
      </c>
      <c r="F13" s="100">
        <v>578.97171359376125</v>
      </c>
      <c r="G13" s="100">
        <v>574.52964094335073</v>
      </c>
      <c r="H13" s="100">
        <v>460.50676137436085</v>
      </c>
      <c r="I13" s="100">
        <v>289.78301558457804</v>
      </c>
    </row>
    <row r="14" spans="1:9" ht="22.5">
      <c r="A14" s="32" t="s">
        <v>227</v>
      </c>
      <c r="B14" s="100">
        <v>177.56658432968615</v>
      </c>
      <c r="C14" s="100">
        <v>229.70382510462701</v>
      </c>
      <c r="D14" s="100">
        <v>443.14289939223528</v>
      </c>
      <c r="E14" s="100">
        <v>875.4492939202421</v>
      </c>
      <c r="F14" s="100">
        <v>1437.8703324263909</v>
      </c>
      <c r="G14" s="100">
        <v>1824.2980656322738</v>
      </c>
      <c r="H14" s="100">
        <v>2212.8883749487445</v>
      </c>
      <c r="I14" s="100">
        <v>840.77919147951116</v>
      </c>
    </row>
    <row r="15" spans="1:9">
      <c r="A15" s="32" t="s">
        <v>226</v>
      </c>
      <c r="B15" s="101">
        <v>4.4000000000000004</v>
      </c>
      <c r="C15" s="101">
        <v>7.9</v>
      </c>
      <c r="D15" s="101">
        <v>25.3</v>
      </c>
      <c r="E15" s="101">
        <v>101.3</v>
      </c>
      <c r="F15" s="101">
        <v>255.8</v>
      </c>
      <c r="G15" s="101">
        <v>464.2</v>
      </c>
      <c r="H15" s="101">
        <v>699.7</v>
      </c>
      <c r="I15" s="101">
        <v>152</v>
      </c>
    </row>
    <row r="16" spans="1:9" s="9" customFormat="1">
      <c r="A16" s="295" t="s">
        <v>235</v>
      </c>
      <c r="B16" s="295"/>
      <c r="C16" s="295"/>
      <c r="D16" s="295"/>
      <c r="E16" s="295"/>
      <c r="F16" s="295"/>
      <c r="G16" s="295"/>
      <c r="H16" s="295"/>
      <c r="I16" s="295"/>
    </row>
    <row r="17" spans="1:9">
      <c r="A17" s="32" t="s">
        <v>204</v>
      </c>
      <c r="B17" s="100">
        <v>49.669412353641015</v>
      </c>
      <c r="C17" s="100">
        <v>91.790162003543671</v>
      </c>
      <c r="D17" s="100">
        <v>264.91043314421552</v>
      </c>
      <c r="E17" s="100">
        <v>686.46082505422373</v>
      </c>
      <c r="F17" s="100">
        <v>1360.2825278162347</v>
      </c>
      <c r="G17" s="100">
        <v>2007.0292115595137</v>
      </c>
      <c r="H17" s="100">
        <v>1965.7796266488283</v>
      </c>
      <c r="I17" s="100">
        <v>873.58794700714213</v>
      </c>
    </row>
    <row r="18" spans="1:9" ht="22.5">
      <c r="A18" s="32" t="s">
        <v>234</v>
      </c>
      <c r="B18" s="101">
        <v>13.184498462458635</v>
      </c>
      <c r="C18" s="101">
        <v>14.342212813053699</v>
      </c>
      <c r="D18" s="101">
        <v>26.993885350510258</v>
      </c>
      <c r="E18" s="101">
        <v>57.112664249008546</v>
      </c>
      <c r="F18" s="101">
        <v>97.652816779665201</v>
      </c>
      <c r="G18" s="101">
        <v>153.55251377079796</v>
      </c>
      <c r="H18" s="101">
        <v>236.49058260342412</v>
      </c>
      <c r="I18" s="101">
        <v>79.409261164695536</v>
      </c>
    </row>
    <row r="19" spans="1:9">
      <c r="A19" s="32" t="s">
        <v>233</v>
      </c>
      <c r="B19" s="100">
        <v>172.28264756171296</v>
      </c>
      <c r="C19" s="100">
        <v>400.13504526046984</v>
      </c>
      <c r="D19" s="100">
        <v>1346.2466379966411</v>
      </c>
      <c r="E19" s="100">
        <v>3212.9113364296636</v>
      </c>
      <c r="F19" s="100">
        <v>5277.5957824210409</v>
      </c>
      <c r="G19" s="100">
        <v>6705.9373333808899</v>
      </c>
      <c r="H19" s="100">
        <v>7498.1081589564556</v>
      </c>
      <c r="I19" s="100">
        <v>3388.6829182502188</v>
      </c>
    </row>
    <row r="20" spans="1:9">
      <c r="A20" s="32" t="s">
        <v>232</v>
      </c>
      <c r="B20" s="100">
        <v>17.683350995013555</v>
      </c>
      <c r="C20" s="100">
        <v>46.6946910966589</v>
      </c>
      <c r="D20" s="100">
        <v>221.13005467278006</v>
      </c>
      <c r="E20" s="100">
        <v>825.06758331936135</v>
      </c>
      <c r="F20" s="100">
        <v>1766.9465117664236</v>
      </c>
      <c r="G20" s="100">
        <v>2999.7155757487626</v>
      </c>
      <c r="H20" s="100">
        <v>4359.6588414825346</v>
      </c>
      <c r="I20" s="100">
        <v>1337.6092822412415</v>
      </c>
    </row>
    <row r="21" spans="1:9">
      <c r="A21" s="32" t="s">
        <v>231</v>
      </c>
      <c r="B21" s="100">
        <v>5.9811334247839962</v>
      </c>
      <c r="C21" s="100">
        <v>15.966817450284561</v>
      </c>
      <c r="D21" s="100">
        <v>76.299504158609025</v>
      </c>
      <c r="E21" s="100">
        <v>295.2090156515419</v>
      </c>
      <c r="F21" s="100">
        <v>673.80734124879962</v>
      </c>
      <c r="G21" s="100">
        <v>1350.8414293644719</v>
      </c>
      <c r="H21" s="100">
        <v>2218.3665363630662</v>
      </c>
      <c r="I21" s="100">
        <v>593.2326606441095</v>
      </c>
    </row>
    <row r="22" spans="1:9">
      <c r="A22" s="32" t="s">
        <v>230</v>
      </c>
      <c r="B22" s="102">
        <v>53.5</v>
      </c>
      <c r="C22" s="102">
        <v>75.099999999999994</v>
      </c>
      <c r="D22" s="102">
        <v>168.7</v>
      </c>
      <c r="E22" s="102">
        <v>368.9</v>
      </c>
      <c r="F22" s="102">
        <v>510.8</v>
      </c>
      <c r="G22" s="102">
        <v>659.2</v>
      </c>
      <c r="H22" s="102">
        <v>887.6</v>
      </c>
      <c r="I22" s="102">
        <v>373.3</v>
      </c>
    </row>
    <row r="23" spans="1:9">
      <c r="A23" s="1" t="s">
        <v>201</v>
      </c>
      <c r="B23" s="100">
        <v>163.67501641561074</v>
      </c>
      <c r="C23" s="100">
        <v>169.84733793299523</v>
      </c>
      <c r="D23" s="100">
        <v>228.34147189692644</v>
      </c>
      <c r="E23" s="100">
        <v>332.14855170967263</v>
      </c>
      <c r="F23" s="100">
        <v>398.10737742189008</v>
      </c>
      <c r="G23" s="100">
        <v>395.88929220430629</v>
      </c>
      <c r="H23" s="100">
        <v>333.31939711938458</v>
      </c>
      <c r="I23" s="100">
        <v>290.08864944236717</v>
      </c>
    </row>
    <row r="24" spans="1:9">
      <c r="A24" s="32" t="s">
        <v>229</v>
      </c>
      <c r="B24" s="101">
        <v>42.101978324892571</v>
      </c>
      <c r="C24" s="101">
        <v>87.055962552863107</v>
      </c>
      <c r="D24" s="101">
        <v>193.0220881644685</v>
      </c>
      <c r="E24" s="101">
        <v>349.1153548900798</v>
      </c>
      <c r="F24" s="101">
        <v>476.36618789378184</v>
      </c>
      <c r="G24" s="101">
        <v>497.47722090984666</v>
      </c>
      <c r="H24" s="101">
        <v>522.71254468298594</v>
      </c>
      <c r="I24" s="101">
        <v>308.06419832239067</v>
      </c>
    </row>
    <row r="25" spans="1:9">
      <c r="A25" s="32" t="s">
        <v>228</v>
      </c>
      <c r="B25" s="101">
        <v>9.3097642003159606</v>
      </c>
      <c r="C25" s="101">
        <v>21.449858100938716</v>
      </c>
      <c r="D25" s="101">
        <v>72.008786185995845</v>
      </c>
      <c r="E25" s="101">
        <v>182.53341090858567</v>
      </c>
      <c r="F25" s="101">
        <v>252.06397261885911</v>
      </c>
      <c r="G25" s="101">
        <v>228.6734398049453</v>
      </c>
      <c r="H25" s="101">
        <v>159.60449024813431</v>
      </c>
      <c r="I25" s="101">
        <v>134.88524332360851</v>
      </c>
    </row>
    <row r="26" spans="1:9" ht="22.5">
      <c r="A26" s="32" t="s">
        <v>227</v>
      </c>
      <c r="B26" s="101">
        <v>211.81013802115501</v>
      </c>
      <c r="C26" s="101">
        <v>273.27626909545063</v>
      </c>
      <c r="D26" s="101">
        <v>644.75188735133986</v>
      </c>
      <c r="E26" s="101">
        <v>1286.4577523260887</v>
      </c>
      <c r="F26" s="101">
        <v>1864.7300746560288</v>
      </c>
      <c r="G26" s="101">
        <v>2111.5985648921705</v>
      </c>
      <c r="H26" s="101">
        <v>2307.7743169513137</v>
      </c>
      <c r="I26" s="101">
        <v>1216.6657322576075</v>
      </c>
    </row>
    <row r="27" spans="1:9">
      <c r="A27" s="32" t="s">
        <v>226</v>
      </c>
      <c r="B27" s="100">
        <v>5.9551284968501532</v>
      </c>
      <c r="C27" s="100">
        <v>14.976823999472003</v>
      </c>
      <c r="D27" s="100">
        <v>80.71066333747099</v>
      </c>
      <c r="E27" s="100">
        <v>433.13442985195462</v>
      </c>
      <c r="F27" s="100">
        <v>1120.4941621861913</v>
      </c>
      <c r="G27" s="100">
        <v>1741.2068550817287</v>
      </c>
      <c r="H27" s="100">
        <v>1988.3353889248908</v>
      </c>
      <c r="I27" s="100">
        <v>713.32244766165491</v>
      </c>
    </row>
  </sheetData>
  <mergeCells count="5">
    <mergeCell ref="A16:I16"/>
    <mergeCell ref="B2:H2"/>
    <mergeCell ref="A2:A3"/>
    <mergeCell ref="I2:I3"/>
    <mergeCell ref="A4:I4"/>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F122F-4220-4697-869F-0B2B9B7D5C9C}">
  <sheetPr codeName="Munka15"/>
  <dimension ref="A1:E20"/>
  <sheetViews>
    <sheetView zoomScaleNormal="100" workbookViewId="0"/>
  </sheetViews>
  <sheetFormatPr defaultRowHeight="11.25"/>
  <cols>
    <col min="1" max="1" width="18" style="1" customWidth="1"/>
    <col min="2" max="5" width="17.140625" style="1" customWidth="1"/>
    <col min="6" max="16384" width="9.140625" style="1"/>
  </cols>
  <sheetData>
    <row r="1" spans="1:5" s="10" customFormat="1" ht="12" thickBot="1">
      <c r="A1" s="31" t="s">
        <v>250</v>
      </c>
      <c r="B1" s="31"/>
      <c r="C1" s="31"/>
      <c r="D1" s="31"/>
    </row>
    <row r="2" spans="1:5">
      <c r="A2" s="111" t="s">
        <v>249</v>
      </c>
      <c r="B2" s="111" t="s">
        <v>248</v>
      </c>
      <c r="C2" s="111" t="s">
        <v>247</v>
      </c>
      <c r="D2" s="111" t="s">
        <v>246</v>
      </c>
      <c r="E2" s="110" t="s">
        <v>6</v>
      </c>
    </row>
    <row r="3" spans="1:5">
      <c r="A3" s="109">
        <v>1990</v>
      </c>
      <c r="B3" s="108">
        <v>39</v>
      </c>
      <c r="C3" s="108" t="s">
        <v>67</v>
      </c>
      <c r="D3" s="108">
        <v>1</v>
      </c>
      <c r="E3" s="108">
        <v>40</v>
      </c>
    </row>
    <row r="4" spans="1:5">
      <c r="A4" s="106">
        <v>1991</v>
      </c>
      <c r="B4" s="105">
        <v>43</v>
      </c>
      <c r="C4" s="105">
        <v>6</v>
      </c>
      <c r="D4" s="105">
        <v>6</v>
      </c>
      <c r="E4" s="105">
        <v>55</v>
      </c>
    </row>
    <row r="5" spans="1:5">
      <c r="A5" s="106">
        <v>1992</v>
      </c>
      <c r="B5" s="105">
        <v>45</v>
      </c>
      <c r="C5" s="105">
        <v>4</v>
      </c>
      <c r="D5" s="105">
        <v>13</v>
      </c>
      <c r="E5" s="105">
        <v>62</v>
      </c>
    </row>
    <row r="6" spans="1:5">
      <c r="A6" s="106">
        <v>1998</v>
      </c>
      <c r="B6" s="105">
        <v>36</v>
      </c>
      <c r="C6" s="105">
        <v>7</v>
      </c>
      <c r="D6" s="105">
        <v>13</v>
      </c>
      <c r="E6" s="105">
        <v>56</v>
      </c>
    </row>
    <row r="7" spans="1:5">
      <c r="A7" s="106">
        <v>1994</v>
      </c>
      <c r="B7" s="105">
        <v>38</v>
      </c>
      <c r="C7" s="105">
        <v>4</v>
      </c>
      <c r="D7" s="105">
        <v>23</v>
      </c>
      <c r="E7" s="105">
        <v>65</v>
      </c>
    </row>
    <row r="8" spans="1:5">
      <c r="A8" s="106">
        <v>1995</v>
      </c>
      <c r="B8" s="105">
        <v>53</v>
      </c>
      <c r="C8" s="105">
        <v>4</v>
      </c>
      <c r="D8" s="105">
        <v>24</v>
      </c>
      <c r="E8" s="105">
        <v>81</v>
      </c>
    </row>
    <row r="9" spans="1:5">
      <c r="A9" s="106">
        <v>1996</v>
      </c>
      <c r="B9" s="105">
        <v>38</v>
      </c>
      <c r="C9" s="105">
        <v>11</v>
      </c>
      <c r="D9" s="105">
        <v>13</v>
      </c>
      <c r="E9" s="105">
        <v>62</v>
      </c>
    </row>
    <row r="10" spans="1:5">
      <c r="A10" s="106">
        <v>1997</v>
      </c>
      <c r="B10" s="105">
        <v>50</v>
      </c>
      <c r="C10" s="105">
        <v>11</v>
      </c>
      <c r="D10" s="107">
        <v>11</v>
      </c>
      <c r="E10" s="105">
        <v>72</v>
      </c>
    </row>
    <row r="11" spans="1:5">
      <c r="A11" s="106">
        <v>1998</v>
      </c>
      <c r="B11" s="105">
        <v>58</v>
      </c>
      <c r="C11" s="105">
        <v>16</v>
      </c>
      <c r="D11" s="107" t="s">
        <v>67</v>
      </c>
      <c r="E11" s="105">
        <v>74</v>
      </c>
    </row>
    <row r="12" spans="1:5">
      <c r="A12" s="106">
        <v>1999</v>
      </c>
      <c r="B12" s="105">
        <v>51</v>
      </c>
      <c r="C12" s="105">
        <v>11</v>
      </c>
      <c r="D12" s="107" t="s">
        <v>67</v>
      </c>
      <c r="E12" s="105">
        <v>62</v>
      </c>
    </row>
    <row r="13" spans="1:5">
      <c r="A13" s="106">
        <v>2000</v>
      </c>
      <c r="B13" s="105">
        <v>38</v>
      </c>
      <c r="C13" s="105">
        <v>10</v>
      </c>
      <c r="D13" s="107" t="s">
        <v>67</v>
      </c>
      <c r="E13" s="105">
        <v>48</v>
      </c>
    </row>
    <row r="14" spans="1:5">
      <c r="A14" s="106">
        <v>2001</v>
      </c>
      <c r="B14" s="105">
        <v>55</v>
      </c>
      <c r="C14" s="105">
        <v>27</v>
      </c>
      <c r="D14" s="107" t="s">
        <v>67</v>
      </c>
      <c r="E14" s="105">
        <v>82</v>
      </c>
    </row>
    <row r="15" spans="1:5">
      <c r="A15" s="106">
        <v>2002</v>
      </c>
      <c r="B15" s="105">
        <v>65</v>
      </c>
      <c r="C15" s="105">
        <v>13</v>
      </c>
      <c r="D15" s="107" t="s">
        <v>67</v>
      </c>
      <c r="E15" s="105">
        <v>78</v>
      </c>
    </row>
    <row r="16" spans="1:5">
      <c r="A16" s="106">
        <v>2003</v>
      </c>
      <c r="B16" s="105">
        <v>53</v>
      </c>
      <c r="C16" s="105">
        <v>10</v>
      </c>
      <c r="D16" s="107" t="s">
        <v>67</v>
      </c>
      <c r="E16" s="105">
        <v>63</v>
      </c>
    </row>
    <row r="17" spans="1:5">
      <c r="A17" s="106">
        <v>2004</v>
      </c>
      <c r="B17" s="105">
        <v>63</v>
      </c>
      <c r="C17" s="105">
        <v>12</v>
      </c>
      <c r="D17" s="107" t="s">
        <v>67</v>
      </c>
      <c r="E17" s="105">
        <v>75</v>
      </c>
    </row>
    <row r="18" spans="1:5">
      <c r="A18" s="106">
        <v>2005</v>
      </c>
      <c r="B18" s="105">
        <v>80</v>
      </c>
      <c r="C18" s="105">
        <v>14</v>
      </c>
      <c r="D18" s="107">
        <v>12</v>
      </c>
      <c r="E18" s="105">
        <v>106</v>
      </c>
    </row>
    <row r="19" spans="1:5">
      <c r="A19" s="106">
        <v>2006</v>
      </c>
      <c r="B19" s="105">
        <v>49</v>
      </c>
      <c r="C19" s="105">
        <v>13</v>
      </c>
      <c r="D19" s="105">
        <v>19</v>
      </c>
      <c r="E19" s="105">
        <v>81</v>
      </c>
    </row>
    <row r="20" spans="1:5">
      <c r="A20" s="106">
        <v>2007</v>
      </c>
      <c r="B20" s="105">
        <v>86</v>
      </c>
      <c r="C20" s="105">
        <v>11</v>
      </c>
      <c r="D20" s="105">
        <v>22</v>
      </c>
      <c r="E20" s="105">
        <v>119</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48EB2-332E-4DA7-8D9E-36955AB49D68}">
  <sheetPr codeName="Munka16"/>
  <dimension ref="A1:G21"/>
  <sheetViews>
    <sheetView zoomScaleNormal="100" workbookViewId="0"/>
  </sheetViews>
  <sheetFormatPr defaultRowHeight="11.25"/>
  <cols>
    <col min="1" max="1" width="10.85546875" style="1" customWidth="1"/>
    <col min="2" max="2" width="14.5703125" style="1" customWidth="1"/>
    <col min="3" max="4" width="12.140625" style="1" customWidth="1"/>
    <col min="5" max="5" width="13.42578125" style="1" customWidth="1"/>
    <col min="6" max="7" width="12.140625" style="1" customWidth="1"/>
    <col min="8" max="16384" width="9.140625" style="1"/>
  </cols>
  <sheetData>
    <row r="1" spans="1:7" ht="12" thickBot="1">
      <c r="A1" s="31" t="s">
        <v>257</v>
      </c>
      <c r="B1" s="31"/>
      <c r="C1" s="31"/>
      <c r="D1" s="31"/>
      <c r="E1" s="31"/>
    </row>
    <row r="2" spans="1:7">
      <c r="A2" s="300" t="s">
        <v>249</v>
      </c>
      <c r="B2" s="315" t="s">
        <v>256</v>
      </c>
      <c r="C2" s="316"/>
      <c r="D2" s="317"/>
      <c r="E2" s="308" t="s">
        <v>255</v>
      </c>
      <c r="F2" s="316"/>
      <c r="G2" s="316"/>
    </row>
    <row r="3" spans="1:7">
      <c r="A3" s="301"/>
      <c r="B3" s="114" t="s">
        <v>254</v>
      </c>
      <c r="C3" s="114" t="s">
        <v>253</v>
      </c>
      <c r="D3" s="114" t="s">
        <v>252</v>
      </c>
      <c r="E3" s="114" t="s">
        <v>254</v>
      </c>
      <c r="F3" s="114" t="s">
        <v>253</v>
      </c>
      <c r="G3" s="113" t="s">
        <v>252</v>
      </c>
    </row>
    <row r="4" spans="1:7" s="14" customFormat="1">
      <c r="A4" s="109">
        <v>1990</v>
      </c>
      <c r="B4" s="105">
        <v>17</v>
      </c>
      <c r="C4" s="105">
        <v>2</v>
      </c>
      <c r="D4" s="105">
        <v>19</v>
      </c>
      <c r="E4" s="105">
        <v>6</v>
      </c>
      <c r="F4" s="105">
        <v>1</v>
      </c>
      <c r="G4" s="105">
        <v>7</v>
      </c>
    </row>
    <row r="5" spans="1:7">
      <c r="A5" s="64">
        <v>1996</v>
      </c>
      <c r="B5" s="112">
        <v>29</v>
      </c>
      <c r="C5" s="112">
        <v>1</v>
      </c>
      <c r="D5" s="112">
        <v>30</v>
      </c>
      <c r="E5" s="112">
        <v>16</v>
      </c>
      <c r="F5" s="112">
        <v>2</v>
      </c>
      <c r="G5" s="112">
        <v>18</v>
      </c>
    </row>
    <row r="6" spans="1:7">
      <c r="A6" s="64">
        <v>1992</v>
      </c>
      <c r="B6" s="112">
        <v>31</v>
      </c>
      <c r="C6" s="112">
        <v>2</v>
      </c>
      <c r="D6" s="112">
        <v>33</v>
      </c>
      <c r="E6" s="112">
        <v>16</v>
      </c>
      <c r="F6" s="112" t="s">
        <v>251</v>
      </c>
      <c r="G6" s="112">
        <v>16</v>
      </c>
    </row>
    <row r="7" spans="1:7">
      <c r="A7" s="64">
        <v>1993</v>
      </c>
      <c r="B7" s="112">
        <v>28</v>
      </c>
      <c r="C7" s="112">
        <v>4</v>
      </c>
      <c r="D7" s="112">
        <v>32</v>
      </c>
      <c r="E7" s="112">
        <v>23</v>
      </c>
      <c r="F7" s="112">
        <v>1</v>
      </c>
      <c r="G7" s="112">
        <v>24</v>
      </c>
    </row>
    <row r="8" spans="1:7">
      <c r="A8" s="64">
        <v>1994</v>
      </c>
      <c r="B8" s="112">
        <v>22</v>
      </c>
      <c r="C8" s="112">
        <v>1</v>
      </c>
      <c r="D8" s="112">
        <v>23</v>
      </c>
      <c r="E8" s="112">
        <v>34</v>
      </c>
      <c r="F8" s="112" t="s">
        <v>251</v>
      </c>
      <c r="G8" s="112">
        <v>34</v>
      </c>
    </row>
    <row r="9" spans="1:7">
      <c r="A9" s="64">
        <v>1995</v>
      </c>
      <c r="B9" s="112">
        <v>28</v>
      </c>
      <c r="C9" s="112">
        <v>3</v>
      </c>
      <c r="D9" s="112">
        <v>31</v>
      </c>
      <c r="E9" s="112">
        <v>12</v>
      </c>
      <c r="F9" s="112">
        <v>1</v>
      </c>
      <c r="G9" s="112">
        <v>13</v>
      </c>
    </row>
    <row r="10" spans="1:7">
      <c r="A10" s="64">
        <v>1996</v>
      </c>
      <c r="B10" s="112">
        <v>41</v>
      </c>
      <c r="C10" s="112">
        <v>5</v>
      </c>
      <c r="D10" s="112">
        <v>46</v>
      </c>
      <c r="E10" s="112">
        <v>23</v>
      </c>
      <c r="F10" s="112">
        <v>2</v>
      </c>
      <c r="G10" s="112">
        <v>25</v>
      </c>
    </row>
    <row r="11" spans="1:7">
      <c r="A11" s="64">
        <v>1997</v>
      </c>
      <c r="B11" s="112">
        <v>25</v>
      </c>
      <c r="C11" s="112">
        <v>6</v>
      </c>
      <c r="D11" s="112">
        <v>31</v>
      </c>
      <c r="E11" s="112">
        <v>22</v>
      </c>
      <c r="F11" s="112">
        <v>3</v>
      </c>
      <c r="G11" s="112">
        <v>25</v>
      </c>
    </row>
    <row r="12" spans="1:7">
      <c r="A12" s="64">
        <v>1998</v>
      </c>
      <c r="B12" s="112">
        <v>32</v>
      </c>
      <c r="C12" s="112">
        <v>4</v>
      </c>
      <c r="D12" s="112">
        <v>36</v>
      </c>
      <c r="E12" s="112">
        <v>20</v>
      </c>
      <c r="F12" s="112" t="s">
        <v>251</v>
      </c>
      <c r="G12" s="112">
        <v>20</v>
      </c>
    </row>
    <row r="13" spans="1:7">
      <c r="A13" s="64">
        <v>1999</v>
      </c>
      <c r="B13" s="112">
        <v>35</v>
      </c>
      <c r="C13" s="112">
        <v>2</v>
      </c>
      <c r="D13" s="112">
        <v>37</v>
      </c>
      <c r="E13" s="112">
        <v>11</v>
      </c>
      <c r="F13" s="112" t="s">
        <v>251</v>
      </c>
      <c r="G13" s="112">
        <v>11</v>
      </c>
    </row>
    <row r="14" spans="1:7">
      <c r="A14" s="64">
        <v>2000</v>
      </c>
      <c r="B14" s="112">
        <v>25</v>
      </c>
      <c r="C14" s="112">
        <v>2</v>
      </c>
      <c r="D14" s="112">
        <v>27</v>
      </c>
      <c r="E14" s="112">
        <v>10</v>
      </c>
      <c r="F14" s="112">
        <v>5</v>
      </c>
      <c r="G14" s="112">
        <v>15</v>
      </c>
    </row>
    <row r="15" spans="1:7">
      <c r="A15" s="64">
        <v>2001</v>
      </c>
      <c r="B15" s="112">
        <v>17</v>
      </c>
      <c r="C15" s="112">
        <v>3</v>
      </c>
      <c r="D15" s="112">
        <v>20</v>
      </c>
      <c r="E15" s="112">
        <v>5</v>
      </c>
      <c r="F15" s="112">
        <v>3</v>
      </c>
      <c r="G15" s="112">
        <v>8</v>
      </c>
    </row>
    <row r="16" spans="1:7">
      <c r="A16" s="64">
        <v>2002</v>
      </c>
      <c r="B16" s="112">
        <v>19</v>
      </c>
      <c r="C16" s="112">
        <v>7</v>
      </c>
      <c r="D16" s="112">
        <v>26</v>
      </c>
      <c r="E16" s="112">
        <v>8</v>
      </c>
      <c r="F16" s="112">
        <v>2</v>
      </c>
      <c r="G16" s="112">
        <v>10</v>
      </c>
    </row>
    <row r="17" spans="1:7">
      <c r="A17" s="64">
        <v>2003</v>
      </c>
      <c r="B17" s="112">
        <v>22</v>
      </c>
      <c r="C17" s="112">
        <v>4</v>
      </c>
      <c r="D17" s="112">
        <v>26</v>
      </c>
      <c r="E17" s="112">
        <v>9</v>
      </c>
      <c r="F17" s="112">
        <v>1</v>
      </c>
      <c r="G17" s="112">
        <v>10</v>
      </c>
    </row>
    <row r="18" spans="1:7">
      <c r="A18" s="64">
        <v>2004</v>
      </c>
      <c r="B18" s="112">
        <v>19</v>
      </c>
      <c r="C18" s="112">
        <v>4</v>
      </c>
      <c r="D18" s="112">
        <v>23</v>
      </c>
      <c r="E18" s="112">
        <v>11</v>
      </c>
      <c r="F18" s="112">
        <v>2</v>
      </c>
      <c r="G18" s="112">
        <v>13</v>
      </c>
    </row>
    <row r="19" spans="1:7">
      <c r="A19" s="106">
        <v>2005</v>
      </c>
      <c r="B19" s="112">
        <v>29</v>
      </c>
      <c r="C19" s="112">
        <v>4</v>
      </c>
      <c r="D19" s="112">
        <v>33</v>
      </c>
      <c r="E19" s="112">
        <v>6</v>
      </c>
      <c r="F19" s="112" t="s">
        <v>251</v>
      </c>
      <c r="G19" s="112">
        <v>6</v>
      </c>
    </row>
    <row r="20" spans="1:7" s="106" customFormat="1">
      <c r="A20" s="106">
        <v>2006</v>
      </c>
      <c r="B20" s="112">
        <v>15</v>
      </c>
      <c r="C20" s="112">
        <v>7</v>
      </c>
      <c r="D20" s="112">
        <v>22</v>
      </c>
      <c r="E20" s="112">
        <v>5</v>
      </c>
      <c r="F20" s="112">
        <v>1</v>
      </c>
      <c r="G20" s="112">
        <v>6</v>
      </c>
    </row>
    <row r="21" spans="1:7">
      <c r="A21" s="106">
        <v>2007</v>
      </c>
      <c r="B21" s="112">
        <v>17</v>
      </c>
      <c r="C21" s="112">
        <v>6</v>
      </c>
      <c r="D21" s="112">
        <v>23</v>
      </c>
      <c r="E21" s="112">
        <v>9</v>
      </c>
      <c r="F21" s="112">
        <v>1</v>
      </c>
      <c r="G21" s="112">
        <v>10</v>
      </c>
    </row>
  </sheetData>
  <mergeCells count="3">
    <mergeCell ref="B2:D2"/>
    <mergeCell ref="E2:G2"/>
    <mergeCell ref="A2:A3"/>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74789F-85B5-442F-B719-C96C0559148E}">
  <sheetPr codeName="Munka17"/>
  <dimension ref="A1:E19"/>
  <sheetViews>
    <sheetView zoomScaleNormal="100" workbookViewId="0"/>
  </sheetViews>
  <sheetFormatPr defaultRowHeight="11.25"/>
  <cols>
    <col min="1" max="1" width="22.140625" style="1" customWidth="1"/>
    <col min="2" max="5" width="10.5703125" style="1" customWidth="1"/>
    <col min="6" max="16384" width="9.140625" style="1"/>
  </cols>
  <sheetData>
    <row r="1" spans="1:5" ht="12" thickBot="1">
      <c r="A1" s="31" t="s">
        <v>276</v>
      </c>
    </row>
    <row r="2" spans="1:5">
      <c r="A2" s="118" t="s">
        <v>275</v>
      </c>
      <c r="B2" s="26">
        <v>2000</v>
      </c>
      <c r="C2" s="26">
        <v>2005</v>
      </c>
      <c r="D2" s="26">
        <v>2006</v>
      </c>
      <c r="E2" s="40">
        <v>2007</v>
      </c>
    </row>
    <row r="3" spans="1:5" s="14" customFormat="1">
      <c r="A3" s="117" t="s">
        <v>274</v>
      </c>
      <c r="B3" s="116">
        <v>11507</v>
      </c>
      <c r="C3" s="116">
        <v>8157</v>
      </c>
      <c r="D3" s="116">
        <v>9752</v>
      </c>
      <c r="E3" s="53">
        <v>6891</v>
      </c>
    </row>
    <row r="4" spans="1:5">
      <c r="A4" s="6" t="s">
        <v>273</v>
      </c>
      <c r="B4" s="3">
        <v>520</v>
      </c>
      <c r="C4" s="2">
        <v>109</v>
      </c>
      <c r="D4" s="53">
        <v>107</v>
      </c>
      <c r="E4" s="53">
        <v>87</v>
      </c>
    </row>
    <row r="5" spans="1:5">
      <c r="A5" s="6" t="s">
        <v>272</v>
      </c>
      <c r="B5" s="3">
        <v>8644</v>
      </c>
      <c r="C5" s="53">
        <v>8293</v>
      </c>
      <c r="D5" s="53">
        <v>6829</v>
      </c>
      <c r="E5" s="53">
        <v>5856</v>
      </c>
    </row>
    <row r="6" spans="1:5" s="14" customFormat="1">
      <c r="A6" s="35" t="s">
        <v>271</v>
      </c>
      <c r="B6" s="53">
        <v>35080</v>
      </c>
      <c r="C6" s="53">
        <v>32961</v>
      </c>
      <c r="D6" s="53">
        <v>41307</v>
      </c>
      <c r="E6" s="53">
        <v>29562</v>
      </c>
    </row>
    <row r="7" spans="1:5">
      <c r="A7" s="6" t="s">
        <v>270</v>
      </c>
      <c r="B7" s="3">
        <v>779</v>
      </c>
      <c r="C7" s="3">
        <v>481</v>
      </c>
      <c r="D7" s="3">
        <v>445</v>
      </c>
      <c r="E7" s="53">
        <v>384</v>
      </c>
    </row>
    <row r="8" spans="1:5">
      <c r="A8" s="6" t="s">
        <v>269</v>
      </c>
      <c r="B8" s="3">
        <v>5702</v>
      </c>
      <c r="C8" s="53">
        <v>3543</v>
      </c>
      <c r="D8" s="53">
        <v>6720</v>
      </c>
      <c r="E8" s="53">
        <v>7202</v>
      </c>
    </row>
    <row r="9" spans="1:5">
      <c r="A9" s="6" t="s">
        <v>268</v>
      </c>
      <c r="B9" s="3">
        <v>107</v>
      </c>
      <c r="C9" s="2">
        <v>32</v>
      </c>
      <c r="D9" s="53">
        <v>22</v>
      </c>
      <c r="E9" s="53" t="s">
        <v>67</v>
      </c>
    </row>
    <row r="10" spans="1:5" s="14" customFormat="1">
      <c r="A10" s="38" t="s">
        <v>267</v>
      </c>
      <c r="B10" s="53">
        <v>223</v>
      </c>
      <c r="C10" s="33">
        <v>72</v>
      </c>
      <c r="D10" s="53">
        <v>30</v>
      </c>
      <c r="E10" s="53">
        <v>16</v>
      </c>
    </row>
    <row r="11" spans="1:5">
      <c r="A11" s="6" t="s">
        <v>266</v>
      </c>
      <c r="B11" s="3">
        <v>43728</v>
      </c>
      <c r="C11" s="53">
        <v>52608</v>
      </c>
      <c r="D11" s="53">
        <v>46372</v>
      </c>
      <c r="E11" s="53">
        <v>48313</v>
      </c>
    </row>
    <row r="12" spans="1:5">
      <c r="A12" s="6" t="s">
        <v>265</v>
      </c>
      <c r="B12" s="3">
        <v>316</v>
      </c>
      <c r="C12" s="2">
        <v>220</v>
      </c>
      <c r="D12" s="53">
        <v>217</v>
      </c>
      <c r="E12" s="53">
        <v>239</v>
      </c>
    </row>
    <row r="13" spans="1:5">
      <c r="A13" s="6" t="s">
        <v>264</v>
      </c>
      <c r="B13" s="3">
        <v>98</v>
      </c>
      <c r="C13" s="2">
        <v>32</v>
      </c>
      <c r="D13" s="53">
        <v>35</v>
      </c>
      <c r="E13" s="53">
        <v>49</v>
      </c>
    </row>
    <row r="14" spans="1:5" s="14" customFormat="1">
      <c r="A14" s="35" t="s">
        <v>263</v>
      </c>
      <c r="B14" s="115">
        <v>218</v>
      </c>
      <c r="C14" s="34">
        <v>188</v>
      </c>
      <c r="D14" s="115">
        <v>182</v>
      </c>
      <c r="E14" s="115">
        <v>188</v>
      </c>
    </row>
    <row r="15" spans="1:5">
      <c r="A15" s="6" t="s">
        <v>262</v>
      </c>
      <c r="B15" s="3">
        <v>197</v>
      </c>
      <c r="C15" s="2">
        <v>69</v>
      </c>
      <c r="D15" s="53">
        <v>87</v>
      </c>
      <c r="E15" s="53">
        <v>57</v>
      </c>
    </row>
    <row r="16" spans="1:5">
      <c r="A16" s="6" t="s">
        <v>261</v>
      </c>
      <c r="B16" s="3">
        <v>121</v>
      </c>
      <c r="C16" s="2">
        <v>125</v>
      </c>
      <c r="D16" s="53">
        <v>115</v>
      </c>
      <c r="E16" s="53">
        <v>145</v>
      </c>
    </row>
    <row r="17" spans="1:5">
      <c r="A17" s="6" t="s">
        <v>260</v>
      </c>
      <c r="B17" s="3">
        <v>1106</v>
      </c>
      <c r="C17" s="53">
        <v>1433</v>
      </c>
      <c r="D17" s="53">
        <v>1231</v>
      </c>
      <c r="E17" s="53">
        <v>947</v>
      </c>
    </row>
    <row r="18" spans="1:5">
      <c r="A18" s="6" t="s">
        <v>259</v>
      </c>
      <c r="B18" s="3">
        <v>10</v>
      </c>
      <c r="C18" s="2">
        <v>3</v>
      </c>
      <c r="D18" s="53">
        <v>7</v>
      </c>
      <c r="E18" s="53">
        <v>4</v>
      </c>
    </row>
    <row r="19" spans="1:5">
      <c r="A19" s="6" t="s">
        <v>258</v>
      </c>
      <c r="B19" s="3">
        <v>27</v>
      </c>
      <c r="C19" s="2">
        <v>33</v>
      </c>
      <c r="D19" s="53">
        <v>22</v>
      </c>
      <c r="E19" s="53">
        <v>23</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612F7F-5EB8-4859-BE0B-69D8EE44CE7E}">
  <sheetPr codeName="Munka18"/>
  <dimension ref="A1:I10"/>
  <sheetViews>
    <sheetView zoomScaleNormal="100" workbookViewId="0"/>
  </sheetViews>
  <sheetFormatPr defaultRowHeight="11.25"/>
  <cols>
    <col min="1" max="1" width="11.85546875" style="1" customWidth="1"/>
    <col min="2" max="9" width="7.5703125" style="1" customWidth="1"/>
    <col min="10" max="16384" width="9.140625" style="1"/>
  </cols>
  <sheetData>
    <row r="1" spans="1:9" ht="12" thickBot="1">
      <c r="A1" s="31" t="s">
        <v>285</v>
      </c>
      <c r="B1" s="31"/>
      <c r="C1" s="31"/>
      <c r="D1" s="31"/>
      <c r="E1" s="31"/>
      <c r="F1" s="31"/>
    </row>
    <row r="2" spans="1:9" s="9" customFormat="1">
      <c r="A2" s="317" t="s">
        <v>275</v>
      </c>
      <c r="B2" s="298" t="s">
        <v>284</v>
      </c>
      <c r="C2" s="26" t="s">
        <v>283</v>
      </c>
      <c r="D2" s="26" t="s">
        <v>282</v>
      </c>
      <c r="E2" s="26" t="s">
        <v>281</v>
      </c>
      <c r="F2" s="26" t="s">
        <v>280</v>
      </c>
      <c r="G2" s="26" t="s">
        <v>279</v>
      </c>
      <c r="H2" s="298" t="s">
        <v>278</v>
      </c>
      <c r="I2" s="308" t="s">
        <v>6</v>
      </c>
    </row>
    <row r="3" spans="1:9" s="9" customFormat="1">
      <c r="A3" s="302"/>
      <c r="B3" s="307"/>
      <c r="C3" s="296" t="s">
        <v>192</v>
      </c>
      <c r="D3" s="297"/>
      <c r="E3" s="297"/>
      <c r="F3" s="297"/>
      <c r="G3" s="305"/>
      <c r="H3" s="307"/>
      <c r="I3" s="309"/>
    </row>
    <row r="4" spans="1:9" s="14" customFormat="1">
      <c r="A4" s="120" t="s">
        <v>274</v>
      </c>
      <c r="B4" s="119">
        <v>531.94215257207873</v>
      </c>
      <c r="C4" s="119">
        <v>662.37577245081604</v>
      </c>
      <c r="D4" s="119">
        <v>336.86880961323772</v>
      </c>
      <c r="E4" s="119">
        <v>78.248562078775763</v>
      </c>
      <c r="F4" s="119">
        <v>39.278696767767961</v>
      </c>
      <c r="G4" s="119">
        <v>34.114775283936325</v>
      </c>
      <c r="H4" s="119">
        <v>35.419924280174811</v>
      </c>
      <c r="I4" s="119">
        <v>68.527755605619632</v>
      </c>
    </row>
    <row r="5" spans="1:9" s="14" customFormat="1" ht="22.5">
      <c r="A5" s="32" t="s">
        <v>271</v>
      </c>
      <c r="B5" s="119">
        <v>3061.4859532423875</v>
      </c>
      <c r="C5" s="119">
        <v>2570.4287727820038</v>
      </c>
      <c r="D5" s="119">
        <v>992.93121352049991</v>
      </c>
      <c r="E5" s="119">
        <v>377.46916365467092</v>
      </c>
      <c r="F5" s="119">
        <v>181.03681622462423</v>
      </c>
      <c r="G5" s="119">
        <v>114.83244529939721</v>
      </c>
      <c r="H5" s="119">
        <v>223.83742575505039</v>
      </c>
      <c r="I5" s="119">
        <v>293.98019318144355</v>
      </c>
    </row>
    <row r="6" spans="1:9" s="14" customFormat="1" ht="22.5">
      <c r="A6" s="32" t="s">
        <v>277</v>
      </c>
      <c r="B6" s="119">
        <v>2.0498734203162954</v>
      </c>
      <c r="C6" s="119">
        <v>2.567347955235721</v>
      </c>
      <c r="D6" s="119">
        <v>7.5379594743702878</v>
      </c>
      <c r="E6" s="119">
        <v>10.567711722323281</v>
      </c>
      <c r="F6" s="119">
        <v>4.5182975110417622</v>
      </c>
      <c r="G6" s="119">
        <v>2.1116936675222062</v>
      </c>
      <c r="H6" s="119">
        <v>1.7412123190771573</v>
      </c>
      <c r="I6" s="119">
        <v>3.8186994852064924</v>
      </c>
    </row>
    <row r="7" spans="1:9">
      <c r="A7" s="9" t="s">
        <v>269</v>
      </c>
      <c r="B7" s="119">
        <v>20.498734203162954</v>
      </c>
      <c r="C7" s="119">
        <v>222.84580251446062</v>
      </c>
      <c r="D7" s="119">
        <v>1147.5893475636146</v>
      </c>
      <c r="E7" s="119">
        <v>256.59353968472595</v>
      </c>
      <c r="F7" s="119">
        <v>4.4905778944096042</v>
      </c>
      <c r="G7" s="119">
        <v>0.36408511509003549</v>
      </c>
      <c r="H7" s="119">
        <v>0</v>
      </c>
      <c r="I7" s="119">
        <v>71.620504407440521</v>
      </c>
    </row>
    <row r="8" spans="1:9" s="14" customFormat="1">
      <c r="A8" s="10" t="s">
        <v>268</v>
      </c>
      <c r="B8" s="119" t="s">
        <v>67</v>
      </c>
      <c r="C8" s="119" t="s">
        <v>67</v>
      </c>
      <c r="D8" s="119" t="s">
        <v>67</v>
      </c>
      <c r="E8" s="119" t="s">
        <v>67</v>
      </c>
      <c r="F8" s="119" t="s">
        <v>67</v>
      </c>
      <c r="G8" s="119" t="s">
        <v>67</v>
      </c>
      <c r="H8" s="119" t="s">
        <v>67</v>
      </c>
      <c r="I8" s="119" t="s">
        <v>67</v>
      </c>
    </row>
    <row r="9" spans="1:9" s="14" customFormat="1" ht="22.5">
      <c r="A9" s="32" t="s">
        <v>267</v>
      </c>
      <c r="B9" s="119" t="s">
        <v>67</v>
      </c>
      <c r="C9" s="119" t="s">
        <v>67</v>
      </c>
      <c r="D9" s="119" t="s">
        <v>67</v>
      </c>
      <c r="E9" s="119">
        <v>0.59369166979344279</v>
      </c>
      <c r="F9" s="119">
        <v>0.27719616632158051</v>
      </c>
      <c r="G9" s="119">
        <v>3.6408511509003552E-2</v>
      </c>
      <c r="H9" s="119" t="s">
        <v>67</v>
      </c>
      <c r="I9" s="119">
        <v>0.15911247855027053</v>
      </c>
    </row>
    <row r="10" spans="1:9">
      <c r="A10" s="9" t="s">
        <v>266</v>
      </c>
      <c r="B10" s="119">
        <v>1673.7216476882554</v>
      </c>
      <c r="C10" s="119">
        <v>3214.8331095461695</v>
      </c>
      <c r="D10" s="119">
        <v>7237.7407435807136</v>
      </c>
      <c r="E10" s="119">
        <v>1252.4519465962469</v>
      </c>
      <c r="F10" s="119">
        <v>51.752524252239084</v>
      </c>
      <c r="G10" s="119">
        <v>5.2428256572965122</v>
      </c>
      <c r="H10" s="119">
        <v>0.68732065226729899</v>
      </c>
      <c r="I10" s="119">
        <v>480.45007351245124</v>
      </c>
    </row>
  </sheetData>
  <mergeCells count="5">
    <mergeCell ref="H2:H3"/>
    <mergeCell ref="I2:I3"/>
    <mergeCell ref="A2:A3"/>
    <mergeCell ref="C3:G3"/>
    <mergeCell ref="B2:B3"/>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31A78-A0E8-476F-B684-DB1DE4A1E1A0}">
  <sheetPr codeName="Munka19"/>
  <dimension ref="A1:E10"/>
  <sheetViews>
    <sheetView zoomScaleNormal="100" workbookViewId="0"/>
  </sheetViews>
  <sheetFormatPr defaultRowHeight="11.25"/>
  <cols>
    <col min="1" max="1" width="13.7109375" style="1" customWidth="1"/>
    <col min="2" max="5" width="17.7109375" style="1" customWidth="1"/>
    <col min="6" max="16384" width="9.140625" style="1"/>
  </cols>
  <sheetData>
    <row r="1" spans="1:5" s="10" customFormat="1">
      <c r="A1" s="122" t="s">
        <v>291</v>
      </c>
      <c r="B1" s="121"/>
      <c r="C1" s="121"/>
    </row>
    <row r="2" spans="1:5" ht="33.75">
      <c r="A2" s="114" t="s">
        <v>290</v>
      </c>
      <c r="B2" s="114" t="s">
        <v>289</v>
      </c>
      <c r="C2" s="114" t="s">
        <v>288</v>
      </c>
      <c r="D2" s="114" t="s">
        <v>287</v>
      </c>
      <c r="E2" s="113" t="s">
        <v>286</v>
      </c>
    </row>
    <row r="3" spans="1:5">
      <c r="A3" s="106">
        <v>2000</v>
      </c>
      <c r="B3" s="2">
        <v>548</v>
      </c>
      <c r="C3" s="2">
        <v>2705</v>
      </c>
      <c r="D3" s="53" t="s">
        <v>67</v>
      </c>
      <c r="E3" s="18">
        <v>26.5</v>
      </c>
    </row>
    <row r="4" spans="1:5">
      <c r="A4" s="106">
        <v>2001</v>
      </c>
      <c r="B4" s="2">
        <v>674</v>
      </c>
      <c r="C4" s="2">
        <v>4628</v>
      </c>
      <c r="D4" s="2">
        <v>3</v>
      </c>
      <c r="E4" s="18">
        <v>45.4</v>
      </c>
    </row>
    <row r="5" spans="1:5">
      <c r="A5" s="106">
        <v>2002</v>
      </c>
      <c r="B5" s="2">
        <v>674</v>
      </c>
      <c r="C5" s="2">
        <v>2959</v>
      </c>
      <c r="D5" s="2">
        <v>2</v>
      </c>
      <c r="E5" s="18">
        <v>29.1</v>
      </c>
    </row>
    <row r="6" spans="1:5">
      <c r="A6" s="106">
        <v>2003</v>
      </c>
      <c r="B6" s="2">
        <v>164</v>
      </c>
      <c r="C6" s="2">
        <v>2838</v>
      </c>
      <c r="D6" s="2">
        <v>1</v>
      </c>
      <c r="E6" s="18">
        <v>28</v>
      </c>
    </row>
    <row r="7" spans="1:5">
      <c r="A7" s="106">
        <v>2004</v>
      </c>
      <c r="B7" s="2">
        <v>183</v>
      </c>
      <c r="C7" s="2">
        <v>2281</v>
      </c>
      <c r="D7" s="2">
        <v>5</v>
      </c>
      <c r="E7" s="18">
        <v>22.6</v>
      </c>
    </row>
    <row r="8" spans="1:5">
      <c r="A8" s="106">
        <v>2005</v>
      </c>
      <c r="B8" s="2">
        <v>191</v>
      </c>
      <c r="C8" s="2">
        <v>2036</v>
      </c>
      <c r="D8" s="2">
        <v>1</v>
      </c>
      <c r="E8" s="18">
        <v>20.2</v>
      </c>
    </row>
    <row r="9" spans="1:5">
      <c r="A9" s="106">
        <v>2006</v>
      </c>
      <c r="B9" s="2">
        <v>172</v>
      </c>
      <c r="C9" s="2">
        <v>6857</v>
      </c>
      <c r="D9" s="2">
        <v>7</v>
      </c>
      <c r="E9" s="18">
        <v>68.099999999999994</v>
      </c>
    </row>
    <row r="10" spans="1:5">
      <c r="A10" s="106">
        <v>2007</v>
      </c>
      <c r="B10" s="2">
        <v>144</v>
      </c>
      <c r="C10" s="2">
        <v>1152</v>
      </c>
      <c r="D10" s="53" t="s">
        <v>67</v>
      </c>
      <c r="E10" s="18">
        <v>11.2</v>
      </c>
    </row>
  </sheetData>
  <pageMargins left="0.74803149606299213" right="0.74803149606299213" top="0.62992125984251968" bottom="0.86614173228346458" header="0.51181102362204722" footer="0.59055118110236227"/>
  <pageSetup paperSize="9" orientation="portrait" cellComments="atEnd"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7D9D19-4C08-4F7F-BF43-DAEB84326247}">
  <sheetPr codeName="Munka2"/>
  <dimension ref="A1:E20"/>
  <sheetViews>
    <sheetView zoomScaleNormal="100" workbookViewId="0"/>
  </sheetViews>
  <sheetFormatPr defaultRowHeight="11.25"/>
  <cols>
    <col min="1" max="1" width="24.85546875" style="1" customWidth="1"/>
    <col min="2" max="5" width="9.28515625" style="1" customWidth="1"/>
    <col min="6" max="16384" width="9.140625" style="1"/>
  </cols>
  <sheetData>
    <row r="1" spans="1:5" s="29" customFormat="1" ht="12" thickBot="1">
      <c r="A1" s="31" t="s">
        <v>15</v>
      </c>
      <c r="B1" s="1"/>
      <c r="C1" s="1"/>
      <c r="D1" s="1"/>
      <c r="E1" s="30"/>
    </row>
    <row r="2" spans="1:5">
      <c r="A2" s="28" t="s">
        <v>14</v>
      </c>
      <c r="B2" s="27">
        <v>2004</v>
      </c>
      <c r="C2" s="26">
        <v>2005</v>
      </c>
      <c r="D2" s="26">
        <v>2006</v>
      </c>
      <c r="E2" s="25">
        <v>2007</v>
      </c>
    </row>
    <row r="3" spans="1:5" s="9" customFormat="1">
      <c r="A3" s="294" t="s">
        <v>13</v>
      </c>
      <c r="B3" s="294"/>
      <c r="C3" s="294"/>
      <c r="D3" s="294"/>
      <c r="E3" s="294"/>
    </row>
    <row r="4" spans="1:5">
      <c r="A4" s="14" t="s">
        <v>12</v>
      </c>
      <c r="B4" s="21">
        <v>14921</v>
      </c>
      <c r="C4" s="21">
        <v>11780</v>
      </c>
      <c r="D4" s="3">
        <v>12713</v>
      </c>
      <c r="E4" s="2">
        <v>12006</v>
      </c>
    </row>
    <row r="5" spans="1:5">
      <c r="A5" s="9" t="s">
        <v>9</v>
      </c>
      <c r="B5" s="21">
        <v>23956</v>
      </c>
      <c r="C5" s="21">
        <v>20783</v>
      </c>
      <c r="D5" s="3">
        <v>22859</v>
      </c>
      <c r="E5" s="2">
        <v>20196</v>
      </c>
    </row>
    <row r="6" spans="1:5" s="14" customFormat="1">
      <c r="A6" s="17" t="s">
        <v>6</v>
      </c>
      <c r="B6" s="24">
        <v>38877</v>
      </c>
      <c r="C6" s="24">
        <v>32563</v>
      </c>
      <c r="D6" s="23">
        <v>35572</v>
      </c>
      <c r="E6" s="22">
        <v>32202</v>
      </c>
    </row>
    <row r="7" spans="1:5">
      <c r="A7" s="6" t="s">
        <v>8</v>
      </c>
      <c r="B7" s="21">
        <v>5150</v>
      </c>
      <c r="C7" s="21">
        <v>4508</v>
      </c>
      <c r="D7" s="3">
        <v>4997</v>
      </c>
      <c r="E7" s="2">
        <v>4013</v>
      </c>
    </row>
    <row r="8" spans="1:5" s="14" customFormat="1">
      <c r="A8" s="295" t="s">
        <v>11</v>
      </c>
      <c r="B8" s="295"/>
      <c r="C8" s="295"/>
      <c r="D8" s="295"/>
      <c r="E8" s="295"/>
    </row>
    <row r="9" spans="1:5">
      <c r="A9" s="6" t="s">
        <v>10</v>
      </c>
      <c r="B9" s="20">
        <v>87.9</v>
      </c>
      <c r="C9" s="20">
        <v>69.400000000000006</v>
      </c>
      <c r="D9" s="19">
        <v>75</v>
      </c>
      <c r="E9" s="18">
        <v>70.5</v>
      </c>
    </row>
    <row r="10" spans="1:5">
      <c r="A10" s="6" t="s">
        <v>9</v>
      </c>
      <c r="B10" s="20">
        <v>28.5</v>
      </c>
      <c r="C10" s="20">
        <v>24.8</v>
      </c>
      <c r="D10" s="19">
        <v>27.3</v>
      </c>
      <c r="E10" s="18">
        <v>24.2</v>
      </c>
    </row>
    <row r="11" spans="1:5" s="14" customFormat="1">
      <c r="A11" s="17" t="s">
        <v>6</v>
      </c>
      <c r="B11" s="16">
        <v>38.5</v>
      </c>
      <c r="C11" s="16">
        <v>32.299999999999997</v>
      </c>
      <c r="D11" s="16">
        <v>35.299999999999997</v>
      </c>
      <c r="E11" s="15">
        <v>32.1</v>
      </c>
    </row>
    <row r="12" spans="1:5" s="10" customFormat="1">
      <c r="A12" s="13" t="s">
        <v>8</v>
      </c>
      <c r="B12" s="12">
        <v>5.0999999999999996</v>
      </c>
      <c r="C12" s="12">
        <v>4.5</v>
      </c>
      <c r="D12" s="11">
        <v>5</v>
      </c>
      <c r="E12" s="11">
        <v>4</v>
      </c>
    </row>
    <row r="13" spans="1:5" s="9" customFormat="1">
      <c r="A13" s="295" t="s">
        <v>7</v>
      </c>
      <c r="B13" s="295"/>
      <c r="C13" s="295"/>
      <c r="D13" s="295"/>
      <c r="E13" s="295"/>
    </row>
    <row r="14" spans="1:5">
      <c r="A14" s="8" t="s">
        <v>6</v>
      </c>
      <c r="B14" s="7">
        <v>98186</v>
      </c>
      <c r="C14" s="7">
        <v>101326</v>
      </c>
      <c r="D14" s="7">
        <v>103168</v>
      </c>
      <c r="E14" s="7">
        <v>98079</v>
      </c>
    </row>
    <row r="15" spans="1:5">
      <c r="A15" s="6" t="s">
        <v>5</v>
      </c>
      <c r="B15" s="5"/>
      <c r="C15" s="5"/>
      <c r="D15" s="5"/>
      <c r="E15" s="5"/>
    </row>
    <row r="16" spans="1:5">
      <c r="A16" s="4" t="s">
        <v>4</v>
      </c>
      <c r="B16" s="3">
        <v>51102</v>
      </c>
      <c r="C16" s="3">
        <v>52055</v>
      </c>
      <c r="D16" s="3">
        <v>55096</v>
      </c>
      <c r="E16" s="2">
        <v>52904</v>
      </c>
    </row>
    <row r="17" spans="1:5">
      <c r="A17" s="4" t="s">
        <v>3</v>
      </c>
      <c r="B17" s="3">
        <v>5030</v>
      </c>
      <c r="C17" s="3">
        <v>5001</v>
      </c>
      <c r="D17" s="3">
        <v>5366</v>
      </c>
      <c r="E17" s="2">
        <v>5349</v>
      </c>
    </row>
    <row r="18" spans="1:5">
      <c r="A18" s="4" t="s">
        <v>2</v>
      </c>
      <c r="B18" s="3">
        <v>1998</v>
      </c>
      <c r="C18" s="3">
        <v>1997</v>
      </c>
      <c r="D18" s="3">
        <v>1952</v>
      </c>
      <c r="E18" s="2">
        <v>1577</v>
      </c>
    </row>
    <row r="19" spans="1:5">
      <c r="A19" s="4" t="s">
        <v>1</v>
      </c>
      <c r="B19" s="3">
        <v>1767</v>
      </c>
      <c r="C19" s="3">
        <v>2103</v>
      </c>
      <c r="D19" s="3">
        <v>2277</v>
      </c>
      <c r="E19" s="2">
        <v>2236</v>
      </c>
    </row>
    <row r="20" spans="1:5">
      <c r="A20" s="4" t="s">
        <v>0</v>
      </c>
      <c r="B20" s="3">
        <v>25301</v>
      </c>
      <c r="C20" s="3">
        <v>26397</v>
      </c>
      <c r="D20" s="3">
        <v>24625</v>
      </c>
      <c r="E20" s="2">
        <v>23110</v>
      </c>
    </row>
  </sheetData>
  <mergeCells count="3">
    <mergeCell ref="A3:E3"/>
    <mergeCell ref="A8:E8"/>
    <mergeCell ref="A13:E13"/>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0F6C4-90DD-42BC-AC87-152820531EAD}">
  <sheetPr codeName="Munka20"/>
  <dimension ref="A1:E46"/>
  <sheetViews>
    <sheetView zoomScaleNormal="100" workbookViewId="0"/>
  </sheetViews>
  <sheetFormatPr defaultRowHeight="11.25"/>
  <cols>
    <col min="1" max="1" width="26.5703125" style="1" customWidth="1"/>
    <col min="2" max="5" width="8.85546875" style="1" customWidth="1"/>
    <col min="6" max="16384" width="9.140625" style="1"/>
  </cols>
  <sheetData>
    <row r="1" spans="1:5" ht="12" thickBot="1">
      <c r="A1" s="58" t="s">
        <v>335</v>
      </c>
      <c r="B1" s="31"/>
      <c r="C1" s="31"/>
      <c r="D1" s="31"/>
      <c r="E1" s="31"/>
    </row>
    <row r="2" spans="1:5">
      <c r="A2" s="90" t="s">
        <v>334</v>
      </c>
      <c r="B2" s="26">
        <v>2000</v>
      </c>
      <c r="C2" s="26">
        <v>2005</v>
      </c>
      <c r="D2" s="26">
        <v>2006</v>
      </c>
      <c r="E2" s="124">
        <v>2007</v>
      </c>
    </row>
    <row r="3" spans="1:5">
      <c r="A3" s="294" t="s">
        <v>333</v>
      </c>
      <c r="B3" s="294"/>
      <c r="C3" s="294"/>
      <c r="D3" s="294"/>
      <c r="E3" s="294"/>
    </row>
    <row r="4" spans="1:5">
      <c r="A4" s="38" t="s">
        <v>332</v>
      </c>
      <c r="B4" s="33">
        <v>91693</v>
      </c>
      <c r="C4" s="33">
        <v>92188</v>
      </c>
      <c r="D4" s="123">
        <v>94461</v>
      </c>
      <c r="E4" s="123">
        <v>97434</v>
      </c>
    </row>
    <row r="5" spans="1:5">
      <c r="A5" s="38" t="s">
        <v>331</v>
      </c>
      <c r="B5" s="33">
        <v>84118</v>
      </c>
      <c r="C5" s="33">
        <v>92190</v>
      </c>
      <c r="D5" s="123">
        <v>79442</v>
      </c>
      <c r="E5" s="53" t="s">
        <v>67</v>
      </c>
    </row>
    <row r="6" spans="1:5">
      <c r="A6" s="38" t="s">
        <v>330</v>
      </c>
      <c r="B6" s="33">
        <v>91625</v>
      </c>
      <c r="C6" s="33">
        <v>92167</v>
      </c>
      <c r="D6" s="123">
        <v>79435</v>
      </c>
      <c r="E6" s="53" t="s">
        <v>67</v>
      </c>
    </row>
    <row r="7" spans="1:5">
      <c r="A7" s="38" t="s">
        <v>329</v>
      </c>
      <c r="B7" s="53" t="s">
        <v>67</v>
      </c>
      <c r="C7" s="53" t="s">
        <v>67</v>
      </c>
      <c r="D7" s="123">
        <v>15022</v>
      </c>
      <c r="E7" s="33">
        <v>97441</v>
      </c>
    </row>
    <row r="8" spans="1:5">
      <c r="A8" s="38" t="s">
        <v>328</v>
      </c>
      <c r="B8" s="33">
        <v>91586</v>
      </c>
      <c r="C8" s="53" t="s">
        <v>67</v>
      </c>
      <c r="D8" s="53" t="s">
        <v>67</v>
      </c>
      <c r="E8" s="53" t="s">
        <v>67</v>
      </c>
    </row>
    <row r="9" spans="1:5">
      <c r="A9" s="38" t="s">
        <v>327</v>
      </c>
      <c r="B9" s="33">
        <v>91474</v>
      </c>
      <c r="C9" s="53" t="s">
        <v>67</v>
      </c>
      <c r="D9" s="53" t="s">
        <v>67</v>
      </c>
      <c r="E9" s="53" t="s">
        <v>67</v>
      </c>
    </row>
    <row r="10" spans="1:5">
      <c r="A10" s="38" t="s">
        <v>326</v>
      </c>
      <c r="B10" s="33">
        <v>84082</v>
      </c>
      <c r="C10" s="33">
        <v>92115</v>
      </c>
      <c r="D10" s="123">
        <v>79403</v>
      </c>
      <c r="E10" s="53" t="s">
        <v>67</v>
      </c>
    </row>
    <row r="11" spans="1:5">
      <c r="A11" s="38" t="s">
        <v>325</v>
      </c>
      <c r="B11" s="53" t="s">
        <v>67</v>
      </c>
      <c r="C11" s="53" t="s">
        <v>67</v>
      </c>
      <c r="D11" s="123">
        <v>15016</v>
      </c>
      <c r="E11" s="2">
        <v>97411</v>
      </c>
    </row>
    <row r="12" spans="1:5">
      <c r="A12" s="38" t="s">
        <v>324</v>
      </c>
      <c r="B12" s="33">
        <v>83832</v>
      </c>
      <c r="C12" s="33">
        <v>92988</v>
      </c>
      <c r="D12" s="123">
        <v>79340</v>
      </c>
      <c r="E12" s="53" t="s">
        <v>67</v>
      </c>
    </row>
    <row r="13" spans="1:5">
      <c r="A13" s="38" t="s">
        <v>323</v>
      </c>
      <c r="B13" s="53" t="s">
        <v>67</v>
      </c>
      <c r="C13" s="53" t="s">
        <v>67</v>
      </c>
      <c r="D13" s="123">
        <v>15000</v>
      </c>
      <c r="E13" s="2">
        <v>97366</v>
      </c>
    </row>
    <row r="14" spans="1:5">
      <c r="A14" s="38" t="s">
        <v>322</v>
      </c>
      <c r="B14" s="33">
        <v>93492</v>
      </c>
      <c r="C14" s="33">
        <v>91066</v>
      </c>
      <c r="D14" s="123">
        <v>68622</v>
      </c>
      <c r="E14" s="53" t="s">
        <v>67</v>
      </c>
    </row>
    <row r="15" spans="1:5">
      <c r="A15" s="38" t="s">
        <v>321</v>
      </c>
      <c r="B15" s="53" t="s">
        <v>67</v>
      </c>
      <c r="C15" s="53" t="s">
        <v>67</v>
      </c>
      <c r="D15" s="123">
        <v>23081</v>
      </c>
      <c r="E15" s="2">
        <v>94348</v>
      </c>
    </row>
    <row r="16" spans="1:5">
      <c r="A16" s="38" t="s">
        <v>320</v>
      </c>
      <c r="B16" s="33">
        <v>99803</v>
      </c>
      <c r="C16" s="33">
        <v>91400</v>
      </c>
      <c r="D16" s="123">
        <v>92696</v>
      </c>
      <c r="E16" s="53" t="s">
        <v>67</v>
      </c>
    </row>
    <row r="17" spans="1:5">
      <c r="A17" s="38" t="s">
        <v>319</v>
      </c>
      <c r="B17" s="33">
        <v>112115</v>
      </c>
      <c r="C17" s="33">
        <v>90002</v>
      </c>
      <c r="D17" s="123">
        <v>87588</v>
      </c>
      <c r="E17" s="53" t="s">
        <v>67</v>
      </c>
    </row>
    <row r="18" spans="1:5">
      <c r="A18" s="38" t="s">
        <v>318</v>
      </c>
      <c r="B18" s="53" t="s">
        <v>67</v>
      </c>
      <c r="C18" s="53" t="s">
        <v>67</v>
      </c>
      <c r="D18" s="53" t="s">
        <v>67</v>
      </c>
      <c r="E18" s="2">
        <v>94259</v>
      </c>
    </row>
    <row r="19" spans="1:5">
      <c r="A19" s="38" t="s">
        <v>317</v>
      </c>
      <c r="B19" s="53" t="s">
        <v>67</v>
      </c>
      <c r="C19" s="53" t="s">
        <v>67</v>
      </c>
      <c r="D19" s="53" t="s">
        <v>67</v>
      </c>
      <c r="E19" s="2">
        <v>90536</v>
      </c>
    </row>
    <row r="20" spans="1:5">
      <c r="A20" s="38" t="s">
        <v>316</v>
      </c>
      <c r="B20" s="53" t="s">
        <v>67</v>
      </c>
      <c r="C20" s="53" t="s">
        <v>67</v>
      </c>
      <c r="D20" s="53" t="s">
        <v>67</v>
      </c>
      <c r="E20" s="2">
        <v>90024</v>
      </c>
    </row>
    <row r="21" spans="1:5">
      <c r="A21" s="38" t="s">
        <v>315</v>
      </c>
      <c r="B21" s="33">
        <v>111838</v>
      </c>
      <c r="C21" s="33">
        <v>113068</v>
      </c>
      <c r="D21" s="123">
        <v>109170</v>
      </c>
      <c r="E21" s="33">
        <v>109583</v>
      </c>
    </row>
    <row r="22" spans="1:5">
      <c r="A22" s="38" t="s">
        <v>314</v>
      </c>
      <c r="B22" s="53" t="s">
        <v>67</v>
      </c>
      <c r="C22" s="53" t="s">
        <v>67</v>
      </c>
      <c r="D22" s="53" t="s">
        <v>67</v>
      </c>
      <c r="E22" s="53" t="s">
        <v>67</v>
      </c>
    </row>
    <row r="23" spans="1:5" ht="22.5">
      <c r="A23" s="38" t="s">
        <v>313</v>
      </c>
      <c r="B23" s="33">
        <v>111728</v>
      </c>
      <c r="C23" s="33">
        <v>113158</v>
      </c>
      <c r="D23" s="123">
        <v>109320</v>
      </c>
      <c r="E23" s="33">
        <v>108856</v>
      </c>
    </row>
    <row r="24" spans="1:5">
      <c r="A24" s="38" t="s">
        <v>312</v>
      </c>
      <c r="B24" s="33">
        <v>117489</v>
      </c>
      <c r="C24" s="33">
        <v>119152</v>
      </c>
      <c r="D24" s="123">
        <v>114739</v>
      </c>
      <c r="E24" s="33">
        <v>112343</v>
      </c>
    </row>
    <row r="25" spans="1:5">
      <c r="A25" s="38" t="s">
        <v>311</v>
      </c>
      <c r="B25" s="33">
        <v>95079</v>
      </c>
      <c r="C25" s="33">
        <v>119793</v>
      </c>
      <c r="D25" s="123">
        <v>120038</v>
      </c>
      <c r="E25" s="33">
        <v>114186</v>
      </c>
    </row>
    <row r="26" spans="1:5">
      <c r="A26" s="38" t="s">
        <v>310</v>
      </c>
      <c r="B26" s="53" t="s">
        <v>67</v>
      </c>
      <c r="C26" s="53" t="s">
        <v>67</v>
      </c>
      <c r="D26" s="53" t="s">
        <v>67</v>
      </c>
      <c r="E26" s="53" t="s">
        <v>67</v>
      </c>
    </row>
    <row r="27" spans="1:5" s="14" customFormat="1">
      <c r="A27" s="295" t="s">
        <v>309</v>
      </c>
      <c r="B27" s="295"/>
      <c r="C27" s="295"/>
      <c r="D27" s="295"/>
      <c r="E27" s="295"/>
    </row>
    <row r="28" spans="1:5">
      <c r="A28" s="6" t="s">
        <v>308</v>
      </c>
      <c r="B28" s="53">
        <v>3483</v>
      </c>
      <c r="C28" s="53">
        <v>3255</v>
      </c>
      <c r="D28" s="53">
        <v>3841</v>
      </c>
      <c r="E28" s="2">
        <v>3682</v>
      </c>
    </row>
    <row r="29" spans="1:5" s="14" customFormat="1">
      <c r="A29" s="38" t="s">
        <v>307</v>
      </c>
      <c r="B29" s="53">
        <v>560</v>
      </c>
      <c r="C29" s="53">
        <v>1554</v>
      </c>
      <c r="D29" s="53">
        <v>1728</v>
      </c>
      <c r="E29" s="2">
        <v>1983</v>
      </c>
    </row>
    <row r="30" spans="1:5">
      <c r="A30" s="6" t="s">
        <v>306</v>
      </c>
      <c r="B30" s="53">
        <v>284</v>
      </c>
      <c r="C30" s="53">
        <v>125</v>
      </c>
      <c r="D30" s="53" t="s">
        <v>67</v>
      </c>
      <c r="E30" s="53" t="s">
        <v>67</v>
      </c>
    </row>
    <row r="31" spans="1:5">
      <c r="A31" s="6" t="s">
        <v>296</v>
      </c>
      <c r="B31" s="53">
        <v>3217</v>
      </c>
      <c r="C31" s="53">
        <v>4897</v>
      </c>
      <c r="D31" s="53">
        <v>4361</v>
      </c>
      <c r="E31" s="2">
        <v>5141</v>
      </c>
    </row>
    <row r="32" spans="1:5">
      <c r="A32" s="6" t="s">
        <v>305</v>
      </c>
      <c r="B32" s="53">
        <v>2475</v>
      </c>
      <c r="C32" s="53">
        <v>3062</v>
      </c>
      <c r="D32" s="53">
        <v>1748</v>
      </c>
      <c r="E32" s="2">
        <v>1583</v>
      </c>
    </row>
    <row r="33" spans="1:5">
      <c r="A33" s="6" t="s">
        <v>304</v>
      </c>
      <c r="B33" s="53">
        <v>654</v>
      </c>
      <c r="C33" s="53">
        <v>472</v>
      </c>
      <c r="D33" s="53">
        <v>429</v>
      </c>
      <c r="E33" s="2">
        <v>509</v>
      </c>
    </row>
    <row r="34" spans="1:5">
      <c r="A34" s="6" t="s">
        <v>303</v>
      </c>
      <c r="B34" s="53">
        <v>673</v>
      </c>
      <c r="C34" s="53">
        <v>1058</v>
      </c>
      <c r="D34" s="53">
        <v>392</v>
      </c>
      <c r="E34" s="2">
        <v>248</v>
      </c>
    </row>
    <row r="35" spans="1:5">
      <c r="A35" s="35" t="s">
        <v>302</v>
      </c>
      <c r="B35" s="115">
        <v>315</v>
      </c>
      <c r="C35" s="115">
        <v>404</v>
      </c>
      <c r="D35" s="53">
        <v>319</v>
      </c>
      <c r="E35" s="2">
        <v>173</v>
      </c>
    </row>
    <row r="36" spans="1:5">
      <c r="A36" s="6" t="s">
        <v>301</v>
      </c>
      <c r="B36" s="53" t="s">
        <v>298</v>
      </c>
      <c r="C36" s="53">
        <v>7433</v>
      </c>
      <c r="D36" s="53">
        <v>6233</v>
      </c>
      <c r="E36" s="2">
        <v>4253</v>
      </c>
    </row>
    <row r="37" spans="1:5">
      <c r="A37" s="6" t="s">
        <v>300</v>
      </c>
      <c r="B37" s="53" t="s">
        <v>298</v>
      </c>
      <c r="C37" s="53">
        <v>5541</v>
      </c>
      <c r="D37" s="53">
        <v>5109</v>
      </c>
      <c r="E37" s="2">
        <v>3141</v>
      </c>
    </row>
    <row r="38" spans="1:5">
      <c r="A38" s="6" t="s">
        <v>299</v>
      </c>
      <c r="B38" s="53" t="s">
        <v>298</v>
      </c>
      <c r="C38" s="53">
        <v>1434</v>
      </c>
      <c r="D38" s="53">
        <v>2983</v>
      </c>
      <c r="E38" s="2">
        <v>2103</v>
      </c>
    </row>
    <row r="39" spans="1:5">
      <c r="A39" s="6" t="s">
        <v>68</v>
      </c>
      <c r="B39" s="53">
        <v>4831</v>
      </c>
      <c r="C39" s="53">
        <v>876</v>
      </c>
      <c r="D39" s="53">
        <v>977</v>
      </c>
      <c r="E39" s="2">
        <v>945</v>
      </c>
    </row>
    <row r="40" spans="1:5">
      <c r="A40" s="295" t="s">
        <v>297</v>
      </c>
      <c r="B40" s="295"/>
      <c r="C40" s="295"/>
      <c r="D40" s="295"/>
      <c r="E40" s="295"/>
    </row>
    <row r="41" spans="1:5">
      <c r="A41" s="9" t="s">
        <v>296</v>
      </c>
      <c r="B41" s="53">
        <v>76</v>
      </c>
      <c r="C41" s="53">
        <v>87</v>
      </c>
      <c r="D41" s="53">
        <v>57</v>
      </c>
      <c r="E41" s="53">
        <v>36</v>
      </c>
    </row>
    <row r="42" spans="1:5">
      <c r="A42" s="36" t="s">
        <v>295</v>
      </c>
      <c r="B42" s="53">
        <v>20991</v>
      </c>
      <c r="C42" s="53">
        <v>10405</v>
      </c>
      <c r="D42" s="53">
        <v>8877</v>
      </c>
      <c r="E42" s="53">
        <v>9189</v>
      </c>
    </row>
    <row r="43" spans="1:5">
      <c r="A43" s="9" t="s">
        <v>294</v>
      </c>
      <c r="B43" s="53">
        <v>275</v>
      </c>
      <c r="C43" s="53">
        <v>26</v>
      </c>
      <c r="D43" s="53" t="s">
        <v>67</v>
      </c>
      <c r="E43" s="53" t="s">
        <v>67</v>
      </c>
    </row>
    <row r="44" spans="1:5">
      <c r="A44" s="9" t="s">
        <v>293</v>
      </c>
      <c r="B44" s="53">
        <v>171</v>
      </c>
      <c r="C44" s="53">
        <v>1</v>
      </c>
      <c r="D44" s="53" t="s">
        <v>67</v>
      </c>
      <c r="E44" s="53" t="s">
        <v>67</v>
      </c>
    </row>
    <row r="45" spans="1:5">
      <c r="A45" s="10" t="s">
        <v>292</v>
      </c>
      <c r="B45" s="53">
        <v>5613</v>
      </c>
      <c r="C45" s="53">
        <v>5220</v>
      </c>
      <c r="D45" s="53">
        <v>4639</v>
      </c>
      <c r="E45" s="53">
        <v>3478</v>
      </c>
    </row>
    <row r="46" spans="1:5">
      <c r="A46" s="9" t="s">
        <v>68</v>
      </c>
      <c r="B46" s="53" t="s">
        <v>67</v>
      </c>
      <c r="C46" s="53">
        <v>13</v>
      </c>
      <c r="D46" s="53">
        <v>6</v>
      </c>
      <c r="E46" s="53" t="s">
        <v>67</v>
      </c>
    </row>
  </sheetData>
  <mergeCells count="3">
    <mergeCell ref="A3:E3"/>
    <mergeCell ref="A27:E27"/>
    <mergeCell ref="A40:E40"/>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40611E-09A0-41B5-966A-93E35604E369}">
  <sheetPr codeName="Munka21"/>
  <dimension ref="A1:E33"/>
  <sheetViews>
    <sheetView zoomScaleNormal="100" workbookViewId="0"/>
  </sheetViews>
  <sheetFormatPr defaultRowHeight="11.25"/>
  <cols>
    <col min="1" max="1" width="25.85546875" style="1" customWidth="1"/>
    <col min="2" max="3" width="9" style="1" customWidth="1"/>
    <col min="4" max="4" width="9.42578125" style="1" customWidth="1"/>
    <col min="5" max="5" width="9" style="1" customWidth="1"/>
    <col min="6" max="16384" width="9.140625" style="1"/>
  </cols>
  <sheetData>
    <row r="1" spans="1:5" s="29" customFormat="1" ht="12" thickBot="1">
      <c r="A1" s="31" t="s">
        <v>360</v>
      </c>
      <c r="B1" s="31"/>
      <c r="C1" s="130"/>
      <c r="D1" s="130"/>
      <c r="E1" s="130"/>
    </row>
    <row r="2" spans="1:5" s="29" customFormat="1">
      <c r="A2" s="28" t="s">
        <v>14</v>
      </c>
      <c r="B2" s="27">
        <v>2000</v>
      </c>
      <c r="C2" s="27">
        <v>2005</v>
      </c>
      <c r="D2" s="27">
        <v>2006</v>
      </c>
      <c r="E2" s="40">
        <v>2007</v>
      </c>
    </row>
    <row r="3" spans="1:5" s="56" customFormat="1">
      <c r="A3" s="294" t="s">
        <v>359</v>
      </c>
      <c r="B3" s="294"/>
      <c r="C3" s="294"/>
      <c r="D3" s="294"/>
      <c r="E3" s="294"/>
    </row>
    <row r="4" spans="1:5">
      <c r="A4" s="9" t="s">
        <v>358</v>
      </c>
      <c r="B4" s="129">
        <v>184</v>
      </c>
      <c r="C4" s="129">
        <v>179</v>
      </c>
      <c r="D4" s="129">
        <v>183</v>
      </c>
      <c r="E4" s="128">
        <v>183</v>
      </c>
    </row>
    <row r="5" spans="1:5" s="10" customFormat="1">
      <c r="A5" s="36" t="s">
        <v>357</v>
      </c>
      <c r="B5" s="79">
        <v>3977.85</v>
      </c>
      <c r="C5" s="79">
        <v>3508.5</v>
      </c>
      <c r="D5" s="127">
        <v>3670.1</v>
      </c>
      <c r="E5" s="79">
        <v>2935.3</v>
      </c>
    </row>
    <row r="6" spans="1:5">
      <c r="A6" s="9" t="s">
        <v>5</v>
      </c>
      <c r="B6" s="119"/>
      <c r="C6" s="119"/>
      <c r="D6" s="127"/>
      <c r="E6" s="92"/>
    </row>
    <row r="7" spans="1:5" ht="22.5">
      <c r="A7" s="44" t="s">
        <v>356</v>
      </c>
      <c r="B7" s="79">
        <v>225</v>
      </c>
      <c r="C7" s="79">
        <v>227.1</v>
      </c>
      <c r="D7" s="79">
        <v>212.5</v>
      </c>
      <c r="E7" s="79">
        <v>212.1</v>
      </c>
    </row>
    <row r="8" spans="1:5" ht="22.5">
      <c r="A8" s="37" t="s">
        <v>355</v>
      </c>
      <c r="B8" s="119"/>
      <c r="C8" s="119"/>
      <c r="D8" s="127"/>
      <c r="E8" s="92"/>
    </row>
    <row r="9" spans="1:5">
      <c r="A9" s="4" t="s">
        <v>354</v>
      </c>
      <c r="B9" s="127">
        <v>40.5</v>
      </c>
      <c r="C9" s="127">
        <v>33.9</v>
      </c>
      <c r="D9" s="127">
        <v>37.6</v>
      </c>
      <c r="E9" s="92">
        <v>35.700000000000003</v>
      </c>
    </row>
    <row r="10" spans="1:5" ht="22.5">
      <c r="A10" s="44" t="s">
        <v>353</v>
      </c>
      <c r="B10" s="79">
        <v>31.9</v>
      </c>
      <c r="C10" s="79">
        <v>31.4</v>
      </c>
      <c r="D10" s="79">
        <v>30.1</v>
      </c>
      <c r="E10" s="79">
        <v>31.4</v>
      </c>
    </row>
    <row r="11" spans="1:5">
      <c r="A11" s="295" t="s">
        <v>352</v>
      </c>
      <c r="B11" s="295"/>
      <c r="C11" s="295"/>
      <c r="D11" s="295"/>
      <c r="E11" s="295"/>
    </row>
    <row r="12" spans="1:5">
      <c r="A12" s="9" t="s">
        <v>351</v>
      </c>
      <c r="B12" s="129">
        <v>162</v>
      </c>
      <c r="C12" s="129">
        <v>162</v>
      </c>
      <c r="D12" s="129">
        <v>162</v>
      </c>
      <c r="E12" s="128">
        <v>162</v>
      </c>
    </row>
    <row r="13" spans="1:5">
      <c r="A13" s="9" t="s">
        <v>114</v>
      </c>
      <c r="B13" s="127">
        <v>2035.4</v>
      </c>
      <c r="C13" s="127">
        <v>2045.6</v>
      </c>
      <c r="D13" s="127">
        <v>1948</v>
      </c>
      <c r="E13" s="92">
        <v>1509.1</v>
      </c>
    </row>
    <row r="14" spans="1:5">
      <c r="A14" s="9" t="s">
        <v>5</v>
      </c>
      <c r="B14" s="119"/>
      <c r="C14" s="119"/>
      <c r="D14" s="127"/>
      <c r="E14" s="92"/>
    </row>
    <row r="15" spans="1:5" ht="22.5">
      <c r="A15" s="44" t="s">
        <v>350</v>
      </c>
      <c r="B15" s="127">
        <v>78.900000000000006</v>
      </c>
      <c r="C15" s="127">
        <v>49.5</v>
      </c>
      <c r="D15" s="127">
        <v>44.1</v>
      </c>
      <c r="E15" s="92">
        <v>35.5</v>
      </c>
    </row>
    <row r="16" spans="1:5">
      <c r="A16" s="9" t="s">
        <v>349</v>
      </c>
      <c r="B16" s="33">
        <v>3598</v>
      </c>
      <c r="C16" s="33">
        <v>2024</v>
      </c>
      <c r="D16" s="33">
        <v>1894</v>
      </c>
      <c r="E16" s="2">
        <v>1752</v>
      </c>
    </row>
    <row r="17" spans="1:5">
      <c r="A17" s="9" t="s">
        <v>5</v>
      </c>
      <c r="B17" s="53"/>
      <c r="C17" s="53"/>
      <c r="D17" s="33"/>
      <c r="E17" s="2"/>
    </row>
    <row r="18" spans="1:5">
      <c r="A18" s="4" t="s">
        <v>254</v>
      </c>
      <c r="B18" s="33">
        <v>2504</v>
      </c>
      <c r="C18" s="33">
        <v>1389</v>
      </c>
      <c r="D18" s="33">
        <v>1265</v>
      </c>
      <c r="E18" s="2">
        <v>1174</v>
      </c>
    </row>
    <row r="19" spans="1:5">
      <c r="A19" s="4" t="s">
        <v>253</v>
      </c>
      <c r="B19" s="33">
        <v>1094</v>
      </c>
      <c r="C19" s="33">
        <v>635</v>
      </c>
      <c r="D19" s="33">
        <v>629</v>
      </c>
      <c r="E19" s="2">
        <v>578</v>
      </c>
    </row>
    <row r="20" spans="1:5">
      <c r="A20" s="9" t="s">
        <v>348</v>
      </c>
      <c r="B20" s="119"/>
      <c r="C20" s="119"/>
      <c r="D20" s="127"/>
    </row>
    <row r="21" spans="1:5">
      <c r="A21" s="4" t="s">
        <v>347</v>
      </c>
      <c r="B21" s="96">
        <v>3.52</v>
      </c>
      <c r="C21" s="96">
        <v>2.0099999999999998</v>
      </c>
      <c r="D21" s="96">
        <v>1.9</v>
      </c>
      <c r="E21" s="18">
        <v>1.7</v>
      </c>
    </row>
    <row r="22" spans="1:5">
      <c r="A22" s="4" t="s">
        <v>346</v>
      </c>
      <c r="B22" s="96">
        <v>0.35</v>
      </c>
      <c r="C22" s="96">
        <v>0.25</v>
      </c>
      <c r="D22" s="96">
        <v>0.24</v>
      </c>
      <c r="E22" s="18">
        <v>5.3700461510716301E-2</v>
      </c>
    </row>
    <row r="23" spans="1:5" ht="22.5">
      <c r="A23" s="37" t="s">
        <v>345</v>
      </c>
      <c r="B23" s="33">
        <v>390772</v>
      </c>
      <c r="C23" s="33">
        <v>598429</v>
      </c>
      <c r="D23" s="33">
        <v>649867</v>
      </c>
      <c r="E23" s="2">
        <v>669210</v>
      </c>
    </row>
    <row r="24" spans="1:5">
      <c r="A24" s="9" t="s">
        <v>5</v>
      </c>
      <c r="B24" s="53"/>
      <c r="C24" s="53"/>
      <c r="D24" s="33"/>
      <c r="E24" s="2"/>
    </row>
    <row r="25" spans="1:5">
      <c r="A25" s="4" t="s">
        <v>344</v>
      </c>
      <c r="B25" s="33">
        <v>49007</v>
      </c>
      <c r="C25" s="33">
        <v>76043</v>
      </c>
      <c r="D25" s="33">
        <v>93901</v>
      </c>
      <c r="E25" s="2">
        <v>109999</v>
      </c>
    </row>
    <row r="26" spans="1:5">
      <c r="A26" s="4" t="s">
        <v>343</v>
      </c>
      <c r="B26" s="33">
        <v>128809</v>
      </c>
      <c r="C26" s="33">
        <v>195916</v>
      </c>
      <c r="D26" s="33">
        <v>209103</v>
      </c>
      <c r="E26" s="2">
        <v>223376</v>
      </c>
    </row>
    <row r="27" spans="1:5">
      <c r="A27" s="4" t="s">
        <v>342</v>
      </c>
      <c r="B27" s="33">
        <v>13374</v>
      </c>
      <c r="C27" s="33">
        <v>17560</v>
      </c>
      <c r="D27" s="33">
        <v>18501</v>
      </c>
      <c r="E27" s="2">
        <v>19473</v>
      </c>
    </row>
    <row r="28" spans="1:5">
      <c r="A28" s="4" t="s">
        <v>341</v>
      </c>
      <c r="B28" s="33">
        <v>5460</v>
      </c>
      <c r="C28" s="33">
        <v>5276</v>
      </c>
      <c r="D28" s="33">
        <v>5185</v>
      </c>
      <c r="E28" s="2">
        <v>5118</v>
      </c>
    </row>
    <row r="29" spans="1:5" ht="22.5">
      <c r="A29" s="126" t="s">
        <v>340</v>
      </c>
      <c r="B29" s="34">
        <v>5629</v>
      </c>
      <c r="C29" s="34">
        <v>4917</v>
      </c>
      <c r="D29" s="34">
        <v>4767</v>
      </c>
      <c r="E29" s="34">
        <f>4332+92</f>
        <v>4424</v>
      </c>
    </row>
    <row r="30" spans="1:5">
      <c r="A30" s="4" t="s">
        <v>339</v>
      </c>
      <c r="B30" s="33">
        <v>131657</v>
      </c>
      <c r="C30" s="33">
        <v>244296</v>
      </c>
      <c r="D30" s="33">
        <v>263925</v>
      </c>
      <c r="E30" s="2">
        <v>282172</v>
      </c>
    </row>
    <row r="31" spans="1:5">
      <c r="A31" s="4" t="s">
        <v>338</v>
      </c>
      <c r="B31" s="33">
        <v>6844</v>
      </c>
      <c r="C31" s="33">
        <v>6761</v>
      </c>
      <c r="D31" s="33">
        <v>6764</v>
      </c>
      <c r="E31" s="125">
        <v>6764</v>
      </c>
    </row>
    <row r="32" spans="1:5">
      <c r="A32" s="9" t="s">
        <v>337</v>
      </c>
      <c r="B32" s="33">
        <v>3314</v>
      </c>
      <c r="C32" s="33">
        <v>1857</v>
      </c>
      <c r="D32" s="33">
        <v>1676</v>
      </c>
      <c r="E32" s="2">
        <v>1634</v>
      </c>
    </row>
    <row r="33" spans="1:5">
      <c r="A33" s="9" t="s">
        <v>336</v>
      </c>
      <c r="B33" s="33">
        <v>4686</v>
      </c>
      <c r="C33" s="33">
        <v>3735</v>
      </c>
      <c r="D33" s="33">
        <v>3479</v>
      </c>
      <c r="E33" s="2">
        <v>3028</v>
      </c>
    </row>
  </sheetData>
  <mergeCells count="2">
    <mergeCell ref="A3:E3"/>
    <mergeCell ref="A11:E11"/>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B958C-7F1A-44A7-B817-4047536428CC}">
  <sheetPr codeName="Munka22"/>
  <dimension ref="A1:E11"/>
  <sheetViews>
    <sheetView zoomScaleNormal="100" workbookViewId="0"/>
  </sheetViews>
  <sheetFormatPr defaultRowHeight="11.25"/>
  <cols>
    <col min="1" max="1" width="23.28515625" style="1" customWidth="1"/>
    <col min="2" max="5" width="10.5703125" style="1" customWidth="1"/>
    <col min="6" max="16384" width="9.140625" style="1"/>
  </cols>
  <sheetData>
    <row r="1" spans="1:5" ht="12" thickBot="1">
      <c r="A1" s="31" t="s">
        <v>367</v>
      </c>
      <c r="B1" s="31"/>
      <c r="C1" s="31"/>
      <c r="D1" s="30"/>
      <c r="E1" s="30"/>
    </row>
    <row r="2" spans="1:5">
      <c r="A2" s="135" t="s">
        <v>14</v>
      </c>
      <c r="B2" s="134">
        <v>2000</v>
      </c>
      <c r="C2" s="134">
        <v>2005</v>
      </c>
      <c r="D2" s="134">
        <v>2006</v>
      </c>
      <c r="E2" s="133">
        <v>2007</v>
      </c>
    </row>
    <row r="3" spans="1:5">
      <c r="A3" s="1" t="s">
        <v>366</v>
      </c>
      <c r="B3" s="53">
        <v>121</v>
      </c>
      <c r="C3" s="2">
        <v>125</v>
      </c>
      <c r="D3" s="2">
        <v>125</v>
      </c>
      <c r="E3" s="2">
        <v>125</v>
      </c>
    </row>
    <row r="4" spans="1:5">
      <c r="A4" s="1" t="s">
        <v>114</v>
      </c>
      <c r="B4" s="3">
        <v>1966</v>
      </c>
      <c r="C4" s="2">
        <v>1894</v>
      </c>
      <c r="D4" s="2">
        <v>1875</v>
      </c>
      <c r="E4" s="2">
        <v>1297.4169999999999</v>
      </c>
    </row>
    <row r="5" spans="1:5">
      <c r="A5" s="1" t="s">
        <v>5</v>
      </c>
      <c r="B5" s="3"/>
      <c r="C5" s="2"/>
      <c r="D5" s="2"/>
      <c r="E5" s="2"/>
    </row>
    <row r="6" spans="1:5" ht="22.5">
      <c r="A6" s="132" t="s">
        <v>365</v>
      </c>
      <c r="B6" s="53">
        <v>42</v>
      </c>
      <c r="C6" s="33">
        <v>29</v>
      </c>
      <c r="D6" s="2">
        <v>27</v>
      </c>
      <c r="E6" s="2">
        <v>23.443999999999999</v>
      </c>
    </row>
    <row r="7" spans="1:5">
      <c r="A7" s="131" t="s">
        <v>364</v>
      </c>
      <c r="B7" s="3">
        <v>764</v>
      </c>
      <c r="C7" s="2">
        <v>1289</v>
      </c>
      <c r="D7" s="2">
        <v>1704</v>
      </c>
      <c r="E7" s="2">
        <v>1192</v>
      </c>
    </row>
    <row r="8" spans="1:5">
      <c r="A8" s="131" t="s">
        <v>363</v>
      </c>
      <c r="B8" s="3">
        <v>1548</v>
      </c>
      <c r="C8" s="2">
        <v>1396</v>
      </c>
      <c r="D8" s="2">
        <v>1477</v>
      </c>
      <c r="E8" s="2">
        <v>1437</v>
      </c>
    </row>
    <row r="9" spans="1:5">
      <c r="A9" s="131" t="s">
        <v>5</v>
      </c>
      <c r="B9" s="3"/>
      <c r="C9" s="2"/>
      <c r="D9" s="2"/>
      <c r="E9" s="2"/>
    </row>
    <row r="10" spans="1:5">
      <c r="A10" s="93" t="s">
        <v>362</v>
      </c>
      <c r="B10" s="3">
        <v>1183</v>
      </c>
      <c r="C10" s="2">
        <v>851</v>
      </c>
      <c r="D10" s="2">
        <v>916</v>
      </c>
      <c r="E10" s="2">
        <v>1041</v>
      </c>
    </row>
    <row r="11" spans="1:5">
      <c r="A11" s="93" t="s">
        <v>361</v>
      </c>
      <c r="B11" s="3">
        <v>365</v>
      </c>
      <c r="C11" s="2">
        <v>545</v>
      </c>
      <c r="D11" s="2">
        <v>561</v>
      </c>
      <c r="E11" s="2">
        <v>396</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3D775-1156-40EB-966D-906116C5D215}">
  <sheetPr codeName="Munka23"/>
  <dimension ref="A1:E18"/>
  <sheetViews>
    <sheetView zoomScaleNormal="100" workbookViewId="0"/>
  </sheetViews>
  <sheetFormatPr defaultRowHeight="11.25"/>
  <cols>
    <col min="1" max="1" width="23.7109375" style="1" customWidth="1"/>
    <col min="2" max="2" width="10" style="1" customWidth="1"/>
    <col min="3" max="3" width="9.85546875" style="1" customWidth="1"/>
    <col min="4" max="5" width="9.28515625" style="1" customWidth="1"/>
    <col min="6" max="16384" width="9.140625" style="1"/>
  </cols>
  <sheetData>
    <row r="1" spans="1:5" s="10" customFormat="1" ht="12" thickBot="1">
      <c r="A1" s="31" t="s">
        <v>377</v>
      </c>
      <c r="B1" s="31"/>
      <c r="C1" s="31"/>
      <c r="D1" s="31"/>
    </row>
    <row r="2" spans="1:5">
      <c r="A2" s="135" t="s">
        <v>14</v>
      </c>
      <c r="B2" s="124">
        <v>2000</v>
      </c>
      <c r="C2" s="124">
        <v>2005</v>
      </c>
      <c r="D2" s="124">
        <v>2006</v>
      </c>
      <c r="E2" s="40">
        <v>2007</v>
      </c>
    </row>
    <row r="3" spans="1:5">
      <c r="A3" s="1" t="s">
        <v>366</v>
      </c>
      <c r="B3" s="138">
        <v>139</v>
      </c>
      <c r="C3" s="116">
        <v>146</v>
      </c>
      <c r="D3" s="116">
        <v>146</v>
      </c>
      <c r="E3" s="53">
        <v>145</v>
      </c>
    </row>
    <row r="4" spans="1:5">
      <c r="A4" s="1" t="s">
        <v>34</v>
      </c>
      <c r="B4" s="2">
        <v>1262268</v>
      </c>
      <c r="C4" s="53">
        <v>1431397</v>
      </c>
      <c r="D4" s="53">
        <v>1482327</v>
      </c>
      <c r="E4" s="115">
        <v>1251354</v>
      </c>
    </row>
    <row r="5" spans="1:5">
      <c r="A5" s="1" t="s">
        <v>5</v>
      </c>
      <c r="B5" s="2"/>
      <c r="C5" s="53"/>
      <c r="D5" s="53"/>
      <c r="E5" s="2"/>
    </row>
    <row r="6" spans="1:5" ht="22.5">
      <c r="A6" s="126" t="s">
        <v>376</v>
      </c>
      <c r="B6" s="34">
        <v>589080</v>
      </c>
      <c r="C6" s="115">
        <v>641351</v>
      </c>
      <c r="D6" s="115">
        <v>632943</v>
      </c>
      <c r="E6" s="115">
        <v>529371</v>
      </c>
    </row>
    <row r="7" spans="1:5" s="9" customFormat="1">
      <c r="A7" s="9" t="s">
        <v>375</v>
      </c>
      <c r="B7" s="70">
        <v>130762</v>
      </c>
      <c r="C7" s="3">
        <v>142210</v>
      </c>
      <c r="D7" s="3">
        <v>149777</v>
      </c>
      <c r="E7" s="53">
        <v>146029</v>
      </c>
    </row>
    <row r="8" spans="1:5">
      <c r="A8" s="1" t="s">
        <v>5</v>
      </c>
      <c r="B8" s="2"/>
      <c r="C8" s="53"/>
      <c r="D8" s="53"/>
      <c r="E8" s="53"/>
    </row>
    <row r="9" spans="1:5">
      <c r="A9" s="43" t="s">
        <v>254</v>
      </c>
      <c r="B9" s="2">
        <v>46069</v>
      </c>
      <c r="C9" s="53">
        <v>48927</v>
      </c>
      <c r="D9" s="53">
        <v>51468</v>
      </c>
      <c r="E9" s="53">
        <v>48736</v>
      </c>
    </row>
    <row r="10" spans="1:5">
      <c r="A10" s="43" t="s">
        <v>253</v>
      </c>
      <c r="B10" s="2">
        <v>84693</v>
      </c>
      <c r="C10" s="53">
        <v>93283</v>
      </c>
      <c r="D10" s="53">
        <v>98309</v>
      </c>
      <c r="E10" s="53">
        <v>97293</v>
      </c>
    </row>
    <row r="11" spans="1:5" ht="22.5">
      <c r="A11" s="32" t="s">
        <v>374</v>
      </c>
      <c r="B11" s="2"/>
      <c r="C11" s="53"/>
      <c r="D11" s="53"/>
      <c r="E11" s="2"/>
    </row>
    <row r="12" spans="1:5">
      <c r="A12" s="137" t="s">
        <v>373</v>
      </c>
      <c r="B12" s="2">
        <v>2688</v>
      </c>
      <c r="C12" s="53">
        <v>2763</v>
      </c>
      <c r="D12" s="53">
        <v>3346</v>
      </c>
      <c r="E12" s="53">
        <v>2517</v>
      </c>
    </row>
    <row r="13" spans="1:5">
      <c r="A13" s="43" t="s">
        <v>372</v>
      </c>
      <c r="B13" s="53">
        <v>80480</v>
      </c>
      <c r="C13" s="53">
        <v>84071</v>
      </c>
      <c r="D13" s="53">
        <v>86817</v>
      </c>
      <c r="E13" s="53">
        <v>82146</v>
      </c>
    </row>
    <row r="14" spans="1:5">
      <c r="A14" s="43" t="s">
        <v>239</v>
      </c>
      <c r="B14" s="53">
        <v>23903</v>
      </c>
      <c r="C14" s="53">
        <v>30107</v>
      </c>
      <c r="D14" s="53">
        <v>32387</v>
      </c>
      <c r="E14" s="53">
        <v>33256</v>
      </c>
    </row>
    <row r="15" spans="1:5">
      <c r="A15" s="43" t="s">
        <v>371</v>
      </c>
      <c r="B15" s="53">
        <v>23691</v>
      </c>
      <c r="C15" s="53">
        <v>25269</v>
      </c>
      <c r="D15" s="53">
        <v>27227</v>
      </c>
      <c r="E15" s="53">
        <v>28110</v>
      </c>
    </row>
    <row r="16" spans="1:5">
      <c r="A16" s="1" t="s">
        <v>370</v>
      </c>
      <c r="B16" s="53">
        <v>22432</v>
      </c>
      <c r="C16" s="53">
        <v>24567</v>
      </c>
      <c r="D16" s="53">
        <v>24305</v>
      </c>
      <c r="E16" s="53">
        <v>26553</v>
      </c>
    </row>
    <row r="17" spans="1:5" ht="33.75">
      <c r="A17" s="37" t="s">
        <v>369</v>
      </c>
      <c r="B17" s="136">
        <v>128.19999999999999</v>
      </c>
      <c r="C17" s="19">
        <v>141.1</v>
      </c>
      <c r="D17" s="19">
        <v>148.80000000000001</v>
      </c>
      <c r="E17" s="19">
        <v>145.36901015698626</v>
      </c>
    </row>
    <row r="18" spans="1:5" ht="33.75">
      <c r="A18" s="36" t="s">
        <v>368</v>
      </c>
      <c r="B18" s="136">
        <v>22</v>
      </c>
      <c r="C18" s="19">
        <v>24.4</v>
      </c>
      <c r="D18" s="19">
        <v>24.1</v>
      </c>
      <c r="E18" s="19">
        <v>26.405710268408335</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8978C-042A-4C7B-8042-2F3B5EBB34D7}">
  <sheetPr codeName="Munka24"/>
  <dimension ref="A1:E11"/>
  <sheetViews>
    <sheetView zoomScaleNormal="100" workbookViewId="0"/>
  </sheetViews>
  <sheetFormatPr defaultRowHeight="11.25"/>
  <cols>
    <col min="1" max="1" width="20.42578125" style="1" customWidth="1"/>
    <col min="2" max="2" width="10.5703125" style="1" customWidth="1"/>
    <col min="3" max="3" width="13.140625" style="1" customWidth="1"/>
    <col min="4" max="4" width="13" style="1" customWidth="1"/>
    <col min="5" max="5" width="10.7109375" style="1" customWidth="1"/>
    <col min="6" max="16384" width="9.140625" style="1"/>
  </cols>
  <sheetData>
    <row r="1" spans="1:5" s="10" customFormat="1" ht="12" thickBot="1">
      <c r="A1" s="31" t="s">
        <v>382</v>
      </c>
      <c r="B1" s="31"/>
      <c r="C1" s="31"/>
      <c r="D1" s="31"/>
      <c r="E1" s="31"/>
    </row>
    <row r="2" spans="1:5">
      <c r="A2" s="135" t="s">
        <v>14</v>
      </c>
      <c r="B2" s="124">
        <v>2000</v>
      </c>
      <c r="C2" s="124">
        <v>2005</v>
      </c>
      <c r="D2" s="124">
        <v>2006</v>
      </c>
      <c r="E2" s="40">
        <v>2007</v>
      </c>
    </row>
    <row r="3" spans="1:5">
      <c r="A3" s="1" t="s">
        <v>375</v>
      </c>
      <c r="B3" s="139">
        <v>18048</v>
      </c>
      <c r="C3" s="139">
        <v>18196</v>
      </c>
      <c r="D3" s="139">
        <v>19502</v>
      </c>
      <c r="E3" s="3">
        <v>17724</v>
      </c>
    </row>
    <row r="4" spans="1:5">
      <c r="A4" s="1" t="s">
        <v>5</v>
      </c>
      <c r="B4" s="3"/>
      <c r="C4" s="2"/>
      <c r="D4" s="2"/>
      <c r="E4" s="2"/>
    </row>
    <row r="5" spans="1:5">
      <c r="A5" s="43" t="s">
        <v>254</v>
      </c>
      <c r="B5" s="3">
        <v>10380</v>
      </c>
      <c r="C5" s="3">
        <v>10858</v>
      </c>
      <c r="D5" s="3">
        <v>11957</v>
      </c>
      <c r="E5" s="3">
        <v>10923</v>
      </c>
    </row>
    <row r="6" spans="1:5">
      <c r="A6" s="43" t="s">
        <v>253</v>
      </c>
      <c r="B6" s="3">
        <v>7668</v>
      </c>
      <c r="C6" s="3">
        <v>7338</v>
      </c>
      <c r="D6" s="3">
        <v>7545</v>
      </c>
      <c r="E6" s="3">
        <v>6801</v>
      </c>
    </row>
    <row r="7" spans="1:5" ht="22.5">
      <c r="A7" s="32" t="s">
        <v>374</v>
      </c>
      <c r="B7" s="3"/>
      <c r="C7" s="2"/>
      <c r="D7" s="2"/>
      <c r="E7" s="2"/>
    </row>
    <row r="8" spans="1:5">
      <c r="A8" s="137" t="s">
        <v>381</v>
      </c>
      <c r="B8" s="3">
        <v>1510</v>
      </c>
      <c r="C8" s="3">
        <v>1617</v>
      </c>
      <c r="D8" s="3">
        <v>1561</v>
      </c>
      <c r="E8" s="3">
        <v>1293</v>
      </c>
    </row>
    <row r="9" spans="1:5">
      <c r="A9" s="137" t="s">
        <v>380</v>
      </c>
      <c r="B9" s="3">
        <v>5356</v>
      </c>
      <c r="C9" s="3">
        <v>4904</v>
      </c>
      <c r="D9" s="3">
        <v>5170</v>
      </c>
      <c r="E9" s="3">
        <v>4617</v>
      </c>
    </row>
    <row r="10" spans="1:5">
      <c r="A10" s="43" t="s">
        <v>379</v>
      </c>
      <c r="B10" s="3">
        <v>6147</v>
      </c>
      <c r="C10" s="3">
        <v>6525</v>
      </c>
      <c r="D10" s="3">
        <v>6992</v>
      </c>
      <c r="E10" s="3">
        <v>6402</v>
      </c>
    </row>
    <row r="11" spans="1:5">
      <c r="A11" s="43" t="s">
        <v>378</v>
      </c>
      <c r="B11" s="3">
        <v>5035</v>
      </c>
      <c r="C11" s="3">
        <v>5150</v>
      </c>
      <c r="D11" s="3">
        <v>5779</v>
      </c>
      <c r="E11" s="3">
        <v>5412</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D8BEF-6BD3-439D-99A7-4C32A108A4B4}">
  <sheetPr codeName="Munka25"/>
  <dimension ref="A1:E22"/>
  <sheetViews>
    <sheetView zoomScaleNormal="100" workbookViewId="0"/>
  </sheetViews>
  <sheetFormatPr defaultRowHeight="11.25"/>
  <cols>
    <col min="1" max="1" width="18" style="1" customWidth="1"/>
    <col min="2" max="5" width="13" style="1" customWidth="1"/>
    <col min="6" max="16384" width="9.140625" style="1"/>
  </cols>
  <sheetData>
    <row r="1" spans="1:5" ht="12" thickBot="1">
      <c r="A1" s="31" t="s">
        <v>395</v>
      </c>
      <c r="B1" s="31"/>
    </row>
    <row r="2" spans="1:5">
      <c r="A2" s="142" t="s">
        <v>14</v>
      </c>
      <c r="B2" s="124">
        <v>2000</v>
      </c>
      <c r="C2" s="124">
        <v>2005</v>
      </c>
      <c r="D2" s="124">
        <v>2006</v>
      </c>
      <c r="E2" s="124">
        <v>2007</v>
      </c>
    </row>
    <row r="3" spans="1:5" s="14" customFormat="1" ht="11.25" customHeight="1">
      <c r="A3" s="318" t="s">
        <v>394</v>
      </c>
      <c r="B3" s="318"/>
      <c r="C3" s="318"/>
      <c r="D3" s="318"/>
      <c r="E3" s="318"/>
    </row>
    <row r="4" spans="1:5" s="9" customFormat="1">
      <c r="A4" s="141" t="s">
        <v>6</v>
      </c>
      <c r="B4" s="74">
        <v>4701</v>
      </c>
      <c r="C4" s="74">
        <v>6319</v>
      </c>
      <c r="D4" s="74">
        <v>5673</v>
      </c>
      <c r="E4" s="140">
        <v>4050</v>
      </c>
    </row>
    <row r="5" spans="1:5">
      <c r="A5" s="9" t="s">
        <v>5</v>
      </c>
      <c r="B5" s="3"/>
      <c r="C5" s="2"/>
      <c r="D5" s="2"/>
      <c r="E5" s="2"/>
    </row>
    <row r="6" spans="1:5">
      <c r="A6" s="4" t="s">
        <v>254</v>
      </c>
      <c r="B6" s="3">
        <v>3237</v>
      </c>
      <c r="C6" s="3">
        <v>4695</v>
      </c>
      <c r="D6" s="3">
        <v>4150</v>
      </c>
      <c r="E6" s="2">
        <v>2975</v>
      </c>
    </row>
    <row r="7" spans="1:5">
      <c r="A7" s="4" t="s">
        <v>253</v>
      </c>
      <c r="B7" s="3">
        <v>1464</v>
      </c>
      <c r="C7" s="3">
        <v>1624</v>
      </c>
      <c r="D7" s="3">
        <v>1523</v>
      </c>
      <c r="E7" s="2">
        <v>1075</v>
      </c>
    </row>
    <row r="8" spans="1:5" s="14" customFormat="1" ht="11.25" customHeight="1">
      <c r="A8" s="319" t="s">
        <v>393</v>
      </c>
      <c r="B8" s="319"/>
      <c r="C8" s="319"/>
      <c r="D8" s="319"/>
      <c r="E8" s="319"/>
    </row>
    <row r="9" spans="1:5" s="10" customFormat="1">
      <c r="A9" s="48" t="s">
        <v>6</v>
      </c>
      <c r="B9" s="23">
        <v>12789</v>
      </c>
      <c r="C9" s="23">
        <v>14793</v>
      </c>
      <c r="D9" s="23">
        <v>15480</v>
      </c>
      <c r="E9" s="22">
        <v>13597</v>
      </c>
    </row>
    <row r="10" spans="1:5">
      <c r="A10" s="9" t="s">
        <v>5</v>
      </c>
      <c r="B10" s="3"/>
      <c r="C10" s="2"/>
      <c r="D10" s="2"/>
      <c r="E10" s="2"/>
    </row>
    <row r="11" spans="1:5">
      <c r="A11" s="4" t="s">
        <v>254</v>
      </c>
      <c r="B11" s="3">
        <v>8784</v>
      </c>
      <c r="C11" s="3">
        <v>9931</v>
      </c>
      <c r="D11" s="3">
        <v>10477</v>
      </c>
      <c r="E11" s="2">
        <v>8942</v>
      </c>
    </row>
    <row r="12" spans="1:5">
      <c r="A12" s="4" t="s">
        <v>253</v>
      </c>
      <c r="B12" s="3">
        <v>4005</v>
      </c>
      <c r="C12" s="3">
        <v>4862</v>
      </c>
      <c r="D12" s="3">
        <v>5003</v>
      </c>
      <c r="E12" s="2">
        <v>4655</v>
      </c>
    </row>
    <row r="13" spans="1:5" s="6" customFormat="1" ht="11.25" customHeight="1">
      <c r="A13" s="319" t="s">
        <v>392</v>
      </c>
      <c r="B13" s="319"/>
      <c r="C13" s="319"/>
      <c r="D13" s="319"/>
      <c r="E13" s="319"/>
    </row>
    <row r="14" spans="1:5">
      <c r="A14" s="6" t="s">
        <v>391</v>
      </c>
      <c r="B14" s="3">
        <v>38</v>
      </c>
      <c r="C14" s="3">
        <v>14.446021767051983</v>
      </c>
      <c r="D14" s="3">
        <v>14.961240310077519</v>
      </c>
      <c r="E14" s="2">
        <v>15.768184158270207</v>
      </c>
    </row>
    <row r="15" spans="1:5">
      <c r="A15" s="6" t="s">
        <v>390</v>
      </c>
      <c r="B15" s="3">
        <v>1</v>
      </c>
      <c r="C15" s="3">
        <v>0.932873656459136</v>
      </c>
      <c r="D15" s="3">
        <v>1.317829457364341</v>
      </c>
      <c r="E15" s="2">
        <v>1.6253585349709494</v>
      </c>
    </row>
    <row r="16" spans="1:5">
      <c r="A16" s="6" t="s">
        <v>389</v>
      </c>
      <c r="B16" s="3">
        <v>14</v>
      </c>
      <c r="C16" s="3">
        <v>35.692557290610424</v>
      </c>
      <c r="D16" s="3">
        <v>37.7390180878553</v>
      </c>
      <c r="E16" s="2">
        <v>34.0222107817901</v>
      </c>
    </row>
    <row r="17" spans="1:5">
      <c r="A17" s="6" t="s">
        <v>388</v>
      </c>
      <c r="B17" s="3">
        <v>2</v>
      </c>
      <c r="C17" s="3">
        <v>0.88555397823294801</v>
      </c>
      <c r="D17" s="3">
        <v>0.53617571059431524</v>
      </c>
      <c r="E17" s="2">
        <v>0.48540119143928812</v>
      </c>
    </row>
    <row r="18" spans="1:5">
      <c r="A18" s="6" t="s">
        <v>387</v>
      </c>
      <c r="B18" s="3">
        <v>8</v>
      </c>
      <c r="C18" s="3">
        <v>10.363009531535186</v>
      </c>
      <c r="D18" s="3">
        <v>8.6046511627906987</v>
      </c>
      <c r="E18" s="2">
        <v>8.4651025961609179</v>
      </c>
    </row>
    <row r="19" spans="1:5">
      <c r="A19" s="6" t="s">
        <v>386</v>
      </c>
      <c r="B19" s="3">
        <v>15</v>
      </c>
      <c r="C19" s="3">
        <v>25.11998918407355</v>
      </c>
      <c r="D19" s="3">
        <v>24.573643410852714</v>
      </c>
      <c r="E19" s="2">
        <v>27.50606751489299</v>
      </c>
    </row>
    <row r="20" spans="1:5">
      <c r="A20" s="6" t="s">
        <v>385</v>
      </c>
      <c r="B20" s="3">
        <v>16</v>
      </c>
      <c r="C20" s="3">
        <v>10.680727371053877</v>
      </c>
      <c r="D20" s="3">
        <v>10.665374677002584</v>
      </c>
      <c r="E20" s="2">
        <v>10.414061925424727</v>
      </c>
    </row>
    <row r="21" spans="1:5">
      <c r="A21" s="6" t="s">
        <v>384</v>
      </c>
      <c r="B21" s="3">
        <v>4</v>
      </c>
      <c r="C21" s="3">
        <v>1.1762320016223891</v>
      </c>
      <c r="D21" s="3">
        <v>1.0400516795865633</v>
      </c>
      <c r="E21" s="2">
        <v>0.91932043833198496</v>
      </c>
    </row>
    <row r="22" spans="1:5">
      <c r="A22" s="6" t="s">
        <v>383</v>
      </c>
      <c r="B22" s="3">
        <v>2</v>
      </c>
      <c r="C22" s="3">
        <v>0.70303521936050839</v>
      </c>
      <c r="D22" s="3">
        <v>0.56201550387596899</v>
      </c>
      <c r="E22" s="2">
        <v>0.79429285871883504</v>
      </c>
    </row>
  </sheetData>
  <mergeCells count="3">
    <mergeCell ref="A3:E3"/>
    <mergeCell ref="A8:E8"/>
    <mergeCell ref="A13:E13"/>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AAF45-7D4E-4416-97AC-8F104DA4018D}">
  <sheetPr codeName="Munka26"/>
  <dimension ref="A1:E22"/>
  <sheetViews>
    <sheetView zoomScaleNormal="100" workbookViewId="0"/>
  </sheetViews>
  <sheetFormatPr defaultRowHeight="11.25"/>
  <cols>
    <col min="1" max="1" width="24.42578125" style="1" customWidth="1"/>
    <col min="2" max="4" width="9.140625" style="1"/>
    <col min="5" max="5" width="9.28515625" style="1" customWidth="1"/>
    <col min="6" max="16384" width="9.140625" style="1"/>
  </cols>
  <sheetData>
    <row r="1" spans="1:5" ht="12" thickBot="1">
      <c r="A1" s="17" t="s">
        <v>406</v>
      </c>
      <c r="B1" s="145"/>
      <c r="C1" s="145"/>
      <c r="D1" s="145"/>
    </row>
    <row r="2" spans="1:5">
      <c r="A2" s="142" t="s">
        <v>14</v>
      </c>
      <c r="B2" s="124">
        <v>2000</v>
      </c>
      <c r="C2" s="27">
        <v>2005</v>
      </c>
      <c r="D2" s="27">
        <v>2006</v>
      </c>
      <c r="E2" s="40">
        <v>2007</v>
      </c>
    </row>
    <row r="3" spans="1:5" s="14" customFormat="1" ht="22.5">
      <c r="A3" s="38" t="s">
        <v>405</v>
      </c>
      <c r="B3" s="144">
        <v>829</v>
      </c>
      <c r="C3" s="115">
        <v>432</v>
      </c>
      <c r="D3" s="144">
        <f>509472/1000</f>
        <v>509.47199999999998</v>
      </c>
      <c r="E3" s="144">
        <v>490.32</v>
      </c>
    </row>
    <row r="4" spans="1:5" s="14" customFormat="1">
      <c r="A4" s="9" t="s">
        <v>5</v>
      </c>
      <c r="B4" s="53"/>
      <c r="C4" s="33"/>
      <c r="D4" s="33"/>
      <c r="E4" s="2"/>
    </row>
    <row r="5" spans="1:5">
      <c r="A5" s="43" t="s">
        <v>254</v>
      </c>
      <c r="B5" s="2">
        <v>624</v>
      </c>
      <c r="C5" s="2">
        <v>324</v>
      </c>
      <c r="D5" s="2">
        <f>371088/1000</f>
        <v>371.08800000000002</v>
      </c>
      <c r="E5" s="2">
        <v>374</v>
      </c>
    </row>
    <row r="6" spans="1:5">
      <c r="A6" s="43" t="s">
        <v>253</v>
      </c>
      <c r="B6" s="2">
        <v>205</v>
      </c>
      <c r="C6" s="2">
        <v>108</v>
      </c>
      <c r="D6" s="2">
        <f>138384/1000</f>
        <v>138.38399999999999</v>
      </c>
      <c r="E6" s="2">
        <v>116.496</v>
      </c>
    </row>
    <row r="7" spans="1:5" ht="22.5">
      <c r="A7" s="32" t="s">
        <v>404</v>
      </c>
      <c r="B7" s="34">
        <v>42272</v>
      </c>
      <c r="C7" s="34">
        <v>32888</v>
      </c>
      <c r="D7" s="34">
        <v>29022</v>
      </c>
      <c r="E7" s="34">
        <v>26040</v>
      </c>
    </row>
    <row r="8" spans="1:5">
      <c r="A8" s="9" t="s">
        <v>5</v>
      </c>
      <c r="B8" s="2"/>
      <c r="C8" s="2"/>
      <c r="D8" s="2"/>
      <c r="E8" s="2"/>
    </row>
    <row r="9" spans="1:5">
      <c r="A9" s="43" t="s">
        <v>254</v>
      </c>
      <c r="B9" s="2">
        <v>32326</v>
      </c>
      <c r="C9" s="2">
        <v>24470</v>
      </c>
      <c r="D9" s="2">
        <v>21682</v>
      </c>
      <c r="E9" s="2">
        <v>18778</v>
      </c>
    </row>
    <row r="10" spans="1:5">
      <c r="A10" s="43" t="s">
        <v>253</v>
      </c>
      <c r="B10" s="2">
        <v>9946</v>
      </c>
      <c r="C10" s="2">
        <v>8418</v>
      </c>
      <c r="D10" s="2">
        <v>7340</v>
      </c>
      <c r="E10" s="2">
        <v>7262</v>
      </c>
    </row>
    <row r="11" spans="1:5" ht="22.5">
      <c r="A11" s="36" t="s">
        <v>403</v>
      </c>
      <c r="B11" s="2">
        <v>41067</v>
      </c>
      <c r="C11" s="2">
        <v>30989</v>
      </c>
      <c r="D11" s="2">
        <v>27112</v>
      </c>
      <c r="E11" s="2">
        <v>24347</v>
      </c>
    </row>
    <row r="12" spans="1:5">
      <c r="A12" s="9" t="s">
        <v>5</v>
      </c>
      <c r="B12" s="2"/>
      <c r="C12" s="2"/>
      <c r="D12" s="2"/>
      <c r="E12" s="2"/>
    </row>
    <row r="13" spans="1:5">
      <c r="A13" s="43" t="s">
        <v>402</v>
      </c>
      <c r="B13" s="2">
        <v>595</v>
      </c>
      <c r="C13" s="2">
        <v>249</v>
      </c>
      <c r="D13" s="2">
        <v>176</v>
      </c>
      <c r="E13" s="2">
        <v>122</v>
      </c>
    </row>
    <row r="14" spans="1:5">
      <c r="A14" s="143" t="s">
        <v>401</v>
      </c>
      <c r="B14" s="2">
        <v>7088</v>
      </c>
      <c r="C14" s="2">
        <v>4603</v>
      </c>
      <c r="D14" s="2">
        <v>4154</v>
      </c>
      <c r="E14" s="2">
        <v>3356</v>
      </c>
    </row>
    <row r="15" spans="1:5">
      <c r="A15" s="143" t="s">
        <v>400</v>
      </c>
      <c r="B15" s="2">
        <v>24484</v>
      </c>
      <c r="C15" s="2">
        <v>18353</v>
      </c>
      <c r="D15" s="2">
        <v>16247</v>
      </c>
      <c r="E15" s="2">
        <v>14455</v>
      </c>
    </row>
    <row r="16" spans="1:5">
      <c r="A16" s="143" t="s">
        <v>399</v>
      </c>
      <c r="B16" s="2">
        <v>6754</v>
      </c>
      <c r="C16" s="2">
        <v>6188</v>
      </c>
      <c r="D16" s="2">
        <v>5301</v>
      </c>
      <c r="E16" s="2">
        <v>5128</v>
      </c>
    </row>
    <row r="17" spans="1:5">
      <c r="A17" s="143" t="s">
        <v>398</v>
      </c>
      <c r="B17" s="2">
        <v>2146</v>
      </c>
      <c r="C17" s="2">
        <v>1596</v>
      </c>
      <c r="D17" s="2">
        <v>1234</v>
      </c>
      <c r="E17" s="2">
        <v>1286</v>
      </c>
    </row>
    <row r="18" spans="1:5" ht="22.5">
      <c r="A18" s="36" t="s">
        <v>397</v>
      </c>
      <c r="B18" s="18">
        <v>41.4</v>
      </c>
      <c r="C18" s="18">
        <v>32.6</v>
      </c>
      <c r="D18" s="18">
        <f>SUM(D7)/10066158*10000</f>
        <v>28.831258162250183</v>
      </c>
      <c r="E18" s="18">
        <v>25.922310119824981</v>
      </c>
    </row>
    <row r="19" spans="1:5" s="14" customFormat="1" ht="22.5">
      <c r="A19" s="32" t="s">
        <v>396</v>
      </c>
      <c r="B19" s="33">
        <v>5757</v>
      </c>
      <c r="C19" s="76">
        <v>3000</v>
      </c>
      <c r="D19" s="33">
        <v>3538</v>
      </c>
      <c r="E19" s="33">
        <v>3405</v>
      </c>
    </row>
    <row r="20" spans="1:5">
      <c r="A20" s="9" t="s">
        <v>5</v>
      </c>
      <c r="B20" s="2"/>
      <c r="C20" s="2"/>
      <c r="D20" s="2"/>
      <c r="E20" s="2"/>
    </row>
    <row r="21" spans="1:5">
      <c r="A21" s="43" t="s">
        <v>254</v>
      </c>
      <c r="B21" s="2">
        <v>4332</v>
      </c>
      <c r="C21" s="2">
        <v>2252</v>
      </c>
      <c r="D21" s="2">
        <v>2577</v>
      </c>
      <c r="E21" s="2">
        <v>2596</v>
      </c>
    </row>
    <row r="22" spans="1:5">
      <c r="A22" s="43" t="s">
        <v>253</v>
      </c>
      <c r="B22" s="2">
        <v>1425</v>
      </c>
      <c r="C22" s="2">
        <v>748</v>
      </c>
      <c r="D22" s="2">
        <v>961</v>
      </c>
      <c r="E22" s="2">
        <v>809</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41579-8033-4A1B-8DAB-C9B576A9FC57}">
  <sheetPr codeName="Munka27"/>
  <dimension ref="A1:E15"/>
  <sheetViews>
    <sheetView zoomScaleNormal="100" workbookViewId="0"/>
  </sheetViews>
  <sheetFormatPr defaultRowHeight="11.25"/>
  <cols>
    <col min="1" max="1" width="16" style="1" customWidth="1"/>
    <col min="2" max="5" width="18" style="1" customWidth="1"/>
    <col min="6" max="16384" width="9.140625" style="1"/>
  </cols>
  <sheetData>
    <row r="1" spans="1:5" ht="12" thickBot="1">
      <c r="A1" s="58" t="s">
        <v>410</v>
      </c>
      <c r="B1" s="31"/>
      <c r="C1" s="31"/>
      <c r="D1" s="31"/>
      <c r="E1" s="31"/>
    </row>
    <row r="2" spans="1:5">
      <c r="A2" s="149" t="s">
        <v>249</v>
      </c>
      <c r="B2" s="148" t="s">
        <v>409</v>
      </c>
      <c r="C2" s="147" t="s">
        <v>408</v>
      </c>
      <c r="D2" s="147" t="s">
        <v>407</v>
      </c>
      <c r="E2" s="146" t="s">
        <v>6</v>
      </c>
    </row>
    <row r="3" spans="1:5">
      <c r="A3" s="106">
        <v>1995</v>
      </c>
      <c r="B3" s="116">
        <v>1815</v>
      </c>
      <c r="C3" s="53">
        <v>8485</v>
      </c>
      <c r="D3" s="53">
        <v>48005</v>
      </c>
      <c r="E3" s="116">
        <v>58305</v>
      </c>
    </row>
    <row r="4" spans="1:5">
      <c r="A4" s="106">
        <v>1996</v>
      </c>
      <c r="B4" s="53">
        <v>1720</v>
      </c>
      <c r="C4" s="53">
        <v>8253</v>
      </c>
      <c r="D4" s="53">
        <v>46325</v>
      </c>
      <c r="E4" s="53">
        <v>56298</v>
      </c>
    </row>
    <row r="5" spans="1:5">
      <c r="A5" s="106">
        <v>1997</v>
      </c>
      <c r="B5" s="53">
        <v>1561</v>
      </c>
      <c r="C5" s="53">
        <v>7717</v>
      </c>
      <c r="D5" s="53">
        <v>36488</v>
      </c>
      <c r="E5" s="53">
        <v>45766</v>
      </c>
    </row>
    <row r="6" spans="1:5">
      <c r="A6" s="106">
        <v>1998</v>
      </c>
      <c r="B6" s="53">
        <v>1459</v>
      </c>
      <c r="C6" s="53">
        <v>6854</v>
      </c>
      <c r="D6" s="53">
        <v>31025</v>
      </c>
      <c r="E6" s="53">
        <v>39338</v>
      </c>
    </row>
    <row r="7" spans="1:5">
      <c r="A7" s="106">
        <v>1999</v>
      </c>
      <c r="B7" s="53">
        <v>1447</v>
      </c>
      <c r="C7" s="53">
        <v>7573</v>
      </c>
      <c r="D7" s="53">
        <v>33886</v>
      </c>
      <c r="E7" s="53">
        <v>42906</v>
      </c>
    </row>
    <row r="8" spans="1:5">
      <c r="A8" s="106">
        <v>2000</v>
      </c>
      <c r="B8" s="53">
        <v>1529</v>
      </c>
      <c r="C8" s="53">
        <v>7811</v>
      </c>
      <c r="D8" s="53">
        <v>38415</v>
      </c>
      <c r="E8" s="53">
        <v>47755</v>
      </c>
    </row>
    <row r="9" spans="1:5">
      <c r="A9" s="106">
        <v>2001</v>
      </c>
      <c r="B9" s="53">
        <v>1339</v>
      </c>
      <c r="C9" s="53">
        <v>7901</v>
      </c>
      <c r="D9" s="53">
        <v>41970</v>
      </c>
      <c r="E9" s="53">
        <v>51210</v>
      </c>
    </row>
    <row r="10" spans="1:5">
      <c r="A10" s="106">
        <v>2002</v>
      </c>
      <c r="B10" s="53">
        <v>1305</v>
      </c>
      <c r="C10" s="53">
        <v>7603</v>
      </c>
      <c r="D10" s="53">
        <v>38574</v>
      </c>
      <c r="E10" s="53">
        <v>47482</v>
      </c>
    </row>
    <row r="11" spans="1:5">
      <c r="A11" s="106">
        <v>2003</v>
      </c>
      <c r="B11" s="53">
        <v>1277</v>
      </c>
      <c r="C11" s="53">
        <v>7310</v>
      </c>
      <c r="D11" s="53">
        <v>34043</v>
      </c>
      <c r="E11" s="53">
        <v>42630</v>
      </c>
    </row>
    <row r="12" spans="1:5">
      <c r="A12" s="106">
        <v>2004</v>
      </c>
      <c r="B12" s="53">
        <v>1280</v>
      </c>
      <c r="C12" s="53">
        <v>7225</v>
      </c>
      <c r="D12" s="53">
        <v>30686</v>
      </c>
      <c r="E12" s="53">
        <v>39191</v>
      </c>
    </row>
    <row r="13" spans="1:5">
      <c r="A13" s="106">
        <v>2005</v>
      </c>
      <c r="B13" s="53">
        <v>1310</v>
      </c>
      <c r="C13" s="53">
        <v>7337</v>
      </c>
      <c r="D13" s="53">
        <v>28283</v>
      </c>
      <c r="E13" s="53">
        <v>36930</v>
      </c>
    </row>
    <row r="14" spans="1:5">
      <c r="A14" s="106">
        <v>2006</v>
      </c>
      <c r="B14" s="53">
        <v>1211</v>
      </c>
      <c r="C14" s="53">
        <v>7121</v>
      </c>
      <c r="D14" s="53">
        <v>25987</v>
      </c>
      <c r="E14" s="53">
        <v>34319</v>
      </c>
    </row>
    <row r="15" spans="1:5">
      <c r="A15" s="106">
        <v>2007</v>
      </c>
      <c r="B15" s="2">
        <v>1190</v>
      </c>
      <c r="C15" s="2">
        <v>7743</v>
      </c>
      <c r="D15" s="2">
        <v>24953</v>
      </c>
      <c r="E15" s="2">
        <v>33886</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045639-052D-4E60-8520-DD907805CCD9}">
  <sheetPr codeName="Munka28"/>
  <dimension ref="A1:I21"/>
  <sheetViews>
    <sheetView zoomScaleNormal="100" workbookViewId="0"/>
  </sheetViews>
  <sheetFormatPr defaultRowHeight="11.25"/>
  <cols>
    <col min="1" max="1" width="11.42578125" style="150" customWidth="1"/>
    <col min="2" max="9" width="9.5703125" style="150" customWidth="1"/>
    <col min="10" max="16384" width="9.140625" style="150"/>
  </cols>
  <sheetData>
    <row r="1" spans="1:9" ht="12" thickBot="1">
      <c r="A1" s="164" t="s">
        <v>420</v>
      </c>
      <c r="B1" s="163"/>
      <c r="C1" s="163"/>
      <c r="D1" s="163"/>
      <c r="E1" s="163"/>
      <c r="F1" s="163"/>
      <c r="G1" s="163"/>
      <c r="H1" s="163"/>
      <c r="I1" s="163"/>
    </row>
    <row r="2" spans="1:9" s="159" customFormat="1" ht="22.5" customHeight="1">
      <c r="A2" s="300" t="s">
        <v>249</v>
      </c>
      <c r="B2" s="298" t="s">
        <v>419</v>
      </c>
      <c r="C2" s="296" t="s">
        <v>418</v>
      </c>
      <c r="D2" s="297"/>
      <c r="E2" s="305"/>
      <c r="F2" s="320" t="s">
        <v>417</v>
      </c>
      <c r="G2" s="320"/>
      <c r="H2" s="320"/>
      <c r="I2" s="296"/>
    </row>
    <row r="3" spans="1:9" s="159" customFormat="1" ht="22.5">
      <c r="A3" s="306"/>
      <c r="B3" s="307"/>
      <c r="C3" s="161" t="s">
        <v>416</v>
      </c>
      <c r="D3" s="161" t="s">
        <v>415</v>
      </c>
      <c r="E3" s="162" t="s">
        <v>252</v>
      </c>
      <c r="F3" s="162" t="s">
        <v>414</v>
      </c>
      <c r="G3" s="161" t="s">
        <v>413</v>
      </c>
      <c r="H3" s="161" t="s">
        <v>412</v>
      </c>
      <c r="I3" s="160" t="s">
        <v>252</v>
      </c>
    </row>
    <row r="4" spans="1:9" s="157" customFormat="1">
      <c r="A4" s="294" t="s">
        <v>6</v>
      </c>
      <c r="B4" s="294"/>
      <c r="C4" s="294"/>
      <c r="D4" s="294"/>
      <c r="E4" s="294"/>
      <c r="F4" s="294"/>
      <c r="G4" s="294"/>
      <c r="H4" s="294"/>
      <c r="I4" s="294"/>
    </row>
    <row r="5" spans="1:9" s="157" customFormat="1">
      <c r="A5" s="152">
        <v>2000</v>
      </c>
      <c r="B5" s="158">
        <v>1064</v>
      </c>
      <c r="C5" s="158">
        <v>6388</v>
      </c>
      <c r="D5" s="158">
        <v>10041</v>
      </c>
      <c r="E5" s="158">
        <v>17493</v>
      </c>
      <c r="F5" s="158">
        <v>1200</v>
      </c>
      <c r="G5" s="158">
        <v>7653</v>
      </c>
      <c r="H5" s="158">
        <v>15045</v>
      </c>
      <c r="I5" s="158">
        <v>23898</v>
      </c>
    </row>
    <row r="6" spans="1:9">
      <c r="A6" s="155">
        <v>2001</v>
      </c>
      <c r="B6" s="154">
        <v>1132</v>
      </c>
      <c r="C6" s="154">
        <v>6673</v>
      </c>
      <c r="D6" s="154">
        <v>10700</v>
      </c>
      <c r="E6" s="154">
        <v>18505</v>
      </c>
      <c r="F6" s="154">
        <v>1239</v>
      </c>
      <c r="G6" s="154">
        <v>7920</v>
      </c>
      <c r="H6" s="154">
        <v>16229</v>
      </c>
      <c r="I6" s="154">
        <v>25388</v>
      </c>
    </row>
    <row r="7" spans="1:9">
      <c r="A7" s="155">
        <v>2002</v>
      </c>
      <c r="B7" s="154">
        <v>1264</v>
      </c>
      <c r="C7" s="154">
        <v>6982</v>
      </c>
      <c r="D7" s="154">
        <v>11440</v>
      </c>
      <c r="E7" s="154">
        <v>19686</v>
      </c>
      <c r="F7" s="154">
        <v>1429</v>
      </c>
      <c r="G7" s="154">
        <v>8360</v>
      </c>
      <c r="H7" s="154">
        <v>17618</v>
      </c>
      <c r="I7" s="154">
        <v>27407</v>
      </c>
    </row>
    <row r="8" spans="1:9">
      <c r="A8" s="155">
        <v>2003</v>
      </c>
      <c r="B8" s="154">
        <v>1135</v>
      </c>
      <c r="C8" s="154">
        <v>6904</v>
      </c>
      <c r="D8" s="154">
        <v>11937</v>
      </c>
      <c r="E8" s="154">
        <v>19976</v>
      </c>
      <c r="F8" s="154">
        <v>1326</v>
      </c>
      <c r="G8" s="154">
        <v>8299</v>
      </c>
      <c r="H8" s="154">
        <v>18328</v>
      </c>
      <c r="I8" s="154">
        <v>27953</v>
      </c>
    </row>
    <row r="9" spans="1:9">
      <c r="A9" s="155">
        <v>2004</v>
      </c>
      <c r="B9" s="154">
        <v>1168</v>
      </c>
      <c r="C9" s="154">
        <v>7111</v>
      </c>
      <c r="D9" s="154">
        <v>12678</v>
      </c>
      <c r="E9" s="154">
        <v>20957</v>
      </c>
      <c r="F9" s="154">
        <v>1296</v>
      </c>
      <c r="G9" s="154">
        <v>8523</v>
      </c>
      <c r="H9" s="154">
        <v>19531</v>
      </c>
      <c r="I9" s="154">
        <v>29350</v>
      </c>
    </row>
    <row r="10" spans="1:9">
      <c r="A10" s="152">
        <v>2005</v>
      </c>
      <c r="B10" s="154">
        <v>1139</v>
      </c>
      <c r="C10" s="154">
        <v>7010</v>
      </c>
      <c r="D10" s="154">
        <v>12628</v>
      </c>
      <c r="E10" s="154">
        <v>20777</v>
      </c>
      <c r="F10" s="154">
        <v>1278</v>
      </c>
      <c r="G10" s="154">
        <v>8320</v>
      </c>
      <c r="H10" s="154">
        <v>19185</v>
      </c>
      <c r="I10" s="154">
        <v>28783</v>
      </c>
    </row>
    <row r="11" spans="1:9">
      <c r="A11" s="152">
        <v>2006</v>
      </c>
      <c r="B11" s="154">
        <v>1173</v>
      </c>
      <c r="C11" s="154">
        <v>7075</v>
      </c>
      <c r="D11" s="154">
        <v>12729</v>
      </c>
      <c r="E11" s="154">
        <v>20977</v>
      </c>
      <c r="F11" s="154">
        <v>1303</v>
      </c>
      <c r="G11" s="154">
        <v>8431</v>
      </c>
      <c r="H11" s="154">
        <v>19546</v>
      </c>
      <c r="I11" s="154">
        <v>29280</v>
      </c>
    </row>
    <row r="12" spans="1:9">
      <c r="A12" s="152">
        <v>2007</v>
      </c>
      <c r="B12" s="154">
        <v>1106</v>
      </c>
      <c r="C12" s="154">
        <v>6876</v>
      </c>
      <c r="D12" s="154">
        <v>12653</v>
      </c>
      <c r="E12" s="154">
        <v>20635</v>
      </c>
      <c r="F12" s="154">
        <v>1232</v>
      </c>
      <c r="G12" s="154">
        <v>8155</v>
      </c>
      <c r="H12" s="154">
        <v>19297</v>
      </c>
      <c r="I12" s="156">
        <v>28684</v>
      </c>
    </row>
    <row r="13" spans="1:9">
      <c r="A13" s="295" t="s">
        <v>411</v>
      </c>
      <c r="B13" s="295"/>
      <c r="C13" s="295"/>
      <c r="D13" s="295"/>
      <c r="E13" s="295"/>
      <c r="F13" s="295"/>
      <c r="G13" s="295"/>
      <c r="H13" s="295"/>
      <c r="I13" s="295"/>
    </row>
    <row r="14" spans="1:9">
      <c r="A14" s="155">
        <v>2000</v>
      </c>
      <c r="B14" s="154">
        <v>114</v>
      </c>
      <c r="C14" s="154">
        <v>953</v>
      </c>
      <c r="D14" s="154">
        <v>2576</v>
      </c>
      <c r="E14" s="154">
        <v>3643</v>
      </c>
      <c r="F14" s="154">
        <v>124</v>
      </c>
      <c r="G14" s="154">
        <v>1032</v>
      </c>
      <c r="H14" s="154">
        <v>3303</v>
      </c>
      <c r="I14" s="154">
        <v>4459</v>
      </c>
    </row>
    <row r="15" spans="1:9">
      <c r="A15" s="155">
        <v>2001</v>
      </c>
      <c r="B15" s="154">
        <v>108</v>
      </c>
      <c r="C15" s="154">
        <v>974</v>
      </c>
      <c r="D15" s="154">
        <v>2841</v>
      </c>
      <c r="E15" s="154">
        <v>3923</v>
      </c>
      <c r="F15" s="154">
        <v>111</v>
      </c>
      <c r="G15" s="154">
        <v>1078</v>
      </c>
      <c r="H15" s="154">
        <v>3679</v>
      </c>
      <c r="I15" s="154">
        <v>4868</v>
      </c>
    </row>
    <row r="16" spans="1:9">
      <c r="A16" s="155">
        <v>2002</v>
      </c>
      <c r="B16" s="154">
        <v>101</v>
      </c>
      <c r="C16" s="154">
        <v>996</v>
      </c>
      <c r="D16" s="154">
        <v>3144</v>
      </c>
      <c r="E16" s="154">
        <v>4241</v>
      </c>
      <c r="F16" s="154">
        <v>108</v>
      </c>
      <c r="G16" s="154">
        <v>1088</v>
      </c>
      <c r="H16" s="154">
        <v>4082</v>
      </c>
      <c r="I16" s="154">
        <v>5278</v>
      </c>
    </row>
    <row r="17" spans="1:9">
      <c r="A17" s="155">
        <v>2003</v>
      </c>
      <c r="B17" s="154">
        <v>97</v>
      </c>
      <c r="C17" s="154">
        <v>1032</v>
      </c>
      <c r="D17" s="154">
        <v>3133</v>
      </c>
      <c r="E17" s="154">
        <v>4262</v>
      </c>
      <c r="F17" s="154">
        <v>98</v>
      </c>
      <c r="G17" s="154">
        <v>1140</v>
      </c>
      <c r="H17" s="154">
        <v>4068</v>
      </c>
      <c r="I17" s="154">
        <v>5306</v>
      </c>
    </row>
    <row r="18" spans="1:9">
      <c r="A18" s="155">
        <v>2004</v>
      </c>
      <c r="B18" s="154">
        <v>87</v>
      </c>
      <c r="C18" s="154">
        <v>1001</v>
      </c>
      <c r="D18" s="154">
        <v>3116</v>
      </c>
      <c r="E18" s="154">
        <v>4204</v>
      </c>
      <c r="F18" s="154">
        <v>93</v>
      </c>
      <c r="G18" s="154">
        <v>1079</v>
      </c>
      <c r="H18" s="154">
        <v>4071</v>
      </c>
      <c r="I18" s="154">
        <v>5243</v>
      </c>
    </row>
    <row r="19" spans="1:9">
      <c r="A19" s="152">
        <v>2005</v>
      </c>
      <c r="B19" s="154">
        <v>97</v>
      </c>
      <c r="C19" s="154">
        <v>984</v>
      </c>
      <c r="D19" s="154">
        <v>3061</v>
      </c>
      <c r="E19" s="154">
        <v>4142</v>
      </c>
      <c r="F19" s="154">
        <v>100</v>
      </c>
      <c r="G19" s="154">
        <v>1050</v>
      </c>
      <c r="H19" s="154">
        <v>3969</v>
      </c>
      <c r="I19" s="154">
        <v>5119</v>
      </c>
    </row>
    <row r="20" spans="1:9">
      <c r="A20" s="152">
        <v>2006</v>
      </c>
      <c r="B20" s="153">
        <v>97</v>
      </c>
      <c r="C20" s="151">
        <v>1053</v>
      </c>
      <c r="D20" s="151">
        <v>3061</v>
      </c>
      <c r="E20" s="151">
        <v>4211</v>
      </c>
      <c r="F20" s="153">
        <v>101</v>
      </c>
      <c r="G20" s="151">
        <v>1162</v>
      </c>
      <c r="H20" s="151">
        <v>4005</v>
      </c>
      <c r="I20" s="151">
        <v>5268</v>
      </c>
    </row>
    <row r="21" spans="1:9">
      <c r="A21" s="152">
        <v>2007</v>
      </c>
      <c r="B21" s="151">
        <v>96</v>
      </c>
      <c r="C21" s="151">
        <v>956</v>
      </c>
      <c r="D21" s="151">
        <v>2900</v>
      </c>
      <c r="E21" s="151">
        <v>3952</v>
      </c>
      <c r="F21" s="151">
        <v>100</v>
      </c>
      <c r="G21" s="151">
        <v>1039</v>
      </c>
      <c r="H21" s="151">
        <v>3846</v>
      </c>
      <c r="I21" s="151">
        <v>4985</v>
      </c>
    </row>
  </sheetData>
  <mergeCells count="6">
    <mergeCell ref="A4:I4"/>
    <mergeCell ref="A13:I13"/>
    <mergeCell ref="F2:I2"/>
    <mergeCell ref="C2:E2"/>
    <mergeCell ref="A2:A3"/>
    <mergeCell ref="B2:B3"/>
  </mergeCells>
  <pageMargins left="0.74803149606299213" right="0.74803149606299213" top="0.62992125984251968" bottom="0.86614173228346458" header="0.51181102362204722" footer="0.59055118110236227"/>
  <pageSetup paperSize="9" orientation="portrait" cellComments="atEnd"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3D1DF4-986F-4B72-BB76-9E28DE6646C5}">
  <sheetPr codeName="Munka29"/>
  <dimension ref="A1:G11"/>
  <sheetViews>
    <sheetView zoomScaleNormal="100" workbookViewId="0"/>
  </sheetViews>
  <sheetFormatPr defaultRowHeight="11.25"/>
  <cols>
    <col min="1" max="1" width="13.42578125" style="150" customWidth="1"/>
    <col min="2" max="2" width="12.85546875" style="150" customWidth="1"/>
    <col min="3" max="6" width="12.42578125" style="150" customWidth="1"/>
    <col min="7" max="7" width="17.5703125" style="150" customWidth="1"/>
    <col min="8" max="16384" width="9.140625" style="150"/>
  </cols>
  <sheetData>
    <row r="1" spans="1:7" ht="12" thickBot="1">
      <c r="A1" s="164" t="s">
        <v>428</v>
      </c>
      <c r="B1" s="172"/>
      <c r="C1" s="172"/>
      <c r="D1" s="172"/>
      <c r="E1" s="172"/>
      <c r="F1" s="172"/>
      <c r="G1" s="172"/>
    </row>
    <row r="2" spans="1:7" s="159" customFormat="1">
      <c r="A2" s="300" t="s">
        <v>249</v>
      </c>
      <c r="B2" s="298" t="s">
        <v>427</v>
      </c>
      <c r="C2" s="303" t="s">
        <v>426</v>
      </c>
      <c r="D2" s="304"/>
      <c r="E2" s="304"/>
      <c r="F2" s="322"/>
      <c r="G2" s="308" t="s">
        <v>425</v>
      </c>
    </row>
    <row r="3" spans="1:7" s="159" customFormat="1" ht="33.75">
      <c r="A3" s="321"/>
      <c r="B3" s="307"/>
      <c r="C3" s="171" t="s">
        <v>424</v>
      </c>
      <c r="D3" s="162" t="s">
        <v>423</v>
      </c>
      <c r="E3" s="170" t="s">
        <v>422</v>
      </c>
      <c r="F3" s="162" t="s">
        <v>421</v>
      </c>
      <c r="G3" s="309"/>
    </row>
    <row r="4" spans="1:7">
      <c r="A4" s="169">
        <v>2000</v>
      </c>
      <c r="B4" s="168">
        <v>2062</v>
      </c>
      <c r="C4" s="168">
        <v>974</v>
      </c>
      <c r="D4" s="158">
        <v>77</v>
      </c>
      <c r="E4" s="168">
        <v>660</v>
      </c>
      <c r="F4" s="158">
        <v>235</v>
      </c>
      <c r="G4" s="167">
        <v>11.8</v>
      </c>
    </row>
    <row r="5" spans="1:7">
      <c r="A5" s="155">
        <v>2001</v>
      </c>
      <c r="B5" s="154">
        <v>2138</v>
      </c>
      <c r="C5" s="154">
        <v>1104</v>
      </c>
      <c r="D5" s="154">
        <v>65</v>
      </c>
      <c r="E5" s="154">
        <v>611</v>
      </c>
      <c r="F5" s="154">
        <v>210</v>
      </c>
      <c r="G5" s="166">
        <v>11.6</v>
      </c>
    </row>
    <row r="6" spans="1:7">
      <c r="A6" s="155">
        <v>2002</v>
      </c>
      <c r="B6" s="154">
        <v>2440</v>
      </c>
      <c r="C6" s="154">
        <v>1380</v>
      </c>
      <c r="D6" s="154">
        <v>87</v>
      </c>
      <c r="E6" s="154">
        <v>619</v>
      </c>
      <c r="F6" s="154">
        <v>231</v>
      </c>
      <c r="G6" s="166">
        <v>12.4</v>
      </c>
    </row>
    <row r="7" spans="1:7">
      <c r="A7" s="155">
        <v>2003</v>
      </c>
      <c r="B7" s="154">
        <v>2450</v>
      </c>
      <c r="C7" s="154">
        <v>1457</v>
      </c>
      <c r="D7" s="154">
        <v>77</v>
      </c>
      <c r="E7" s="154">
        <v>566</v>
      </c>
      <c r="F7" s="154">
        <v>211</v>
      </c>
      <c r="G7" s="166">
        <v>12.3</v>
      </c>
    </row>
    <row r="8" spans="1:7">
      <c r="A8" s="155">
        <v>2004</v>
      </c>
      <c r="B8" s="154">
        <v>2909</v>
      </c>
      <c r="C8" s="154">
        <v>1700</v>
      </c>
      <c r="D8" s="154">
        <v>110</v>
      </c>
      <c r="E8" s="154">
        <v>682</v>
      </c>
      <c r="F8" s="154">
        <v>243</v>
      </c>
      <c r="G8" s="166">
        <v>13.9</v>
      </c>
    </row>
    <row r="9" spans="1:7">
      <c r="A9" s="152">
        <v>2005</v>
      </c>
      <c r="B9" s="154">
        <v>2583</v>
      </c>
      <c r="C9" s="154">
        <v>1545</v>
      </c>
      <c r="D9" s="154">
        <v>84</v>
      </c>
      <c r="E9" s="154">
        <v>434</v>
      </c>
      <c r="F9" s="154">
        <v>202</v>
      </c>
      <c r="G9" s="166">
        <f>B9/20777*100</f>
        <v>12.432016171728353</v>
      </c>
    </row>
    <row r="10" spans="1:7">
      <c r="A10" s="152">
        <v>2006</v>
      </c>
      <c r="B10" s="154">
        <v>2773</v>
      </c>
      <c r="C10" s="154">
        <v>1675</v>
      </c>
      <c r="D10" s="154">
        <v>92</v>
      </c>
      <c r="E10" s="154">
        <v>614</v>
      </c>
      <c r="F10" s="154">
        <v>220</v>
      </c>
      <c r="G10" s="166">
        <v>13.2</v>
      </c>
    </row>
    <row r="11" spans="1:7">
      <c r="A11" s="152">
        <v>2007</v>
      </c>
      <c r="B11" s="154">
        <v>2855</v>
      </c>
      <c r="C11" s="153">
        <v>1702</v>
      </c>
      <c r="D11" s="153">
        <v>100</v>
      </c>
      <c r="E11" s="153">
        <v>725</v>
      </c>
      <c r="F11" s="153">
        <v>199</v>
      </c>
      <c r="G11" s="165">
        <v>13.8</v>
      </c>
    </row>
  </sheetData>
  <mergeCells count="4">
    <mergeCell ref="A2:A3"/>
    <mergeCell ref="C2:F2"/>
    <mergeCell ref="G2:G3"/>
    <mergeCell ref="B2:B3"/>
  </mergeCells>
  <pageMargins left="0.74803149606299213" right="0.74803149606299213" top="0.62992125984251968" bottom="0.86614173228346458" header="0.51181102362204722" footer="0.59055118110236227"/>
  <pageSetup paperSize="9" orientation="portrait" cellComments="atEn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0A4C0-920F-4FA2-88A1-EA67E1977C1A}">
  <sheetPr codeName="Munka3"/>
  <dimension ref="A1:E24"/>
  <sheetViews>
    <sheetView zoomScaleNormal="100" workbookViewId="0"/>
  </sheetViews>
  <sheetFormatPr defaultRowHeight="11.25"/>
  <cols>
    <col min="1" max="1" width="28.140625" style="32" customWidth="1"/>
    <col min="2" max="5" width="8" style="1" customWidth="1"/>
    <col min="6" max="16384" width="9.140625" style="1"/>
  </cols>
  <sheetData>
    <row r="1" spans="1:5" s="29" customFormat="1" ht="12" thickBot="1">
      <c r="A1" s="31" t="s">
        <v>30</v>
      </c>
      <c r="B1" s="31"/>
      <c r="C1" s="31"/>
      <c r="D1" s="31"/>
    </row>
    <row r="2" spans="1:5">
      <c r="A2" s="42" t="s">
        <v>29</v>
      </c>
      <c r="B2" s="41">
        <v>2000</v>
      </c>
      <c r="C2" s="27">
        <v>2005</v>
      </c>
      <c r="D2" s="40">
        <v>2006</v>
      </c>
      <c r="E2" s="39">
        <v>2007</v>
      </c>
    </row>
    <row r="3" spans="1:5">
      <c r="A3" s="32" t="s">
        <v>28</v>
      </c>
      <c r="B3" s="2">
        <v>5159</v>
      </c>
      <c r="C3" s="33">
        <v>5018</v>
      </c>
      <c r="D3" s="33">
        <v>5002</v>
      </c>
      <c r="E3" s="2">
        <v>4967</v>
      </c>
    </row>
    <row r="4" spans="1:5">
      <c r="A4" s="32" t="s">
        <v>19</v>
      </c>
      <c r="B4" s="2">
        <v>993</v>
      </c>
      <c r="C4" s="33">
        <v>979</v>
      </c>
      <c r="D4" s="33">
        <v>971</v>
      </c>
      <c r="E4" s="2">
        <v>947</v>
      </c>
    </row>
    <row r="5" spans="1:5">
      <c r="A5" s="38" t="s">
        <v>18</v>
      </c>
      <c r="B5" s="2">
        <v>2202</v>
      </c>
      <c r="C5" s="33">
        <v>2338</v>
      </c>
      <c r="D5" s="33">
        <v>2339</v>
      </c>
      <c r="E5" s="2">
        <v>2354</v>
      </c>
    </row>
    <row r="6" spans="1:5">
      <c r="A6" s="38" t="s">
        <v>17</v>
      </c>
      <c r="B6" s="2">
        <v>1964</v>
      </c>
      <c r="C6" s="33">
        <v>1701</v>
      </c>
      <c r="D6" s="33">
        <v>1692</v>
      </c>
      <c r="E6" s="2">
        <v>1666</v>
      </c>
    </row>
    <row r="7" spans="1:5">
      <c r="A7" s="32" t="s">
        <v>27</v>
      </c>
      <c r="B7" s="33">
        <v>384</v>
      </c>
      <c r="C7" s="33">
        <v>430</v>
      </c>
      <c r="D7" s="33">
        <v>434</v>
      </c>
      <c r="E7" s="2">
        <v>442</v>
      </c>
    </row>
    <row r="8" spans="1:5">
      <c r="A8" s="32" t="s">
        <v>19</v>
      </c>
      <c r="B8" s="33">
        <v>393</v>
      </c>
      <c r="C8" s="33">
        <v>427</v>
      </c>
      <c r="D8" s="33">
        <v>433</v>
      </c>
      <c r="E8" s="2">
        <v>448</v>
      </c>
    </row>
    <row r="9" spans="1:5">
      <c r="A9" s="38" t="s">
        <v>18</v>
      </c>
      <c r="B9" s="33">
        <v>382</v>
      </c>
      <c r="C9" s="33">
        <v>442</v>
      </c>
      <c r="D9" s="33">
        <v>446</v>
      </c>
      <c r="E9" s="2">
        <v>456</v>
      </c>
    </row>
    <row r="10" spans="1:5">
      <c r="A10" s="38" t="s">
        <v>17</v>
      </c>
      <c r="B10" s="33">
        <v>381</v>
      </c>
      <c r="C10" s="33">
        <v>415</v>
      </c>
      <c r="D10" s="33">
        <v>417</v>
      </c>
      <c r="E10" s="2">
        <v>418</v>
      </c>
    </row>
    <row r="11" spans="1:5">
      <c r="A11" s="32" t="s">
        <v>26</v>
      </c>
      <c r="B11" s="33">
        <v>8497</v>
      </c>
      <c r="C11" s="33">
        <v>8616</v>
      </c>
      <c r="D11" s="33">
        <v>8667</v>
      </c>
      <c r="E11" s="2">
        <v>8663</v>
      </c>
    </row>
    <row r="12" spans="1:5">
      <c r="A12" s="32" t="s">
        <v>25</v>
      </c>
      <c r="B12" s="33">
        <v>680</v>
      </c>
      <c r="C12" s="33">
        <v>575</v>
      </c>
      <c r="D12" s="33">
        <v>564</v>
      </c>
      <c r="E12" s="2">
        <v>540</v>
      </c>
    </row>
    <row r="13" spans="1:5" ht="22.5">
      <c r="A13" s="32" t="s">
        <v>24</v>
      </c>
      <c r="B13" s="33">
        <v>1647</v>
      </c>
      <c r="C13" s="33">
        <v>1717</v>
      </c>
      <c r="D13" s="33">
        <v>1733</v>
      </c>
      <c r="E13" s="2">
        <v>1744</v>
      </c>
    </row>
    <row r="14" spans="1:5">
      <c r="A14" s="32" t="s">
        <v>23</v>
      </c>
      <c r="B14" s="33">
        <v>1570</v>
      </c>
      <c r="C14" s="33">
        <v>1571</v>
      </c>
      <c r="D14" s="33">
        <v>1557</v>
      </c>
      <c r="E14" s="2">
        <v>1556</v>
      </c>
    </row>
    <row r="15" spans="1:5">
      <c r="A15" s="36" t="s">
        <v>19</v>
      </c>
      <c r="B15" s="33">
        <v>348</v>
      </c>
      <c r="C15" s="33">
        <v>342</v>
      </c>
      <c r="D15" s="33">
        <v>341</v>
      </c>
      <c r="E15" s="2">
        <v>340</v>
      </c>
    </row>
    <row r="16" spans="1:5">
      <c r="A16" s="35" t="s">
        <v>18</v>
      </c>
      <c r="B16" s="33">
        <v>982</v>
      </c>
      <c r="C16" s="33">
        <v>1047</v>
      </c>
      <c r="D16" s="33">
        <v>1032</v>
      </c>
      <c r="E16" s="2">
        <v>1044</v>
      </c>
    </row>
    <row r="17" spans="1:5">
      <c r="A17" s="35" t="s">
        <v>17</v>
      </c>
      <c r="B17" s="33">
        <v>240</v>
      </c>
      <c r="C17" s="33">
        <v>182</v>
      </c>
      <c r="D17" s="33">
        <v>184</v>
      </c>
      <c r="E17" s="2">
        <v>172</v>
      </c>
    </row>
    <row r="18" spans="1:5" ht="22.5">
      <c r="A18" s="37" t="s">
        <v>22</v>
      </c>
      <c r="B18" s="33">
        <v>1494</v>
      </c>
      <c r="C18" s="33">
        <v>1475</v>
      </c>
      <c r="D18" s="33">
        <v>1474</v>
      </c>
      <c r="E18" s="2">
        <v>1459</v>
      </c>
    </row>
    <row r="19" spans="1:5" ht="22.5">
      <c r="A19" s="32" t="s">
        <v>21</v>
      </c>
      <c r="B19" s="33">
        <v>951</v>
      </c>
      <c r="C19" s="33">
        <v>939</v>
      </c>
      <c r="D19" s="33">
        <v>947</v>
      </c>
      <c r="E19" s="2">
        <v>938</v>
      </c>
    </row>
    <row r="20" spans="1:5" ht="22.5">
      <c r="A20" s="36" t="s">
        <v>20</v>
      </c>
      <c r="B20" s="33">
        <v>1516</v>
      </c>
      <c r="C20" s="33">
        <v>1529</v>
      </c>
      <c r="D20" s="2">
        <v>1535</v>
      </c>
      <c r="E20" s="2">
        <v>1540</v>
      </c>
    </row>
    <row r="21" spans="1:5">
      <c r="A21" s="36" t="s">
        <v>19</v>
      </c>
      <c r="B21" s="34">
        <v>1340</v>
      </c>
      <c r="C21" s="34">
        <v>1285</v>
      </c>
      <c r="D21" s="2">
        <v>1293</v>
      </c>
      <c r="E21" s="2">
        <v>1323</v>
      </c>
    </row>
    <row r="22" spans="1:5">
      <c r="A22" s="35" t="s">
        <v>18</v>
      </c>
      <c r="B22" s="34">
        <v>1434</v>
      </c>
      <c r="C22" s="34">
        <v>1493</v>
      </c>
      <c r="D22" s="2">
        <v>1498</v>
      </c>
      <c r="E22" s="2">
        <v>1482</v>
      </c>
    </row>
    <row r="23" spans="1:5">
      <c r="A23" s="35" t="s">
        <v>17</v>
      </c>
      <c r="B23" s="34">
        <v>1661</v>
      </c>
      <c r="C23" s="34">
        <v>1766</v>
      </c>
      <c r="D23" s="2">
        <v>1769</v>
      </c>
      <c r="E23" s="2">
        <v>1800</v>
      </c>
    </row>
    <row r="24" spans="1:5">
      <c r="A24" s="32" t="s">
        <v>16</v>
      </c>
      <c r="B24" s="33">
        <v>5859</v>
      </c>
      <c r="C24" s="33">
        <v>5772</v>
      </c>
      <c r="D24" s="33">
        <v>5727</v>
      </c>
      <c r="E24" s="2">
        <v>5727</v>
      </c>
    </row>
  </sheetData>
  <pageMargins left="0.74803149606299213" right="0.74803149606299213" top="0.62992125984251968" bottom="0.86614173228346458" header="0.51181102362204722" footer="0.59055118110236227"/>
  <pageSetup paperSize="9" orientation="portrait" cellComments="atEnd" r:id="rId1"/>
  <headerFooter alignWithMargins="0"/>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D8802-3DBA-4951-8D03-CCA46065D35F}">
  <sheetPr codeName="Munka30"/>
  <dimension ref="A1:E15"/>
  <sheetViews>
    <sheetView zoomScaleNormal="100" workbookViewId="0"/>
  </sheetViews>
  <sheetFormatPr defaultRowHeight="11.25"/>
  <cols>
    <col min="1" max="1" width="18.42578125" style="150" customWidth="1"/>
    <col min="2" max="3" width="12.85546875" style="150" customWidth="1"/>
    <col min="4" max="5" width="12.7109375" style="150" customWidth="1"/>
    <col min="6" max="16384" width="9.140625" style="150"/>
  </cols>
  <sheetData>
    <row r="1" spans="1:5" ht="12" thickBot="1">
      <c r="A1" s="163" t="s">
        <v>442</v>
      </c>
      <c r="B1" s="177"/>
      <c r="C1" s="177"/>
      <c r="D1" s="177"/>
      <c r="E1" s="177"/>
    </row>
    <row r="2" spans="1:5" s="159" customFormat="1">
      <c r="A2" s="300" t="s">
        <v>441</v>
      </c>
      <c r="B2" s="303" t="s">
        <v>418</v>
      </c>
      <c r="C2" s="322"/>
      <c r="D2" s="323" t="s">
        <v>440</v>
      </c>
      <c r="E2" s="303"/>
    </row>
    <row r="3" spans="1:5" s="159" customFormat="1" ht="22.5">
      <c r="A3" s="306"/>
      <c r="B3" s="161" t="s">
        <v>252</v>
      </c>
      <c r="C3" s="162" t="s">
        <v>439</v>
      </c>
      <c r="D3" s="162" t="s">
        <v>252</v>
      </c>
      <c r="E3" s="160" t="s">
        <v>439</v>
      </c>
    </row>
    <row r="4" spans="1:5">
      <c r="A4" s="150" t="s">
        <v>438</v>
      </c>
      <c r="B4" s="153">
        <v>13142</v>
      </c>
      <c r="C4" s="153">
        <v>2577</v>
      </c>
      <c r="D4" s="173">
        <f t="shared" ref="D4:D15" si="0">B4/$B$15*100</f>
        <v>63.687908892658108</v>
      </c>
      <c r="E4" s="173">
        <f t="shared" ref="E4:E15" si="1">C4/$C$15*100</f>
        <v>65.207489878542518</v>
      </c>
    </row>
    <row r="5" spans="1:5">
      <c r="A5" s="150" t="s">
        <v>437</v>
      </c>
      <c r="B5" s="153">
        <v>869</v>
      </c>
      <c r="C5" s="153">
        <v>141</v>
      </c>
      <c r="D5" s="173">
        <f t="shared" si="0"/>
        <v>4.2112914950327118</v>
      </c>
      <c r="E5" s="173">
        <f t="shared" si="1"/>
        <v>3.5678137651821857</v>
      </c>
    </row>
    <row r="6" spans="1:5">
      <c r="A6" s="176" t="s">
        <v>436</v>
      </c>
      <c r="B6" s="154">
        <v>1845</v>
      </c>
      <c r="C6" s="154">
        <v>256</v>
      </c>
      <c r="D6" s="173">
        <f t="shared" si="0"/>
        <v>8.9411194572328565</v>
      </c>
      <c r="E6" s="173">
        <f t="shared" si="1"/>
        <v>6.4777327935222671</v>
      </c>
    </row>
    <row r="7" spans="1:5">
      <c r="A7" s="150" t="s">
        <v>435</v>
      </c>
      <c r="B7" s="153">
        <v>171</v>
      </c>
      <c r="C7" s="153">
        <v>38</v>
      </c>
      <c r="D7" s="173">
        <f t="shared" si="0"/>
        <v>0.82868912042645992</v>
      </c>
      <c r="E7" s="173">
        <f t="shared" si="1"/>
        <v>0.96153846153846156</v>
      </c>
    </row>
    <row r="8" spans="1:5">
      <c r="A8" s="150" t="s">
        <v>434</v>
      </c>
      <c r="B8" s="153">
        <v>19</v>
      </c>
      <c r="C8" s="153">
        <v>12</v>
      </c>
      <c r="D8" s="173">
        <f t="shared" si="0"/>
        <v>9.207656893627332E-2</v>
      </c>
      <c r="E8" s="173">
        <f t="shared" si="1"/>
        <v>0.30364372469635625</v>
      </c>
    </row>
    <row r="9" spans="1:5">
      <c r="A9" s="150" t="s">
        <v>433</v>
      </c>
      <c r="B9" s="153">
        <v>1776</v>
      </c>
      <c r="C9" s="153">
        <v>143</v>
      </c>
      <c r="D9" s="173">
        <f t="shared" si="0"/>
        <v>8.6067361279379693</v>
      </c>
      <c r="E9" s="173">
        <f t="shared" si="1"/>
        <v>3.6184210526315792</v>
      </c>
    </row>
    <row r="10" spans="1:5">
      <c r="A10" s="150" t="s">
        <v>432</v>
      </c>
      <c r="B10" s="153">
        <v>937</v>
      </c>
      <c r="C10" s="153">
        <v>104</v>
      </c>
      <c r="D10" s="173">
        <f t="shared" si="0"/>
        <v>4.5408286891204259</v>
      </c>
      <c r="E10" s="173">
        <f t="shared" si="1"/>
        <v>2.6315789473684208</v>
      </c>
    </row>
    <row r="11" spans="1:5">
      <c r="A11" s="150" t="s">
        <v>431</v>
      </c>
      <c r="B11" s="153">
        <v>141</v>
      </c>
      <c r="C11" s="153">
        <v>4</v>
      </c>
      <c r="D11" s="173">
        <f t="shared" si="0"/>
        <v>0.68330506421129156</v>
      </c>
      <c r="E11" s="173">
        <f t="shared" si="1"/>
        <v>0.10121457489878542</v>
      </c>
    </row>
    <row r="12" spans="1:5">
      <c r="A12" s="150" t="s">
        <v>430</v>
      </c>
      <c r="B12" s="153">
        <v>1559</v>
      </c>
      <c r="C12" s="153">
        <v>670</v>
      </c>
      <c r="D12" s="173">
        <f t="shared" si="0"/>
        <v>7.555124787981585</v>
      </c>
      <c r="E12" s="173">
        <f t="shared" si="1"/>
        <v>16.953441295546558</v>
      </c>
    </row>
    <row r="13" spans="1:5">
      <c r="A13" s="150" t="s">
        <v>429</v>
      </c>
      <c r="B13" s="153">
        <v>32</v>
      </c>
      <c r="C13" s="153">
        <v>7</v>
      </c>
      <c r="D13" s="173">
        <f t="shared" si="0"/>
        <v>0.15507632662951296</v>
      </c>
      <c r="E13" s="173">
        <f t="shared" si="1"/>
        <v>0.1771255060728745</v>
      </c>
    </row>
    <row r="14" spans="1:5">
      <c r="A14" s="150" t="s">
        <v>68</v>
      </c>
      <c r="B14" s="153">
        <v>144</v>
      </c>
      <c r="C14" s="153">
        <v>0</v>
      </c>
      <c r="D14" s="173">
        <f t="shared" si="0"/>
        <v>0.69784346983280832</v>
      </c>
      <c r="E14" s="173">
        <f t="shared" si="1"/>
        <v>0</v>
      </c>
    </row>
    <row r="15" spans="1:5">
      <c r="A15" s="175" t="s">
        <v>6</v>
      </c>
      <c r="B15" s="174">
        <v>20635</v>
      </c>
      <c r="C15" s="174">
        <v>3952</v>
      </c>
      <c r="D15" s="173">
        <f t="shared" si="0"/>
        <v>100</v>
      </c>
      <c r="E15" s="173">
        <f t="shared" si="1"/>
        <v>100</v>
      </c>
    </row>
  </sheetData>
  <mergeCells count="3">
    <mergeCell ref="B2:C2"/>
    <mergeCell ref="D2:E2"/>
    <mergeCell ref="A2:A3"/>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41E8A4-722F-4EE1-AE0B-BBC3A6D4C0D0}">
  <sheetPr codeName="Munka31"/>
  <dimension ref="A1:I12"/>
  <sheetViews>
    <sheetView zoomScaleNormal="100" workbookViewId="0"/>
  </sheetViews>
  <sheetFormatPr defaultRowHeight="11.25"/>
  <cols>
    <col min="1" max="1" width="22.5703125" style="150" customWidth="1"/>
    <col min="2" max="2" width="8.28515625" style="150" customWidth="1"/>
    <col min="3" max="4" width="8.140625" style="150" customWidth="1"/>
    <col min="5" max="5" width="8.42578125" style="150" customWidth="1"/>
    <col min="6" max="6" width="8.140625" style="150" customWidth="1"/>
    <col min="7" max="7" width="8.28515625" style="150" customWidth="1"/>
    <col min="8" max="9" width="8" style="150" customWidth="1"/>
    <col min="10" max="16384" width="9.140625" style="150"/>
  </cols>
  <sheetData>
    <row r="1" spans="1:9" ht="12" thickBot="1">
      <c r="A1" s="164" t="s">
        <v>457</v>
      </c>
      <c r="B1" s="163"/>
      <c r="C1" s="163"/>
      <c r="D1" s="163"/>
      <c r="E1" s="163"/>
      <c r="F1" s="163"/>
      <c r="G1" s="163"/>
      <c r="H1" s="163"/>
      <c r="I1" s="163"/>
    </row>
    <row r="2" spans="1:9" s="155" customFormat="1">
      <c r="A2" s="300" t="s">
        <v>456</v>
      </c>
      <c r="B2" s="323" t="s">
        <v>455</v>
      </c>
      <c r="C2" s="324"/>
      <c r="D2" s="324"/>
      <c r="E2" s="324"/>
      <c r="F2" s="298" t="s">
        <v>454</v>
      </c>
      <c r="G2" s="325"/>
      <c r="H2" s="325"/>
      <c r="I2" s="326"/>
    </row>
    <row r="3" spans="1:9" s="155" customFormat="1" ht="22.5">
      <c r="A3" s="306"/>
      <c r="B3" s="170" t="s">
        <v>453</v>
      </c>
      <c r="C3" s="170" t="s">
        <v>452</v>
      </c>
      <c r="D3" s="170" t="s">
        <v>451</v>
      </c>
      <c r="E3" s="187" t="s">
        <v>252</v>
      </c>
      <c r="F3" s="162" t="s">
        <v>453</v>
      </c>
      <c r="G3" s="162" t="s">
        <v>452</v>
      </c>
      <c r="H3" s="162" t="s">
        <v>451</v>
      </c>
      <c r="I3" s="160" t="s">
        <v>252</v>
      </c>
    </row>
    <row r="4" spans="1:9">
      <c r="A4" s="185" t="s">
        <v>450</v>
      </c>
      <c r="B4" s="186">
        <v>9</v>
      </c>
      <c r="C4" s="186">
        <v>457</v>
      </c>
      <c r="D4" s="186">
        <v>124</v>
      </c>
      <c r="E4" s="186">
        <v>590</v>
      </c>
      <c r="F4" s="184">
        <f t="shared" ref="F4:F12" si="0">B4/B$12*100</f>
        <v>5.8027079303675046E-2</v>
      </c>
      <c r="G4" s="184">
        <f t="shared" ref="G4:G12" si="1">C4/C$12*100</f>
        <v>4.8488063660477456</v>
      </c>
      <c r="H4" s="184">
        <f t="shared" ref="H4:H12" si="2">D4/D$12*100</f>
        <v>3.3075486796479066</v>
      </c>
      <c r="I4" s="184">
        <f t="shared" ref="I4:I12" si="3">E4/E$12*100</f>
        <v>2.0568958304281133</v>
      </c>
    </row>
    <row r="5" spans="1:9">
      <c r="A5" s="185" t="s">
        <v>449</v>
      </c>
      <c r="B5" s="156">
        <v>407</v>
      </c>
      <c r="C5" s="156">
        <v>955</v>
      </c>
      <c r="D5" s="156">
        <v>482</v>
      </c>
      <c r="E5" s="156">
        <v>1844</v>
      </c>
      <c r="F5" s="184">
        <f t="shared" si="0"/>
        <v>2.624113475177305</v>
      </c>
      <c r="G5" s="184">
        <f t="shared" si="1"/>
        <v>10.13262599469496</v>
      </c>
      <c r="H5" s="184">
        <f t="shared" si="2"/>
        <v>12.856761803147506</v>
      </c>
      <c r="I5" s="184">
        <f t="shared" si="3"/>
        <v>6.428671036117696</v>
      </c>
    </row>
    <row r="6" spans="1:9">
      <c r="A6" s="185" t="s">
        <v>448</v>
      </c>
      <c r="B6" s="156">
        <v>489</v>
      </c>
      <c r="C6" s="156">
        <v>609</v>
      </c>
      <c r="D6" s="156">
        <v>213</v>
      </c>
      <c r="E6" s="156">
        <v>1311</v>
      </c>
      <c r="F6" s="184">
        <f t="shared" si="0"/>
        <v>3.1528046421663443</v>
      </c>
      <c r="G6" s="184">
        <f t="shared" si="1"/>
        <v>6.4615384615384617</v>
      </c>
      <c r="H6" s="184">
        <f t="shared" si="2"/>
        <v>5.6815150706855162</v>
      </c>
      <c r="I6" s="184">
        <f t="shared" si="3"/>
        <v>4.5704922604936549</v>
      </c>
    </row>
    <row r="7" spans="1:9">
      <c r="A7" s="185" t="s">
        <v>447</v>
      </c>
      <c r="B7" s="156">
        <v>2438</v>
      </c>
      <c r="C7" s="156">
        <v>1915</v>
      </c>
      <c r="D7" s="156">
        <v>327</v>
      </c>
      <c r="E7" s="156">
        <v>4680</v>
      </c>
      <c r="F7" s="184">
        <f t="shared" si="0"/>
        <v>15.718891038039976</v>
      </c>
      <c r="G7" s="184">
        <f t="shared" si="1"/>
        <v>20.318302387267906</v>
      </c>
      <c r="H7" s="184">
        <f t="shared" si="2"/>
        <v>8.7223259535876227</v>
      </c>
      <c r="I7" s="184">
        <f t="shared" si="3"/>
        <v>16.315716078650119</v>
      </c>
    </row>
    <row r="8" spans="1:9">
      <c r="A8" s="185" t="s">
        <v>446</v>
      </c>
      <c r="B8" s="156">
        <v>4642</v>
      </c>
      <c r="C8" s="156">
        <v>2005</v>
      </c>
      <c r="D8" s="156">
        <v>458</v>
      </c>
      <c r="E8" s="156">
        <v>7105</v>
      </c>
      <c r="F8" s="184">
        <f t="shared" si="0"/>
        <v>29.929078014184395</v>
      </c>
      <c r="G8" s="184">
        <f t="shared" si="1"/>
        <v>21.273209549071616</v>
      </c>
      <c r="H8" s="184">
        <f t="shared" si="2"/>
        <v>12.216591090957589</v>
      </c>
      <c r="I8" s="184">
        <f t="shared" si="3"/>
        <v>24.769906568121598</v>
      </c>
    </row>
    <row r="9" spans="1:9">
      <c r="A9" s="185" t="s">
        <v>445</v>
      </c>
      <c r="B9" s="156">
        <v>2641</v>
      </c>
      <c r="C9" s="156">
        <v>1083</v>
      </c>
      <c r="D9" s="156">
        <v>396</v>
      </c>
      <c r="E9" s="156">
        <v>4120</v>
      </c>
      <c r="F9" s="184">
        <f t="shared" si="0"/>
        <v>17.027724049000646</v>
      </c>
      <c r="G9" s="184">
        <f t="shared" si="1"/>
        <v>11.490716180371354</v>
      </c>
      <c r="H9" s="184">
        <f t="shared" si="2"/>
        <v>10.562816751133635</v>
      </c>
      <c r="I9" s="184">
        <f t="shared" si="3"/>
        <v>14.363408171803096</v>
      </c>
    </row>
    <row r="10" spans="1:9">
      <c r="A10" s="185" t="s">
        <v>444</v>
      </c>
      <c r="B10" s="156">
        <v>3129</v>
      </c>
      <c r="C10" s="156">
        <v>1462</v>
      </c>
      <c r="D10" s="156">
        <v>824</v>
      </c>
      <c r="E10" s="156">
        <v>5415</v>
      </c>
      <c r="F10" s="184">
        <f t="shared" si="0"/>
        <v>20.174081237911025</v>
      </c>
      <c r="G10" s="184">
        <f t="shared" si="1"/>
        <v>15.511936339522547</v>
      </c>
      <c r="H10" s="184">
        <f t="shared" si="2"/>
        <v>21.979194451853829</v>
      </c>
      <c r="I10" s="184">
        <f t="shared" si="3"/>
        <v>18.878120206386836</v>
      </c>
    </row>
    <row r="11" spans="1:9">
      <c r="A11" s="183" t="s">
        <v>443</v>
      </c>
      <c r="B11" s="182">
        <v>1755</v>
      </c>
      <c r="C11" s="182">
        <v>939</v>
      </c>
      <c r="D11" s="182">
        <v>925</v>
      </c>
      <c r="E11" s="182">
        <v>3619</v>
      </c>
      <c r="F11" s="181">
        <f t="shared" si="0"/>
        <v>11.315280464216634</v>
      </c>
      <c r="G11" s="181">
        <f t="shared" si="1"/>
        <v>9.9628647214854116</v>
      </c>
      <c r="H11" s="181">
        <f t="shared" si="2"/>
        <v>24.673246198986394</v>
      </c>
      <c r="I11" s="181">
        <f t="shared" si="3"/>
        <v>12.616789847998886</v>
      </c>
    </row>
    <row r="12" spans="1:9" s="157" customFormat="1">
      <c r="A12" s="180" t="s">
        <v>6</v>
      </c>
      <c r="B12" s="179">
        <v>15510</v>
      </c>
      <c r="C12" s="179">
        <v>9425</v>
      </c>
      <c r="D12" s="179">
        <v>3749</v>
      </c>
      <c r="E12" s="179">
        <v>28684</v>
      </c>
      <c r="F12" s="178">
        <f t="shared" si="0"/>
        <v>100</v>
      </c>
      <c r="G12" s="178">
        <f t="shared" si="1"/>
        <v>100</v>
      </c>
      <c r="H12" s="178">
        <f t="shared" si="2"/>
        <v>100</v>
      </c>
      <c r="I12" s="178">
        <f t="shared" si="3"/>
        <v>100</v>
      </c>
    </row>
  </sheetData>
  <mergeCells count="3">
    <mergeCell ref="A2:A3"/>
    <mergeCell ref="B2:E2"/>
    <mergeCell ref="F2:I2"/>
  </mergeCells>
  <pageMargins left="0.74803149606299213" right="0.74803149606299213" top="0.62992125984251968" bottom="0.86614173228346458" header="0.51181102362204722" footer="0.59055118110236227"/>
  <pageSetup paperSize="9" orientation="portrait" cellComments="atEnd"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0D64F-23A6-43F0-B709-81AA80DA4AF5}">
  <sheetPr codeName="Munka32"/>
  <dimension ref="A1:D13"/>
  <sheetViews>
    <sheetView zoomScaleNormal="100" workbookViewId="0"/>
  </sheetViews>
  <sheetFormatPr defaultRowHeight="11.25"/>
  <cols>
    <col min="1" max="1" width="21.85546875" style="1" customWidth="1"/>
    <col min="2" max="4" width="14.140625" style="1" customWidth="1"/>
    <col min="5" max="16384" width="9.140625" style="1"/>
  </cols>
  <sheetData>
    <row r="1" spans="1:4" ht="12" thickBot="1">
      <c r="A1" s="17" t="s">
        <v>469</v>
      </c>
      <c r="B1" s="8"/>
      <c r="C1" s="8"/>
      <c r="D1" s="198"/>
    </row>
    <row r="2" spans="1:4">
      <c r="A2" s="142" t="s">
        <v>468</v>
      </c>
      <c r="B2" s="27">
        <v>2005</v>
      </c>
      <c r="C2" s="27">
        <v>2006</v>
      </c>
      <c r="D2" s="41">
        <v>2007</v>
      </c>
    </row>
    <row r="3" spans="1:4">
      <c r="A3" s="56" t="s">
        <v>467</v>
      </c>
      <c r="B3" s="197">
        <v>122</v>
      </c>
      <c r="C3" s="196">
        <v>125</v>
      </c>
      <c r="D3" s="190">
        <v>107</v>
      </c>
    </row>
    <row r="4" spans="1:4">
      <c r="A4" s="6" t="s">
        <v>466</v>
      </c>
      <c r="B4" s="192">
        <v>1454</v>
      </c>
      <c r="C4" s="190">
        <v>1263</v>
      </c>
      <c r="D4" s="190">
        <v>1266</v>
      </c>
    </row>
    <row r="5" spans="1:4" ht="22.5">
      <c r="A5" s="78" t="s">
        <v>465</v>
      </c>
      <c r="B5" s="195">
        <v>141</v>
      </c>
      <c r="C5" s="194">
        <v>136</v>
      </c>
      <c r="D5" s="194">
        <v>133</v>
      </c>
    </row>
    <row r="6" spans="1:4" ht="22.5">
      <c r="A6" s="78" t="s">
        <v>464</v>
      </c>
      <c r="B6" s="195">
        <v>151</v>
      </c>
      <c r="C6" s="194">
        <v>146</v>
      </c>
      <c r="D6" s="194">
        <v>130</v>
      </c>
    </row>
    <row r="7" spans="1:4" ht="22.5">
      <c r="A7" s="78" t="s">
        <v>463</v>
      </c>
      <c r="B7" s="195">
        <v>10</v>
      </c>
      <c r="C7" s="194">
        <v>11</v>
      </c>
      <c r="D7" s="194">
        <v>17</v>
      </c>
    </row>
    <row r="8" spans="1:4" s="14" customFormat="1">
      <c r="A8" s="13" t="s">
        <v>462</v>
      </c>
      <c r="B8" s="192">
        <v>3</v>
      </c>
      <c r="C8" s="190">
        <v>5</v>
      </c>
      <c r="D8" s="190">
        <v>7</v>
      </c>
    </row>
    <row r="9" spans="1:4" s="14" customFormat="1">
      <c r="A9" s="56" t="s">
        <v>461</v>
      </c>
      <c r="B9" s="192">
        <v>23</v>
      </c>
      <c r="C9" s="190">
        <v>24</v>
      </c>
      <c r="D9" s="190">
        <v>29</v>
      </c>
    </row>
    <row r="10" spans="1:4" s="14" customFormat="1">
      <c r="A10" s="56" t="s">
        <v>460</v>
      </c>
      <c r="B10" s="192">
        <v>42</v>
      </c>
      <c r="C10" s="190">
        <v>22</v>
      </c>
      <c r="D10" s="190">
        <v>18</v>
      </c>
    </row>
    <row r="11" spans="1:4" s="14" customFormat="1">
      <c r="A11" s="193" t="s">
        <v>459</v>
      </c>
      <c r="B11" s="192">
        <v>16</v>
      </c>
      <c r="C11" s="190">
        <v>10</v>
      </c>
      <c r="D11" s="190">
        <v>11</v>
      </c>
    </row>
    <row r="12" spans="1:4">
      <c r="A12" s="1" t="s">
        <v>458</v>
      </c>
      <c r="B12" s="191">
        <v>136</v>
      </c>
      <c r="C12" s="190">
        <v>103</v>
      </c>
      <c r="D12" s="190">
        <v>107</v>
      </c>
    </row>
    <row r="13" spans="1:4">
      <c r="A13" s="60" t="s">
        <v>6</v>
      </c>
      <c r="B13" s="189">
        <v>2098</v>
      </c>
      <c r="C13" s="188">
        <v>1845</v>
      </c>
      <c r="D13" s="188">
        <v>1825</v>
      </c>
    </row>
  </sheetData>
  <pageMargins left="0.74803149606299213" right="0.74803149606299213" top="0.62992125984251968" bottom="0.86614173228346458" header="0.51181102362204722" footer="0.59055118110236227"/>
  <pageSetup paperSize="9" orientation="portrait" cellComments="atEnd" r:id="rId1"/>
  <headerFooter alignWithMargins="0"/>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85480-8B2A-49D4-B317-E65309BEBBE4}">
  <sheetPr codeName="Munka33"/>
  <dimension ref="A1:I36"/>
  <sheetViews>
    <sheetView zoomScaleNormal="100" workbookViewId="0">
      <selection sqref="A1:E1"/>
    </sheetView>
  </sheetViews>
  <sheetFormatPr defaultRowHeight="12.75"/>
  <cols>
    <col min="1" max="1" width="32.5703125" style="200" customWidth="1"/>
    <col min="2" max="2" width="12.28515625" style="199" customWidth="1"/>
    <col min="3" max="3" width="13.140625" style="199" customWidth="1"/>
    <col min="4" max="4" width="13.42578125" style="199" customWidth="1"/>
    <col min="5" max="5" width="11.7109375" style="199" customWidth="1"/>
    <col min="6" max="6" width="11.28515625" style="199" customWidth="1"/>
    <col min="7" max="7" width="11.85546875" style="199" customWidth="1"/>
    <col min="8" max="8" width="15.28515625" style="199" customWidth="1"/>
    <col min="9" max="9" width="14" style="199" customWidth="1"/>
    <col min="10" max="16384" width="9.140625" style="199"/>
  </cols>
  <sheetData>
    <row r="1" spans="1:9" ht="14.1" customHeight="1">
      <c r="A1" s="328" t="s">
        <v>495</v>
      </c>
      <c r="B1" s="328"/>
      <c r="C1" s="328"/>
      <c r="D1" s="328"/>
      <c r="E1" s="328"/>
      <c r="F1" s="203"/>
      <c r="G1" s="203"/>
      <c r="H1" s="203"/>
      <c r="I1" s="203"/>
    </row>
    <row r="2" spans="1:9" s="202" customFormat="1" ht="23.1" customHeight="1">
      <c r="A2" s="307" t="s">
        <v>494</v>
      </c>
      <c r="B2" s="307" t="s">
        <v>493</v>
      </c>
      <c r="C2" s="307"/>
      <c r="D2" s="307" t="s">
        <v>492</v>
      </c>
      <c r="E2" s="307"/>
      <c r="F2" s="66" t="s">
        <v>491</v>
      </c>
      <c r="G2" s="66" t="s">
        <v>490</v>
      </c>
      <c r="H2" s="66" t="s">
        <v>489</v>
      </c>
      <c r="I2" s="307" t="s">
        <v>6</v>
      </c>
    </row>
    <row r="3" spans="1:9" s="200" customFormat="1" ht="11.45" customHeight="1">
      <c r="A3" s="327"/>
      <c r="B3" s="114" t="s">
        <v>488</v>
      </c>
      <c r="C3" s="114" t="s">
        <v>487</v>
      </c>
      <c r="D3" s="114" t="s">
        <v>486</v>
      </c>
      <c r="E3" s="114" t="s">
        <v>485</v>
      </c>
      <c r="F3" s="327" t="s">
        <v>484</v>
      </c>
      <c r="G3" s="327"/>
      <c r="H3" s="327"/>
      <c r="I3" s="327"/>
    </row>
    <row r="4" spans="1:9" ht="11.1" customHeight="1">
      <c r="A4" s="78">
        <v>2000</v>
      </c>
      <c r="B4" s="3">
        <v>7991</v>
      </c>
      <c r="C4" s="3">
        <v>6105</v>
      </c>
      <c r="D4" s="3">
        <v>52045</v>
      </c>
      <c r="E4" s="3">
        <v>12592</v>
      </c>
      <c r="F4" s="3">
        <v>1618</v>
      </c>
      <c r="G4" s="3">
        <v>2275</v>
      </c>
      <c r="H4" s="3">
        <v>1651</v>
      </c>
      <c r="I4" s="3">
        <v>84277</v>
      </c>
    </row>
    <row r="5" spans="1:9" ht="11.1" customHeight="1">
      <c r="A5" s="78">
        <v>2001</v>
      </c>
      <c r="B5" s="3">
        <v>7710</v>
      </c>
      <c r="C5" s="3">
        <v>6028</v>
      </c>
      <c r="D5" s="3">
        <v>50047</v>
      </c>
      <c r="E5" s="3">
        <v>11832</v>
      </c>
      <c r="F5" s="3">
        <v>1570</v>
      </c>
      <c r="G5" s="3">
        <v>2032</v>
      </c>
      <c r="H5" s="3">
        <v>1760</v>
      </c>
      <c r="I5" s="3">
        <v>80979</v>
      </c>
    </row>
    <row r="6" spans="1:9" ht="11.1" customHeight="1">
      <c r="A6" s="78">
        <v>2002</v>
      </c>
      <c r="B6" s="3">
        <v>7158</v>
      </c>
      <c r="C6" s="3">
        <v>6641</v>
      </c>
      <c r="D6" s="3">
        <v>49375</v>
      </c>
      <c r="E6" s="3">
        <v>11949</v>
      </c>
      <c r="F6" s="3">
        <v>1560</v>
      </c>
      <c r="G6" s="3">
        <v>2032</v>
      </c>
      <c r="H6" s="3">
        <v>2129</v>
      </c>
      <c r="I6" s="3">
        <v>80844</v>
      </c>
    </row>
    <row r="7" spans="1:9" ht="11.1" customHeight="1">
      <c r="A7" s="78">
        <v>2003</v>
      </c>
      <c r="B7" s="3">
        <v>7446</v>
      </c>
      <c r="C7" s="3">
        <v>6498</v>
      </c>
      <c r="D7" s="3">
        <v>49158</v>
      </c>
      <c r="E7" s="3">
        <v>11589</v>
      </c>
      <c r="F7" s="3">
        <v>1549</v>
      </c>
      <c r="G7" s="3">
        <v>1799</v>
      </c>
      <c r="H7" s="3">
        <v>2135</v>
      </c>
      <c r="I7" s="3">
        <v>80174</v>
      </c>
    </row>
    <row r="8" spans="1:9" ht="11.1" customHeight="1">
      <c r="A8" s="78">
        <v>2004</v>
      </c>
      <c r="B8" s="3">
        <v>7356</v>
      </c>
      <c r="C8" s="3">
        <v>6579</v>
      </c>
      <c r="D8" s="3">
        <v>49142</v>
      </c>
      <c r="E8" s="3">
        <v>11538</v>
      </c>
      <c r="F8" s="3">
        <v>1549</v>
      </c>
      <c r="G8" s="3">
        <v>1750</v>
      </c>
      <c r="H8" s="3">
        <v>2157</v>
      </c>
      <c r="I8" s="3">
        <v>80071</v>
      </c>
    </row>
    <row r="9" spans="1:9" ht="11.1" customHeight="1">
      <c r="A9" s="78">
        <v>2005</v>
      </c>
      <c r="B9" s="3">
        <v>7440</v>
      </c>
      <c r="C9" s="3">
        <v>6579</v>
      </c>
      <c r="D9" s="3">
        <v>49169</v>
      </c>
      <c r="E9" s="3">
        <v>11473</v>
      </c>
      <c r="F9" s="3">
        <v>1549</v>
      </c>
      <c r="G9" s="3">
        <v>1750</v>
      </c>
      <c r="H9" s="3">
        <v>2225</v>
      </c>
      <c r="I9" s="3">
        <v>80185</v>
      </c>
    </row>
    <row r="10" spans="1:9" ht="11.1" customHeight="1">
      <c r="A10" s="78">
        <v>2006</v>
      </c>
      <c r="B10" s="3">
        <v>7414</v>
      </c>
      <c r="C10" s="3">
        <v>6486</v>
      </c>
      <c r="D10" s="3">
        <v>49151</v>
      </c>
      <c r="E10" s="3">
        <v>11491</v>
      </c>
      <c r="F10" s="3">
        <v>1545</v>
      </c>
      <c r="G10" s="3">
        <v>1759</v>
      </c>
      <c r="H10" s="3">
        <v>2406</v>
      </c>
      <c r="I10" s="3">
        <v>80252</v>
      </c>
    </row>
    <row r="11" spans="1:9" ht="11.1" customHeight="1">
      <c r="A11" s="78">
        <v>2007</v>
      </c>
      <c r="B11" s="3">
        <v>6889</v>
      </c>
      <c r="C11" s="3">
        <v>6893</v>
      </c>
      <c r="D11" s="3">
        <v>45128</v>
      </c>
      <c r="E11" s="3">
        <v>10949</v>
      </c>
      <c r="F11" s="3">
        <v>464</v>
      </c>
      <c r="G11" s="3" t="s">
        <v>67</v>
      </c>
      <c r="H11" s="3">
        <v>2154</v>
      </c>
      <c r="I11" s="3">
        <f>SUM(B11:H11)</f>
        <v>72477</v>
      </c>
    </row>
    <row r="12" spans="1:9" ht="10.5" customHeight="1">
      <c r="A12" s="78" t="s">
        <v>5</v>
      </c>
      <c r="B12" s="201"/>
      <c r="C12" s="3"/>
      <c r="D12" s="3"/>
      <c r="E12" s="3"/>
      <c r="F12" s="3"/>
      <c r="G12" s="3"/>
      <c r="H12" s="3"/>
      <c r="I12" s="3"/>
    </row>
    <row r="13" spans="1:9" ht="10.5" customHeight="1">
      <c r="A13" s="44" t="s">
        <v>104</v>
      </c>
      <c r="B13" s="3">
        <v>1339</v>
      </c>
      <c r="C13" s="3">
        <v>599</v>
      </c>
      <c r="D13" s="3">
        <v>5301</v>
      </c>
      <c r="E13" s="3">
        <v>1744</v>
      </c>
      <c r="F13" s="3">
        <v>28</v>
      </c>
      <c r="G13" s="3" t="s">
        <v>67</v>
      </c>
      <c r="H13" s="3">
        <v>160</v>
      </c>
      <c r="I13" s="3">
        <f t="shared" ref="I13:I36" si="0">SUM(B13:H13)</f>
        <v>9171</v>
      </c>
    </row>
    <row r="14" spans="1:9" ht="10.5" customHeight="1">
      <c r="A14" s="44" t="s">
        <v>103</v>
      </c>
      <c r="B14" s="3">
        <v>930</v>
      </c>
      <c r="C14" s="3">
        <v>652</v>
      </c>
      <c r="D14" s="3">
        <v>4204</v>
      </c>
      <c r="E14" s="3">
        <v>1181</v>
      </c>
      <c r="F14" s="3" t="s">
        <v>67</v>
      </c>
      <c r="G14" s="3" t="s">
        <v>67</v>
      </c>
      <c r="H14" s="3">
        <v>74</v>
      </c>
      <c r="I14" s="3">
        <f t="shared" si="0"/>
        <v>7041</v>
      </c>
    </row>
    <row r="15" spans="1:9" ht="10.5" customHeight="1">
      <c r="A15" s="44" t="s">
        <v>101</v>
      </c>
      <c r="B15" s="3">
        <v>195</v>
      </c>
      <c r="C15" s="3">
        <v>138</v>
      </c>
      <c r="D15" s="3">
        <v>1813</v>
      </c>
      <c r="E15" s="3">
        <v>289</v>
      </c>
      <c r="F15" s="3" t="s">
        <v>67</v>
      </c>
      <c r="G15" s="3" t="s">
        <v>67</v>
      </c>
      <c r="H15" s="3" t="s">
        <v>67</v>
      </c>
      <c r="I15" s="3">
        <f t="shared" si="0"/>
        <v>2435</v>
      </c>
    </row>
    <row r="16" spans="1:9" ht="10.5" customHeight="1">
      <c r="A16" s="44" t="s">
        <v>483</v>
      </c>
      <c r="B16" s="3">
        <v>470</v>
      </c>
      <c r="C16" s="3">
        <v>32</v>
      </c>
      <c r="D16" s="3">
        <v>2018</v>
      </c>
      <c r="E16" s="3">
        <v>594</v>
      </c>
      <c r="F16" s="3" t="s">
        <v>67</v>
      </c>
      <c r="G16" s="3" t="s">
        <v>67</v>
      </c>
      <c r="H16" s="3">
        <v>84</v>
      </c>
      <c r="I16" s="3">
        <f t="shared" si="0"/>
        <v>3198</v>
      </c>
    </row>
    <row r="17" spans="1:9" ht="10.5" customHeight="1">
      <c r="A17" s="44" t="s">
        <v>99</v>
      </c>
      <c r="B17" s="3">
        <v>687</v>
      </c>
      <c r="C17" s="3">
        <v>40</v>
      </c>
      <c r="D17" s="3">
        <v>704</v>
      </c>
      <c r="E17" s="3">
        <v>136</v>
      </c>
      <c r="F17" s="3" t="s">
        <v>67</v>
      </c>
      <c r="G17" s="3" t="s">
        <v>67</v>
      </c>
      <c r="H17" s="3">
        <v>25</v>
      </c>
      <c r="I17" s="3">
        <f t="shared" si="0"/>
        <v>1592</v>
      </c>
    </row>
    <row r="18" spans="1:9" ht="10.5" customHeight="1">
      <c r="A18" s="44" t="s">
        <v>98</v>
      </c>
      <c r="B18" s="3">
        <v>156</v>
      </c>
      <c r="C18" s="3">
        <v>38</v>
      </c>
      <c r="D18" s="3">
        <v>615</v>
      </c>
      <c r="E18" s="3">
        <v>115</v>
      </c>
      <c r="F18" s="3" t="s">
        <v>67</v>
      </c>
      <c r="G18" s="3" t="s">
        <v>67</v>
      </c>
      <c r="H18" s="3" t="s">
        <v>67</v>
      </c>
      <c r="I18" s="3">
        <f t="shared" si="0"/>
        <v>924</v>
      </c>
    </row>
    <row r="19" spans="1:9" ht="10.5" customHeight="1">
      <c r="A19" s="44" t="s">
        <v>482</v>
      </c>
      <c r="B19" s="3">
        <v>180</v>
      </c>
      <c r="C19" s="3">
        <v>20</v>
      </c>
      <c r="D19" s="3">
        <v>305</v>
      </c>
      <c r="E19" s="3">
        <v>30</v>
      </c>
      <c r="F19" s="3" t="s">
        <v>67</v>
      </c>
      <c r="G19" s="3" t="s">
        <v>67</v>
      </c>
      <c r="H19" s="3" t="s">
        <v>67</v>
      </c>
      <c r="I19" s="3">
        <f t="shared" si="0"/>
        <v>535</v>
      </c>
    </row>
    <row r="20" spans="1:9" ht="10.5" customHeight="1">
      <c r="A20" s="44" t="s">
        <v>96</v>
      </c>
      <c r="B20" s="3">
        <v>123</v>
      </c>
      <c r="C20" s="3">
        <v>177</v>
      </c>
      <c r="D20" s="3">
        <v>1662</v>
      </c>
      <c r="E20" s="3">
        <v>423</v>
      </c>
      <c r="F20" s="3" t="s">
        <v>67</v>
      </c>
      <c r="G20" s="3" t="s">
        <v>67</v>
      </c>
      <c r="H20" s="3" t="s">
        <v>67</v>
      </c>
      <c r="I20" s="3">
        <f t="shared" si="0"/>
        <v>2385</v>
      </c>
    </row>
    <row r="21" spans="1:9" ht="10.5" customHeight="1">
      <c r="A21" s="44" t="s">
        <v>481</v>
      </c>
      <c r="B21" s="3">
        <v>284</v>
      </c>
      <c r="C21" s="3">
        <v>55</v>
      </c>
      <c r="D21" s="3">
        <v>362</v>
      </c>
      <c r="E21" s="3">
        <v>88</v>
      </c>
      <c r="F21" s="3">
        <v>30</v>
      </c>
      <c r="G21" s="3" t="s">
        <v>67</v>
      </c>
      <c r="H21" s="3">
        <v>78</v>
      </c>
      <c r="I21" s="3">
        <f t="shared" si="0"/>
        <v>897</v>
      </c>
    </row>
    <row r="22" spans="1:9" ht="10.5" customHeight="1">
      <c r="A22" s="44" t="s">
        <v>94</v>
      </c>
      <c r="B22" s="3">
        <v>226</v>
      </c>
      <c r="C22" s="3">
        <v>47</v>
      </c>
      <c r="D22" s="3">
        <v>668</v>
      </c>
      <c r="E22" s="3">
        <v>163</v>
      </c>
      <c r="F22" s="3" t="s">
        <v>67</v>
      </c>
      <c r="G22" s="3" t="s">
        <v>67</v>
      </c>
      <c r="H22" s="3">
        <v>13</v>
      </c>
      <c r="I22" s="3">
        <f t="shared" si="0"/>
        <v>1117</v>
      </c>
    </row>
    <row r="23" spans="1:9" ht="10.5" customHeight="1">
      <c r="A23" s="44" t="s">
        <v>480</v>
      </c>
      <c r="B23" s="3">
        <v>207</v>
      </c>
      <c r="C23" s="3">
        <v>277</v>
      </c>
      <c r="D23" s="3">
        <v>863</v>
      </c>
      <c r="E23" s="3">
        <v>235</v>
      </c>
      <c r="F23" s="3" t="s">
        <v>67</v>
      </c>
      <c r="G23" s="3" t="s">
        <v>67</v>
      </c>
      <c r="H23" s="3" t="s">
        <v>67</v>
      </c>
      <c r="I23" s="3">
        <f t="shared" si="0"/>
        <v>1582</v>
      </c>
    </row>
    <row r="24" spans="1:9" ht="10.5" customHeight="1">
      <c r="A24" s="44" t="s">
        <v>479</v>
      </c>
      <c r="B24" s="3">
        <v>544</v>
      </c>
      <c r="C24" s="3">
        <v>10</v>
      </c>
      <c r="D24" s="3">
        <v>78</v>
      </c>
      <c r="E24" s="3">
        <v>18</v>
      </c>
      <c r="F24" s="3" t="s">
        <v>67</v>
      </c>
      <c r="G24" s="3" t="s">
        <v>67</v>
      </c>
      <c r="H24" s="3" t="s">
        <v>67</v>
      </c>
      <c r="I24" s="3">
        <f t="shared" si="0"/>
        <v>650</v>
      </c>
    </row>
    <row r="25" spans="1:9" ht="10.5" customHeight="1">
      <c r="A25" s="44" t="s">
        <v>91</v>
      </c>
      <c r="B25" s="3">
        <v>51</v>
      </c>
      <c r="C25" s="3">
        <v>229</v>
      </c>
      <c r="D25" s="3">
        <v>578</v>
      </c>
      <c r="E25" s="3" t="s">
        <v>67</v>
      </c>
      <c r="F25" s="3">
        <v>30</v>
      </c>
      <c r="G25" s="3" t="s">
        <v>67</v>
      </c>
      <c r="H25" s="3">
        <v>80</v>
      </c>
      <c r="I25" s="3">
        <f t="shared" si="0"/>
        <v>968</v>
      </c>
    </row>
    <row r="26" spans="1:9" ht="10.5" customHeight="1">
      <c r="A26" s="44" t="s">
        <v>478</v>
      </c>
      <c r="B26" s="3">
        <v>67</v>
      </c>
      <c r="C26" s="3">
        <v>170</v>
      </c>
      <c r="D26" s="3">
        <v>660</v>
      </c>
      <c r="E26" s="3">
        <v>157</v>
      </c>
      <c r="F26" s="3" t="s">
        <v>67</v>
      </c>
      <c r="G26" s="3" t="s">
        <v>67</v>
      </c>
      <c r="H26" s="3">
        <v>23</v>
      </c>
      <c r="I26" s="3">
        <f t="shared" si="0"/>
        <v>1077</v>
      </c>
    </row>
    <row r="27" spans="1:9" ht="10.5" customHeight="1">
      <c r="A27" s="44" t="s">
        <v>477</v>
      </c>
      <c r="B27" s="3">
        <v>287</v>
      </c>
      <c r="C27" s="3">
        <v>15</v>
      </c>
      <c r="D27" s="3">
        <v>529</v>
      </c>
      <c r="E27" s="3">
        <v>320</v>
      </c>
      <c r="F27" s="3" t="s">
        <v>67</v>
      </c>
      <c r="G27" s="3" t="s">
        <v>67</v>
      </c>
      <c r="H27" s="3" t="s">
        <v>67</v>
      </c>
      <c r="I27" s="3">
        <f t="shared" si="0"/>
        <v>1151</v>
      </c>
    </row>
    <row r="28" spans="1:9" ht="10.5" customHeight="1">
      <c r="A28" s="44" t="s">
        <v>476</v>
      </c>
      <c r="B28" s="3">
        <v>66</v>
      </c>
      <c r="C28" s="3">
        <v>26</v>
      </c>
      <c r="D28" s="3">
        <v>274</v>
      </c>
      <c r="E28" s="3">
        <v>41</v>
      </c>
      <c r="F28" s="3" t="s">
        <v>67</v>
      </c>
      <c r="G28" s="3" t="s">
        <v>67</v>
      </c>
      <c r="H28" s="3">
        <v>6</v>
      </c>
      <c r="I28" s="3">
        <f t="shared" si="0"/>
        <v>413</v>
      </c>
    </row>
    <row r="29" spans="1:9" ht="10.5" customHeight="1">
      <c r="A29" s="44" t="s">
        <v>88</v>
      </c>
      <c r="B29" s="3">
        <v>24</v>
      </c>
      <c r="C29" s="3">
        <v>1206</v>
      </c>
      <c r="D29" s="3">
        <v>5822</v>
      </c>
      <c r="E29" s="3">
        <v>1439</v>
      </c>
      <c r="F29" s="3" t="s">
        <v>67</v>
      </c>
      <c r="G29" s="3" t="s">
        <v>67</v>
      </c>
      <c r="H29" s="3">
        <v>325</v>
      </c>
      <c r="I29" s="3">
        <f t="shared" si="0"/>
        <v>8816</v>
      </c>
    </row>
    <row r="30" spans="1:9" ht="10.5" customHeight="1">
      <c r="A30" s="44" t="s">
        <v>87</v>
      </c>
      <c r="B30" s="3">
        <v>516</v>
      </c>
      <c r="C30" s="3">
        <v>786</v>
      </c>
      <c r="D30" s="3">
        <v>2562</v>
      </c>
      <c r="E30" s="3">
        <v>30</v>
      </c>
      <c r="F30" s="3" t="s">
        <v>67</v>
      </c>
      <c r="G30" s="3" t="s">
        <v>67</v>
      </c>
      <c r="H30" s="3" t="s">
        <v>67</v>
      </c>
      <c r="I30" s="3">
        <f t="shared" si="0"/>
        <v>3894</v>
      </c>
    </row>
    <row r="31" spans="1:9" ht="10.5" customHeight="1">
      <c r="A31" s="44" t="s">
        <v>475</v>
      </c>
      <c r="B31" s="3">
        <v>161</v>
      </c>
      <c r="C31" s="3">
        <v>220</v>
      </c>
      <c r="D31" s="3">
        <v>4793</v>
      </c>
      <c r="E31" s="3">
        <v>1835</v>
      </c>
      <c r="F31" s="3" t="s">
        <v>67</v>
      </c>
      <c r="G31" s="3" t="s">
        <v>67</v>
      </c>
      <c r="H31" s="3">
        <v>440</v>
      </c>
      <c r="I31" s="3">
        <f t="shared" si="0"/>
        <v>7449</v>
      </c>
    </row>
    <row r="32" spans="1:9" ht="10.5" customHeight="1">
      <c r="A32" s="44" t="s">
        <v>474</v>
      </c>
      <c r="B32" s="3">
        <v>155</v>
      </c>
      <c r="C32" s="3">
        <v>2132</v>
      </c>
      <c r="D32" s="3">
        <v>5398</v>
      </c>
      <c r="E32" s="3">
        <v>1566</v>
      </c>
      <c r="F32" s="3">
        <v>326</v>
      </c>
      <c r="G32" s="3" t="s">
        <v>67</v>
      </c>
      <c r="H32" s="3">
        <v>290</v>
      </c>
      <c r="I32" s="3">
        <f t="shared" si="0"/>
        <v>9867</v>
      </c>
    </row>
    <row r="33" spans="1:9" ht="10.5" customHeight="1">
      <c r="A33" s="44" t="s">
        <v>473</v>
      </c>
      <c r="B33" s="3">
        <v>221</v>
      </c>
      <c r="C33" s="3">
        <v>24</v>
      </c>
      <c r="D33" s="3">
        <v>1912</v>
      </c>
      <c r="E33" s="3">
        <v>113</v>
      </c>
      <c r="F33" s="3">
        <v>50</v>
      </c>
      <c r="G33" s="3" t="s">
        <v>67</v>
      </c>
      <c r="H33" s="3">
        <v>511</v>
      </c>
      <c r="I33" s="3">
        <f t="shared" si="0"/>
        <v>2831</v>
      </c>
    </row>
    <row r="34" spans="1:9" ht="10.5" customHeight="1">
      <c r="A34" s="44" t="s">
        <v>472</v>
      </c>
      <c r="B34" s="3" t="s">
        <v>67</v>
      </c>
      <c r="C34" s="3" t="s">
        <v>67</v>
      </c>
      <c r="D34" s="3">
        <v>548</v>
      </c>
      <c r="E34" s="3" t="s">
        <v>67</v>
      </c>
      <c r="F34" s="3" t="s">
        <v>67</v>
      </c>
      <c r="G34" s="3" t="s">
        <v>67</v>
      </c>
      <c r="H34" s="3">
        <v>45</v>
      </c>
      <c r="I34" s="3">
        <f t="shared" si="0"/>
        <v>593</v>
      </c>
    </row>
    <row r="35" spans="1:9" ht="10.5" customHeight="1">
      <c r="A35" s="44" t="s">
        <v>471</v>
      </c>
      <c r="B35" s="3" t="s">
        <v>67</v>
      </c>
      <c r="C35" s="3" t="s">
        <v>67</v>
      </c>
      <c r="D35" s="3">
        <v>1730</v>
      </c>
      <c r="E35" s="3">
        <v>280</v>
      </c>
      <c r="F35" s="3" t="s">
        <v>67</v>
      </c>
      <c r="G35" s="3" t="s">
        <v>67</v>
      </c>
      <c r="H35" s="3" t="s">
        <v>67</v>
      </c>
      <c r="I35" s="3">
        <f t="shared" si="0"/>
        <v>2010</v>
      </c>
    </row>
    <row r="36" spans="1:9" ht="10.5" customHeight="1">
      <c r="A36" s="44" t="s">
        <v>470</v>
      </c>
      <c r="B36" s="3" t="s">
        <v>67</v>
      </c>
      <c r="C36" s="3" t="s">
        <v>67</v>
      </c>
      <c r="D36" s="3">
        <v>1729</v>
      </c>
      <c r="E36" s="3">
        <v>152</v>
      </c>
      <c r="F36" s="3" t="s">
        <v>67</v>
      </c>
      <c r="G36" s="3" t="s">
        <v>67</v>
      </c>
      <c r="H36" s="3" t="s">
        <v>67</v>
      </c>
      <c r="I36" s="3">
        <f t="shared" si="0"/>
        <v>1881</v>
      </c>
    </row>
  </sheetData>
  <mergeCells count="6">
    <mergeCell ref="I2:I3"/>
    <mergeCell ref="F3:H3"/>
    <mergeCell ref="A1:E1"/>
    <mergeCell ref="A2:A3"/>
    <mergeCell ref="B2:C2"/>
    <mergeCell ref="D2:E2"/>
  </mergeCells>
  <pageMargins left="0.75" right="0.75" top="1" bottom="1" header="0.5" footer="0.5"/>
  <pageSetup paperSize="9" orientation="portrait" r:id="rId1"/>
  <headerFooter alignWithMargins="0"/>
  <legacyDrawing r:id="rId2"/>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6F8389-C46E-4986-9A43-D47530C130A4}">
  <sheetPr codeName="Munka34"/>
  <dimension ref="A1:F16"/>
  <sheetViews>
    <sheetView zoomScaleNormal="100" workbookViewId="0"/>
  </sheetViews>
  <sheetFormatPr defaultRowHeight="15"/>
  <cols>
    <col min="1" max="6" width="13.7109375" style="204" customWidth="1"/>
    <col min="7" max="16384" width="9.140625" style="204"/>
  </cols>
  <sheetData>
    <row r="1" spans="1:6" s="199" customFormat="1" ht="15" customHeight="1">
      <c r="A1" s="206" t="s">
        <v>502</v>
      </c>
      <c r="B1" s="206"/>
      <c r="C1" s="206"/>
      <c r="D1" s="206"/>
      <c r="E1" s="206"/>
      <c r="F1" s="206"/>
    </row>
    <row r="2" spans="1:6" s="199" customFormat="1" ht="11.45" customHeight="1">
      <c r="A2" s="320" t="s">
        <v>249</v>
      </c>
      <c r="B2" s="327" t="s">
        <v>501</v>
      </c>
      <c r="C2" s="329" t="s">
        <v>500</v>
      </c>
      <c r="D2" s="329"/>
      <c r="E2" s="329"/>
      <c r="F2" s="329"/>
    </row>
    <row r="3" spans="1:6" s="199" customFormat="1" ht="11.45" customHeight="1">
      <c r="A3" s="320"/>
      <c r="B3" s="327"/>
      <c r="C3" s="98" t="s">
        <v>499</v>
      </c>
      <c r="D3" s="98" t="s">
        <v>498</v>
      </c>
      <c r="E3" s="98" t="s">
        <v>497</v>
      </c>
      <c r="F3" s="98" t="s">
        <v>496</v>
      </c>
    </row>
    <row r="4" spans="1:6" s="199" customFormat="1" ht="10.5" customHeight="1">
      <c r="A4" s="106">
        <v>1995</v>
      </c>
      <c r="B4" s="53">
        <v>294874</v>
      </c>
      <c r="C4" s="53">
        <v>112104</v>
      </c>
      <c r="D4" s="53">
        <v>3843</v>
      </c>
      <c r="E4" s="53">
        <v>68118</v>
      </c>
      <c r="F4" s="53">
        <v>27598</v>
      </c>
    </row>
    <row r="5" spans="1:6" s="199" customFormat="1" ht="10.5" customHeight="1">
      <c r="A5" s="106">
        <v>1996</v>
      </c>
      <c r="B5" s="53">
        <v>318976</v>
      </c>
      <c r="C5" s="53">
        <v>115339</v>
      </c>
      <c r="D5" s="53">
        <v>3796</v>
      </c>
      <c r="E5" s="53">
        <v>75504</v>
      </c>
      <c r="F5" s="53">
        <v>28947</v>
      </c>
    </row>
    <row r="6" spans="1:6" s="199" customFormat="1" ht="10.5" customHeight="1">
      <c r="A6" s="106">
        <v>1997</v>
      </c>
      <c r="B6" s="53">
        <v>299049</v>
      </c>
      <c r="C6" s="53">
        <v>112344</v>
      </c>
      <c r="D6" s="53">
        <v>3853</v>
      </c>
      <c r="E6" s="53">
        <v>69443</v>
      </c>
      <c r="F6" s="53">
        <v>28619</v>
      </c>
    </row>
    <row r="7" spans="1:6" s="199" customFormat="1" ht="10.5" customHeight="1">
      <c r="A7" s="106">
        <v>1998</v>
      </c>
      <c r="B7" s="53">
        <v>307565</v>
      </c>
      <c r="C7" s="53">
        <v>122233</v>
      </c>
      <c r="D7" s="53">
        <v>4160</v>
      </c>
      <c r="E7" s="53">
        <v>64457</v>
      </c>
      <c r="F7" s="53">
        <v>26286</v>
      </c>
    </row>
    <row r="8" spans="1:6" s="199" customFormat="1" ht="10.5" customHeight="1">
      <c r="A8" s="106">
        <v>1999</v>
      </c>
      <c r="B8" s="53">
        <v>347807</v>
      </c>
      <c r="C8" s="53">
        <v>145200</v>
      </c>
      <c r="D8" s="53">
        <v>4719</v>
      </c>
      <c r="E8" s="53">
        <v>70388</v>
      </c>
      <c r="F8" s="53">
        <v>25889</v>
      </c>
    </row>
    <row r="9" spans="1:6" s="199" customFormat="1" ht="10.5" customHeight="1">
      <c r="A9" s="106">
        <v>2000</v>
      </c>
      <c r="B9" s="53">
        <v>330512</v>
      </c>
      <c r="C9" s="53">
        <v>133856</v>
      </c>
      <c r="D9" s="53">
        <v>4787</v>
      </c>
      <c r="E9" s="53">
        <v>74783</v>
      </c>
      <c r="F9" s="53">
        <v>30797</v>
      </c>
    </row>
    <row r="10" spans="1:6" s="199" customFormat="1" ht="10.5" customHeight="1">
      <c r="A10" s="106">
        <v>2001</v>
      </c>
      <c r="B10" s="53">
        <v>407104</v>
      </c>
      <c r="C10" s="53">
        <v>133803</v>
      </c>
      <c r="D10" s="53">
        <v>4074</v>
      </c>
      <c r="E10" s="53">
        <v>76430</v>
      </c>
      <c r="F10" s="53">
        <v>28621</v>
      </c>
    </row>
    <row r="11" spans="1:6" s="199" customFormat="1" ht="10.5" customHeight="1">
      <c r="A11" s="106">
        <v>2002</v>
      </c>
      <c r="B11" s="53">
        <v>336292</v>
      </c>
      <c r="C11" s="53">
        <v>129936</v>
      </c>
      <c r="D11" s="53">
        <v>3425</v>
      </c>
      <c r="E11" s="53">
        <v>77562</v>
      </c>
      <c r="F11" s="53">
        <v>28254</v>
      </c>
    </row>
    <row r="12" spans="1:6" s="199" customFormat="1" ht="10.5" customHeight="1">
      <c r="A12" s="106">
        <v>2003</v>
      </c>
      <c r="B12" s="53">
        <v>339885</v>
      </c>
      <c r="C12" s="53">
        <v>129562</v>
      </c>
      <c r="D12" s="53">
        <v>3232</v>
      </c>
      <c r="E12" s="53">
        <v>75216</v>
      </c>
      <c r="F12" s="53">
        <v>32509</v>
      </c>
    </row>
    <row r="13" spans="1:6" s="199" customFormat="1" ht="10.5" customHeight="1">
      <c r="A13" s="106">
        <v>2004</v>
      </c>
      <c r="B13" s="53">
        <v>320842</v>
      </c>
      <c r="C13" s="53">
        <v>125454</v>
      </c>
      <c r="D13" s="53">
        <v>2807</v>
      </c>
      <c r="E13" s="53">
        <v>71540</v>
      </c>
      <c r="F13" s="53">
        <v>29039</v>
      </c>
    </row>
    <row r="14" spans="1:6" s="199" customFormat="1" ht="10.5" customHeight="1">
      <c r="A14" s="106">
        <v>2005</v>
      </c>
      <c r="B14" s="53">
        <v>323852</v>
      </c>
      <c r="C14" s="53">
        <v>127709</v>
      </c>
      <c r="D14" s="53">
        <v>2714</v>
      </c>
      <c r="E14" s="53">
        <v>68619</v>
      </c>
      <c r="F14" s="53">
        <v>28646</v>
      </c>
    </row>
    <row r="15" spans="1:6" s="199" customFormat="1" ht="10.5" customHeight="1">
      <c r="A15" s="106">
        <v>2006</v>
      </c>
      <c r="B15" s="53">
        <v>303334</v>
      </c>
      <c r="C15" s="53">
        <v>120238</v>
      </c>
      <c r="D15" s="53">
        <v>2469</v>
      </c>
      <c r="E15" s="53">
        <v>60766</v>
      </c>
      <c r="F15" s="53">
        <v>27002</v>
      </c>
    </row>
    <row r="16" spans="1:6" ht="10.5" customHeight="1">
      <c r="A16" s="106">
        <v>2007</v>
      </c>
      <c r="B16" s="53">
        <v>272153</v>
      </c>
      <c r="C16" s="205">
        <v>113577</v>
      </c>
      <c r="D16" s="205">
        <v>2278</v>
      </c>
      <c r="E16" s="205">
        <v>51861</v>
      </c>
      <c r="F16" s="53">
        <v>20607</v>
      </c>
    </row>
  </sheetData>
  <mergeCells count="3">
    <mergeCell ref="A2:A3"/>
    <mergeCell ref="B2:B3"/>
    <mergeCell ref="C2:F2"/>
  </mergeCells>
  <pageMargins left="0.75" right="0.75" top="1" bottom="1" header="0.5" footer="0.5"/>
  <pageSetup paperSize="9" orientation="portrait" r:id="rId1"/>
  <headerFooter alignWithMargins="0"/>
  <legacy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96EE55-CB0E-445F-8B66-F2C9EF81AC71}">
  <sheetPr codeName="Munka35"/>
  <dimension ref="A1:E38"/>
  <sheetViews>
    <sheetView zoomScaleNormal="100" workbookViewId="0"/>
  </sheetViews>
  <sheetFormatPr defaultRowHeight="11.25"/>
  <cols>
    <col min="1" max="1" width="23.42578125" style="150" customWidth="1"/>
    <col min="2" max="5" width="18.28515625" style="150" customWidth="1"/>
    <col min="6" max="16384" width="9.140625" style="150"/>
  </cols>
  <sheetData>
    <row r="1" spans="1:5" s="218" customFormat="1" ht="15" customHeight="1">
      <c r="A1" s="220" t="s">
        <v>532</v>
      </c>
      <c r="B1" s="219"/>
      <c r="C1" s="219"/>
      <c r="D1" s="219"/>
      <c r="E1" s="219"/>
    </row>
    <row r="2" spans="1:5" s="159" customFormat="1" ht="12" customHeight="1">
      <c r="A2" s="327" t="s">
        <v>14</v>
      </c>
      <c r="B2" s="320" t="s">
        <v>418</v>
      </c>
      <c r="C2" s="320"/>
      <c r="D2" s="327" t="s">
        <v>440</v>
      </c>
      <c r="E2" s="320"/>
    </row>
    <row r="3" spans="1:5" s="159" customFormat="1" ht="12" customHeight="1">
      <c r="A3" s="327"/>
      <c r="B3" s="162" t="s">
        <v>252</v>
      </c>
      <c r="C3" s="162" t="s">
        <v>439</v>
      </c>
      <c r="D3" s="162" t="s">
        <v>252</v>
      </c>
      <c r="E3" s="162" t="s">
        <v>439</v>
      </c>
    </row>
    <row r="4" spans="1:5" ht="15" customHeight="1">
      <c r="A4" s="294" t="s">
        <v>531</v>
      </c>
      <c r="B4" s="294"/>
      <c r="C4" s="294"/>
      <c r="D4" s="294"/>
      <c r="E4" s="294"/>
    </row>
    <row r="5" spans="1:5" s="157" customFormat="1" ht="11.1" customHeight="1">
      <c r="A5" s="185" t="s">
        <v>530</v>
      </c>
      <c r="B5" s="158">
        <v>11105</v>
      </c>
      <c r="C5" s="158">
        <v>2407</v>
      </c>
      <c r="D5" s="167">
        <v>53.81633147564817</v>
      </c>
      <c r="E5" s="167">
        <v>60.905870445344135</v>
      </c>
    </row>
    <row r="6" spans="1:5" ht="11.1" customHeight="1">
      <c r="A6" s="176" t="s">
        <v>529</v>
      </c>
      <c r="B6" s="158">
        <v>384</v>
      </c>
      <c r="C6" s="154">
        <v>48</v>
      </c>
      <c r="D6" s="167">
        <v>1.8609159195541556</v>
      </c>
      <c r="E6" s="167">
        <v>1.214574898785425</v>
      </c>
    </row>
    <row r="7" spans="1:5" ht="11.1" customHeight="1">
      <c r="A7" s="176" t="s">
        <v>528</v>
      </c>
      <c r="B7" s="158">
        <v>2612</v>
      </c>
      <c r="C7" s="154">
        <v>220</v>
      </c>
      <c r="D7" s="167">
        <v>12.658105161133996</v>
      </c>
      <c r="E7" s="167">
        <v>5.566801619433198</v>
      </c>
    </row>
    <row r="8" spans="1:5" ht="11.1" customHeight="1">
      <c r="A8" s="212" t="s">
        <v>527</v>
      </c>
      <c r="B8" s="158">
        <v>2488</v>
      </c>
      <c r="C8" s="158">
        <v>81</v>
      </c>
      <c r="D8" s="167">
        <v>12.057184395444633</v>
      </c>
      <c r="E8" s="167">
        <v>2.0495951417004048</v>
      </c>
    </row>
    <row r="9" spans="1:5" ht="11.1" customHeight="1">
      <c r="A9" s="176" t="s">
        <v>526</v>
      </c>
      <c r="B9" s="158">
        <v>97</v>
      </c>
      <c r="C9" s="154">
        <v>36</v>
      </c>
      <c r="D9" s="167">
        <v>0.4700751150957112</v>
      </c>
      <c r="E9" s="167">
        <v>0.91093117408906876</v>
      </c>
    </row>
    <row r="10" spans="1:5" ht="11.1" customHeight="1">
      <c r="A10" s="217" t="s">
        <v>525</v>
      </c>
      <c r="B10" s="158">
        <v>3453</v>
      </c>
      <c r="C10" s="154">
        <v>1125</v>
      </c>
      <c r="D10" s="167">
        <v>16.733704870365884</v>
      </c>
      <c r="E10" s="167">
        <v>28.466599190283397</v>
      </c>
    </row>
    <row r="11" spans="1:5" ht="11.1" customHeight="1">
      <c r="A11" s="176" t="s">
        <v>458</v>
      </c>
      <c r="B11" s="158">
        <v>496</v>
      </c>
      <c r="C11" s="150">
        <v>35</v>
      </c>
      <c r="D11" s="167">
        <v>2.4036830627574508</v>
      </c>
      <c r="E11" s="167">
        <v>0.88562753036437247</v>
      </c>
    </row>
    <row r="12" spans="1:5" s="157" customFormat="1" ht="11.1" customHeight="1">
      <c r="A12" s="180" t="s">
        <v>6</v>
      </c>
      <c r="B12" s="208">
        <f>SUM(B5:B11)</f>
        <v>20635</v>
      </c>
      <c r="C12" s="208">
        <v>3952</v>
      </c>
      <c r="D12" s="207">
        <v>100</v>
      </c>
      <c r="E12" s="207">
        <v>100</v>
      </c>
    </row>
    <row r="13" spans="1:5" ht="15" customHeight="1">
      <c r="A13" s="295" t="s">
        <v>524</v>
      </c>
      <c r="B13" s="295"/>
      <c r="C13" s="295"/>
      <c r="D13" s="295"/>
      <c r="E13" s="295"/>
    </row>
    <row r="14" spans="1:5" ht="11.1" customHeight="1">
      <c r="A14" s="216" t="s">
        <v>523</v>
      </c>
      <c r="B14" s="158">
        <v>5296</v>
      </c>
      <c r="C14" s="158">
        <v>425</v>
      </c>
      <c r="D14" s="167">
        <f>B14/B$38*100</f>
        <v>25.665132057184397</v>
      </c>
      <c r="E14" s="167">
        <f>C14/C$38*100</f>
        <v>10.754048582995951</v>
      </c>
    </row>
    <row r="15" spans="1:5" ht="11.1" customHeight="1">
      <c r="A15" s="176" t="s">
        <v>5</v>
      </c>
      <c r="D15" s="167"/>
      <c r="E15" s="167"/>
    </row>
    <row r="16" spans="1:5" ht="21.95" customHeight="1">
      <c r="A16" s="214" t="s">
        <v>522</v>
      </c>
      <c r="B16" s="158">
        <v>4067</v>
      </c>
      <c r="C16" s="158">
        <v>313</v>
      </c>
      <c r="D16" s="167">
        <f t="shared" ref="D16:E20" si="0">B16/B$38*100</f>
        <v>19.709231887569665</v>
      </c>
      <c r="E16" s="167">
        <f t="shared" si="0"/>
        <v>7.9200404858299596</v>
      </c>
    </row>
    <row r="17" spans="1:5" ht="21.95" customHeight="1">
      <c r="A17" s="214" t="s">
        <v>521</v>
      </c>
      <c r="B17" s="158">
        <v>308</v>
      </c>
      <c r="C17" s="157">
        <v>43</v>
      </c>
      <c r="D17" s="167">
        <f t="shared" si="0"/>
        <v>1.4926096438090624</v>
      </c>
      <c r="E17" s="167">
        <f t="shared" si="0"/>
        <v>1.0880566801619433</v>
      </c>
    </row>
    <row r="18" spans="1:5" ht="21.95" customHeight="1">
      <c r="A18" s="214" t="s">
        <v>520</v>
      </c>
      <c r="B18" s="157">
        <v>518</v>
      </c>
      <c r="C18" s="157">
        <v>22</v>
      </c>
      <c r="D18" s="167">
        <f t="shared" si="0"/>
        <v>2.5102980373152413</v>
      </c>
      <c r="E18" s="167">
        <f t="shared" si="0"/>
        <v>0.55668016194331982</v>
      </c>
    </row>
    <row r="19" spans="1:5" ht="21.95" customHeight="1">
      <c r="A19" s="212" t="s">
        <v>519</v>
      </c>
      <c r="B19" s="158">
        <v>1051</v>
      </c>
      <c r="C19" s="158">
        <v>112</v>
      </c>
      <c r="D19" s="167">
        <f t="shared" si="0"/>
        <v>5.0932881027380663</v>
      </c>
      <c r="E19" s="167">
        <f t="shared" si="0"/>
        <v>2.834008097165992</v>
      </c>
    </row>
    <row r="20" spans="1:5" ht="11.1" customHeight="1">
      <c r="A20" s="176" t="s">
        <v>518</v>
      </c>
      <c r="B20" s="154">
        <v>4887</v>
      </c>
      <c r="C20" s="154">
        <v>1239</v>
      </c>
      <c r="D20" s="167">
        <f t="shared" si="0"/>
        <v>23.68306275745093</v>
      </c>
      <c r="E20" s="167">
        <f t="shared" si="0"/>
        <v>31.351214574898783</v>
      </c>
    </row>
    <row r="21" spans="1:5" ht="11.1" customHeight="1">
      <c r="A21" s="176" t="s">
        <v>5</v>
      </c>
      <c r="B21" s="154"/>
      <c r="C21" s="154"/>
      <c r="D21" s="167"/>
      <c r="E21" s="167"/>
    </row>
    <row r="22" spans="1:5" ht="11.1" customHeight="1">
      <c r="A22" s="216" t="s">
        <v>517</v>
      </c>
      <c r="B22" s="154">
        <v>3092</v>
      </c>
      <c r="C22" s="154">
        <v>709</v>
      </c>
      <c r="D22" s="167">
        <f t="shared" ref="D22:E24" si="1">B22/B$38*100</f>
        <v>14.98425006057669</v>
      </c>
      <c r="E22" s="167">
        <f t="shared" si="1"/>
        <v>17.940283400809719</v>
      </c>
    </row>
    <row r="23" spans="1:5" ht="11.1" customHeight="1">
      <c r="A23" s="216" t="s">
        <v>516</v>
      </c>
      <c r="B23" s="154">
        <v>695</v>
      </c>
      <c r="C23" s="154">
        <v>190</v>
      </c>
      <c r="D23" s="167">
        <f t="shared" si="1"/>
        <v>3.3680639689847345</v>
      </c>
      <c r="E23" s="167">
        <f t="shared" si="1"/>
        <v>4.8076923076923084</v>
      </c>
    </row>
    <row r="24" spans="1:5" ht="33.950000000000003" customHeight="1">
      <c r="A24" s="215" t="s">
        <v>515</v>
      </c>
      <c r="B24" s="158">
        <v>4717</v>
      </c>
      <c r="C24" s="158">
        <v>990</v>
      </c>
      <c r="D24" s="167">
        <f t="shared" si="1"/>
        <v>22.859219772231647</v>
      </c>
      <c r="E24" s="167">
        <f t="shared" si="1"/>
        <v>25.050607287449395</v>
      </c>
    </row>
    <row r="25" spans="1:5" ht="11.1" customHeight="1">
      <c r="A25" s="176" t="s">
        <v>5</v>
      </c>
      <c r="B25" s="154"/>
      <c r="C25" s="209"/>
      <c r="D25" s="167"/>
      <c r="E25" s="167"/>
    </row>
    <row r="26" spans="1:5" ht="11.1" customHeight="1">
      <c r="A26" s="213" t="s">
        <v>514</v>
      </c>
      <c r="B26" s="154">
        <f>872+440</f>
        <v>1312</v>
      </c>
      <c r="C26" s="209">
        <v>231</v>
      </c>
      <c r="D26" s="167">
        <f t="shared" ref="D26:D38" si="2">B26/B$38*100</f>
        <v>6.3581293918100314</v>
      </c>
      <c r="E26" s="167">
        <f t="shared" ref="E26:E38" si="3">C26/C$38*100</f>
        <v>5.8451417004048585</v>
      </c>
    </row>
    <row r="27" spans="1:5" ht="22.5" customHeight="1">
      <c r="A27" s="214" t="s">
        <v>513</v>
      </c>
      <c r="B27" s="150">
        <v>547</v>
      </c>
      <c r="C27" s="211">
        <v>15</v>
      </c>
      <c r="D27" s="167">
        <f t="shared" si="2"/>
        <v>2.650835958323237</v>
      </c>
      <c r="E27" s="167">
        <f t="shared" si="3"/>
        <v>0.37955465587044535</v>
      </c>
    </row>
    <row r="28" spans="1:5" ht="11.1" customHeight="1">
      <c r="A28" s="213" t="s">
        <v>512</v>
      </c>
      <c r="B28" s="154">
        <v>1218</v>
      </c>
      <c r="C28" s="209">
        <v>262</v>
      </c>
      <c r="D28" s="167">
        <f t="shared" si="2"/>
        <v>5.902592682335837</v>
      </c>
      <c r="E28" s="167">
        <f t="shared" si="3"/>
        <v>6.6295546558704457</v>
      </c>
    </row>
    <row r="29" spans="1:5" ht="21" customHeight="1">
      <c r="A29" s="212" t="s">
        <v>511</v>
      </c>
      <c r="B29" s="158">
        <v>440</v>
      </c>
      <c r="C29" s="211">
        <v>225</v>
      </c>
      <c r="D29" s="167">
        <f t="shared" si="2"/>
        <v>2.1322994911558033</v>
      </c>
      <c r="E29" s="167">
        <f t="shared" si="3"/>
        <v>5.6933198380566807</v>
      </c>
    </row>
    <row r="30" spans="1:5" ht="11.1" customHeight="1">
      <c r="A30" s="176" t="s">
        <v>510</v>
      </c>
      <c r="B30" s="154">
        <v>53</v>
      </c>
      <c r="C30" s="210">
        <v>1</v>
      </c>
      <c r="D30" s="167">
        <f t="shared" si="2"/>
        <v>0.25684516598013085</v>
      </c>
      <c r="E30" s="167">
        <f t="shared" si="3"/>
        <v>2.5303643724696356E-2</v>
      </c>
    </row>
    <row r="31" spans="1:5" ht="11.1" customHeight="1">
      <c r="A31" s="176" t="s">
        <v>509</v>
      </c>
      <c r="B31" s="154">
        <v>2353</v>
      </c>
      <c r="C31" s="209">
        <v>278</v>
      </c>
      <c r="D31" s="167">
        <f t="shared" si="2"/>
        <v>11.402956142476375</v>
      </c>
      <c r="E31" s="167">
        <f t="shared" si="3"/>
        <v>7.0344129554655872</v>
      </c>
    </row>
    <row r="32" spans="1:5" ht="11.1" customHeight="1">
      <c r="A32" s="176" t="s">
        <v>508</v>
      </c>
      <c r="B32" s="154">
        <f>B14+B19+B20+B24+B29+B30+B31</f>
        <v>18797</v>
      </c>
      <c r="C32" s="154">
        <v>3270</v>
      </c>
      <c r="D32" s="167">
        <f t="shared" si="2"/>
        <v>91.092803489217346</v>
      </c>
      <c r="E32" s="167">
        <f t="shared" si="3"/>
        <v>82.742914979757089</v>
      </c>
    </row>
    <row r="33" spans="1:5" ht="11.1" customHeight="1">
      <c r="A33" s="176" t="s">
        <v>507</v>
      </c>
      <c r="B33" s="154">
        <v>83</v>
      </c>
      <c r="C33" s="150">
        <v>4</v>
      </c>
      <c r="D33" s="167">
        <f t="shared" si="2"/>
        <v>0.40222922219529927</v>
      </c>
      <c r="E33" s="167">
        <f t="shared" si="3"/>
        <v>0.10121457489878542</v>
      </c>
    </row>
    <row r="34" spans="1:5" ht="11.1" customHeight="1">
      <c r="A34" s="176" t="s">
        <v>506</v>
      </c>
      <c r="B34" s="154">
        <v>16</v>
      </c>
      <c r="C34" s="150">
        <v>1</v>
      </c>
      <c r="D34" s="167">
        <f t="shared" si="2"/>
        <v>7.7538163314756478E-2</v>
      </c>
      <c r="E34" s="167">
        <f t="shared" si="3"/>
        <v>2.5303643724696356E-2</v>
      </c>
    </row>
    <row r="35" spans="1:5" ht="11.1" customHeight="1">
      <c r="A35" s="176" t="s">
        <v>505</v>
      </c>
      <c r="B35" s="154">
        <v>1559</v>
      </c>
      <c r="C35" s="209">
        <v>670</v>
      </c>
      <c r="D35" s="167">
        <f t="shared" si="2"/>
        <v>7.555124787981585</v>
      </c>
      <c r="E35" s="167">
        <f t="shared" si="3"/>
        <v>16.953441295546558</v>
      </c>
    </row>
    <row r="36" spans="1:5" ht="11.1" customHeight="1">
      <c r="A36" s="176" t="s">
        <v>504</v>
      </c>
      <c r="B36" s="154">
        <v>32</v>
      </c>
      <c r="C36" s="209">
        <v>7</v>
      </c>
      <c r="D36" s="167">
        <f t="shared" si="2"/>
        <v>0.15507632662951296</v>
      </c>
      <c r="E36" s="167">
        <f t="shared" si="3"/>
        <v>0.1771255060728745</v>
      </c>
    </row>
    <row r="37" spans="1:5" ht="11.1" customHeight="1">
      <c r="A37" s="176" t="s">
        <v>503</v>
      </c>
      <c r="B37" s="154">
        <v>148</v>
      </c>
      <c r="C37" s="154">
        <v>0</v>
      </c>
      <c r="D37" s="167">
        <f t="shared" si="2"/>
        <v>0.71722801066149744</v>
      </c>
      <c r="E37" s="167">
        <f t="shared" si="3"/>
        <v>0</v>
      </c>
    </row>
    <row r="38" spans="1:5" s="157" customFormat="1" ht="15" customHeight="1">
      <c r="A38" s="180" t="s">
        <v>6</v>
      </c>
      <c r="B38" s="208">
        <f>B32+B33+B34+B35+B36+B37</f>
        <v>20635</v>
      </c>
      <c r="C38" s="208">
        <v>3952</v>
      </c>
      <c r="D38" s="207">
        <f t="shared" si="2"/>
        <v>100</v>
      </c>
      <c r="E38" s="207">
        <f t="shared" si="3"/>
        <v>100</v>
      </c>
    </row>
  </sheetData>
  <mergeCells count="5">
    <mergeCell ref="A2:A3"/>
    <mergeCell ref="B2:C2"/>
    <mergeCell ref="D2:E2"/>
    <mergeCell ref="A13:E13"/>
    <mergeCell ref="A4:E4"/>
  </mergeCells>
  <pageMargins left="0.75" right="0.75" top="1" bottom="1" header="0.5" footer="0.5"/>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08699-344B-4CEC-9EE6-9DF4C1C04A2A}">
  <sheetPr codeName="Munka36"/>
  <dimension ref="A1:E19"/>
  <sheetViews>
    <sheetView zoomScaleNormal="100" workbookViewId="0"/>
  </sheetViews>
  <sheetFormatPr defaultRowHeight="11.25"/>
  <cols>
    <col min="1" max="1" width="15.42578125" style="150" customWidth="1"/>
    <col min="2" max="5" width="16.42578125" style="150" customWidth="1"/>
    <col min="6" max="16384" width="9.140625" style="150"/>
  </cols>
  <sheetData>
    <row r="1" spans="1:5" s="222" customFormat="1" ht="15" customHeight="1">
      <c r="A1" s="220" t="s">
        <v>549</v>
      </c>
      <c r="B1" s="223"/>
      <c r="C1" s="223"/>
      <c r="D1" s="223"/>
      <c r="E1" s="223"/>
    </row>
    <row r="2" spans="1:5" s="159" customFormat="1" ht="12" customHeight="1">
      <c r="A2" s="330" t="s">
        <v>548</v>
      </c>
      <c r="B2" s="327" t="s">
        <v>547</v>
      </c>
      <c r="C2" s="320"/>
      <c r="D2" s="327" t="s">
        <v>440</v>
      </c>
      <c r="E2" s="320"/>
    </row>
    <row r="3" spans="1:5" s="159" customFormat="1" ht="12" customHeight="1">
      <c r="A3" s="330"/>
      <c r="B3" s="162" t="s">
        <v>252</v>
      </c>
      <c r="C3" s="162" t="s">
        <v>439</v>
      </c>
      <c r="D3" s="162" t="s">
        <v>252</v>
      </c>
      <c r="E3" s="162" t="s">
        <v>439</v>
      </c>
    </row>
    <row r="4" spans="1:5" ht="11.1" customHeight="1">
      <c r="A4" s="221" t="s">
        <v>546</v>
      </c>
      <c r="B4" s="158">
        <v>2922</v>
      </c>
      <c r="C4" s="158">
        <v>582</v>
      </c>
      <c r="D4" s="167">
        <v>14.160407075357403</v>
      </c>
      <c r="E4" s="167">
        <v>14.726720647773279</v>
      </c>
    </row>
    <row r="5" spans="1:5" ht="11.1" customHeight="1">
      <c r="A5" s="176" t="s">
        <v>545</v>
      </c>
      <c r="B5" s="154">
        <v>2804</v>
      </c>
      <c r="C5" s="158">
        <v>555</v>
      </c>
      <c r="D5" s="167">
        <v>13.588563120911074</v>
      </c>
      <c r="E5" s="167">
        <v>14.043522267206479</v>
      </c>
    </row>
    <row r="6" spans="1:5" ht="11.1" customHeight="1">
      <c r="A6" s="176" t="s">
        <v>544</v>
      </c>
      <c r="B6" s="154">
        <v>2880</v>
      </c>
      <c r="C6" s="158">
        <v>626</v>
      </c>
      <c r="D6" s="167">
        <v>13.956869396656165</v>
      </c>
      <c r="E6" s="167">
        <v>15.840080971659919</v>
      </c>
    </row>
    <row r="7" spans="1:5" ht="11.1" customHeight="1">
      <c r="A7" s="176" t="s">
        <v>543</v>
      </c>
      <c r="B7" s="154">
        <v>2921</v>
      </c>
      <c r="C7" s="158">
        <v>649</v>
      </c>
      <c r="D7" s="167">
        <v>14.155560940150231</v>
      </c>
      <c r="E7" s="167">
        <v>16.422064777327936</v>
      </c>
    </row>
    <row r="8" spans="1:5" ht="11.1" customHeight="1">
      <c r="A8" s="176" t="s">
        <v>542</v>
      </c>
      <c r="B8" s="154">
        <v>3437</v>
      </c>
      <c r="C8" s="158">
        <v>673</v>
      </c>
      <c r="D8" s="167">
        <v>16.656166707051128</v>
      </c>
      <c r="E8" s="167">
        <v>17.029352226720647</v>
      </c>
    </row>
    <row r="9" spans="1:5" ht="11.1" customHeight="1">
      <c r="A9" s="176" t="s">
        <v>541</v>
      </c>
      <c r="B9" s="154">
        <v>3159</v>
      </c>
      <c r="C9" s="158">
        <v>475</v>
      </c>
      <c r="D9" s="167">
        <v>15.308941119457234</v>
      </c>
      <c r="E9" s="167">
        <v>12.01923076923077</v>
      </c>
    </row>
    <row r="10" spans="1:5" ht="11.1" customHeight="1">
      <c r="A10" s="176" t="s">
        <v>540</v>
      </c>
      <c r="B10" s="154">
        <v>2512</v>
      </c>
      <c r="C10" s="158">
        <v>392</v>
      </c>
      <c r="D10" s="167">
        <v>12.173491640416767</v>
      </c>
      <c r="E10" s="167">
        <v>9.9190283400809722</v>
      </c>
    </row>
    <row r="11" spans="1:5" ht="15" customHeight="1">
      <c r="A11" s="180" t="s">
        <v>6</v>
      </c>
      <c r="B11" s="208">
        <v>20635</v>
      </c>
      <c r="C11" s="208">
        <v>3952</v>
      </c>
      <c r="D11" s="207">
        <v>100</v>
      </c>
      <c r="E11" s="207">
        <v>100</v>
      </c>
    </row>
    <row r="12" spans="1:5" s="157" customFormat="1" ht="11.1" customHeight="1">
      <c r="A12" s="157" t="s">
        <v>5</v>
      </c>
      <c r="B12" s="158"/>
      <c r="C12" s="158"/>
      <c r="D12" s="167"/>
      <c r="E12" s="167"/>
    </row>
    <row r="13" spans="1:5" ht="11.1" customHeight="1">
      <c r="A13" s="213" t="s">
        <v>539</v>
      </c>
      <c r="B13" s="154">
        <v>957</v>
      </c>
      <c r="C13" s="154">
        <v>180</v>
      </c>
      <c r="D13" s="167">
        <v>4.6377513932638719</v>
      </c>
      <c r="E13" s="167">
        <v>4.5546558704453437</v>
      </c>
    </row>
    <row r="14" spans="1:5" ht="11.1" customHeight="1">
      <c r="A14" s="213" t="s">
        <v>538</v>
      </c>
      <c r="B14" s="154">
        <v>1496</v>
      </c>
      <c r="C14" s="154">
        <v>233</v>
      </c>
      <c r="D14" s="167">
        <v>7.2498182699297313</v>
      </c>
      <c r="E14" s="167">
        <v>5.8957489878542511</v>
      </c>
    </row>
    <row r="15" spans="1:5" ht="11.1" customHeight="1">
      <c r="A15" s="213" t="s">
        <v>537</v>
      </c>
      <c r="B15" s="154">
        <v>4358</v>
      </c>
      <c r="C15" s="154">
        <v>857</v>
      </c>
      <c r="D15" s="167">
        <v>21.119457232856796</v>
      </c>
      <c r="E15" s="167">
        <v>21.685222672064778</v>
      </c>
    </row>
    <row r="16" spans="1:5" ht="11.1" customHeight="1">
      <c r="A16" s="213" t="s">
        <v>536</v>
      </c>
      <c r="B16" s="154">
        <v>3343</v>
      </c>
      <c r="C16" s="154">
        <v>647</v>
      </c>
      <c r="D16" s="167">
        <v>16.200629997576932</v>
      </c>
      <c r="E16" s="167">
        <v>16.371457489878544</v>
      </c>
    </row>
    <row r="17" spans="1:5" ht="11.1" customHeight="1">
      <c r="A17" s="213" t="s">
        <v>535</v>
      </c>
      <c r="B17" s="154">
        <v>4273</v>
      </c>
      <c r="C17" s="154">
        <v>814</v>
      </c>
      <c r="D17" s="167">
        <v>20.707535740247152</v>
      </c>
      <c r="E17" s="167">
        <v>20.597165991902834</v>
      </c>
    </row>
    <row r="18" spans="1:5" ht="11.1" customHeight="1">
      <c r="A18" s="213" t="s">
        <v>534</v>
      </c>
      <c r="B18" s="154">
        <v>4768</v>
      </c>
      <c r="C18" s="154">
        <v>939</v>
      </c>
      <c r="D18" s="167">
        <v>23.10637266779743</v>
      </c>
      <c r="E18" s="167">
        <v>23.760121457489877</v>
      </c>
    </row>
    <row r="19" spans="1:5" ht="11.1" customHeight="1">
      <c r="A19" s="213" t="s">
        <v>533</v>
      </c>
      <c r="B19" s="154">
        <v>1440</v>
      </c>
      <c r="C19" s="154">
        <v>282</v>
      </c>
      <c r="D19" s="167">
        <v>6.9784346983280825</v>
      </c>
      <c r="E19" s="167">
        <v>7.1356275303643715</v>
      </c>
    </row>
  </sheetData>
  <mergeCells count="3">
    <mergeCell ref="A2:A3"/>
    <mergeCell ref="B2:C2"/>
    <mergeCell ref="D2:E2"/>
  </mergeCells>
  <pageMargins left="0.75" right="0.75" top="1" bottom="1" header="0.5" footer="0.5"/>
  <headerFooter alignWithMargins="0"/>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963877-2862-433F-9F2B-C3B8944FBE44}">
  <sheetPr codeName="Munka37"/>
  <dimension ref="A1:F12"/>
  <sheetViews>
    <sheetView zoomScaleNormal="100" workbookViewId="0"/>
  </sheetViews>
  <sheetFormatPr defaultRowHeight="11.25"/>
  <cols>
    <col min="1" max="1" width="16.140625" style="150" customWidth="1"/>
    <col min="2" max="6" width="17.42578125" style="150" customWidth="1"/>
    <col min="7" max="16384" width="9.140625" style="150"/>
  </cols>
  <sheetData>
    <row r="1" spans="1:6" s="229" customFormat="1" ht="15" customHeight="1">
      <c r="A1" s="220" t="s">
        <v>560</v>
      </c>
      <c r="B1" s="231"/>
      <c r="C1" s="231"/>
      <c r="D1" s="231"/>
      <c r="E1" s="231"/>
      <c r="F1" s="230"/>
    </row>
    <row r="2" spans="1:6" s="218" customFormat="1" ht="12" customHeight="1">
      <c r="A2" s="327" t="s">
        <v>14</v>
      </c>
      <c r="B2" s="320">
        <v>2000</v>
      </c>
      <c r="C2" s="320">
        <v>2005</v>
      </c>
      <c r="D2" s="320">
        <v>2006</v>
      </c>
      <c r="E2" s="320">
        <v>2007</v>
      </c>
      <c r="F2" s="320"/>
    </row>
    <row r="3" spans="1:6" ht="12" customHeight="1">
      <c r="A3" s="327"/>
      <c r="B3" s="320"/>
      <c r="C3" s="320"/>
      <c r="D3" s="320"/>
      <c r="E3" s="228" t="s">
        <v>559</v>
      </c>
      <c r="F3" s="162" t="s">
        <v>558</v>
      </c>
    </row>
    <row r="4" spans="1:6" ht="11.1" customHeight="1">
      <c r="A4" s="185" t="s">
        <v>557</v>
      </c>
      <c r="B4" s="186">
        <v>774</v>
      </c>
      <c r="C4" s="227">
        <v>661</v>
      </c>
      <c r="D4" s="227">
        <v>612</v>
      </c>
      <c r="E4" s="227">
        <v>606</v>
      </c>
      <c r="F4" s="226">
        <f t="shared" ref="F4:F12" si="0">E4/E$11*100</f>
        <v>24.897288414133115</v>
      </c>
    </row>
    <row r="5" spans="1:6" ht="11.1" customHeight="1">
      <c r="A5" s="176" t="s">
        <v>556</v>
      </c>
      <c r="B5" s="156">
        <v>788</v>
      </c>
      <c r="C5" s="153">
        <v>1203</v>
      </c>
      <c r="D5" s="153">
        <v>1204</v>
      </c>
      <c r="E5" s="153">
        <v>1212</v>
      </c>
      <c r="F5" s="224">
        <f t="shared" si="0"/>
        <v>49.79457682826623</v>
      </c>
    </row>
    <row r="6" spans="1:6" ht="11.1" customHeight="1">
      <c r="A6" s="176" t="s">
        <v>555</v>
      </c>
      <c r="B6" s="156">
        <v>35</v>
      </c>
      <c r="C6" s="153">
        <v>27</v>
      </c>
      <c r="D6" s="153">
        <v>43</v>
      </c>
      <c r="E6" s="153">
        <v>61</v>
      </c>
      <c r="F6" s="224">
        <f t="shared" si="0"/>
        <v>2.5061626951520131</v>
      </c>
    </row>
    <row r="7" spans="1:6" ht="11.1" customHeight="1">
      <c r="A7" s="176" t="s">
        <v>554</v>
      </c>
      <c r="B7" s="156">
        <v>9</v>
      </c>
      <c r="C7" s="153">
        <v>10</v>
      </c>
      <c r="D7" s="153">
        <v>23</v>
      </c>
      <c r="E7" s="153">
        <v>13</v>
      </c>
      <c r="F7" s="224">
        <f t="shared" si="0"/>
        <v>0.53410024650780608</v>
      </c>
    </row>
    <row r="8" spans="1:6" ht="11.1" customHeight="1">
      <c r="A8" s="176" t="s">
        <v>553</v>
      </c>
      <c r="B8" s="156">
        <v>577</v>
      </c>
      <c r="C8" s="153">
        <v>459</v>
      </c>
      <c r="D8" s="153">
        <v>403</v>
      </c>
      <c r="E8" s="153">
        <v>393</v>
      </c>
      <c r="F8" s="224">
        <f t="shared" si="0"/>
        <v>16.146261298274446</v>
      </c>
    </row>
    <row r="9" spans="1:6" ht="11.1" customHeight="1">
      <c r="A9" s="176" t="s">
        <v>552</v>
      </c>
      <c r="B9" s="156">
        <v>38</v>
      </c>
      <c r="C9" s="153">
        <v>66</v>
      </c>
      <c r="D9" s="153">
        <v>50</v>
      </c>
      <c r="E9" s="153">
        <v>64</v>
      </c>
      <c r="F9" s="224">
        <f t="shared" si="0"/>
        <v>2.6294165981922761</v>
      </c>
    </row>
    <row r="10" spans="1:6" ht="11.1" customHeight="1">
      <c r="A10" s="176" t="s">
        <v>551</v>
      </c>
      <c r="B10" s="156">
        <v>59</v>
      </c>
      <c r="C10" s="153">
        <v>88</v>
      </c>
      <c r="D10" s="153">
        <v>83</v>
      </c>
      <c r="E10" s="153">
        <v>85</v>
      </c>
      <c r="F10" s="224">
        <f t="shared" si="0"/>
        <v>3.4921939194741167</v>
      </c>
    </row>
    <row r="11" spans="1:6" s="157" customFormat="1" ht="15" customHeight="1">
      <c r="A11" s="180" t="s">
        <v>6</v>
      </c>
      <c r="B11" s="179">
        <v>2280</v>
      </c>
      <c r="C11" s="179">
        <v>2514</v>
      </c>
      <c r="D11" s="179">
        <v>2418</v>
      </c>
      <c r="E11" s="225">
        <v>2434</v>
      </c>
      <c r="F11" s="224">
        <f t="shared" si="0"/>
        <v>100</v>
      </c>
    </row>
    <row r="12" spans="1:6" ht="11.1" customHeight="1">
      <c r="A12" s="176" t="s">
        <v>550</v>
      </c>
      <c r="B12" s="156">
        <v>44</v>
      </c>
      <c r="C12" s="153">
        <v>34</v>
      </c>
      <c r="D12" s="153">
        <v>43</v>
      </c>
      <c r="E12" s="153">
        <v>37</v>
      </c>
      <c r="F12" s="224">
        <f t="shared" si="0"/>
        <v>1.5201314708299096</v>
      </c>
    </row>
  </sheetData>
  <mergeCells count="5">
    <mergeCell ref="D2:D3"/>
    <mergeCell ref="E2:F2"/>
    <mergeCell ref="A2:A3"/>
    <mergeCell ref="B2:B3"/>
    <mergeCell ref="C2:C3"/>
  </mergeCells>
  <pageMargins left="0.75" right="0.75" top="1" bottom="1" header="0.5" footer="0.5"/>
  <headerFooter alignWithMargins="0"/>
  <legacy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CE8C51-1E09-43C8-8ADC-885265C4E24A}">
  <sheetPr codeName="Munka38"/>
  <dimension ref="A1:F10"/>
  <sheetViews>
    <sheetView zoomScaleNormal="100" workbookViewId="0"/>
  </sheetViews>
  <sheetFormatPr defaultRowHeight="11.25"/>
  <cols>
    <col min="1" max="1" width="28.85546875" style="150" customWidth="1"/>
    <col min="2" max="6" width="19" style="150" customWidth="1"/>
    <col min="7" max="16384" width="9.140625" style="150"/>
  </cols>
  <sheetData>
    <row r="1" spans="1:6" s="218" customFormat="1" ht="15" customHeight="1">
      <c r="A1" s="237" t="s">
        <v>566</v>
      </c>
      <c r="B1" s="236"/>
      <c r="C1" s="236"/>
      <c r="D1" s="236"/>
      <c r="E1" s="236"/>
      <c r="F1" s="236"/>
    </row>
    <row r="2" spans="1:6" s="218" customFormat="1" ht="11.1" customHeight="1">
      <c r="A2" s="327" t="s">
        <v>456</v>
      </c>
      <c r="B2" s="320">
        <v>2000</v>
      </c>
      <c r="C2" s="320">
        <v>2005</v>
      </c>
      <c r="D2" s="320">
        <v>2006</v>
      </c>
      <c r="E2" s="320">
        <v>2007</v>
      </c>
      <c r="F2" s="320"/>
    </row>
    <row r="3" spans="1:6" ht="12" customHeight="1">
      <c r="A3" s="327"/>
      <c r="B3" s="320"/>
      <c r="C3" s="320"/>
      <c r="D3" s="320"/>
      <c r="E3" s="228" t="s">
        <v>559</v>
      </c>
      <c r="F3" s="162" t="s">
        <v>558</v>
      </c>
    </row>
    <row r="4" spans="1:6" ht="11.1" customHeight="1">
      <c r="A4" s="235" t="s">
        <v>565</v>
      </c>
      <c r="B4" s="158">
        <v>1726</v>
      </c>
      <c r="C4" s="158">
        <v>1777</v>
      </c>
      <c r="D4" s="158">
        <v>1718</v>
      </c>
      <c r="E4" s="158">
        <v>1682</v>
      </c>
      <c r="F4" s="184">
        <v>8.94</v>
      </c>
    </row>
    <row r="5" spans="1:6" ht="11.1" customHeight="1">
      <c r="A5" s="234" t="s">
        <v>564</v>
      </c>
      <c r="B5" s="154">
        <v>3838</v>
      </c>
      <c r="C5" s="158">
        <v>4811</v>
      </c>
      <c r="D5" s="158">
        <v>4488</v>
      </c>
      <c r="E5" s="158">
        <v>4133</v>
      </c>
      <c r="F5" s="184">
        <v>21.98</v>
      </c>
    </row>
    <row r="6" spans="1:6" ht="11.1" customHeight="1">
      <c r="A6" s="234" t="s">
        <v>563</v>
      </c>
      <c r="B6" s="154">
        <v>4131</v>
      </c>
      <c r="C6" s="158">
        <v>5500</v>
      </c>
      <c r="D6" s="158">
        <v>5901</v>
      </c>
      <c r="E6" s="158">
        <v>5858</v>
      </c>
      <c r="F6" s="184">
        <v>31.16</v>
      </c>
    </row>
    <row r="7" spans="1:6" ht="11.1" customHeight="1">
      <c r="A7" s="234" t="s">
        <v>562</v>
      </c>
      <c r="B7" s="154">
        <v>2665</v>
      </c>
      <c r="C7" s="158">
        <v>3418</v>
      </c>
      <c r="D7" s="158">
        <v>3535</v>
      </c>
      <c r="E7" s="158">
        <v>3698</v>
      </c>
      <c r="F7" s="184">
        <v>19.670000000000002</v>
      </c>
    </row>
    <row r="8" spans="1:6" ht="11.1" customHeight="1">
      <c r="A8" s="234" t="s">
        <v>444</v>
      </c>
      <c r="B8" s="154">
        <v>1832</v>
      </c>
      <c r="C8" s="158">
        <v>2226</v>
      </c>
      <c r="D8" s="158">
        <v>2439</v>
      </c>
      <c r="E8" s="158">
        <v>2387</v>
      </c>
      <c r="F8" s="184">
        <v>12.69</v>
      </c>
    </row>
    <row r="9" spans="1:6" ht="11.1" customHeight="1">
      <c r="A9" s="233" t="s">
        <v>561</v>
      </c>
      <c r="B9" s="158">
        <v>15302</v>
      </c>
      <c r="C9" s="158">
        <v>18818</v>
      </c>
      <c r="D9" s="158">
        <v>19146</v>
      </c>
      <c r="E9" s="158">
        <v>18797</v>
      </c>
      <c r="F9" s="184">
        <v>100</v>
      </c>
    </row>
    <row r="10" spans="1:6" ht="15" customHeight="1">
      <c r="A10" s="232" t="s">
        <v>6</v>
      </c>
      <c r="B10" s="208"/>
      <c r="C10" s="225"/>
      <c r="D10" s="208"/>
      <c r="F10" s="184"/>
    </row>
  </sheetData>
  <mergeCells count="5">
    <mergeCell ref="E2:F2"/>
    <mergeCell ref="A2:A3"/>
    <mergeCell ref="B2:B3"/>
    <mergeCell ref="C2:C3"/>
    <mergeCell ref="D2:D3"/>
  </mergeCells>
  <pageMargins left="0.75" right="0.75" top="1" bottom="1" header="0.5" footer="0.5"/>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778E92-EABF-439A-9234-2E6BEC364BF5}">
  <sheetPr codeName="Munka39"/>
  <dimension ref="A1:F14"/>
  <sheetViews>
    <sheetView zoomScaleNormal="100" workbookViewId="0"/>
  </sheetViews>
  <sheetFormatPr defaultRowHeight="11.25"/>
  <cols>
    <col min="1" max="1" width="31" style="150" customWidth="1"/>
    <col min="2" max="6" width="16.7109375" style="150" customWidth="1"/>
    <col min="7" max="16384" width="9.140625" style="150"/>
  </cols>
  <sheetData>
    <row r="1" spans="1:6" s="218" customFormat="1" ht="15" customHeight="1">
      <c r="A1" s="220" t="s">
        <v>574</v>
      </c>
      <c r="B1" s="240"/>
      <c r="C1" s="240"/>
      <c r="D1" s="240"/>
      <c r="E1" s="240"/>
      <c r="F1" s="240"/>
    </row>
    <row r="2" spans="1:6" s="218" customFormat="1" ht="12" customHeight="1">
      <c r="A2" s="330" t="s">
        <v>573</v>
      </c>
      <c r="B2" s="320">
        <v>2000</v>
      </c>
      <c r="C2" s="320">
        <v>2005</v>
      </c>
      <c r="D2" s="320">
        <v>2006</v>
      </c>
      <c r="E2" s="320">
        <v>2007</v>
      </c>
      <c r="F2" s="320"/>
    </row>
    <row r="3" spans="1:6" ht="12" customHeight="1">
      <c r="A3" s="330"/>
      <c r="B3" s="320"/>
      <c r="C3" s="320"/>
      <c r="D3" s="320"/>
      <c r="E3" s="228" t="s">
        <v>559</v>
      </c>
      <c r="F3" s="239" t="s">
        <v>558</v>
      </c>
    </row>
    <row r="4" spans="1:6" ht="11.1" customHeight="1">
      <c r="A4" s="185" t="s">
        <v>572</v>
      </c>
      <c r="B4" s="158">
        <v>1837</v>
      </c>
      <c r="C4" s="158">
        <v>2023</v>
      </c>
      <c r="D4" s="153">
        <v>1942</v>
      </c>
      <c r="E4" s="150">
        <v>1940</v>
      </c>
      <c r="F4" s="167">
        <f>E4/E$14*100</f>
        <v>56.1830292499276</v>
      </c>
    </row>
    <row r="5" spans="1:6" ht="11.1" customHeight="1">
      <c r="A5" s="176" t="s">
        <v>5</v>
      </c>
      <c r="B5" s="154"/>
      <c r="C5" s="154"/>
      <c r="D5" s="153"/>
      <c r="F5" s="167"/>
    </row>
    <row r="6" spans="1:6" ht="11.1" customHeight="1">
      <c r="A6" s="238" t="s">
        <v>571</v>
      </c>
      <c r="B6" s="158">
        <v>456</v>
      </c>
      <c r="C6" s="158">
        <v>401</v>
      </c>
      <c r="D6" s="153">
        <v>356</v>
      </c>
      <c r="E6" s="150">
        <v>302</v>
      </c>
      <c r="F6" s="167">
        <f>E6/E$14*100</f>
        <v>8.7460179554011006</v>
      </c>
    </row>
    <row r="7" spans="1:6" ht="11.1" customHeight="1">
      <c r="A7" s="213" t="s">
        <v>570</v>
      </c>
      <c r="B7" s="154">
        <v>580</v>
      </c>
      <c r="C7" s="154">
        <v>789</v>
      </c>
      <c r="D7" s="153">
        <v>785</v>
      </c>
      <c r="E7" s="150">
        <v>914</v>
      </c>
      <c r="F7" s="167">
        <f>E7/E$14*100</f>
        <v>26.469736461048367</v>
      </c>
    </row>
    <row r="8" spans="1:6" ht="11.1" customHeight="1">
      <c r="A8" s="176" t="s">
        <v>505</v>
      </c>
      <c r="B8" s="154">
        <v>1843</v>
      </c>
      <c r="C8" s="154">
        <v>1635</v>
      </c>
      <c r="D8" s="153">
        <v>1543</v>
      </c>
      <c r="E8" s="150">
        <v>1510</v>
      </c>
      <c r="F8" s="167">
        <f>E8/E$14*100</f>
        <v>43.730089777005503</v>
      </c>
    </row>
    <row r="9" spans="1:6" ht="11.1" customHeight="1">
      <c r="A9" s="176" t="s">
        <v>5</v>
      </c>
      <c r="B9" s="154"/>
      <c r="C9" s="154"/>
      <c r="D9" s="153"/>
      <c r="F9" s="167"/>
    </row>
    <row r="10" spans="1:6" ht="11.1" customHeight="1">
      <c r="A10" s="214" t="s">
        <v>569</v>
      </c>
      <c r="B10" s="158">
        <v>782</v>
      </c>
      <c r="C10" s="153">
        <v>743</v>
      </c>
      <c r="D10" s="153">
        <v>749</v>
      </c>
      <c r="E10" s="150">
        <v>783</v>
      </c>
      <c r="F10" s="167">
        <f>E10/E$14*100</f>
        <v>22.67593397046047</v>
      </c>
    </row>
    <row r="11" spans="1:6" ht="11.1" customHeight="1">
      <c r="A11" s="213" t="s">
        <v>568</v>
      </c>
      <c r="B11" s="154">
        <v>234</v>
      </c>
      <c r="C11" s="153">
        <v>396</v>
      </c>
      <c r="D11" s="153">
        <v>338</v>
      </c>
      <c r="E11" s="150">
        <f>165+147</f>
        <v>312</v>
      </c>
      <c r="F11" s="167">
        <f>E11/E$14*100</f>
        <v>9.0356211989574291</v>
      </c>
    </row>
    <row r="12" spans="1:6" ht="11.1" customHeight="1">
      <c r="A12" s="214" t="s">
        <v>567</v>
      </c>
      <c r="B12" s="158">
        <v>307</v>
      </c>
      <c r="C12" s="153">
        <v>259</v>
      </c>
      <c r="D12" s="153">
        <v>230</v>
      </c>
      <c r="E12" s="150">
        <v>203</v>
      </c>
      <c r="F12" s="167">
        <f>E12/E$14*100</f>
        <v>5.8789458441934546</v>
      </c>
    </row>
    <row r="13" spans="1:6" ht="11.1" customHeight="1">
      <c r="A13" s="176" t="s">
        <v>503</v>
      </c>
      <c r="B13" s="154">
        <v>7</v>
      </c>
      <c r="C13" s="153">
        <v>5</v>
      </c>
      <c r="D13" s="153">
        <v>6</v>
      </c>
      <c r="E13" s="150">
        <v>3</v>
      </c>
      <c r="F13" s="167">
        <f>E13/E$14*100</f>
        <v>8.6880973066898348E-2</v>
      </c>
    </row>
    <row r="14" spans="1:6" s="157" customFormat="1" ht="11.1" customHeight="1">
      <c r="A14" s="180" t="s">
        <v>6</v>
      </c>
      <c r="B14" s="208">
        <v>3687</v>
      </c>
      <c r="C14" s="208">
        <v>3663</v>
      </c>
      <c r="D14" s="179">
        <f>D4+D8+D13</f>
        <v>3491</v>
      </c>
      <c r="E14" s="179">
        <f>E4+E8+E13</f>
        <v>3453</v>
      </c>
      <c r="F14" s="167">
        <f>E14/E$14*100</f>
        <v>100</v>
      </c>
    </row>
  </sheetData>
  <mergeCells count="5">
    <mergeCell ref="D2:D3"/>
    <mergeCell ref="E2:F2"/>
    <mergeCell ref="A2:A3"/>
    <mergeCell ref="B2:B3"/>
    <mergeCell ref="C2:C3"/>
  </mergeCells>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3C702-85EE-410C-B4A0-E180D61F086E}">
  <sheetPr codeName="Munka4"/>
  <dimension ref="A1:E15"/>
  <sheetViews>
    <sheetView zoomScaleNormal="100" workbookViewId="0"/>
  </sheetViews>
  <sheetFormatPr defaultRowHeight="11.25"/>
  <cols>
    <col min="1" max="1" width="27.7109375" style="1" customWidth="1"/>
    <col min="2" max="5" width="8" style="1" customWidth="1"/>
    <col min="6" max="16384" width="9.140625" style="1"/>
  </cols>
  <sheetData>
    <row r="1" spans="1:5" s="10" customFormat="1" ht="12" thickBot="1">
      <c r="A1" s="48" t="s">
        <v>43</v>
      </c>
      <c r="B1" s="31"/>
      <c r="C1" s="47"/>
      <c r="D1" s="47"/>
    </row>
    <row r="2" spans="1:5">
      <c r="A2" s="46" t="s">
        <v>42</v>
      </c>
      <c r="B2" s="27">
        <v>2000</v>
      </c>
      <c r="C2" s="27">
        <v>2005</v>
      </c>
      <c r="D2" s="40">
        <v>2006</v>
      </c>
      <c r="E2" s="39">
        <v>2007</v>
      </c>
    </row>
    <row r="3" spans="1:5" s="14" customFormat="1">
      <c r="A3" s="294" t="s">
        <v>41</v>
      </c>
      <c r="B3" s="294"/>
      <c r="C3" s="294"/>
      <c r="D3" s="294"/>
      <c r="E3" s="294"/>
    </row>
    <row r="4" spans="1:5">
      <c r="A4" s="1" t="s">
        <v>40</v>
      </c>
      <c r="B4" s="33">
        <v>53167</v>
      </c>
      <c r="C4" s="33">
        <v>58950</v>
      </c>
      <c r="D4" s="33">
        <v>61598</v>
      </c>
      <c r="E4" s="2">
        <v>50955</v>
      </c>
    </row>
    <row r="5" spans="1:5">
      <c r="A5" s="1" t="s">
        <v>5</v>
      </c>
      <c r="B5" s="33"/>
      <c r="C5" s="33"/>
      <c r="D5" s="33"/>
      <c r="E5" s="2"/>
    </row>
    <row r="6" spans="1:5">
      <c r="A6" s="45" t="s">
        <v>39</v>
      </c>
      <c r="B6" s="33">
        <v>47593</v>
      </c>
      <c r="C6" s="33">
        <v>54291</v>
      </c>
      <c r="D6" s="33">
        <v>57391</v>
      </c>
      <c r="E6" s="2">
        <v>48193</v>
      </c>
    </row>
    <row r="7" spans="1:5">
      <c r="A7" s="43" t="s">
        <v>38</v>
      </c>
      <c r="B7" s="33">
        <v>5574</v>
      </c>
      <c r="C7" s="33">
        <v>4659</v>
      </c>
      <c r="D7" s="33">
        <v>4207</v>
      </c>
      <c r="E7" s="2">
        <v>2762</v>
      </c>
    </row>
    <row r="8" spans="1:5" ht="22.5">
      <c r="A8" s="45" t="s">
        <v>37</v>
      </c>
      <c r="B8" s="33">
        <v>6454</v>
      </c>
      <c r="C8" s="33">
        <v>8377</v>
      </c>
      <c r="D8" s="33">
        <v>9150</v>
      </c>
      <c r="E8" s="2">
        <v>9958</v>
      </c>
    </row>
    <row r="9" spans="1:5">
      <c r="A9" s="43" t="s">
        <v>36</v>
      </c>
      <c r="B9" s="33">
        <v>355</v>
      </c>
      <c r="C9" s="33">
        <v>417</v>
      </c>
      <c r="D9" s="33">
        <v>437</v>
      </c>
      <c r="E9" s="2">
        <v>419</v>
      </c>
    </row>
    <row r="10" spans="1:5">
      <c r="A10" s="295" t="s">
        <v>35</v>
      </c>
      <c r="B10" s="295"/>
      <c r="C10" s="295"/>
      <c r="D10" s="295"/>
      <c r="E10" s="295"/>
    </row>
    <row r="11" spans="1:5">
      <c r="A11" s="10" t="s">
        <v>34</v>
      </c>
      <c r="B11" s="34">
        <v>10504</v>
      </c>
      <c r="C11" s="34">
        <v>10670</v>
      </c>
      <c r="D11" s="2">
        <v>10838</v>
      </c>
      <c r="E11" s="2">
        <v>10511</v>
      </c>
    </row>
    <row r="12" spans="1:5">
      <c r="A12" s="10" t="s">
        <v>5</v>
      </c>
      <c r="B12" s="34"/>
      <c r="C12" s="34"/>
      <c r="D12" s="2"/>
      <c r="E12" s="2"/>
    </row>
    <row r="13" spans="1:5" ht="15" customHeight="1">
      <c r="A13" s="44" t="s">
        <v>33</v>
      </c>
      <c r="B13" s="33">
        <v>9158</v>
      </c>
      <c r="C13" s="33">
        <v>9634</v>
      </c>
      <c r="D13" s="2">
        <v>9857</v>
      </c>
      <c r="E13" s="2">
        <v>9662</v>
      </c>
    </row>
    <row r="14" spans="1:5">
      <c r="A14" s="43" t="s">
        <v>32</v>
      </c>
      <c r="B14" s="33">
        <v>1346</v>
      </c>
      <c r="C14" s="33">
        <v>1036</v>
      </c>
      <c r="D14" s="33">
        <v>982</v>
      </c>
      <c r="E14" s="2">
        <v>849</v>
      </c>
    </row>
    <row r="15" spans="1:5" ht="22.5">
      <c r="A15" s="35" t="s">
        <v>31</v>
      </c>
      <c r="B15" s="33">
        <v>1200</v>
      </c>
      <c r="C15" s="33">
        <v>1134</v>
      </c>
      <c r="D15" s="2">
        <v>1194</v>
      </c>
      <c r="E15" s="2">
        <v>1150</v>
      </c>
    </row>
  </sheetData>
  <mergeCells count="2">
    <mergeCell ref="A3:E3"/>
    <mergeCell ref="A10:E10"/>
  </mergeCells>
  <pageMargins left="0.74803149606299213" right="0.74803149606299213" top="0.62992125984251968" bottom="0.86614173228346458" header="0.51181102362204722" footer="0.59055118110236227"/>
  <pageSetup paperSize="9" orientation="portrait" cellComments="atEnd"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7CDCE-49D7-4489-BFC7-327B79234DC3}">
  <sheetPr codeName="Munka40"/>
  <dimension ref="A1:E30"/>
  <sheetViews>
    <sheetView zoomScaleNormal="100" workbookViewId="0"/>
  </sheetViews>
  <sheetFormatPr defaultRowHeight="11.25"/>
  <cols>
    <col min="1" max="1" width="20" style="150" customWidth="1"/>
    <col min="2" max="5" width="12" style="150" customWidth="1"/>
    <col min="6" max="16384" width="9.140625" style="150"/>
  </cols>
  <sheetData>
    <row r="1" spans="1:5" s="218" customFormat="1" ht="12" customHeight="1">
      <c r="A1" s="249" t="s">
        <v>597</v>
      </c>
      <c r="B1" s="230"/>
      <c r="C1" s="230"/>
      <c r="D1" s="230"/>
      <c r="E1" s="230"/>
    </row>
    <row r="2" spans="1:5" ht="11.1" customHeight="1">
      <c r="A2" s="327" t="s">
        <v>596</v>
      </c>
      <c r="B2" s="329" t="s">
        <v>547</v>
      </c>
      <c r="C2" s="329"/>
      <c r="D2" s="329"/>
      <c r="E2" s="329"/>
    </row>
    <row r="3" spans="1:5" ht="11.1" customHeight="1">
      <c r="A3" s="327"/>
      <c r="B3" s="228" t="s">
        <v>595</v>
      </c>
      <c r="C3" s="248" t="s">
        <v>594</v>
      </c>
      <c r="D3" s="248" t="s">
        <v>593</v>
      </c>
      <c r="E3" s="228" t="s">
        <v>252</v>
      </c>
    </row>
    <row r="4" spans="1:5" ht="11.1" customHeight="1">
      <c r="A4" s="327"/>
      <c r="B4" s="329" t="s">
        <v>592</v>
      </c>
      <c r="C4" s="329"/>
      <c r="D4" s="329"/>
      <c r="E4" s="329"/>
    </row>
    <row r="5" spans="1:5" ht="11.1" customHeight="1">
      <c r="A5" s="221">
        <v>2000</v>
      </c>
      <c r="B5" s="246">
        <v>88</v>
      </c>
      <c r="C5" s="246">
        <v>282</v>
      </c>
      <c r="D5" s="246">
        <v>402</v>
      </c>
      <c r="E5" s="246">
        <v>772</v>
      </c>
    </row>
    <row r="6" spans="1:5" ht="11.1" customHeight="1">
      <c r="A6" s="185">
        <v>2001</v>
      </c>
      <c r="B6" s="246">
        <v>58</v>
      </c>
      <c r="C6" s="246">
        <v>319</v>
      </c>
      <c r="D6" s="246">
        <v>411</v>
      </c>
      <c r="E6" s="246">
        <v>788</v>
      </c>
    </row>
    <row r="7" spans="1:5" ht="11.1" customHeight="1">
      <c r="A7" s="185">
        <v>2002</v>
      </c>
      <c r="B7" s="247">
        <v>86</v>
      </c>
      <c r="C7" s="247">
        <v>351</v>
      </c>
      <c r="D7" s="247">
        <v>621</v>
      </c>
      <c r="E7" s="246">
        <v>1058</v>
      </c>
    </row>
    <row r="8" spans="1:5" ht="11.1" customHeight="1">
      <c r="A8" s="185">
        <v>2003</v>
      </c>
      <c r="B8" s="247">
        <v>86</v>
      </c>
      <c r="C8" s="247">
        <v>356</v>
      </c>
      <c r="D8" s="247">
        <v>658</v>
      </c>
      <c r="E8" s="246">
        <v>1100</v>
      </c>
    </row>
    <row r="9" spans="1:5" ht="11.1" customHeight="1">
      <c r="A9" s="185">
        <v>2004</v>
      </c>
      <c r="B9" s="247">
        <v>112</v>
      </c>
      <c r="C9" s="247">
        <v>371</v>
      </c>
      <c r="D9" s="247">
        <v>596</v>
      </c>
      <c r="E9" s="246">
        <v>1079</v>
      </c>
    </row>
    <row r="10" spans="1:5" ht="11.1" customHeight="1">
      <c r="A10" s="245">
        <v>2005</v>
      </c>
      <c r="B10" s="247">
        <v>82</v>
      </c>
      <c r="C10" s="247">
        <v>329</v>
      </c>
      <c r="D10" s="247">
        <v>603</v>
      </c>
      <c r="E10" s="246">
        <v>1014</v>
      </c>
    </row>
    <row r="11" spans="1:5" ht="11.1" customHeight="1">
      <c r="A11" s="245">
        <v>2006</v>
      </c>
      <c r="B11" s="243">
        <v>77</v>
      </c>
      <c r="C11" s="243">
        <v>334</v>
      </c>
      <c r="D11" s="243">
        <v>504</v>
      </c>
      <c r="E11" s="243">
        <v>915</v>
      </c>
    </row>
    <row r="12" spans="1:5" ht="11.1" customHeight="1">
      <c r="A12" s="245">
        <v>2007</v>
      </c>
      <c r="B12" s="244">
        <v>90</v>
      </c>
      <c r="C12" s="2">
        <v>307</v>
      </c>
      <c r="D12" s="2">
        <v>605</v>
      </c>
      <c r="E12" s="2">
        <v>1002</v>
      </c>
    </row>
    <row r="13" spans="1:5" ht="11.1" customHeight="1">
      <c r="A13" s="150" t="s">
        <v>5</v>
      </c>
      <c r="B13" s="243"/>
      <c r="C13" s="243"/>
      <c r="D13" s="243"/>
      <c r="E13" s="243"/>
    </row>
    <row r="14" spans="1:5" ht="11.1" customHeight="1">
      <c r="A14" s="241" t="s">
        <v>591</v>
      </c>
      <c r="B14" s="2">
        <v>0</v>
      </c>
      <c r="C14" s="2">
        <v>7</v>
      </c>
      <c r="D14" s="2">
        <v>12</v>
      </c>
      <c r="E14" s="2">
        <v>19</v>
      </c>
    </row>
    <row r="15" spans="1:5" ht="11.1" customHeight="1">
      <c r="A15" s="241" t="s">
        <v>590</v>
      </c>
      <c r="B15" s="2">
        <v>2</v>
      </c>
      <c r="C15" s="2">
        <v>3</v>
      </c>
      <c r="D15" s="2">
        <v>8</v>
      </c>
      <c r="E15" s="2">
        <v>13</v>
      </c>
    </row>
    <row r="16" spans="1:5" ht="11.1" customHeight="1">
      <c r="A16" s="241" t="s">
        <v>589</v>
      </c>
      <c r="B16" s="2">
        <v>5</v>
      </c>
      <c r="C16" s="2">
        <v>19</v>
      </c>
      <c r="D16" s="2">
        <v>49</v>
      </c>
      <c r="E16" s="2">
        <v>73</v>
      </c>
    </row>
    <row r="17" spans="1:5" ht="11.1" customHeight="1">
      <c r="A17" s="241" t="s">
        <v>588</v>
      </c>
      <c r="B17" s="2">
        <v>2</v>
      </c>
      <c r="C17" s="2">
        <v>0</v>
      </c>
      <c r="D17" s="2">
        <v>3</v>
      </c>
      <c r="E17" s="2">
        <v>5</v>
      </c>
    </row>
    <row r="18" spans="1:5" ht="11.1" customHeight="1">
      <c r="A18" s="242" t="s">
        <v>587</v>
      </c>
      <c r="B18" s="2">
        <v>0</v>
      </c>
      <c r="C18" s="2">
        <v>2</v>
      </c>
      <c r="D18" s="2">
        <v>7</v>
      </c>
      <c r="E18" s="2">
        <v>9</v>
      </c>
    </row>
    <row r="19" spans="1:5" ht="11.1" customHeight="1">
      <c r="A19" s="241" t="s">
        <v>586</v>
      </c>
      <c r="B19" s="2">
        <v>2</v>
      </c>
      <c r="C19" s="2">
        <v>11</v>
      </c>
      <c r="D19" s="2">
        <v>15</v>
      </c>
      <c r="E19" s="2">
        <v>28</v>
      </c>
    </row>
    <row r="20" spans="1:5" ht="11.1" customHeight="1">
      <c r="A20" s="241" t="s">
        <v>585</v>
      </c>
      <c r="B20" s="2">
        <v>5</v>
      </c>
      <c r="C20" s="2">
        <v>12</v>
      </c>
      <c r="D20" s="2">
        <v>18</v>
      </c>
      <c r="E20" s="2">
        <v>35</v>
      </c>
    </row>
    <row r="21" spans="1:5" ht="11.1" customHeight="1">
      <c r="A21" s="241" t="s">
        <v>584</v>
      </c>
      <c r="B21" s="2">
        <v>4</v>
      </c>
      <c r="C21" s="2">
        <v>8</v>
      </c>
      <c r="D21" s="2">
        <v>15</v>
      </c>
      <c r="E21" s="2">
        <v>27</v>
      </c>
    </row>
    <row r="22" spans="1:5" ht="11.1" customHeight="1">
      <c r="A22" s="241" t="s">
        <v>583</v>
      </c>
      <c r="B22" s="2">
        <v>2</v>
      </c>
      <c r="C22" s="2">
        <v>2</v>
      </c>
      <c r="D22" s="2">
        <v>9</v>
      </c>
      <c r="E22" s="2">
        <v>13</v>
      </c>
    </row>
    <row r="23" spans="1:5" ht="11.1" customHeight="1">
      <c r="A23" s="241" t="s">
        <v>582</v>
      </c>
      <c r="B23" s="2">
        <v>9</v>
      </c>
      <c r="C23" s="2">
        <v>35</v>
      </c>
      <c r="D23" s="2">
        <v>56</v>
      </c>
      <c r="E23" s="2">
        <v>100</v>
      </c>
    </row>
    <row r="24" spans="1:5" ht="11.1" customHeight="1">
      <c r="A24" s="241" t="s">
        <v>581</v>
      </c>
      <c r="B24" s="2">
        <v>1</v>
      </c>
      <c r="C24" s="2">
        <v>10</v>
      </c>
      <c r="D24" s="2">
        <v>10</v>
      </c>
      <c r="E24" s="2">
        <v>21</v>
      </c>
    </row>
    <row r="25" spans="1:5" ht="11.1" customHeight="1">
      <c r="A25" s="241" t="s">
        <v>580</v>
      </c>
      <c r="B25" s="2">
        <v>3</v>
      </c>
      <c r="C25" s="2">
        <v>2</v>
      </c>
      <c r="D25" s="2">
        <v>2</v>
      </c>
      <c r="E25" s="2">
        <v>7</v>
      </c>
    </row>
    <row r="26" spans="1:5" ht="11.1" customHeight="1">
      <c r="A26" s="241" t="s">
        <v>579</v>
      </c>
      <c r="B26" s="2">
        <v>7</v>
      </c>
      <c r="C26" s="2">
        <v>19</v>
      </c>
      <c r="D26" s="2">
        <v>44</v>
      </c>
      <c r="E26" s="2">
        <v>70</v>
      </c>
    </row>
    <row r="27" spans="1:5" ht="11.1" customHeight="1">
      <c r="A27" s="241" t="s">
        <v>578</v>
      </c>
      <c r="B27" s="2">
        <v>31</v>
      </c>
      <c r="C27" s="2">
        <v>105</v>
      </c>
      <c r="D27" s="2">
        <v>198</v>
      </c>
      <c r="E27" s="2">
        <v>334</v>
      </c>
    </row>
    <row r="28" spans="1:5" ht="11.1" customHeight="1">
      <c r="A28" s="241" t="s">
        <v>577</v>
      </c>
      <c r="B28" s="2">
        <v>1</v>
      </c>
      <c r="C28" s="2">
        <v>7</v>
      </c>
      <c r="D28" s="2">
        <v>11</v>
      </c>
      <c r="E28" s="2">
        <v>19</v>
      </c>
    </row>
    <row r="29" spans="1:5" ht="11.1" customHeight="1">
      <c r="A29" s="241" t="s">
        <v>576</v>
      </c>
      <c r="B29" s="2">
        <v>1</v>
      </c>
      <c r="C29" s="2">
        <v>6</v>
      </c>
      <c r="D29" s="2">
        <v>10</v>
      </c>
      <c r="E29" s="2">
        <v>17</v>
      </c>
    </row>
    <row r="30" spans="1:5" ht="11.1" customHeight="1">
      <c r="A30" s="241" t="s">
        <v>575</v>
      </c>
      <c r="B30" s="2">
        <v>6</v>
      </c>
      <c r="C30" s="2">
        <v>14</v>
      </c>
      <c r="D30" s="2">
        <v>19</v>
      </c>
      <c r="E30" s="2">
        <v>39</v>
      </c>
    </row>
  </sheetData>
  <mergeCells count="3">
    <mergeCell ref="B2:E2"/>
    <mergeCell ref="B4:E4"/>
    <mergeCell ref="A2:A4"/>
  </mergeCells>
  <pageMargins left="0.75" right="0.75" top="1" bottom="1" header="0.5" footer="0.5"/>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E143D-1241-4EFA-A448-8587B7250417}">
  <sheetPr codeName="Munka41"/>
  <dimension ref="A1:E12"/>
  <sheetViews>
    <sheetView zoomScaleNormal="100" workbookViewId="0"/>
  </sheetViews>
  <sheetFormatPr defaultRowHeight="11.25"/>
  <cols>
    <col min="1" max="1" width="24.7109375" style="150" customWidth="1"/>
    <col min="2" max="5" width="12" style="150" customWidth="1"/>
    <col min="6" max="16384" width="9.140625" style="150"/>
  </cols>
  <sheetData>
    <row r="1" spans="1:5" s="218" customFormat="1" ht="15" customHeight="1">
      <c r="A1" s="253" t="s">
        <v>608</v>
      </c>
      <c r="B1" s="249"/>
      <c r="C1" s="249"/>
      <c r="D1" s="249"/>
      <c r="E1" s="249"/>
    </row>
    <row r="2" spans="1:5" ht="11.45" customHeight="1">
      <c r="A2" s="228" t="s">
        <v>607</v>
      </c>
      <c r="B2" s="228">
        <v>2000</v>
      </c>
      <c r="C2" s="228">
        <v>2005</v>
      </c>
      <c r="D2" s="228">
        <v>2006</v>
      </c>
      <c r="E2" s="228">
        <v>2007</v>
      </c>
    </row>
    <row r="3" spans="1:5" s="157" customFormat="1" ht="11.1" customHeight="1">
      <c r="A3" s="157" t="s">
        <v>606</v>
      </c>
      <c r="B3" s="252">
        <v>162</v>
      </c>
      <c r="C3" s="252">
        <v>7</v>
      </c>
      <c r="D3" s="251">
        <v>1</v>
      </c>
      <c r="E3" s="157">
        <v>1</v>
      </c>
    </row>
    <row r="4" spans="1:5" ht="11.1" customHeight="1">
      <c r="A4" s="159" t="s">
        <v>605</v>
      </c>
      <c r="B4" s="156">
        <v>304</v>
      </c>
      <c r="C4" s="153">
        <v>20</v>
      </c>
      <c r="D4" s="250">
        <v>3</v>
      </c>
      <c r="E4" s="150">
        <v>4</v>
      </c>
    </row>
    <row r="5" spans="1:5" ht="11.1" customHeight="1">
      <c r="A5" s="159" t="s">
        <v>604</v>
      </c>
      <c r="B5" s="156">
        <v>115</v>
      </c>
      <c r="C5" s="153">
        <v>106</v>
      </c>
      <c r="D5" s="250">
        <v>35</v>
      </c>
      <c r="E5" s="150">
        <v>34</v>
      </c>
    </row>
    <row r="6" spans="1:5" ht="11.1" customHeight="1">
      <c r="A6" s="233" t="s">
        <v>603</v>
      </c>
      <c r="B6" s="252">
        <v>283</v>
      </c>
      <c r="C6" s="153">
        <v>109</v>
      </c>
      <c r="D6" s="250">
        <v>59</v>
      </c>
      <c r="E6" s="150">
        <v>55</v>
      </c>
    </row>
    <row r="7" spans="1:5" ht="11.1" customHeight="1">
      <c r="A7" s="159" t="s">
        <v>68</v>
      </c>
      <c r="B7" s="156">
        <v>1234</v>
      </c>
      <c r="C7" s="153">
        <v>2000</v>
      </c>
      <c r="D7" s="250">
        <v>47</v>
      </c>
      <c r="E7" s="150">
        <v>43</v>
      </c>
    </row>
    <row r="8" spans="1:5" s="157" customFormat="1" ht="11.1" customHeight="1">
      <c r="A8" s="180" t="s">
        <v>602</v>
      </c>
      <c r="B8" s="179">
        <v>2098</v>
      </c>
      <c r="C8" s="179">
        <v>2242</v>
      </c>
      <c r="D8" s="251">
        <v>145</v>
      </c>
      <c r="E8" s="157">
        <v>137</v>
      </c>
    </row>
    <row r="9" spans="1:5" ht="11.1" customHeight="1">
      <c r="A9" s="159" t="s">
        <v>601</v>
      </c>
      <c r="B9" s="156">
        <v>347</v>
      </c>
      <c r="C9" s="153">
        <v>379</v>
      </c>
      <c r="D9" s="250">
        <v>141</v>
      </c>
      <c r="E9" s="150">
        <v>131</v>
      </c>
    </row>
    <row r="10" spans="1:5" ht="11.1" customHeight="1">
      <c r="A10" s="159" t="s">
        <v>600</v>
      </c>
      <c r="B10" s="156"/>
      <c r="C10" s="153"/>
      <c r="D10" s="250"/>
    </row>
    <row r="11" spans="1:5" ht="11.1" customHeight="1">
      <c r="A11" s="213" t="s">
        <v>599</v>
      </c>
      <c r="B11" s="156">
        <v>105</v>
      </c>
      <c r="C11" s="153">
        <v>91</v>
      </c>
      <c r="D11" s="250">
        <v>65</v>
      </c>
      <c r="E11" s="150">
        <v>59</v>
      </c>
    </row>
    <row r="12" spans="1:5" ht="11.1" customHeight="1">
      <c r="A12" s="213" t="s">
        <v>598</v>
      </c>
      <c r="B12" s="156">
        <v>387</v>
      </c>
      <c r="C12" s="153">
        <v>322</v>
      </c>
      <c r="D12" s="250">
        <v>98</v>
      </c>
      <c r="E12" s="150">
        <v>92</v>
      </c>
    </row>
  </sheetData>
  <pageMargins left="0.75" right="0.75" top="1" bottom="1" header="0.5" footer="0.5"/>
  <pageSetup paperSize="9" orientation="portrait" r:id="rId1"/>
  <headerFooter alignWithMargins="0"/>
  <legacyDrawing r:id="rId2"/>
</worksheet>
</file>

<file path=xl/worksheets/sheet4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8473A6-EC36-45BF-8D39-48E411BE35C1}">
  <sheetPr codeName="Munka42"/>
  <dimension ref="A1:F41"/>
  <sheetViews>
    <sheetView zoomScaleNormal="100" workbookViewId="0"/>
  </sheetViews>
  <sheetFormatPr defaultRowHeight="12.75"/>
  <cols>
    <col min="1" max="1" width="4.85546875" style="254" customWidth="1"/>
    <col min="2" max="2" width="34.85546875" style="254" customWidth="1"/>
    <col min="3" max="6" width="22" style="254" customWidth="1"/>
    <col min="7" max="16384" width="9.140625" style="254"/>
  </cols>
  <sheetData>
    <row r="1" spans="1:6" s="278" customFormat="1" ht="12" customHeight="1">
      <c r="A1" s="280" t="s">
        <v>672</v>
      </c>
      <c r="B1" s="280"/>
      <c r="C1" s="279"/>
      <c r="D1" s="279"/>
      <c r="E1" s="279"/>
      <c r="F1" s="279"/>
    </row>
    <row r="2" spans="1:6" s="275" customFormat="1" ht="12" customHeight="1">
      <c r="A2" s="327" t="s">
        <v>196</v>
      </c>
      <c r="B2" s="327" t="s">
        <v>671</v>
      </c>
      <c r="C2" s="334" t="s">
        <v>670</v>
      </c>
      <c r="D2" s="335"/>
      <c r="E2" s="331" t="s">
        <v>669</v>
      </c>
      <c r="F2" s="332"/>
    </row>
    <row r="3" spans="1:6" s="275" customFormat="1" ht="24" customHeight="1">
      <c r="A3" s="333"/>
      <c r="B3" s="333"/>
      <c r="C3" s="277" t="s">
        <v>137</v>
      </c>
      <c r="D3" s="276" t="s">
        <v>668</v>
      </c>
      <c r="E3" s="277" t="s">
        <v>137</v>
      </c>
      <c r="F3" s="276" t="s">
        <v>667</v>
      </c>
    </row>
    <row r="4" spans="1:6" s="268" customFormat="1" ht="11.45" customHeight="1">
      <c r="A4" s="274"/>
      <c r="B4" s="258">
        <v>2000</v>
      </c>
      <c r="C4" s="267">
        <v>28220</v>
      </c>
      <c r="D4" s="273">
        <v>86.1</v>
      </c>
      <c r="E4" s="267">
        <v>153</v>
      </c>
      <c r="F4" s="273">
        <v>4.7</v>
      </c>
    </row>
    <row r="5" spans="1:6" s="268" customFormat="1" ht="11.45" customHeight="1">
      <c r="A5" s="274"/>
      <c r="B5" s="258">
        <v>2001</v>
      </c>
      <c r="C5" s="267">
        <v>26369</v>
      </c>
      <c r="D5" s="273">
        <v>79.599999999999994</v>
      </c>
      <c r="E5" s="267">
        <v>128</v>
      </c>
      <c r="F5" s="273">
        <v>3.9</v>
      </c>
    </row>
    <row r="6" spans="1:6" s="268" customFormat="1" ht="11.45" customHeight="1">
      <c r="A6" s="274"/>
      <c r="B6" s="258">
        <v>2002</v>
      </c>
      <c r="C6" s="267">
        <v>26072</v>
      </c>
      <c r="D6" s="273">
        <v>78.099999999999994</v>
      </c>
      <c r="E6" s="267">
        <v>170</v>
      </c>
      <c r="F6" s="273">
        <v>5.0999999999999996</v>
      </c>
    </row>
    <row r="7" spans="1:6" s="268" customFormat="1" ht="11.45" customHeight="1">
      <c r="A7" s="274"/>
      <c r="B7" s="258">
        <v>2003</v>
      </c>
      <c r="C7" s="267">
        <v>26392</v>
      </c>
      <c r="D7" s="273">
        <v>77.599999999999994</v>
      </c>
      <c r="E7" s="267">
        <v>135</v>
      </c>
      <c r="F7" s="273">
        <v>4</v>
      </c>
    </row>
    <row r="8" spans="1:6" s="268" customFormat="1" ht="11.45" customHeight="1">
      <c r="A8" s="274"/>
      <c r="B8" s="258">
        <v>2004</v>
      </c>
      <c r="C8" s="267">
        <v>24355</v>
      </c>
      <c r="D8" s="273">
        <v>72.7</v>
      </c>
      <c r="E8" s="267">
        <v>163</v>
      </c>
      <c r="F8" s="273">
        <v>4.9000000000000004</v>
      </c>
    </row>
    <row r="9" spans="1:6" s="268" customFormat="1" ht="11.45" customHeight="1">
      <c r="A9" s="274"/>
      <c r="B9" s="258">
        <v>2005</v>
      </c>
      <c r="C9" s="267">
        <v>24346</v>
      </c>
      <c r="D9" s="273">
        <v>72.3</v>
      </c>
      <c r="E9" s="267">
        <v>130</v>
      </c>
      <c r="F9" s="273">
        <v>3.9</v>
      </c>
    </row>
    <row r="10" spans="1:6" s="268" customFormat="1" ht="11.45" customHeight="1">
      <c r="A10" s="274"/>
      <c r="B10" s="258">
        <v>2006</v>
      </c>
      <c r="C10" s="267">
        <v>23038</v>
      </c>
      <c r="D10" s="262">
        <v>67.099999999999994</v>
      </c>
      <c r="E10" s="264">
        <v>125</v>
      </c>
      <c r="F10" s="273">
        <v>3.6</v>
      </c>
    </row>
    <row r="11" spans="1:6" s="268" customFormat="1" ht="11.45" customHeight="1">
      <c r="A11" s="274"/>
      <c r="B11" s="258">
        <v>2007</v>
      </c>
      <c r="C11" s="267">
        <v>21154</v>
      </c>
      <c r="D11" s="262">
        <v>61.530979425778732</v>
      </c>
      <c r="E11" s="264">
        <v>119</v>
      </c>
      <c r="F11" s="273">
        <v>3.461372105354859</v>
      </c>
    </row>
    <row r="12" spans="1:6" s="268" customFormat="1" ht="9.9499999999999993" customHeight="1">
      <c r="A12" s="272"/>
      <c r="B12" s="258" t="s">
        <v>5</v>
      </c>
      <c r="C12" s="271"/>
      <c r="D12" s="269"/>
      <c r="E12" s="270"/>
      <c r="F12" s="269"/>
    </row>
    <row r="13" spans="1:6" s="268" customFormat="1" ht="11.1" customHeight="1">
      <c r="A13" s="258" t="s">
        <v>666</v>
      </c>
      <c r="B13" s="258" t="s">
        <v>665</v>
      </c>
      <c r="C13" s="257">
        <v>907</v>
      </c>
      <c r="D13" s="255">
        <v>73.786028652083019</v>
      </c>
      <c r="E13" s="257">
        <v>14</v>
      </c>
      <c r="F13" s="255">
        <v>11.389243672868382</v>
      </c>
    </row>
    <row r="14" spans="1:6" s="268" customFormat="1" ht="11.1" customHeight="1">
      <c r="A14" s="258" t="s">
        <v>664</v>
      </c>
      <c r="B14" s="258" t="s">
        <v>663</v>
      </c>
      <c r="C14" s="257">
        <v>241</v>
      </c>
      <c r="D14" s="255">
        <v>166.11524676040807</v>
      </c>
      <c r="E14" s="257">
        <v>1</v>
      </c>
      <c r="F14" s="255">
        <v>6.8927488282326994</v>
      </c>
    </row>
    <row r="15" spans="1:6" s="268" customFormat="1" ht="11.1" customHeight="1">
      <c r="A15" s="258" t="s">
        <v>662</v>
      </c>
      <c r="B15" s="258" t="s">
        <v>661</v>
      </c>
      <c r="C15" s="257">
        <v>8841</v>
      </c>
      <c r="D15" s="255">
        <v>107.1690922446961</v>
      </c>
      <c r="E15" s="257">
        <v>18</v>
      </c>
      <c r="F15" s="255">
        <v>2.1819292618533308</v>
      </c>
    </row>
    <row r="16" spans="1:6" ht="22.5">
      <c r="A16" s="258" t="s">
        <v>660</v>
      </c>
      <c r="B16" s="259" t="s">
        <v>659</v>
      </c>
      <c r="C16" s="257">
        <v>1397</v>
      </c>
      <c r="D16" s="262">
        <v>107.79071472110985</v>
      </c>
      <c r="E16" s="264">
        <v>2</v>
      </c>
      <c r="F16" s="262">
        <v>1.5431741549192532</v>
      </c>
    </row>
    <row r="17" spans="1:6">
      <c r="A17" s="258" t="s">
        <v>658</v>
      </c>
      <c r="B17" s="258" t="s">
        <v>657</v>
      </c>
      <c r="C17" s="257">
        <v>305</v>
      </c>
      <c r="D17" s="262">
        <v>46.778423643809141</v>
      </c>
      <c r="E17" s="265" t="s">
        <v>67</v>
      </c>
      <c r="F17" s="260" t="s">
        <v>298</v>
      </c>
    </row>
    <row r="18" spans="1:6">
      <c r="A18" s="258" t="s">
        <v>656</v>
      </c>
      <c r="B18" s="258" t="s">
        <v>655</v>
      </c>
      <c r="C18" s="257">
        <v>84</v>
      </c>
      <c r="D18" s="262">
        <v>69.854469854469855</v>
      </c>
      <c r="E18" s="267" t="s">
        <v>67</v>
      </c>
      <c r="F18" s="260" t="s">
        <v>298</v>
      </c>
    </row>
    <row r="19" spans="1:6">
      <c r="A19" s="258" t="s">
        <v>654</v>
      </c>
      <c r="B19" s="258" t="s">
        <v>653</v>
      </c>
      <c r="C19" s="257">
        <v>266</v>
      </c>
      <c r="D19" s="262">
        <v>76.082603970024593</v>
      </c>
      <c r="E19" s="264">
        <v>2</v>
      </c>
      <c r="F19" s="262">
        <v>5.7204965390995941</v>
      </c>
    </row>
    <row r="20" spans="1:6" ht="22.5">
      <c r="A20" s="258" t="s">
        <v>652</v>
      </c>
      <c r="B20" s="259" t="s">
        <v>651</v>
      </c>
      <c r="C20" s="257">
        <v>355</v>
      </c>
      <c r="D20" s="262">
        <v>82.322658442130646</v>
      </c>
      <c r="E20" s="264">
        <v>1</v>
      </c>
      <c r="F20" s="262">
        <v>2.3189481251304409</v>
      </c>
    </row>
    <row r="21" spans="1:6" ht="22.5">
      <c r="A21" s="258" t="s">
        <v>650</v>
      </c>
      <c r="B21" s="259" t="s">
        <v>649</v>
      </c>
      <c r="C21" s="266">
        <v>34</v>
      </c>
      <c r="D21" s="262">
        <v>105.26315789473684</v>
      </c>
      <c r="E21" s="265" t="s">
        <v>67</v>
      </c>
      <c r="F21" s="260" t="s">
        <v>298</v>
      </c>
    </row>
    <row r="22" spans="1:6" ht="22.5">
      <c r="A22" s="258" t="s">
        <v>648</v>
      </c>
      <c r="B22" s="259" t="s">
        <v>647</v>
      </c>
      <c r="C22" s="257">
        <v>195</v>
      </c>
      <c r="D22" s="262">
        <v>46.497210167389952</v>
      </c>
      <c r="E22" s="265" t="s">
        <v>67</v>
      </c>
      <c r="F22" s="260" t="s">
        <v>298</v>
      </c>
    </row>
    <row r="23" spans="1:6">
      <c r="A23" s="258" t="s">
        <v>646</v>
      </c>
      <c r="B23" s="258" t="s">
        <v>645</v>
      </c>
      <c r="C23" s="257">
        <v>555</v>
      </c>
      <c r="D23" s="262">
        <v>134.60745555528607</v>
      </c>
      <c r="E23" s="265">
        <v>1</v>
      </c>
      <c r="F23" s="260">
        <v>2.4253595595547042</v>
      </c>
    </row>
    <row r="24" spans="1:6" ht="22.5">
      <c r="A24" s="258" t="s">
        <v>644</v>
      </c>
      <c r="B24" s="259" t="s">
        <v>643</v>
      </c>
      <c r="C24" s="257">
        <v>572</v>
      </c>
      <c r="D24" s="262">
        <v>241.12638057499368</v>
      </c>
      <c r="E24" s="264">
        <v>4</v>
      </c>
      <c r="F24" s="262">
        <v>16.861984655593965</v>
      </c>
    </row>
    <row r="25" spans="1:6" ht="22.5">
      <c r="A25" s="258" t="s">
        <v>642</v>
      </c>
      <c r="B25" s="259" t="s">
        <v>641</v>
      </c>
      <c r="C25" s="257">
        <v>1715</v>
      </c>
      <c r="D25" s="262">
        <v>167.60322501832397</v>
      </c>
      <c r="E25" s="264">
        <v>5</v>
      </c>
      <c r="F25" s="262">
        <v>4.8863913999511359</v>
      </c>
    </row>
    <row r="26" spans="1:6" ht="15">
      <c r="A26" s="258" t="s">
        <v>640</v>
      </c>
      <c r="B26" s="259" t="s">
        <v>639</v>
      </c>
      <c r="C26" s="257">
        <v>939</v>
      </c>
      <c r="D26" s="262">
        <v>146.11147418541685</v>
      </c>
      <c r="E26" s="263">
        <v>2</v>
      </c>
      <c r="F26" s="262">
        <v>3.1120654778576542</v>
      </c>
    </row>
    <row r="27" spans="1:6" ht="15">
      <c r="A27" s="258" t="s">
        <v>638</v>
      </c>
      <c r="B27" s="258" t="s">
        <v>637</v>
      </c>
      <c r="C27" s="257">
        <v>1197</v>
      </c>
      <c r="D27" s="262">
        <v>75.615919140871767</v>
      </c>
      <c r="E27" s="261" t="s">
        <v>67</v>
      </c>
      <c r="F27" s="260" t="s">
        <v>298</v>
      </c>
    </row>
    <row r="28" spans="1:6" ht="15">
      <c r="A28" s="258" t="s">
        <v>636</v>
      </c>
      <c r="B28" s="258" t="s">
        <v>635</v>
      </c>
      <c r="C28" s="257">
        <v>890</v>
      </c>
      <c r="D28" s="262">
        <v>126.70301667070028</v>
      </c>
      <c r="E28" s="263">
        <v>1</v>
      </c>
      <c r="F28" s="262">
        <v>1.4236294007943853</v>
      </c>
    </row>
    <row r="29" spans="1:6" ht="15">
      <c r="A29" s="258" t="s">
        <v>634</v>
      </c>
      <c r="B29" s="258" t="s">
        <v>633</v>
      </c>
      <c r="C29" s="257">
        <v>337</v>
      </c>
      <c r="D29" s="262">
        <v>96.866915780396667</v>
      </c>
      <c r="E29" s="261" t="s">
        <v>67</v>
      </c>
      <c r="F29" s="260" t="s">
        <v>298</v>
      </c>
    </row>
    <row r="30" spans="1:6">
      <c r="A30" s="258" t="s">
        <v>632</v>
      </c>
      <c r="B30" s="258" t="s">
        <v>631</v>
      </c>
      <c r="C30" s="257">
        <v>260</v>
      </c>
      <c r="D30" s="255">
        <v>41.057385592015919</v>
      </c>
      <c r="E30" s="257">
        <v>2</v>
      </c>
      <c r="F30" s="255">
        <v>3.1582604301550705</v>
      </c>
    </row>
    <row r="31" spans="1:6">
      <c r="A31" s="258" t="s">
        <v>630</v>
      </c>
      <c r="B31" s="258" t="s">
        <v>629</v>
      </c>
      <c r="C31" s="257">
        <v>1298</v>
      </c>
      <c r="D31" s="255">
        <v>49.707042469268181</v>
      </c>
      <c r="E31" s="257">
        <v>45</v>
      </c>
      <c r="F31" s="255">
        <v>17.232795925401142</v>
      </c>
    </row>
    <row r="32" spans="1:6" ht="22.5">
      <c r="A32" s="258" t="s">
        <v>628</v>
      </c>
      <c r="B32" s="259" t="s">
        <v>627</v>
      </c>
      <c r="C32" s="257">
        <v>2618</v>
      </c>
      <c r="D32" s="255">
        <v>55.09108547114662</v>
      </c>
      <c r="E32" s="257">
        <v>4</v>
      </c>
      <c r="F32" s="255">
        <v>0.8417278146852043</v>
      </c>
    </row>
    <row r="33" spans="1:6">
      <c r="A33" s="258" t="s">
        <v>626</v>
      </c>
      <c r="B33" s="258" t="s">
        <v>625</v>
      </c>
      <c r="C33" s="257">
        <v>476</v>
      </c>
      <c r="D33" s="255">
        <v>35.330705797650062</v>
      </c>
      <c r="E33" s="257">
        <v>1</v>
      </c>
      <c r="F33" s="255">
        <v>0.74224171843802655</v>
      </c>
    </row>
    <row r="34" spans="1:6">
      <c r="A34" s="258" t="s">
        <v>624</v>
      </c>
      <c r="B34" s="258" t="s">
        <v>623</v>
      </c>
      <c r="C34" s="257">
        <v>2417</v>
      </c>
      <c r="D34" s="255">
        <v>87.40746634071192</v>
      </c>
      <c r="E34" s="257">
        <v>18</v>
      </c>
      <c r="F34" s="255">
        <v>6.5094513617410614</v>
      </c>
    </row>
    <row r="35" spans="1:6">
      <c r="A35" s="258" t="s">
        <v>622</v>
      </c>
      <c r="B35" s="258" t="s">
        <v>621</v>
      </c>
      <c r="C35" s="257">
        <v>107</v>
      </c>
      <c r="D35" s="255">
        <v>14.862556081841291</v>
      </c>
      <c r="E35" s="257">
        <v>1</v>
      </c>
      <c r="F35" s="255">
        <v>1.3890239328823637</v>
      </c>
    </row>
    <row r="36" spans="1:6">
      <c r="A36" s="258" t="s">
        <v>620</v>
      </c>
      <c r="B36" s="258" t="s">
        <v>619</v>
      </c>
      <c r="C36" s="257">
        <v>840</v>
      </c>
      <c r="D36" s="255">
        <v>38.541833948932066</v>
      </c>
      <c r="E36" s="257">
        <v>7</v>
      </c>
      <c r="F36" s="255">
        <v>3.2118194957443391</v>
      </c>
    </row>
    <row r="37" spans="1:6" ht="22.5">
      <c r="A37" s="258" t="s">
        <v>618</v>
      </c>
      <c r="B37" s="259" t="s">
        <v>617</v>
      </c>
      <c r="C37" s="257">
        <v>526</v>
      </c>
      <c r="D37" s="255">
        <v>18.495532590464602</v>
      </c>
      <c r="E37" s="257">
        <v>4</v>
      </c>
      <c r="F37" s="255">
        <v>1.4065043795030117</v>
      </c>
    </row>
    <row r="38" spans="1:6">
      <c r="A38" s="258" t="s">
        <v>616</v>
      </c>
      <c r="B38" s="258" t="s">
        <v>615</v>
      </c>
      <c r="C38" s="257">
        <v>813</v>
      </c>
      <c r="D38" s="255">
        <v>26.293490986474861</v>
      </c>
      <c r="E38" s="257" t="s">
        <v>67</v>
      </c>
      <c r="F38" s="255" t="s">
        <v>298</v>
      </c>
    </row>
    <row r="39" spans="1:6">
      <c r="A39" s="258" t="s">
        <v>614</v>
      </c>
      <c r="B39" s="258" t="s">
        <v>613</v>
      </c>
      <c r="C39" s="257">
        <v>1183</v>
      </c>
      <c r="D39" s="255">
        <v>47.656454569258969</v>
      </c>
      <c r="E39" s="257">
        <v>2</v>
      </c>
      <c r="F39" s="255">
        <v>0.80568815839829189</v>
      </c>
    </row>
    <row r="40" spans="1:6" ht="22.5">
      <c r="A40" s="258" t="s">
        <v>612</v>
      </c>
      <c r="B40" s="259" t="s">
        <v>611</v>
      </c>
      <c r="C40" s="257">
        <v>625</v>
      </c>
      <c r="D40" s="255">
        <v>47.477248902326004</v>
      </c>
      <c r="E40" s="257">
        <v>2</v>
      </c>
      <c r="F40" s="255">
        <v>1.5192719648744322</v>
      </c>
    </row>
    <row r="41" spans="1:6">
      <c r="A41" s="258" t="s">
        <v>610</v>
      </c>
      <c r="B41" s="258" t="s">
        <v>609</v>
      </c>
      <c r="C41" s="257">
        <v>2</v>
      </c>
      <c r="D41" s="255">
        <v>16.299918500407497</v>
      </c>
      <c r="E41" s="256" t="s">
        <v>67</v>
      </c>
      <c r="F41" s="255" t="s">
        <v>298</v>
      </c>
    </row>
  </sheetData>
  <mergeCells count="4">
    <mergeCell ref="E2:F2"/>
    <mergeCell ref="A2:A3"/>
    <mergeCell ref="B2:B3"/>
    <mergeCell ref="C2:D2"/>
  </mergeCells>
  <pageMargins left="0.75" right="0.75" top="1" bottom="1" header="0.5" footer="0.5"/>
  <pageSetup paperSize="9" orientation="portrait" r:id="rId1"/>
  <headerFooter alignWithMargins="0"/>
  <legacy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F6EE6B-929B-4218-A6FE-1646DB2DE1D1}">
  <sheetPr codeName="Munka43"/>
  <dimension ref="A1:F19"/>
  <sheetViews>
    <sheetView zoomScaleNormal="100" workbookViewId="0"/>
  </sheetViews>
  <sheetFormatPr defaultRowHeight="11.25"/>
  <cols>
    <col min="1" max="1" width="14.7109375" style="281" customWidth="1"/>
    <col min="2" max="5" width="24.5703125" style="281" customWidth="1"/>
    <col min="6" max="6" width="18.85546875" style="281" customWidth="1"/>
    <col min="7" max="16384" width="9.140625" style="281"/>
  </cols>
  <sheetData>
    <row r="1" spans="1:6" s="288" customFormat="1" ht="12" customHeight="1">
      <c r="A1" s="290" t="s">
        <v>679</v>
      </c>
      <c r="B1" s="289"/>
      <c r="C1" s="289"/>
      <c r="D1" s="289"/>
      <c r="E1" s="289"/>
      <c r="F1" s="289"/>
    </row>
    <row r="2" spans="1:6" ht="12" customHeight="1">
      <c r="A2" s="327" t="s">
        <v>249</v>
      </c>
      <c r="B2" s="320" t="s">
        <v>678</v>
      </c>
      <c r="C2" s="320"/>
      <c r="D2" s="320"/>
      <c r="E2" s="320"/>
      <c r="F2" s="327" t="s">
        <v>677</v>
      </c>
    </row>
    <row r="3" spans="1:6" ht="24" customHeight="1">
      <c r="A3" s="336"/>
      <c r="B3" s="287" t="s">
        <v>676</v>
      </c>
      <c r="C3" s="287" t="s">
        <v>675</v>
      </c>
      <c r="D3" s="287" t="s">
        <v>674</v>
      </c>
      <c r="E3" s="287" t="s">
        <v>673</v>
      </c>
      <c r="F3" s="336"/>
    </row>
    <row r="4" spans="1:6" ht="11.1" customHeight="1">
      <c r="A4" s="283">
        <v>1991</v>
      </c>
      <c r="B4" s="284">
        <v>690</v>
      </c>
      <c r="C4" s="284">
        <v>3008</v>
      </c>
      <c r="D4" s="284">
        <v>7220</v>
      </c>
      <c r="E4" s="284">
        <v>6532</v>
      </c>
      <c r="F4" s="285">
        <v>17450</v>
      </c>
    </row>
    <row r="5" spans="1:6" ht="11.1" customHeight="1">
      <c r="A5" s="283">
        <v>1992</v>
      </c>
      <c r="B5" s="284">
        <v>672</v>
      </c>
      <c r="C5" s="284">
        <v>7595</v>
      </c>
      <c r="D5" s="284">
        <v>7424</v>
      </c>
      <c r="E5" s="284">
        <v>13945</v>
      </c>
      <c r="F5" s="285">
        <v>29636</v>
      </c>
    </row>
    <row r="6" spans="1:6" ht="11.1" customHeight="1">
      <c r="A6" s="283">
        <v>1993</v>
      </c>
      <c r="B6" s="284">
        <v>950</v>
      </c>
      <c r="C6" s="284">
        <v>7868</v>
      </c>
      <c r="D6" s="284">
        <v>7193</v>
      </c>
      <c r="E6" s="284">
        <v>6128</v>
      </c>
      <c r="F6" s="285">
        <v>22139</v>
      </c>
    </row>
    <row r="7" spans="1:6" ht="11.1" customHeight="1">
      <c r="A7" s="283">
        <v>1994</v>
      </c>
      <c r="B7" s="284">
        <v>899</v>
      </c>
      <c r="C7" s="284">
        <v>7679</v>
      </c>
      <c r="D7" s="284">
        <v>6660</v>
      </c>
      <c r="E7" s="284">
        <v>6171</v>
      </c>
      <c r="F7" s="285">
        <v>21409</v>
      </c>
    </row>
    <row r="8" spans="1:6" ht="11.1" customHeight="1">
      <c r="A8" s="283">
        <v>1995</v>
      </c>
      <c r="B8" s="284">
        <v>971</v>
      </c>
      <c r="C8" s="284">
        <v>8755</v>
      </c>
      <c r="D8" s="284">
        <v>6552</v>
      </c>
      <c r="E8" s="284">
        <v>5976</v>
      </c>
      <c r="F8" s="285">
        <v>22254</v>
      </c>
    </row>
    <row r="9" spans="1:6" ht="11.1" customHeight="1">
      <c r="A9" s="283">
        <v>1996</v>
      </c>
      <c r="B9" s="284">
        <v>909</v>
      </c>
      <c r="C9" s="284">
        <v>7202</v>
      </c>
      <c r="D9" s="284">
        <v>6412</v>
      </c>
      <c r="E9" s="284">
        <v>5389</v>
      </c>
      <c r="F9" s="285">
        <v>19912</v>
      </c>
    </row>
    <row r="10" spans="1:6" ht="11.1" customHeight="1">
      <c r="A10" s="283">
        <v>1997</v>
      </c>
      <c r="B10" s="284">
        <v>1081</v>
      </c>
      <c r="C10" s="284">
        <v>11915</v>
      </c>
      <c r="D10" s="284">
        <v>7241</v>
      </c>
      <c r="E10" s="284">
        <v>6491</v>
      </c>
      <c r="F10" s="285">
        <v>26728</v>
      </c>
    </row>
    <row r="11" spans="1:6" ht="11.1" customHeight="1">
      <c r="A11" s="283">
        <v>1998</v>
      </c>
      <c r="B11" s="284">
        <v>670</v>
      </c>
      <c r="C11" s="284">
        <v>14341</v>
      </c>
      <c r="D11" s="284">
        <v>6163</v>
      </c>
      <c r="E11" s="284">
        <v>6279</v>
      </c>
      <c r="F11" s="285">
        <v>27453</v>
      </c>
    </row>
    <row r="12" spans="1:6" ht="11.1" customHeight="1">
      <c r="A12" s="283">
        <v>1999</v>
      </c>
      <c r="B12" s="284">
        <v>638</v>
      </c>
      <c r="C12" s="284">
        <v>5264</v>
      </c>
      <c r="D12" s="284">
        <v>5622</v>
      </c>
      <c r="E12" s="284">
        <v>4535</v>
      </c>
      <c r="F12" s="285">
        <v>16059</v>
      </c>
    </row>
    <row r="13" spans="1:6" ht="11.1" customHeight="1">
      <c r="A13" s="286">
        <v>2000</v>
      </c>
      <c r="B13" s="284">
        <v>818</v>
      </c>
      <c r="C13" s="284">
        <v>13157</v>
      </c>
      <c r="D13" s="284">
        <v>6690</v>
      </c>
      <c r="E13" s="284">
        <v>7762</v>
      </c>
      <c r="F13" s="285">
        <v>28427</v>
      </c>
    </row>
    <row r="14" spans="1:6" ht="11.1" customHeight="1">
      <c r="A14" s="286">
        <v>2001</v>
      </c>
      <c r="B14" s="284">
        <v>734</v>
      </c>
      <c r="C14" s="284">
        <v>9134</v>
      </c>
      <c r="D14" s="284">
        <v>6134</v>
      </c>
      <c r="E14" s="284">
        <v>5423</v>
      </c>
      <c r="F14" s="285">
        <v>21425</v>
      </c>
    </row>
    <row r="15" spans="1:6" ht="11.1" customHeight="1">
      <c r="A15" s="283">
        <v>2002</v>
      </c>
      <c r="B15" s="284">
        <v>730</v>
      </c>
      <c r="C15" s="284">
        <v>13509</v>
      </c>
      <c r="D15" s="284">
        <v>6462</v>
      </c>
      <c r="E15" s="284">
        <v>7006</v>
      </c>
      <c r="F15" s="285">
        <v>27707</v>
      </c>
    </row>
    <row r="16" spans="1:6" ht="11.1" customHeight="1">
      <c r="A16" s="283">
        <v>2003</v>
      </c>
      <c r="B16" s="284">
        <v>781</v>
      </c>
      <c r="C16" s="284">
        <v>12248</v>
      </c>
      <c r="D16" s="284">
        <v>6839</v>
      </c>
      <c r="E16" s="284">
        <v>7443</v>
      </c>
      <c r="F16" s="285">
        <v>27311</v>
      </c>
    </row>
    <row r="17" spans="1:6" ht="11.1" customHeight="1">
      <c r="A17" s="283">
        <v>2004</v>
      </c>
      <c r="B17" s="284">
        <v>707</v>
      </c>
      <c r="C17" s="284">
        <v>6817</v>
      </c>
      <c r="D17" s="284">
        <v>5893</v>
      </c>
      <c r="E17" s="284">
        <v>5340</v>
      </c>
      <c r="F17" s="285">
        <v>18757</v>
      </c>
    </row>
    <row r="18" spans="1:6" ht="11.1" customHeight="1">
      <c r="A18" s="283">
        <v>2005</v>
      </c>
      <c r="B18" s="284">
        <v>725</v>
      </c>
      <c r="C18" s="284">
        <v>8896</v>
      </c>
      <c r="D18" s="284">
        <v>6056</v>
      </c>
      <c r="E18" s="284">
        <v>5781</v>
      </c>
      <c r="F18" s="284">
        <v>21458</v>
      </c>
    </row>
    <row r="19" spans="1:6">
      <c r="A19" s="283">
        <v>2006</v>
      </c>
      <c r="B19" s="282">
        <v>2356</v>
      </c>
      <c r="C19" s="282">
        <v>6585</v>
      </c>
      <c r="D19" s="282">
        <v>5624</v>
      </c>
      <c r="E19" s="282">
        <v>8919</v>
      </c>
      <c r="F19" s="282">
        <v>23484</v>
      </c>
    </row>
  </sheetData>
  <mergeCells count="3">
    <mergeCell ref="A2:A3"/>
    <mergeCell ref="F2:F3"/>
    <mergeCell ref="B2:E2"/>
  </mergeCells>
  <pageMargins left="0.75" right="0.75" top="1" bottom="1" header="0.5" footer="0.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49AEE-36BB-4961-AE61-B93E57909A69}">
  <sheetPr codeName="Munka5"/>
  <dimension ref="A1:E31"/>
  <sheetViews>
    <sheetView zoomScaleNormal="100" workbookViewId="0"/>
  </sheetViews>
  <sheetFormatPr defaultRowHeight="11.25"/>
  <cols>
    <col min="1" max="1" width="25.28515625" style="1" customWidth="1"/>
    <col min="2" max="5" width="8.28515625" style="1" customWidth="1"/>
    <col min="6" max="16384" width="9.140625" style="1"/>
  </cols>
  <sheetData>
    <row r="1" spans="1:5" s="10" customFormat="1" ht="12" thickBot="1">
      <c r="A1" s="58" t="s">
        <v>66</v>
      </c>
    </row>
    <row r="2" spans="1:5">
      <c r="A2" s="57" t="s">
        <v>29</v>
      </c>
      <c r="B2" s="27">
        <v>2000</v>
      </c>
      <c r="C2" s="27">
        <v>2005</v>
      </c>
      <c r="D2" s="27">
        <v>2006</v>
      </c>
      <c r="E2" s="40">
        <v>2007</v>
      </c>
    </row>
    <row r="3" spans="1:5" s="14" customFormat="1">
      <c r="A3" s="56" t="s">
        <v>65</v>
      </c>
      <c r="B3" s="53">
        <v>176</v>
      </c>
      <c r="C3" s="52">
        <v>182</v>
      </c>
      <c r="D3" s="52">
        <v>182</v>
      </c>
      <c r="E3" s="52">
        <v>179</v>
      </c>
    </row>
    <row r="4" spans="1:5" s="14" customFormat="1">
      <c r="A4" s="6" t="s">
        <v>64</v>
      </c>
      <c r="B4" s="53">
        <v>84277</v>
      </c>
      <c r="C4" s="52">
        <v>80185</v>
      </c>
      <c r="D4" s="52">
        <v>80252</v>
      </c>
      <c r="E4" s="52">
        <v>72477</v>
      </c>
    </row>
    <row r="5" spans="1:5" s="14" customFormat="1">
      <c r="A5" s="6" t="s">
        <v>63</v>
      </c>
      <c r="B5" s="53">
        <v>57632</v>
      </c>
      <c r="C5" s="52">
        <v>60243</v>
      </c>
      <c r="D5" s="52">
        <v>59901</v>
      </c>
      <c r="E5" s="52">
        <v>44791</v>
      </c>
    </row>
    <row r="6" spans="1:5">
      <c r="A6" s="6" t="s">
        <v>62</v>
      </c>
      <c r="B6" s="3">
        <v>83430</v>
      </c>
      <c r="C6" s="54">
        <v>79605</v>
      </c>
      <c r="D6" s="54">
        <v>79847</v>
      </c>
      <c r="E6" s="54">
        <v>71902</v>
      </c>
    </row>
    <row r="7" spans="1:5">
      <c r="A7" s="6" t="s">
        <v>53</v>
      </c>
      <c r="B7" s="3"/>
      <c r="C7" s="54"/>
      <c r="D7" s="2"/>
      <c r="E7" s="2"/>
    </row>
    <row r="8" spans="1:5">
      <c r="A8" s="4" t="s">
        <v>52</v>
      </c>
      <c r="B8" s="3">
        <v>15513</v>
      </c>
      <c r="C8" s="54">
        <v>13553</v>
      </c>
      <c r="D8" s="54">
        <v>13175</v>
      </c>
      <c r="E8" s="54">
        <v>9160</v>
      </c>
    </row>
    <row r="9" spans="1:5">
      <c r="A9" s="4" t="s">
        <v>51</v>
      </c>
      <c r="B9" s="3">
        <v>11999</v>
      </c>
      <c r="C9" s="54">
        <v>9974</v>
      </c>
      <c r="D9" s="54">
        <v>9507</v>
      </c>
      <c r="E9" s="54">
        <v>7220</v>
      </c>
    </row>
    <row r="10" spans="1:5">
      <c r="A10" s="4" t="s">
        <v>50</v>
      </c>
      <c r="B10" s="3">
        <v>6219</v>
      </c>
      <c r="C10" s="54">
        <v>4607</v>
      </c>
      <c r="D10" s="54">
        <v>4442</v>
      </c>
      <c r="E10" s="54">
        <v>2710</v>
      </c>
    </row>
    <row r="11" spans="1:5">
      <c r="A11" s="55" t="s">
        <v>61</v>
      </c>
      <c r="B11" s="53">
        <v>5881</v>
      </c>
      <c r="C11" s="52">
        <v>4711</v>
      </c>
      <c r="D11" s="52">
        <v>4598</v>
      </c>
      <c r="E11" s="52">
        <v>3415</v>
      </c>
    </row>
    <row r="12" spans="1:5">
      <c r="A12" s="4" t="s">
        <v>46</v>
      </c>
      <c r="B12" s="3">
        <v>13549</v>
      </c>
      <c r="C12" s="54">
        <v>12758</v>
      </c>
      <c r="D12" s="54">
        <v>12482</v>
      </c>
      <c r="E12" s="54">
        <v>11639</v>
      </c>
    </row>
    <row r="13" spans="1:5">
      <c r="A13" s="4" t="s">
        <v>60</v>
      </c>
      <c r="B13" s="3">
        <v>4395</v>
      </c>
      <c r="C13" s="54">
        <v>3973</v>
      </c>
      <c r="D13" s="54">
        <v>3897</v>
      </c>
      <c r="E13" s="54">
        <v>3499</v>
      </c>
    </row>
    <row r="14" spans="1:5">
      <c r="A14" s="6" t="s">
        <v>59</v>
      </c>
      <c r="B14" s="3">
        <v>11986</v>
      </c>
      <c r="C14" s="54">
        <v>12654</v>
      </c>
      <c r="D14" s="54">
        <v>12715</v>
      </c>
      <c r="E14" s="54">
        <v>11802</v>
      </c>
    </row>
    <row r="15" spans="1:5" s="14" customFormat="1">
      <c r="A15" s="35" t="s">
        <v>58</v>
      </c>
      <c r="B15" s="53">
        <v>54932</v>
      </c>
      <c r="C15" s="52">
        <v>54700</v>
      </c>
      <c r="D15" s="52">
        <v>54093</v>
      </c>
      <c r="E15" s="52">
        <v>49488</v>
      </c>
    </row>
    <row r="16" spans="1:5" s="14" customFormat="1" ht="22.5">
      <c r="A16" s="38" t="s">
        <v>57</v>
      </c>
      <c r="B16" s="11">
        <v>81.8</v>
      </c>
      <c r="C16" s="11">
        <v>79</v>
      </c>
      <c r="D16" s="49">
        <v>79.3</v>
      </c>
      <c r="E16" s="49">
        <v>71.577033111968348</v>
      </c>
    </row>
    <row r="17" spans="1:5">
      <c r="A17" s="4" t="s">
        <v>12</v>
      </c>
      <c r="B17" s="19">
        <v>134.5</v>
      </c>
      <c r="C17" s="19">
        <v>131.69999999999999</v>
      </c>
      <c r="D17" s="49">
        <v>131.80000000000001</v>
      </c>
      <c r="E17" s="49">
        <v>113.65231801501149</v>
      </c>
    </row>
    <row r="18" spans="1:5">
      <c r="A18" s="4" t="s">
        <v>9</v>
      </c>
      <c r="B18" s="19">
        <v>70.8</v>
      </c>
      <c r="C18" s="19">
        <v>68.3</v>
      </c>
      <c r="D18" s="49">
        <v>68.679562677792077</v>
      </c>
      <c r="E18" s="49">
        <v>62.992142972207951</v>
      </c>
    </row>
    <row r="19" spans="1:5">
      <c r="A19" s="14" t="s">
        <v>56</v>
      </c>
      <c r="B19" s="11">
        <v>2.6</v>
      </c>
      <c r="C19" s="11">
        <v>2.8</v>
      </c>
      <c r="D19" s="49">
        <v>2.7</v>
      </c>
      <c r="E19" s="49">
        <v>2.4</v>
      </c>
    </row>
    <row r="20" spans="1:5">
      <c r="A20" s="10" t="s">
        <v>55</v>
      </c>
      <c r="B20" s="50">
        <v>23.2</v>
      </c>
      <c r="C20" s="50">
        <v>22.7</v>
      </c>
      <c r="D20" s="49">
        <v>21.6</v>
      </c>
      <c r="E20" s="49">
        <v>19.3</v>
      </c>
    </row>
    <row r="21" spans="1:5">
      <c r="A21" s="13" t="s">
        <v>54</v>
      </c>
      <c r="B21" s="50">
        <v>8.9</v>
      </c>
      <c r="C21" s="50">
        <v>8.09</v>
      </c>
      <c r="D21" s="49">
        <v>7.9</v>
      </c>
      <c r="E21" s="49">
        <v>7.79</v>
      </c>
    </row>
    <row r="22" spans="1:5">
      <c r="A22" s="10" t="s">
        <v>53</v>
      </c>
      <c r="B22" s="50"/>
      <c r="C22" s="50"/>
      <c r="D22" s="49"/>
      <c r="E22" s="49"/>
    </row>
    <row r="23" spans="1:5">
      <c r="A23" s="51" t="s">
        <v>52</v>
      </c>
      <c r="B23" s="50">
        <v>8.1999999999999993</v>
      </c>
      <c r="C23" s="50">
        <v>7.38</v>
      </c>
      <c r="D23" s="49">
        <v>7.2</v>
      </c>
      <c r="E23" s="49">
        <v>6.8</v>
      </c>
    </row>
    <row r="24" spans="1:5">
      <c r="A24" s="51" t="s">
        <v>51</v>
      </c>
      <c r="B24" s="50">
        <v>6.9</v>
      </c>
      <c r="C24" s="50">
        <v>6</v>
      </c>
      <c r="D24" s="49">
        <v>5.9189398537676787</v>
      </c>
      <c r="E24" s="49">
        <v>5.7519999999999998</v>
      </c>
    </row>
    <row r="25" spans="1:5">
      <c r="A25" s="51" t="s">
        <v>50</v>
      </c>
      <c r="B25" s="50">
        <v>4.5999999999999996</v>
      </c>
      <c r="C25" s="50">
        <v>4.41</v>
      </c>
      <c r="D25" s="49">
        <v>4.2</v>
      </c>
      <c r="E25" s="49">
        <v>3.8</v>
      </c>
    </row>
    <row r="26" spans="1:5">
      <c r="A26" s="51" t="s">
        <v>49</v>
      </c>
      <c r="B26" s="50">
        <v>6</v>
      </c>
      <c r="C26" s="50">
        <v>5.52</v>
      </c>
      <c r="D26" s="49">
        <v>5.3</v>
      </c>
      <c r="E26" s="49">
        <v>4.96</v>
      </c>
    </row>
    <row r="27" spans="1:5">
      <c r="A27" s="51" t="s">
        <v>48</v>
      </c>
      <c r="B27" s="50">
        <v>4.5</v>
      </c>
      <c r="C27" s="50">
        <v>4.3499999999999996</v>
      </c>
      <c r="D27" s="49">
        <v>4.0999999999999996</v>
      </c>
      <c r="E27" s="49">
        <v>3.63</v>
      </c>
    </row>
    <row r="28" spans="1:5">
      <c r="A28" s="51" t="s">
        <v>47</v>
      </c>
      <c r="B28" s="50">
        <v>7.2</v>
      </c>
      <c r="C28" s="50">
        <v>6.8</v>
      </c>
      <c r="D28" s="49">
        <v>6.3</v>
      </c>
      <c r="E28" s="49">
        <v>6.18</v>
      </c>
    </row>
    <row r="29" spans="1:5">
      <c r="A29" s="51" t="s">
        <v>46</v>
      </c>
      <c r="B29" s="50">
        <v>16.3</v>
      </c>
      <c r="C29" s="50">
        <v>15.9</v>
      </c>
      <c r="D29" s="49">
        <v>15.896308464173384</v>
      </c>
      <c r="E29" s="49">
        <v>16.37</v>
      </c>
    </row>
    <row r="30" spans="1:5">
      <c r="A30" s="10" t="s">
        <v>45</v>
      </c>
      <c r="B30" s="50">
        <v>76.5</v>
      </c>
      <c r="C30" s="50">
        <v>78.48</v>
      </c>
      <c r="D30" s="49">
        <v>74.2</v>
      </c>
      <c r="E30" s="49">
        <v>71.349999999999994</v>
      </c>
    </row>
    <row r="31" spans="1:5">
      <c r="A31" s="10" t="s">
        <v>44</v>
      </c>
      <c r="B31" s="50">
        <v>2.9</v>
      </c>
      <c r="C31" s="50">
        <v>2.81</v>
      </c>
      <c r="D31" s="49">
        <v>2.8</v>
      </c>
      <c r="E31" s="49">
        <v>3.17</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2C1206-CFAA-48BA-B84D-8EE71EC8B1B1}">
  <sheetPr codeName="Munka6"/>
  <dimension ref="A1:E40"/>
  <sheetViews>
    <sheetView zoomScaleNormal="100" workbookViewId="0"/>
  </sheetViews>
  <sheetFormatPr defaultRowHeight="11.25"/>
  <cols>
    <col min="1" max="1" width="22.28515625" style="1" customWidth="1"/>
    <col min="2" max="5" width="10" style="1" customWidth="1"/>
    <col min="6" max="16384" width="9.140625" style="1"/>
  </cols>
  <sheetData>
    <row r="1" spans="1:5" s="69" customFormat="1" ht="12" thickBot="1">
      <c r="A1" s="31" t="s">
        <v>110</v>
      </c>
      <c r="B1" s="31"/>
      <c r="C1" s="31"/>
      <c r="D1" s="31"/>
      <c r="E1" s="31"/>
    </row>
    <row r="2" spans="1:5" s="64" customFormat="1" ht="56.25">
      <c r="A2" s="68" t="s">
        <v>109</v>
      </c>
      <c r="B2" s="67" t="s">
        <v>108</v>
      </c>
      <c r="C2" s="66" t="s">
        <v>107</v>
      </c>
      <c r="D2" s="66" t="s">
        <v>106</v>
      </c>
      <c r="E2" s="65" t="s">
        <v>105</v>
      </c>
    </row>
    <row r="3" spans="1:5">
      <c r="A3" s="63" t="s">
        <v>104</v>
      </c>
      <c r="B3" s="62">
        <v>3649792</v>
      </c>
      <c r="C3" s="62">
        <v>9849806</v>
      </c>
      <c r="D3" s="62">
        <v>1345812</v>
      </c>
      <c r="E3" s="62">
        <v>18084</v>
      </c>
    </row>
    <row r="4" spans="1:5">
      <c r="A4" s="1" t="s">
        <v>103</v>
      </c>
      <c r="B4" s="62">
        <v>2360373</v>
      </c>
      <c r="C4" s="62">
        <v>7392710</v>
      </c>
      <c r="D4" s="62">
        <v>716673</v>
      </c>
      <c r="E4" s="62">
        <v>2856</v>
      </c>
    </row>
    <row r="5" spans="1:5">
      <c r="A5" s="1" t="s">
        <v>102</v>
      </c>
      <c r="B5" s="62">
        <v>1660262</v>
      </c>
      <c r="C5" s="62">
        <v>4984367</v>
      </c>
      <c r="D5" s="62">
        <v>436215</v>
      </c>
      <c r="E5" s="62">
        <v>54336</v>
      </c>
    </row>
    <row r="6" spans="1:5">
      <c r="A6" s="1" t="s">
        <v>101</v>
      </c>
      <c r="B6" s="62">
        <v>3323498</v>
      </c>
      <c r="C6" s="62">
        <v>7018159</v>
      </c>
      <c r="D6" s="62">
        <v>818762</v>
      </c>
      <c r="E6" s="62">
        <v>8412</v>
      </c>
    </row>
    <row r="7" spans="1:5">
      <c r="A7" s="1" t="s">
        <v>100</v>
      </c>
      <c r="B7" s="62">
        <v>1633573</v>
      </c>
      <c r="C7" s="62">
        <v>7764709</v>
      </c>
      <c r="D7" s="62">
        <v>768481</v>
      </c>
      <c r="E7" s="62">
        <v>53179</v>
      </c>
    </row>
    <row r="8" spans="1:5">
      <c r="A8" s="1" t="s">
        <v>99</v>
      </c>
      <c r="B8" s="62">
        <v>1967924</v>
      </c>
      <c r="C8" s="62">
        <v>8284169</v>
      </c>
      <c r="D8" s="62">
        <v>551287</v>
      </c>
      <c r="E8" s="62">
        <v>16848</v>
      </c>
    </row>
    <row r="9" spans="1:5">
      <c r="A9" s="1" t="s">
        <v>98</v>
      </c>
      <c r="B9" s="62">
        <v>2272743</v>
      </c>
      <c r="C9" s="62">
        <v>13409479</v>
      </c>
      <c r="D9" s="62">
        <v>712037</v>
      </c>
      <c r="E9" s="62">
        <v>4152</v>
      </c>
    </row>
    <row r="10" spans="1:5">
      <c r="A10" s="10" t="s">
        <v>97</v>
      </c>
      <c r="B10" s="62">
        <v>1895221</v>
      </c>
      <c r="C10" s="62">
        <v>6747682</v>
      </c>
      <c r="D10" s="62">
        <v>574329</v>
      </c>
      <c r="E10" s="62">
        <v>3926</v>
      </c>
    </row>
    <row r="11" spans="1:5">
      <c r="A11" s="1" t="s">
        <v>96</v>
      </c>
      <c r="B11" s="62">
        <v>1196338</v>
      </c>
      <c r="C11" s="62">
        <v>8056194</v>
      </c>
      <c r="D11" s="62">
        <v>523195</v>
      </c>
      <c r="E11" s="62">
        <v>25777</v>
      </c>
    </row>
    <row r="12" spans="1:5">
      <c r="A12" s="1" t="s">
        <v>95</v>
      </c>
      <c r="B12" s="62">
        <v>879558</v>
      </c>
      <c r="C12" s="62">
        <v>2672216</v>
      </c>
      <c r="D12" s="62">
        <v>279864</v>
      </c>
      <c r="E12" s="62">
        <v>312</v>
      </c>
    </row>
    <row r="13" spans="1:5">
      <c r="A13" s="1" t="s">
        <v>94</v>
      </c>
      <c r="B13" s="62">
        <v>1209848</v>
      </c>
      <c r="C13" s="62">
        <v>3717208</v>
      </c>
      <c r="D13" s="62">
        <v>328006</v>
      </c>
      <c r="E13" s="61" t="s">
        <v>67</v>
      </c>
    </row>
    <row r="14" spans="1:5">
      <c r="A14" s="1" t="s">
        <v>93</v>
      </c>
      <c r="B14" s="62">
        <v>927785</v>
      </c>
      <c r="C14" s="62">
        <v>1843475</v>
      </c>
      <c r="D14" s="62">
        <v>437898</v>
      </c>
      <c r="E14" s="62">
        <v>34740</v>
      </c>
    </row>
    <row r="15" spans="1:5">
      <c r="A15" s="1" t="s">
        <v>92</v>
      </c>
      <c r="B15" s="62">
        <f>7500314+2556</f>
        <v>7502870</v>
      </c>
      <c r="C15" s="62">
        <f>25764803+8008</f>
        <v>25772811</v>
      </c>
      <c r="D15" s="62">
        <f>4799628+1560</f>
        <v>4801188</v>
      </c>
      <c r="E15" s="61" t="s">
        <v>67</v>
      </c>
    </row>
    <row r="16" spans="1:5">
      <c r="A16" s="1" t="s">
        <v>91</v>
      </c>
      <c r="B16" s="62">
        <v>3263229</v>
      </c>
      <c r="C16" s="62">
        <v>12365434</v>
      </c>
      <c r="D16" s="62">
        <v>694199</v>
      </c>
      <c r="E16" s="62">
        <v>144640</v>
      </c>
    </row>
    <row r="17" spans="1:5" ht="22.5">
      <c r="A17" s="32" t="s">
        <v>90</v>
      </c>
      <c r="B17" s="62">
        <v>215012</v>
      </c>
      <c r="C17" s="62">
        <v>481181</v>
      </c>
      <c r="D17" s="62">
        <v>103803</v>
      </c>
      <c r="E17" s="61" t="s">
        <v>67</v>
      </c>
    </row>
    <row r="18" spans="1:5">
      <c r="A18" s="1" t="s">
        <v>89</v>
      </c>
      <c r="B18" s="62">
        <v>111253</v>
      </c>
      <c r="C18" s="62">
        <v>343991</v>
      </c>
      <c r="D18" s="62">
        <v>48298</v>
      </c>
      <c r="E18" s="62">
        <v>5472</v>
      </c>
    </row>
    <row r="19" spans="1:5">
      <c r="A19" s="1" t="s">
        <v>88</v>
      </c>
      <c r="B19" s="62">
        <v>2041735</v>
      </c>
      <c r="C19" s="62">
        <v>6064726</v>
      </c>
      <c r="D19" s="62">
        <v>968563</v>
      </c>
      <c r="E19" s="62">
        <v>306147</v>
      </c>
    </row>
    <row r="20" spans="1:5">
      <c r="A20" s="1" t="s">
        <v>87</v>
      </c>
      <c r="B20" s="62">
        <v>3733828</v>
      </c>
      <c r="C20" s="62">
        <v>7144582</v>
      </c>
      <c r="D20" s="62">
        <v>600658</v>
      </c>
      <c r="E20" s="62">
        <v>47240</v>
      </c>
    </row>
    <row r="21" spans="1:5">
      <c r="A21" s="1" t="s">
        <v>86</v>
      </c>
      <c r="B21" s="62">
        <v>154850</v>
      </c>
      <c r="C21" s="62">
        <v>644747</v>
      </c>
      <c r="D21" s="62">
        <v>70206</v>
      </c>
      <c r="E21" s="62">
        <v>16618</v>
      </c>
    </row>
    <row r="22" spans="1:5">
      <c r="A22" s="1" t="s">
        <v>85</v>
      </c>
      <c r="B22" s="62">
        <v>14916</v>
      </c>
      <c r="C22" s="62">
        <v>25358</v>
      </c>
      <c r="D22" s="62">
        <v>93051</v>
      </c>
      <c r="E22" s="61" t="s">
        <v>67</v>
      </c>
    </row>
    <row r="23" spans="1:5">
      <c r="A23" s="1" t="s">
        <v>84</v>
      </c>
      <c r="B23" s="62">
        <v>1386312</v>
      </c>
      <c r="C23" s="62">
        <v>3276267</v>
      </c>
      <c r="D23" s="62">
        <v>468621</v>
      </c>
      <c r="E23" s="62">
        <v>7548</v>
      </c>
    </row>
    <row r="24" spans="1:5">
      <c r="A24" s="1" t="s">
        <v>83</v>
      </c>
      <c r="B24" s="62">
        <v>457608</v>
      </c>
      <c r="C24" s="62">
        <v>1747609</v>
      </c>
      <c r="D24" s="62">
        <v>150125</v>
      </c>
      <c r="E24" s="61" t="s">
        <v>67</v>
      </c>
    </row>
    <row r="25" spans="1:5">
      <c r="A25" s="1" t="s">
        <v>82</v>
      </c>
      <c r="B25" s="62">
        <v>11168221</v>
      </c>
      <c r="C25" s="62">
        <v>124835125</v>
      </c>
      <c r="D25" s="62">
        <v>702659</v>
      </c>
      <c r="E25" s="62">
        <v>423580</v>
      </c>
    </row>
    <row r="26" spans="1:5">
      <c r="A26" s="1" t="s">
        <v>81</v>
      </c>
      <c r="B26" s="62">
        <v>3480729</v>
      </c>
      <c r="C26" s="62">
        <v>7440951</v>
      </c>
      <c r="D26" s="62">
        <v>861717</v>
      </c>
      <c r="E26" s="62">
        <v>31392</v>
      </c>
    </row>
    <row r="27" spans="1:5">
      <c r="A27" s="1" t="s">
        <v>80</v>
      </c>
      <c r="B27" s="62">
        <v>667760</v>
      </c>
      <c r="C27" s="62">
        <v>892426</v>
      </c>
      <c r="D27" s="62">
        <v>407837</v>
      </c>
      <c r="E27" s="62">
        <v>2304</v>
      </c>
    </row>
    <row r="28" spans="1:5">
      <c r="A28" s="1" t="s">
        <v>79</v>
      </c>
      <c r="B28" s="62">
        <v>1826207</v>
      </c>
      <c r="C28" s="62">
        <v>4764970</v>
      </c>
      <c r="D28" s="62">
        <v>633991</v>
      </c>
      <c r="E28" s="62">
        <v>8777</v>
      </c>
    </row>
    <row r="29" spans="1:5">
      <c r="A29" s="1" t="s">
        <v>78</v>
      </c>
      <c r="B29" s="62">
        <v>1061474</v>
      </c>
      <c r="C29" s="62">
        <v>1987062</v>
      </c>
      <c r="D29" s="62">
        <v>288213</v>
      </c>
      <c r="E29" s="62">
        <v>102575</v>
      </c>
    </row>
    <row r="30" spans="1:5">
      <c r="A30" s="1" t="s">
        <v>77</v>
      </c>
      <c r="B30" s="62">
        <v>586612</v>
      </c>
      <c r="C30" s="62">
        <v>1817177</v>
      </c>
      <c r="D30" s="62">
        <v>313618</v>
      </c>
      <c r="E30" s="62">
        <v>45216</v>
      </c>
    </row>
    <row r="31" spans="1:5">
      <c r="A31" s="1" t="s">
        <v>76</v>
      </c>
      <c r="B31" s="62">
        <v>6090803</v>
      </c>
      <c r="C31" s="62">
        <v>27439913</v>
      </c>
      <c r="D31" s="62">
        <v>82493</v>
      </c>
      <c r="E31" s="62">
        <v>1367097</v>
      </c>
    </row>
    <row r="32" spans="1:5" ht="22.5">
      <c r="A32" s="32" t="s">
        <v>75</v>
      </c>
      <c r="B32" s="62">
        <v>307008</v>
      </c>
      <c r="C32" s="62">
        <v>2624204</v>
      </c>
      <c r="D32" s="62">
        <v>55310</v>
      </c>
      <c r="E32" s="62">
        <v>21168</v>
      </c>
    </row>
    <row r="33" spans="1:5" ht="22.5">
      <c r="A33" s="37" t="s">
        <v>74</v>
      </c>
      <c r="B33" s="62">
        <v>282158</v>
      </c>
      <c r="C33" s="62">
        <v>906664</v>
      </c>
      <c r="D33" s="62">
        <v>108537</v>
      </c>
      <c r="E33" s="62">
        <v>25421</v>
      </c>
    </row>
    <row r="34" spans="1:5">
      <c r="A34" s="1" t="s">
        <v>73</v>
      </c>
      <c r="B34" s="62">
        <v>9383</v>
      </c>
      <c r="C34" s="62">
        <v>11004</v>
      </c>
      <c r="D34" s="62">
        <v>7530</v>
      </c>
      <c r="E34" s="62">
        <v>2076</v>
      </c>
    </row>
    <row r="35" spans="1:5" ht="22.5">
      <c r="A35" s="32" t="s">
        <v>72</v>
      </c>
      <c r="B35" s="61" t="s">
        <v>67</v>
      </c>
      <c r="C35" s="61" t="s">
        <v>67</v>
      </c>
      <c r="D35" s="59">
        <v>204</v>
      </c>
      <c r="E35" s="61" t="s">
        <v>67</v>
      </c>
    </row>
    <row r="36" spans="1:5">
      <c r="A36" s="1" t="s">
        <v>71</v>
      </c>
      <c r="B36" s="62">
        <v>75733</v>
      </c>
      <c r="C36" s="62">
        <v>350055</v>
      </c>
      <c r="D36" s="62">
        <v>8628</v>
      </c>
      <c r="E36" s="62">
        <v>154190</v>
      </c>
    </row>
    <row r="37" spans="1:5" ht="22.5">
      <c r="A37" s="32" t="s">
        <v>70</v>
      </c>
      <c r="B37" s="62">
        <v>23898</v>
      </c>
      <c r="C37" s="62">
        <v>140286</v>
      </c>
      <c r="D37" s="61" t="s">
        <v>67</v>
      </c>
      <c r="E37" s="62">
        <v>26764</v>
      </c>
    </row>
    <row r="38" spans="1:5">
      <c r="A38" s="1" t="s">
        <v>69</v>
      </c>
      <c r="B38" s="62">
        <v>4145</v>
      </c>
      <c r="C38" s="62">
        <v>6753</v>
      </c>
      <c r="D38" s="62">
        <v>156</v>
      </c>
      <c r="E38" s="62">
        <v>14887</v>
      </c>
    </row>
    <row r="39" spans="1:5">
      <c r="A39" s="1" t="s">
        <v>68</v>
      </c>
      <c r="B39" s="62">
        <v>265912</v>
      </c>
      <c r="C39" s="62">
        <v>741993</v>
      </c>
      <c r="D39" s="62">
        <v>298778</v>
      </c>
      <c r="E39" s="61" t="s">
        <v>67</v>
      </c>
    </row>
    <row r="40" spans="1:5">
      <c r="A40" s="60" t="s">
        <v>6</v>
      </c>
      <c r="B40" s="59">
        <f>SUM(B3:B39)</f>
        <v>67708571</v>
      </c>
      <c r="C40" s="59">
        <f>SUM(C3:C39)</f>
        <v>313565463</v>
      </c>
      <c r="D40" s="59">
        <f>SUM(D3:D39)</f>
        <v>19260942</v>
      </c>
      <c r="E40" s="59">
        <f>SUM(E3:E39)</f>
        <v>2975734</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BFFAA-43C9-46BD-816B-453A56D34425}">
  <sheetPr codeName="Munka7"/>
  <dimension ref="A1:E10"/>
  <sheetViews>
    <sheetView zoomScaleNormal="100" workbookViewId="0"/>
  </sheetViews>
  <sheetFormatPr defaultRowHeight="11.25"/>
  <cols>
    <col min="1" max="1" width="27.5703125" style="1" customWidth="1"/>
    <col min="2" max="2" width="8.5703125" style="1" customWidth="1"/>
    <col min="3" max="4" width="8" style="1" customWidth="1"/>
    <col min="5" max="5" width="7.5703125" style="1" customWidth="1"/>
    <col min="6" max="16384" width="9.140625" style="1"/>
  </cols>
  <sheetData>
    <row r="1" spans="1:5" ht="12" thickBot="1">
      <c r="A1" s="31" t="s">
        <v>118</v>
      </c>
      <c r="B1" s="30"/>
      <c r="C1" s="30"/>
      <c r="D1" s="30"/>
      <c r="E1" s="30"/>
    </row>
    <row r="2" spans="1:5">
      <c r="A2" s="57" t="s">
        <v>14</v>
      </c>
      <c r="B2" s="27">
        <v>2000</v>
      </c>
      <c r="C2" s="27">
        <v>2005</v>
      </c>
      <c r="D2" s="27">
        <v>2006</v>
      </c>
      <c r="E2" s="46">
        <v>2007</v>
      </c>
    </row>
    <row r="3" spans="1:5" s="14" customFormat="1" ht="22.5">
      <c r="A3" s="32" t="s">
        <v>117</v>
      </c>
      <c r="B3" s="33">
        <v>82122</v>
      </c>
      <c r="C3" s="33">
        <v>98357</v>
      </c>
      <c r="D3" s="33">
        <v>98215</v>
      </c>
      <c r="E3" s="33">
        <v>113931</v>
      </c>
    </row>
    <row r="4" spans="1:5" s="14" customFormat="1" ht="22.5">
      <c r="A4" s="32" t="s">
        <v>116</v>
      </c>
      <c r="B4" s="33">
        <v>3400</v>
      </c>
      <c r="C4" s="33">
        <v>3398</v>
      </c>
      <c r="D4" s="33">
        <v>3399</v>
      </c>
      <c r="E4" s="33">
        <v>3256</v>
      </c>
    </row>
    <row r="5" spans="1:5" s="14" customFormat="1" ht="22.5">
      <c r="A5" s="35" t="s">
        <v>115</v>
      </c>
      <c r="B5" s="33">
        <v>1203</v>
      </c>
      <c r="C5" s="33">
        <v>1127</v>
      </c>
      <c r="D5" s="33">
        <v>1134</v>
      </c>
      <c r="E5" s="33">
        <v>1268</v>
      </c>
    </row>
    <row r="6" spans="1:5">
      <c r="A6" s="9" t="s">
        <v>114</v>
      </c>
      <c r="B6" s="33">
        <v>4534</v>
      </c>
      <c r="C6" s="33">
        <v>4419</v>
      </c>
      <c r="D6" s="33">
        <v>4242</v>
      </c>
      <c r="E6" s="33">
        <v>4137</v>
      </c>
    </row>
    <row r="7" spans="1:5">
      <c r="A7" s="9" t="s">
        <v>5</v>
      </c>
      <c r="B7" s="70"/>
      <c r="C7" s="2"/>
      <c r="D7" s="33"/>
      <c r="E7" s="2"/>
    </row>
    <row r="8" spans="1:5" s="14" customFormat="1" ht="22.5">
      <c r="A8" s="45" t="s">
        <v>113</v>
      </c>
      <c r="B8" s="33">
        <v>2578</v>
      </c>
      <c r="C8" s="33">
        <v>2698</v>
      </c>
      <c r="D8" s="33">
        <v>2692</v>
      </c>
      <c r="E8" s="33">
        <v>2809</v>
      </c>
    </row>
    <row r="9" spans="1:5">
      <c r="A9" s="4" t="s">
        <v>112</v>
      </c>
      <c r="B9" s="70">
        <v>206</v>
      </c>
      <c r="C9" s="33">
        <v>123</v>
      </c>
      <c r="D9" s="33">
        <v>106</v>
      </c>
      <c r="E9" s="33">
        <v>87</v>
      </c>
    </row>
    <row r="10" spans="1:5" ht="12" customHeight="1">
      <c r="A10" s="37" t="s">
        <v>111</v>
      </c>
      <c r="B10" s="34">
        <v>405</v>
      </c>
      <c r="C10" s="34">
        <v>546</v>
      </c>
      <c r="D10" s="34">
        <v>485</v>
      </c>
      <c r="E10" s="34">
        <v>484</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258CBA-1547-4727-91BC-FB69BC333D85}">
  <sheetPr codeName="Munka8"/>
  <dimension ref="A1:E11"/>
  <sheetViews>
    <sheetView zoomScaleNormal="100" workbookViewId="0"/>
  </sheetViews>
  <sheetFormatPr defaultRowHeight="11.25"/>
  <cols>
    <col min="1" max="1" width="24.85546875" style="1" customWidth="1"/>
    <col min="2" max="5" width="9.28515625" style="1" customWidth="1"/>
    <col min="6" max="16384" width="9.140625" style="1"/>
  </cols>
  <sheetData>
    <row r="1" spans="1:5" ht="12" thickBot="1">
      <c r="A1" s="58" t="s">
        <v>126</v>
      </c>
      <c r="B1" s="30"/>
      <c r="C1" s="30"/>
      <c r="D1" s="30"/>
      <c r="E1" s="30"/>
    </row>
    <row r="2" spans="1:5">
      <c r="A2" s="57" t="s">
        <v>14</v>
      </c>
      <c r="B2" s="27">
        <v>2000</v>
      </c>
      <c r="C2" s="27">
        <v>2005</v>
      </c>
      <c r="D2" s="27">
        <v>2006</v>
      </c>
      <c r="E2" s="40">
        <v>2007</v>
      </c>
    </row>
    <row r="3" spans="1:5" s="14" customFormat="1">
      <c r="A3" s="38" t="s">
        <v>125</v>
      </c>
      <c r="B3" s="53">
        <v>1999</v>
      </c>
      <c r="C3" s="53">
        <v>2006</v>
      </c>
      <c r="D3" s="53">
        <v>2010</v>
      </c>
      <c r="E3" s="76">
        <v>2159</v>
      </c>
    </row>
    <row r="4" spans="1:5" ht="22.5">
      <c r="A4" s="78" t="s">
        <v>124</v>
      </c>
      <c r="B4" s="3"/>
      <c r="C4" s="2"/>
      <c r="D4" s="2"/>
      <c r="E4" s="77"/>
    </row>
    <row r="5" spans="1:5">
      <c r="A5" s="4" t="s">
        <v>123</v>
      </c>
      <c r="B5" s="3">
        <v>604</v>
      </c>
      <c r="C5" s="3">
        <v>641</v>
      </c>
      <c r="D5" s="53">
        <v>650</v>
      </c>
      <c r="E5" s="77">
        <v>656</v>
      </c>
    </row>
    <row r="6" spans="1:5">
      <c r="A6" s="4" t="s">
        <v>122</v>
      </c>
      <c r="B6" s="3">
        <v>298</v>
      </c>
      <c r="C6" s="3">
        <v>286</v>
      </c>
      <c r="D6" s="53">
        <v>278</v>
      </c>
      <c r="E6" s="77">
        <v>261</v>
      </c>
    </row>
    <row r="7" spans="1:5">
      <c r="A7" s="6" t="s">
        <v>121</v>
      </c>
      <c r="B7" s="3">
        <v>147</v>
      </c>
      <c r="C7" s="3">
        <v>142</v>
      </c>
      <c r="D7" s="53">
        <v>143</v>
      </c>
      <c r="E7" s="77">
        <v>138</v>
      </c>
    </row>
    <row r="8" spans="1:5">
      <c r="A8" s="6" t="s">
        <v>5</v>
      </c>
      <c r="B8" s="3"/>
      <c r="C8" s="2"/>
      <c r="D8" s="53"/>
      <c r="E8" s="2"/>
    </row>
    <row r="9" spans="1:5" s="14" customFormat="1" ht="22.5">
      <c r="A9" s="45" t="s">
        <v>120</v>
      </c>
      <c r="B9" s="53">
        <v>46</v>
      </c>
      <c r="C9" s="53">
        <v>64</v>
      </c>
      <c r="D9" s="53">
        <v>73</v>
      </c>
      <c r="E9" s="76">
        <v>72</v>
      </c>
    </row>
    <row r="10" spans="1:5">
      <c r="A10" s="75" t="s">
        <v>6</v>
      </c>
      <c r="B10" s="74">
        <v>2045</v>
      </c>
      <c r="C10" s="73">
        <v>2070</v>
      </c>
      <c r="D10" s="72">
        <v>2083</v>
      </c>
      <c r="E10" s="71">
        <f>SUM(E9+E3)</f>
        <v>2231</v>
      </c>
    </row>
    <row r="11" spans="1:5" s="14" customFormat="1" ht="22.5">
      <c r="A11" s="38" t="s">
        <v>119</v>
      </c>
      <c r="B11" s="53">
        <v>4905</v>
      </c>
      <c r="C11" s="53">
        <v>5313</v>
      </c>
      <c r="D11" s="53">
        <v>5364</v>
      </c>
      <c r="E11" s="2">
        <v>5483</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967EE-F0B2-45FC-BB3B-7DF4DD75B57B}">
  <sheetPr codeName="Munka9"/>
  <dimension ref="A1:D8"/>
  <sheetViews>
    <sheetView zoomScaleNormal="100" workbookViewId="0"/>
  </sheetViews>
  <sheetFormatPr defaultRowHeight="11.25"/>
  <cols>
    <col min="1" max="1" width="50.7109375" style="1" customWidth="1"/>
    <col min="2" max="4" width="12.42578125" style="1" customWidth="1"/>
    <col min="5" max="16384" width="9.140625" style="1"/>
  </cols>
  <sheetData>
    <row r="1" spans="1:4" ht="12" thickBot="1">
      <c r="A1" s="31" t="s">
        <v>133</v>
      </c>
      <c r="B1" s="82"/>
      <c r="D1" s="30"/>
    </row>
    <row r="2" spans="1:4">
      <c r="A2" s="81" t="s">
        <v>14</v>
      </c>
      <c r="B2" s="27">
        <v>2005</v>
      </c>
      <c r="C2" s="27">
        <v>2006</v>
      </c>
      <c r="D2" s="80">
        <v>2007</v>
      </c>
    </row>
    <row r="3" spans="1:4" s="14" customFormat="1" ht="22.5">
      <c r="A3" s="37" t="s">
        <v>132</v>
      </c>
      <c r="B3" s="79">
        <v>456763.9</v>
      </c>
      <c r="C3" s="79">
        <v>507497.28</v>
      </c>
      <c r="D3" s="79">
        <v>460868.39</v>
      </c>
    </row>
    <row r="4" spans="1:4">
      <c r="A4" s="78" t="s">
        <v>131</v>
      </c>
      <c r="B4" s="79">
        <v>366217.1</v>
      </c>
      <c r="C4" s="79">
        <v>402222.98</v>
      </c>
      <c r="D4" s="79">
        <v>339384.11</v>
      </c>
    </row>
    <row r="5" spans="1:4" ht="22.5">
      <c r="A5" s="37" t="s">
        <v>130</v>
      </c>
      <c r="B5" s="79">
        <v>19.819385901556579</v>
      </c>
      <c r="C5" s="79">
        <v>20.74455453239079</v>
      </c>
      <c r="D5" s="79">
        <v>26.348055678108018</v>
      </c>
    </row>
    <row r="6" spans="1:4">
      <c r="A6" s="78" t="s">
        <v>129</v>
      </c>
      <c r="B6" s="79">
        <v>4.0999999999999996</v>
      </c>
      <c r="C6" s="79">
        <v>3.7774744329664189</v>
      </c>
      <c r="D6" s="79">
        <v>4.1813629266264067</v>
      </c>
    </row>
    <row r="7" spans="1:4">
      <c r="A7" s="37" t="s">
        <v>128</v>
      </c>
      <c r="B7" s="79">
        <v>76.141109225137967</v>
      </c>
      <c r="C7" s="79">
        <v>75.478709954859269</v>
      </c>
      <c r="D7" s="79">
        <v>69.460880144112295</v>
      </c>
    </row>
    <row r="8" spans="1:4">
      <c r="A8" s="32" t="s">
        <v>127</v>
      </c>
      <c r="B8" s="79">
        <v>108.6</v>
      </c>
      <c r="C8" s="79">
        <v>103.8</v>
      </c>
      <c r="D8" s="79">
        <v>117.4</v>
      </c>
    </row>
  </sheetData>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43</vt:i4>
      </vt:variant>
    </vt:vector>
  </HeadingPairs>
  <TitlesOfParts>
    <vt:vector size="43" baseType="lpstr">
      <vt:lpstr>Table of Contents</vt:lpstr>
      <vt:lpstr>3.4.1.</vt:lpstr>
      <vt:lpstr>3.4.2.</vt:lpstr>
      <vt:lpstr>3.4.3.</vt:lpstr>
      <vt:lpstr>3.4.4.</vt:lpstr>
      <vt:lpstr>3.4.5.</vt:lpstr>
      <vt:lpstr>3.4.6.</vt:lpstr>
      <vt:lpstr>3.4.7.</vt:lpstr>
      <vt:lpstr>3.4.8.</vt:lpstr>
      <vt:lpstr>3.4.9.</vt:lpstr>
      <vt:lpstr>3.4.10.</vt:lpstr>
      <vt:lpstr>3.4.11.</vt:lpstr>
      <vt:lpstr>3.4.12.</vt:lpstr>
      <vt:lpstr>3.4.13.</vt:lpstr>
      <vt:lpstr>3.4.14.</vt:lpstr>
      <vt:lpstr>3.4.15.</vt:lpstr>
      <vt:lpstr>3.4.16.</vt:lpstr>
      <vt:lpstr>3.4.17.</vt:lpstr>
      <vt:lpstr>3.4.18.</vt:lpstr>
      <vt:lpstr>3.4.19.</vt:lpstr>
      <vt:lpstr>3.4.20.</vt:lpstr>
      <vt:lpstr>3.4.21.</vt:lpstr>
      <vt:lpstr>3.4.22.</vt:lpstr>
      <vt:lpstr>3.4.23.</vt:lpstr>
      <vt:lpstr>3.4.24.</vt:lpstr>
      <vt:lpstr>3.4.25.</vt:lpstr>
      <vt:lpstr>3.4.26.</vt:lpstr>
      <vt:lpstr>3.4.27.</vt:lpstr>
      <vt:lpstr>3.4.28.</vt:lpstr>
      <vt:lpstr>3.4.29.</vt:lpstr>
      <vt:lpstr>3.4.30.</vt:lpstr>
      <vt:lpstr>3.4.31.</vt:lpstr>
      <vt:lpstr>3.4.32.</vt:lpstr>
      <vt:lpstr>3.4.33.</vt:lpstr>
      <vt:lpstr>3.4.34.</vt:lpstr>
      <vt:lpstr>3.4.35.</vt:lpstr>
      <vt:lpstr>3.4.36.</vt:lpstr>
      <vt:lpstr>3.4.37.</vt:lpstr>
      <vt:lpstr>3.4.38.</vt:lpstr>
      <vt:lpstr>3.4.39.</vt:lpstr>
      <vt:lpstr>3.4.40.</vt:lpstr>
      <vt:lpstr>3.4.41.</vt:lpstr>
      <vt:lpstr>3.4.42.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2025-03-13T17:12:42Z</dcterms:created>
  <dcterms:modified xsi:type="dcterms:W3CDTF">2025-03-13T17:12:43Z</dcterms:modified>
</cp:coreProperties>
</file>