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omments3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B36F92D2-D0FF-4C70-B73C-9D56D0993C08}" xr6:coauthVersionLast="36" xr6:coauthVersionMax="36" xr10:uidLastSave="{00000000-0000-0000-0000-000000000000}"/>
  <bookViews>
    <workbookView xWindow="0" yWindow="0" windowWidth="28800" windowHeight="11625" xr2:uid="{41C654F9-47E1-424D-BC5A-1E07A1B1C604}"/>
  </bookViews>
  <sheets>
    <sheet name="Table of Contents" sheetId="72" r:id="rId1"/>
    <sheet name="7.1." sheetId="2" r:id="rId2"/>
    <sheet name="7.2." sheetId="3" r:id="rId3"/>
    <sheet name="7.3." sheetId="4" r:id="rId4"/>
    <sheet name="7.4." sheetId="5" r:id="rId5"/>
    <sheet name="7.5." sheetId="6" r:id="rId6"/>
    <sheet name="7.6." sheetId="7" r:id="rId7"/>
    <sheet name="7.7." sheetId="8" r:id="rId8"/>
    <sheet name="7.8." sheetId="9" r:id="rId9"/>
    <sheet name="7.9." sheetId="10" r:id="rId10"/>
    <sheet name="7.10." sheetId="11" r:id="rId11"/>
    <sheet name="7.11." sheetId="12" r:id="rId12"/>
    <sheet name="7.12." sheetId="13" r:id="rId13"/>
    <sheet name="7.13." sheetId="14" r:id="rId14"/>
    <sheet name="7.14." sheetId="15" r:id="rId15"/>
    <sheet name="7.15." sheetId="16" r:id="rId16"/>
    <sheet name="7.16." sheetId="17" r:id="rId17"/>
    <sheet name="7.17." sheetId="18" r:id="rId18"/>
    <sheet name="7.18." sheetId="19" r:id="rId19"/>
    <sheet name="7.19." sheetId="20" r:id="rId20"/>
    <sheet name="7.20." sheetId="21" r:id="rId21"/>
    <sheet name="7.21." sheetId="22" r:id="rId22"/>
    <sheet name="7.22." sheetId="23" r:id="rId23"/>
    <sheet name="7.23." sheetId="24" r:id="rId24"/>
    <sheet name="7.24." sheetId="25" r:id="rId25"/>
    <sheet name="7.25." sheetId="26" r:id="rId26"/>
    <sheet name="7.26." sheetId="27" r:id="rId27"/>
    <sheet name="7.27." sheetId="28" r:id="rId28"/>
    <sheet name="7.28." sheetId="29" r:id="rId29"/>
    <sheet name="7.29." sheetId="30" r:id="rId30"/>
    <sheet name="7.30." sheetId="31" r:id="rId31"/>
    <sheet name="7.31." sheetId="32" r:id="rId32"/>
    <sheet name="7.32." sheetId="33" r:id="rId33"/>
    <sheet name="7.33." sheetId="34" r:id="rId34"/>
    <sheet name="7.34." sheetId="35" r:id="rId35"/>
    <sheet name="7.35." sheetId="36" r:id="rId36"/>
    <sheet name="7.36." sheetId="37" r:id="rId37"/>
    <sheet name="7.37." sheetId="38" r:id="rId38"/>
    <sheet name="7.38." sheetId="39" r:id="rId39"/>
    <sheet name="7.39." sheetId="40" r:id="rId40"/>
    <sheet name="7.40." sheetId="41" r:id="rId41"/>
    <sheet name="7.41." sheetId="42" r:id="rId42"/>
    <sheet name="7.42." sheetId="43" r:id="rId43"/>
    <sheet name="7.43." sheetId="44" r:id="rId44"/>
    <sheet name="7.44." sheetId="45" r:id="rId45"/>
    <sheet name="7.45." sheetId="46" r:id="rId46"/>
    <sheet name="7.46." sheetId="47" r:id="rId47"/>
    <sheet name="7.47." sheetId="48" r:id="rId48"/>
    <sheet name="7.48." sheetId="49" r:id="rId49"/>
    <sheet name="7.49." sheetId="50" r:id="rId50"/>
    <sheet name="7.50." sheetId="51" r:id="rId51"/>
    <sheet name="7.51." sheetId="52" r:id="rId52"/>
    <sheet name="7.52." sheetId="53" r:id="rId53"/>
    <sheet name="7.53." sheetId="54" r:id="rId54"/>
    <sheet name="7.54." sheetId="55" r:id="rId55"/>
    <sheet name="7.55." sheetId="56" r:id="rId56"/>
    <sheet name="7.56." sheetId="57" r:id="rId57"/>
    <sheet name="7.57." sheetId="58" r:id="rId58"/>
    <sheet name="7.58." sheetId="59" r:id="rId59"/>
    <sheet name="7.59." sheetId="60" r:id="rId60"/>
    <sheet name="7.60." sheetId="61" r:id="rId61"/>
    <sheet name="7.61." sheetId="62" r:id="rId62"/>
    <sheet name="7.62." sheetId="63" r:id="rId63"/>
    <sheet name="7.63." sheetId="64" r:id="rId64"/>
    <sheet name="7.64." sheetId="65" r:id="rId65"/>
    <sheet name="7.65." sheetId="66" r:id="rId66"/>
    <sheet name="7.66." sheetId="67" r:id="rId67"/>
    <sheet name="7.67." sheetId="68" r:id="rId68"/>
    <sheet name="7.68." sheetId="69" r:id="rId69"/>
    <sheet name="7.69." sheetId="70" r:id="rId70"/>
    <sheet name="7.70." sheetId="71" r:id="rId7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66" l="1"/>
  <c r="C18" i="66"/>
  <c r="D18" i="66"/>
  <c r="E18" i="66"/>
  <c r="F18" i="66"/>
  <c r="B31" i="66"/>
  <c r="C31" i="66"/>
  <c r="D31" i="66"/>
  <c r="E31" i="66"/>
  <c r="F31" i="66"/>
  <c r="D5" i="65"/>
  <c r="D6" i="65"/>
  <c r="D8" i="65"/>
  <c r="D9" i="65"/>
  <c r="D10" i="65"/>
  <c r="D12" i="65"/>
  <c r="D13" i="65"/>
  <c r="D14" i="65"/>
  <c r="D16" i="65"/>
  <c r="D17" i="65"/>
  <c r="D19" i="65" s="1"/>
  <c r="D18" i="65"/>
  <c r="C20" i="65"/>
  <c r="D21" i="65"/>
  <c r="D22" i="65"/>
  <c r="D23" i="65"/>
  <c r="D25" i="65"/>
  <c r="D26" i="65"/>
  <c r="D27" i="65"/>
  <c r="D29" i="65"/>
  <c r="D31" i="65"/>
  <c r="D32" i="65"/>
  <c r="I4" i="63"/>
  <c r="I5" i="63"/>
  <c r="B6" i="63"/>
  <c r="C6" i="63"/>
  <c r="D6" i="63"/>
  <c r="E6" i="63"/>
  <c r="F6" i="63"/>
  <c r="G6" i="63"/>
  <c r="H6" i="63"/>
  <c r="I6" i="63"/>
  <c r="I7" i="63"/>
  <c r="I8" i="63"/>
  <c r="I9" i="63"/>
  <c r="B10" i="63"/>
  <c r="C10" i="63"/>
  <c r="D10" i="63"/>
  <c r="E10" i="63"/>
  <c r="F10" i="63"/>
  <c r="G10" i="63"/>
  <c r="H10" i="63"/>
  <c r="I11" i="63"/>
  <c r="I12" i="63"/>
  <c r="I14" i="63" s="1"/>
  <c r="I13" i="63"/>
  <c r="B14" i="63"/>
  <c r="C14" i="63"/>
  <c r="D14" i="63"/>
  <c r="D19" i="63" s="1"/>
  <c r="E14" i="63"/>
  <c r="F14" i="63"/>
  <c r="G14" i="63"/>
  <c r="H14" i="63"/>
  <c r="H19" i="63" s="1"/>
  <c r="I15" i="63"/>
  <c r="I16" i="63"/>
  <c r="I17" i="63"/>
  <c r="B18" i="63"/>
  <c r="C18" i="63"/>
  <c r="D18" i="63"/>
  <c r="E18" i="63"/>
  <c r="F18" i="63"/>
  <c r="G18" i="63"/>
  <c r="H18" i="63"/>
  <c r="I18" i="63"/>
  <c r="B19" i="63"/>
  <c r="I20" i="63"/>
  <c r="I21" i="63"/>
  <c r="I22" i="63"/>
  <c r="B23" i="63"/>
  <c r="C23" i="63"/>
  <c r="D23" i="63"/>
  <c r="E23" i="63"/>
  <c r="F23" i="63"/>
  <c r="G23" i="63"/>
  <c r="H23" i="63"/>
  <c r="I24" i="63"/>
  <c r="I25" i="63"/>
  <c r="I26" i="63"/>
  <c r="B27" i="63"/>
  <c r="C27" i="63"/>
  <c r="D27" i="63"/>
  <c r="E27" i="63"/>
  <c r="F27" i="63"/>
  <c r="G27" i="63"/>
  <c r="H27" i="63"/>
  <c r="H32" i="63" s="1"/>
  <c r="I28" i="63"/>
  <c r="I29" i="63"/>
  <c r="I30" i="63"/>
  <c r="B31" i="63"/>
  <c r="C31" i="63"/>
  <c r="D31" i="63"/>
  <c r="E31" i="63"/>
  <c r="F31" i="63"/>
  <c r="G31" i="63"/>
  <c r="H31" i="63"/>
  <c r="J3" i="62"/>
  <c r="X3" i="62"/>
  <c r="AD3" i="62" s="1"/>
  <c r="AC3" i="62"/>
  <c r="J4" i="62"/>
  <c r="X4" i="62"/>
  <c r="AD4" i="62" s="1"/>
  <c r="AC4" i="62"/>
  <c r="B5" i="62"/>
  <c r="C5" i="62"/>
  <c r="D5" i="62"/>
  <c r="J5" i="62" s="1"/>
  <c r="E5" i="62"/>
  <c r="F5" i="62"/>
  <c r="G5" i="62"/>
  <c r="H5" i="62"/>
  <c r="I5" i="62"/>
  <c r="K5" i="62"/>
  <c r="L5" i="62"/>
  <c r="M5" i="62"/>
  <c r="N5" i="62"/>
  <c r="O5" i="62"/>
  <c r="P5" i="62"/>
  <c r="Q5" i="62"/>
  <c r="R5" i="62"/>
  <c r="S5" i="62"/>
  <c r="T5" i="62"/>
  <c r="U5" i="62"/>
  <c r="V5" i="62"/>
  <c r="W5" i="62"/>
  <c r="Y5" i="62"/>
  <c r="Z5" i="62"/>
  <c r="AA5" i="62"/>
  <c r="AB5" i="62"/>
  <c r="J6" i="62"/>
  <c r="AD6" i="62" s="1"/>
  <c r="X6" i="62"/>
  <c r="AC6" i="62"/>
  <c r="J7" i="62"/>
  <c r="X7" i="62"/>
  <c r="AC7" i="62"/>
  <c r="J8" i="62"/>
  <c r="AD8" i="62" s="1"/>
  <c r="X8" i="62"/>
  <c r="AC8" i="62"/>
  <c r="B9" i="62"/>
  <c r="C9" i="62"/>
  <c r="D9" i="62"/>
  <c r="E9" i="62"/>
  <c r="F9" i="62"/>
  <c r="G9" i="62"/>
  <c r="H9" i="62"/>
  <c r="I9" i="62"/>
  <c r="I18" i="62" s="1"/>
  <c r="K9" i="62"/>
  <c r="L9" i="62"/>
  <c r="M9" i="62"/>
  <c r="N9" i="62"/>
  <c r="N18" i="62" s="1"/>
  <c r="O9" i="62"/>
  <c r="P9" i="62"/>
  <c r="Q9" i="62"/>
  <c r="R9" i="62"/>
  <c r="R18" i="62" s="1"/>
  <c r="S9" i="62"/>
  <c r="T9" i="62"/>
  <c r="U9" i="62"/>
  <c r="V9" i="62"/>
  <c r="W9" i="62"/>
  <c r="Y9" i="62"/>
  <c r="Z9" i="62"/>
  <c r="AA9" i="62"/>
  <c r="AC9" i="62" s="1"/>
  <c r="AB9" i="62"/>
  <c r="J10" i="62"/>
  <c r="X10" i="62"/>
  <c r="AD10" i="62" s="1"/>
  <c r="AE10" i="62" s="1"/>
  <c r="AC10" i="62"/>
  <c r="J11" i="62"/>
  <c r="AD11" i="62" s="1"/>
  <c r="X11" i="62"/>
  <c r="AC11" i="62"/>
  <c r="J12" i="62"/>
  <c r="X12" i="62"/>
  <c r="AD12" i="62" s="1"/>
  <c r="AC12" i="62"/>
  <c r="B13" i="62"/>
  <c r="C13" i="62"/>
  <c r="D13" i="62"/>
  <c r="D18" i="62" s="1"/>
  <c r="D32" i="62" s="1"/>
  <c r="E13" i="62"/>
  <c r="F13" i="62"/>
  <c r="F18" i="62" s="1"/>
  <c r="G13" i="62"/>
  <c r="H13" i="62"/>
  <c r="I13" i="62"/>
  <c r="K13" i="62"/>
  <c r="X13" i="62" s="1"/>
  <c r="L13" i="62"/>
  <c r="M13" i="62"/>
  <c r="N13" i="62"/>
  <c r="O13" i="62"/>
  <c r="P13" i="62"/>
  <c r="Q13" i="62"/>
  <c r="R13" i="62"/>
  <c r="S13" i="62"/>
  <c r="T13" i="62"/>
  <c r="U13" i="62"/>
  <c r="U18" i="62" s="1"/>
  <c r="V13" i="62"/>
  <c r="W13" i="62"/>
  <c r="Y13" i="62"/>
  <c r="Z13" i="62"/>
  <c r="AA13" i="62"/>
  <c r="AB13" i="62"/>
  <c r="J14" i="62"/>
  <c r="X14" i="62"/>
  <c r="AC14" i="62"/>
  <c r="J15" i="62"/>
  <c r="X15" i="62"/>
  <c r="AC15" i="62"/>
  <c r="J16" i="62"/>
  <c r="AD16" i="62" s="1"/>
  <c r="X16" i="62"/>
  <c r="AC16" i="62"/>
  <c r="B17" i="62"/>
  <c r="C17" i="62"/>
  <c r="C18" i="62" s="1"/>
  <c r="D17" i="62"/>
  <c r="E17" i="62"/>
  <c r="F17" i="62"/>
  <c r="G17" i="62"/>
  <c r="G18" i="62" s="1"/>
  <c r="H17" i="62"/>
  <c r="I17" i="62"/>
  <c r="K17" i="62"/>
  <c r="L17" i="62"/>
  <c r="M17" i="62"/>
  <c r="N17" i="62"/>
  <c r="O17" i="62"/>
  <c r="P17" i="62"/>
  <c r="Q17" i="62"/>
  <c r="R17" i="62"/>
  <c r="S17" i="62"/>
  <c r="T17" i="62"/>
  <c r="T18" i="62" s="1"/>
  <c r="T32" i="62" s="1"/>
  <c r="U17" i="62"/>
  <c r="V17" i="62"/>
  <c r="W17" i="62"/>
  <c r="Y17" i="62"/>
  <c r="Z17" i="62"/>
  <c r="AA17" i="62"/>
  <c r="AA18" i="62" s="1"/>
  <c r="AB17" i="62"/>
  <c r="B18" i="62"/>
  <c r="E18" i="62"/>
  <c r="H18" i="62"/>
  <c r="H32" i="62" s="1"/>
  <c r="M18" i="62"/>
  <c r="Q18" i="62"/>
  <c r="V18" i="62"/>
  <c r="Z18" i="62"/>
  <c r="J19" i="62"/>
  <c r="X19" i="62"/>
  <c r="AC19" i="62"/>
  <c r="J20" i="62"/>
  <c r="X20" i="62"/>
  <c r="AC20" i="62"/>
  <c r="J21" i="62"/>
  <c r="AD21" i="62" s="1"/>
  <c r="AE21" i="62" s="1"/>
  <c r="X21" i="62"/>
  <c r="AC21" i="62"/>
  <c r="B22" i="62"/>
  <c r="C22" i="62"/>
  <c r="D22" i="62"/>
  <c r="E22" i="62"/>
  <c r="F22" i="62"/>
  <c r="G22" i="62"/>
  <c r="H22" i="62"/>
  <c r="I22" i="62"/>
  <c r="K22" i="62"/>
  <c r="L22" i="62"/>
  <c r="M22" i="62"/>
  <c r="N22" i="62"/>
  <c r="O22" i="62"/>
  <c r="P22" i="62"/>
  <c r="P31" i="62" s="1"/>
  <c r="Q22" i="62"/>
  <c r="R22" i="62"/>
  <c r="S22" i="62"/>
  <c r="T22" i="62"/>
  <c r="U22" i="62"/>
  <c r="V22" i="62"/>
  <c r="W22" i="62"/>
  <c r="Y22" i="62"/>
  <c r="Y31" i="62" s="1"/>
  <c r="Z22" i="62"/>
  <c r="AA22" i="62"/>
  <c r="AB22" i="62"/>
  <c r="J23" i="62"/>
  <c r="X23" i="62"/>
  <c r="AC23" i="62"/>
  <c r="J24" i="62"/>
  <c r="X24" i="62"/>
  <c r="AD24" i="62" s="1"/>
  <c r="AE24" i="62" s="1"/>
  <c r="AC24" i="62"/>
  <c r="J25" i="62"/>
  <c r="X25" i="62"/>
  <c r="AD25" i="62" s="1"/>
  <c r="AC25" i="62"/>
  <c r="B26" i="62"/>
  <c r="C26" i="62"/>
  <c r="D26" i="62"/>
  <c r="E26" i="62"/>
  <c r="F26" i="62"/>
  <c r="G26" i="62"/>
  <c r="H26" i="62"/>
  <c r="I26" i="62"/>
  <c r="K26" i="62"/>
  <c r="L26" i="62"/>
  <c r="M26" i="62"/>
  <c r="N26" i="62"/>
  <c r="O26" i="62"/>
  <c r="P26" i="62"/>
  <c r="Q26" i="62"/>
  <c r="R26" i="62"/>
  <c r="S26" i="62"/>
  <c r="T26" i="62"/>
  <c r="U26" i="62"/>
  <c r="V26" i="62"/>
  <c r="W26" i="62"/>
  <c r="Y26" i="62"/>
  <c r="Z26" i="62"/>
  <c r="AA26" i="62"/>
  <c r="AB26" i="62"/>
  <c r="J27" i="62"/>
  <c r="X27" i="62"/>
  <c r="AC27" i="62"/>
  <c r="J28" i="62"/>
  <c r="X28" i="62"/>
  <c r="AD28" i="62" s="1"/>
  <c r="AC28" i="62"/>
  <c r="J29" i="62"/>
  <c r="X29" i="62"/>
  <c r="AC29" i="62"/>
  <c r="B30" i="62"/>
  <c r="C30" i="62"/>
  <c r="D30" i="62"/>
  <c r="E30" i="62"/>
  <c r="F30" i="62"/>
  <c r="G30" i="62"/>
  <c r="H30" i="62"/>
  <c r="I30" i="62"/>
  <c r="K30" i="62"/>
  <c r="L30" i="62"/>
  <c r="M30" i="62"/>
  <c r="M31" i="62" s="1"/>
  <c r="M32" i="62" s="1"/>
  <c r="N30" i="62"/>
  <c r="O30" i="62"/>
  <c r="P30" i="62"/>
  <c r="Q30" i="62"/>
  <c r="Q31" i="62" s="1"/>
  <c r="R30" i="62"/>
  <c r="S30" i="62"/>
  <c r="T30" i="62"/>
  <c r="U30" i="62"/>
  <c r="U31" i="62" s="1"/>
  <c r="V30" i="62"/>
  <c r="W30" i="62"/>
  <c r="Y30" i="62"/>
  <c r="Z30" i="62"/>
  <c r="AA30" i="62"/>
  <c r="AB30" i="62"/>
  <c r="C31" i="62"/>
  <c r="D31" i="62"/>
  <c r="G31" i="62"/>
  <c r="H31" i="62"/>
  <c r="L31" i="62"/>
  <c r="T31" i="62"/>
  <c r="AB31" i="62"/>
  <c r="B18" i="57"/>
  <c r="C18" i="57"/>
  <c r="D18" i="57"/>
  <c r="E18" i="57"/>
  <c r="B31" i="57"/>
  <c r="C31" i="57"/>
  <c r="D31" i="57"/>
  <c r="E31" i="57"/>
  <c r="B33" i="55"/>
  <c r="C33" i="55"/>
  <c r="D33" i="55"/>
  <c r="E33" i="55"/>
  <c r="G33" i="55"/>
  <c r="H33" i="55"/>
  <c r="I33" i="55"/>
  <c r="J33" i="55"/>
  <c r="F4" i="52"/>
  <c r="F5" i="52"/>
  <c r="F6" i="52"/>
  <c r="F7" i="52"/>
  <c r="F8" i="52"/>
  <c r="F9" i="52"/>
  <c r="F10" i="52"/>
  <c r="F11" i="52"/>
  <c r="F12" i="52"/>
  <c r="F13" i="52"/>
  <c r="F14" i="52"/>
  <c r="F15" i="52"/>
  <c r="F16" i="52"/>
  <c r="F17" i="52"/>
  <c r="F18" i="52"/>
  <c r="E19" i="52"/>
  <c r="F19" i="52"/>
  <c r="F20" i="52"/>
  <c r="F21" i="52"/>
  <c r="F22" i="52"/>
  <c r="F23" i="52"/>
  <c r="F24" i="52"/>
  <c r="F25" i="52"/>
  <c r="F26" i="52"/>
  <c r="F27" i="52"/>
  <c r="F28" i="52"/>
  <c r="F29" i="52"/>
  <c r="F30" i="52"/>
  <c r="F31" i="52"/>
  <c r="F32" i="52"/>
  <c r="F33" i="52"/>
  <c r="B7" i="47"/>
  <c r="B11" i="47"/>
  <c r="B20" i="47" s="1"/>
  <c r="C20" i="47"/>
  <c r="D20" i="47"/>
  <c r="E20" i="47"/>
  <c r="F20" i="47"/>
  <c r="G20" i="47"/>
  <c r="B33" i="47"/>
  <c r="C33" i="47"/>
  <c r="D33" i="47"/>
  <c r="E33" i="47"/>
  <c r="F33" i="47"/>
  <c r="G33" i="47"/>
  <c r="B20" i="39"/>
  <c r="C20" i="39"/>
  <c r="C34" i="39" s="1"/>
  <c r="D20" i="39"/>
  <c r="E20" i="39"/>
  <c r="F20" i="39"/>
  <c r="G20" i="39"/>
  <c r="G34" i="39" s="1"/>
  <c r="H20" i="39"/>
  <c r="I20" i="39"/>
  <c r="J20" i="39"/>
  <c r="B33" i="39"/>
  <c r="B34" i="39" s="1"/>
  <c r="C33" i="39"/>
  <c r="D33" i="39"/>
  <c r="E33" i="39"/>
  <c r="F33" i="39"/>
  <c r="F34" i="39" s="1"/>
  <c r="G33" i="39"/>
  <c r="H33" i="39"/>
  <c r="I33" i="39"/>
  <c r="J33" i="39"/>
  <c r="J34" i="39" s="1"/>
  <c r="D34" i="39"/>
  <c r="E34" i="39"/>
  <c r="H34" i="39"/>
  <c r="I34" i="39"/>
  <c r="B5" i="30"/>
  <c r="C5" i="30"/>
  <c r="D5" i="30"/>
  <c r="D32" i="30" s="1"/>
  <c r="E5" i="30"/>
  <c r="F5" i="30"/>
  <c r="B9" i="30"/>
  <c r="B18" i="30" s="1"/>
  <c r="C9" i="30"/>
  <c r="C18" i="30" s="1"/>
  <c r="D9" i="30"/>
  <c r="E9" i="30"/>
  <c r="F9" i="30"/>
  <c r="F18" i="30" s="1"/>
  <c r="F32" i="30" s="1"/>
  <c r="B13" i="30"/>
  <c r="C13" i="30"/>
  <c r="D13" i="30"/>
  <c r="E13" i="30"/>
  <c r="E18" i="30" s="1"/>
  <c r="E32" i="30" s="1"/>
  <c r="F13" i="30"/>
  <c r="B17" i="30"/>
  <c r="C17" i="30"/>
  <c r="D17" i="30"/>
  <c r="E17" i="30"/>
  <c r="F17" i="30"/>
  <c r="D18" i="30"/>
  <c r="B22" i="30"/>
  <c r="B31" i="30" s="1"/>
  <c r="C22" i="30"/>
  <c r="C31" i="30" s="1"/>
  <c r="D22" i="30"/>
  <c r="E22" i="30"/>
  <c r="F22" i="30"/>
  <c r="F31" i="30" s="1"/>
  <c r="B26" i="30"/>
  <c r="C26" i="30"/>
  <c r="D26" i="30"/>
  <c r="E26" i="30"/>
  <c r="E31" i="30" s="1"/>
  <c r="F26" i="30"/>
  <c r="B30" i="30"/>
  <c r="C30" i="30"/>
  <c r="D30" i="30"/>
  <c r="E30" i="30"/>
  <c r="F30" i="30"/>
  <c r="D31" i="30"/>
  <c r="D3" i="29"/>
  <c r="F3" i="29" s="1"/>
  <c r="D4" i="29"/>
  <c r="F4" i="29" s="1"/>
  <c r="B5" i="29"/>
  <c r="C5" i="29"/>
  <c r="C32" i="29" s="1"/>
  <c r="E5" i="29"/>
  <c r="D6" i="29"/>
  <c r="F6" i="29" s="1"/>
  <c r="D7" i="29"/>
  <c r="F7" i="29"/>
  <c r="D8" i="29"/>
  <c r="F8" i="29" s="1"/>
  <c r="B9" i="29"/>
  <c r="C9" i="29"/>
  <c r="C18" i="29" s="1"/>
  <c r="E9" i="29"/>
  <c r="D10" i="29"/>
  <c r="F10" i="29" s="1"/>
  <c r="D11" i="29"/>
  <c r="F11" i="29" s="1"/>
  <c r="D12" i="29"/>
  <c r="F12" i="29" s="1"/>
  <c r="B13" i="29"/>
  <c r="C13" i="29"/>
  <c r="E13" i="29"/>
  <c r="E18" i="29" s="1"/>
  <c r="E32" i="29" s="1"/>
  <c r="D14" i="29"/>
  <c r="F14" i="29" s="1"/>
  <c r="D15" i="29"/>
  <c r="F15" i="29" s="1"/>
  <c r="D16" i="29"/>
  <c r="F16" i="29"/>
  <c r="B17" i="29"/>
  <c r="C17" i="29"/>
  <c r="E17" i="29"/>
  <c r="B18" i="29"/>
  <c r="D19" i="29"/>
  <c r="F19" i="29" s="1"/>
  <c r="D20" i="29"/>
  <c r="F20" i="29" s="1"/>
  <c r="D21" i="29"/>
  <c r="F21" i="29" s="1"/>
  <c r="B22" i="29"/>
  <c r="C22" i="29"/>
  <c r="C31" i="29" s="1"/>
  <c r="D22" i="29"/>
  <c r="E22" i="29"/>
  <c r="D23" i="29"/>
  <c r="F23" i="29" s="1"/>
  <c r="D24" i="29"/>
  <c r="F24" i="29" s="1"/>
  <c r="D25" i="29"/>
  <c r="F25" i="29" s="1"/>
  <c r="B26" i="29"/>
  <c r="C26" i="29"/>
  <c r="E26" i="29"/>
  <c r="E31" i="29" s="1"/>
  <c r="D27" i="29"/>
  <c r="F27" i="29" s="1"/>
  <c r="D28" i="29"/>
  <c r="F28" i="29" s="1"/>
  <c r="D29" i="29"/>
  <c r="F29" i="29" s="1"/>
  <c r="B30" i="29"/>
  <c r="C30" i="29"/>
  <c r="E30" i="29"/>
  <c r="B31" i="29"/>
  <c r="B32" i="29"/>
  <c r="B18" i="28"/>
  <c r="C18" i="28"/>
  <c r="C33" i="28" s="1"/>
  <c r="D18" i="28"/>
  <c r="B31" i="28"/>
  <c r="C31" i="28"/>
  <c r="D31" i="28"/>
  <c r="C34" i="22"/>
  <c r="B18" i="21"/>
  <c r="C18" i="21"/>
  <c r="D18" i="21"/>
  <c r="E18" i="21"/>
  <c r="F18" i="21"/>
  <c r="G18" i="21"/>
  <c r="H18" i="21"/>
  <c r="B31" i="21"/>
  <c r="C31" i="21"/>
  <c r="D31" i="21"/>
  <c r="E31" i="21"/>
  <c r="F31" i="21"/>
  <c r="G31" i="21"/>
  <c r="H31" i="21"/>
  <c r="B6" i="18"/>
  <c r="C6" i="18"/>
  <c r="E6" i="18"/>
  <c r="F6" i="18"/>
  <c r="B10" i="18"/>
  <c r="C10" i="18"/>
  <c r="E10" i="18"/>
  <c r="F10" i="18"/>
  <c r="B14" i="18"/>
  <c r="C14" i="18"/>
  <c r="E14" i="18"/>
  <c r="F14" i="18"/>
  <c r="B18" i="18"/>
  <c r="C18" i="18"/>
  <c r="E18" i="18"/>
  <c r="F18" i="18"/>
  <c r="B23" i="18"/>
  <c r="C23" i="18"/>
  <c r="E23" i="18"/>
  <c r="F23" i="18"/>
  <c r="B27" i="18"/>
  <c r="C27" i="18"/>
  <c r="E27" i="18"/>
  <c r="F27" i="18"/>
  <c r="B31" i="18"/>
  <c r="C31" i="18"/>
  <c r="E31" i="18"/>
  <c r="F31" i="18"/>
  <c r="B33" i="18"/>
  <c r="C33" i="18"/>
  <c r="E33" i="18"/>
  <c r="F33" i="18"/>
  <c r="B5" i="17"/>
  <c r="B9" i="17"/>
  <c r="B13" i="17"/>
  <c r="B17" i="17"/>
  <c r="B22" i="17"/>
  <c r="B26" i="17"/>
  <c r="B30" i="17"/>
  <c r="H6" i="10"/>
  <c r="I6" i="10"/>
  <c r="H10" i="10"/>
  <c r="I10" i="10"/>
  <c r="H14" i="10"/>
  <c r="I14" i="10"/>
  <c r="H18" i="10"/>
  <c r="I18" i="10"/>
  <c r="E19" i="10"/>
  <c r="F19" i="10"/>
  <c r="G19" i="10"/>
  <c r="H19" i="10"/>
  <c r="H23" i="10"/>
  <c r="I23" i="10"/>
  <c r="H27" i="10"/>
  <c r="H32" i="10" s="1"/>
  <c r="I27" i="10"/>
  <c r="I32" i="10" s="1"/>
  <c r="H31" i="10"/>
  <c r="I31" i="10"/>
  <c r="E32" i="10"/>
  <c r="F32" i="10"/>
  <c r="G32" i="10"/>
  <c r="B19" i="5"/>
  <c r="C19" i="5"/>
  <c r="B32" i="5"/>
  <c r="C32" i="5"/>
  <c r="D28" i="65" l="1"/>
  <c r="D24" i="65"/>
  <c r="D33" i="65" s="1"/>
  <c r="D7" i="65"/>
  <c r="D11" i="65"/>
  <c r="D20" i="65" s="1"/>
  <c r="D15" i="65"/>
  <c r="F19" i="63"/>
  <c r="E19" i="63"/>
  <c r="D32" i="63"/>
  <c r="E32" i="63"/>
  <c r="I23" i="63"/>
  <c r="H33" i="63"/>
  <c r="G32" i="63"/>
  <c r="C32" i="63"/>
  <c r="I27" i="63"/>
  <c r="F32" i="63"/>
  <c r="F33" i="63" s="1"/>
  <c r="B32" i="63"/>
  <c r="B33" i="63" s="1"/>
  <c r="D33" i="63"/>
  <c r="I31" i="63"/>
  <c r="G19" i="63"/>
  <c r="C19" i="63"/>
  <c r="I10" i="63"/>
  <c r="I19" i="63" s="1"/>
  <c r="V31" i="62"/>
  <c r="R31" i="62"/>
  <c r="R32" i="62" s="1"/>
  <c r="N31" i="62"/>
  <c r="I31" i="62"/>
  <c r="I32" i="62" s="1"/>
  <c r="E31" i="62"/>
  <c r="E32" i="62" s="1"/>
  <c r="AA31" i="62"/>
  <c r="AE11" i="62"/>
  <c r="Y18" i="62"/>
  <c r="Y32" i="62" s="1"/>
  <c r="P18" i="62"/>
  <c r="P32" i="62" s="1"/>
  <c r="L18" i="62"/>
  <c r="L32" i="62" s="1"/>
  <c r="AE8" i="62"/>
  <c r="AE6" i="62"/>
  <c r="X5" i="62"/>
  <c r="AD5" i="62" s="1"/>
  <c r="B32" i="62"/>
  <c r="AD27" i="62"/>
  <c r="AE27" i="62" s="1"/>
  <c r="AD15" i="62"/>
  <c r="AB18" i="62"/>
  <c r="AB32" i="62" s="1"/>
  <c r="J30" i="62"/>
  <c r="AC30" i="62"/>
  <c r="U32" i="62"/>
  <c r="Q32" i="62"/>
  <c r="W31" i="62"/>
  <c r="S31" i="62"/>
  <c r="S32" i="62" s="1"/>
  <c r="O31" i="62"/>
  <c r="O32" i="62" s="1"/>
  <c r="X22" i="62"/>
  <c r="F31" i="62"/>
  <c r="F32" i="62" s="1"/>
  <c r="B31" i="62"/>
  <c r="W18" i="62"/>
  <c r="S18" i="62"/>
  <c r="O18" i="62"/>
  <c r="K18" i="62"/>
  <c r="V32" i="62"/>
  <c r="K31" i="62"/>
  <c r="AC26" i="62"/>
  <c r="AE25" i="62"/>
  <c r="W32" i="62"/>
  <c r="AC5" i="62"/>
  <c r="AE5" i="62" s="1"/>
  <c r="AE3" i="62"/>
  <c r="AE28" i="62"/>
  <c r="Z31" i="62"/>
  <c r="Z32" i="62" s="1"/>
  <c r="X30" i="62"/>
  <c r="AD29" i="62"/>
  <c r="AE29" i="62" s="1"/>
  <c r="J26" i="62"/>
  <c r="AD23" i="62"/>
  <c r="AE23" i="62" s="1"/>
  <c r="AD19" i="62"/>
  <c r="AE19" i="62" s="1"/>
  <c r="AE15" i="62"/>
  <c r="AC13" i="62"/>
  <c r="G32" i="62"/>
  <c r="N32" i="62"/>
  <c r="J31" i="62"/>
  <c r="X26" i="62"/>
  <c r="AD26" i="62" s="1"/>
  <c r="AE26" i="62" s="1"/>
  <c r="AC22" i="62"/>
  <c r="J22" i="62"/>
  <c r="AD22" i="62" s="1"/>
  <c r="AD20" i="62"/>
  <c r="AE20" i="62" s="1"/>
  <c r="AC17" i="62"/>
  <c r="AD14" i="62"/>
  <c r="AE14" i="62" s="1"/>
  <c r="J13" i="62"/>
  <c r="AD13" i="62" s="1"/>
  <c r="AE12" i="62"/>
  <c r="X9" i="62"/>
  <c r="J9" i="62"/>
  <c r="AD7" i="62"/>
  <c r="AE7" i="62" s="1"/>
  <c r="C32" i="30"/>
  <c r="B32" i="30"/>
  <c r="D5" i="29"/>
  <c r="D26" i="29"/>
  <c r="D31" i="29" s="1"/>
  <c r="F30" i="29"/>
  <c r="D30" i="29"/>
  <c r="F22" i="29"/>
  <c r="F17" i="29"/>
  <c r="F13" i="29"/>
  <c r="F18" i="29" s="1"/>
  <c r="F5" i="29"/>
  <c r="F9" i="29"/>
  <c r="D17" i="29"/>
  <c r="D13" i="29"/>
  <c r="D9" i="29"/>
  <c r="B32" i="17"/>
  <c r="I19" i="10"/>
  <c r="J18" i="62"/>
  <c r="C32" i="62"/>
  <c r="F26" i="29"/>
  <c r="K32" i="62"/>
  <c r="AE4" i="62"/>
  <c r="D34" i="65"/>
  <c r="AC18" i="62"/>
  <c r="AA32" i="62"/>
  <c r="AE16" i="62"/>
  <c r="AE13" i="62"/>
  <c r="AD9" i="62"/>
  <c r="AE9" i="62" s="1"/>
  <c r="X17" i="62"/>
  <c r="J17" i="62"/>
  <c r="E33" i="63" l="1"/>
  <c r="I32" i="63"/>
  <c r="I33" i="63" s="1"/>
  <c r="C33" i="63"/>
  <c r="G33" i="63"/>
  <c r="J32" i="62"/>
  <c r="AD32" i="62" s="1"/>
  <c r="AE32" i="62" s="1"/>
  <c r="AD30" i="62"/>
  <c r="AE30" i="62" s="1"/>
  <c r="X32" i="62"/>
  <c r="AD18" i="62"/>
  <c r="AE18" i="62" s="1"/>
  <c r="AD31" i="62"/>
  <c r="AC32" i="62"/>
  <c r="X18" i="62"/>
  <c r="X31" i="62"/>
  <c r="AE22" i="62"/>
  <c r="AC31" i="62"/>
  <c r="F31" i="29"/>
  <c r="F32" i="29" s="1"/>
  <c r="D18" i="29"/>
  <c r="D32" i="29" s="1"/>
  <c r="AD17" i="62"/>
  <c r="AE17" i="62" s="1"/>
  <c r="AE31" i="6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F0A5B1B-AA74-40C7-80DF-C6AC66C5CC3F}">
      <text>
        <r>
          <rPr>
            <sz val="8"/>
            <color indexed="81"/>
            <rFont val="Tahoma"/>
            <family val="2"/>
            <charset val="238"/>
          </rPr>
          <t>According to the administrative division of 1 January 2008.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99EF33C-700E-4C9C-A72F-C0ECB74A45E1}">
      <text>
        <r>
          <rPr>
            <sz val="8"/>
            <color indexed="81"/>
            <rFont val="Tahoma"/>
            <family val="2"/>
            <charset val="238"/>
          </rPr>
          <t>Source: Ministry of Education and Culture.</t>
        </r>
      </text>
    </comment>
    <comment ref="E2" authorId="0" shapeId="0" xr:uid="{A8DCEF07-E073-4066-8571-31E6A483149E}">
      <text>
        <r>
          <rPr>
            <sz val="8"/>
            <color indexed="81"/>
            <rFont val="Tahoma"/>
            <family val="2"/>
            <charset val="238"/>
          </rPr>
          <t>Excluding data on out door theatres.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D8E5791-4422-4018-BF28-3A1DFE8AB5CA}">
      <text>
        <r>
          <rPr>
            <sz val="8"/>
            <color indexed="81"/>
            <rFont val="Tahoma"/>
            <family val="2"/>
            <charset val="238"/>
          </rPr>
          <t xml:space="preserve">Source: Ministry of Justice and Law Enforcement, Prosecutor General's Office.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2C8EDF8-2B10-41F1-A1D5-37FAE444D5E5}">
      <text>
        <r>
          <rPr>
            <sz val="8"/>
            <color indexed="81"/>
            <rFont val="Tahoma"/>
            <family val="2"/>
            <charset val="238"/>
          </rPr>
          <t xml:space="preserve">Data derive from HCSO's publication titled National Accounts of Hungary, 2005–2006.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DEEDBE70-768C-4CC0-A7D9-7D52F994B40E}">
      <text>
        <r>
          <rPr>
            <sz val="8"/>
            <color indexed="81"/>
            <rFont val="Tahoma"/>
            <family val="2"/>
            <charset val="238"/>
          </rPr>
          <t>ESOP = Employees' Part Ownership Programme.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09BBC8D-73AD-471E-B6CB-FCD037628CCA}">
      <text>
        <r>
          <rPr>
            <sz val="8"/>
            <color indexed="81"/>
            <rFont val="Arial"/>
            <family val="2"/>
            <charset val="238"/>
          </rPr>
          <t xml:space="preserve">Data by regions are based on data referring to the head office of investors.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2" authorId="0" shapeId="0" xr:uid="{0AE87AB0-177A-4D21-9708-BC5F2F371323}">
      <text>
        <r>
          <rPr>
            <sz val="8"/>
            <color indexed="81"/>
            <rFont val="Tahoma"/>
            <family val="2"/>
            <charset val="238"/>
          </rPr>
          <t>Including the honorariums, salary supplements of scientific degrees, moreover, the amounts of state scientific scholarships.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F5045097-0F08-40FD-BA53-013CFBDD8A5D}">
      <text>
        <r>
          <rPr>
            <sz val="8"/>
            <color indexed="81"/>
            <rFont val="Tahoma"/>
            <family val="2"/>
            <charset val="238"/>
          </rPr>
          <t>Reeds and fish-ponds are included.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9255F4E-D441-4D15-A149-944ADF46A86E}">
      <text>
        <r>
          <rPr>
            <sz val="8"/>
            <color indexed="81"/>
            <rFont val="Arial"/>
            <family val="2"/>
            <charset val="238"/>
          </rPr>
          <t xml:space="preserve"> Data of enterprises with more than 4 employees.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9B1957E-3C37-49FF-A818-D06F9C1405C6}">
      <text>
        <r>
          <rPr>
            <sz val="8"/>
            <color indexed="81"/>
            <rFont val="Tahoma"/>
            <family val="2"/>
            <charset val="238"/>
          </rPr>
          <t xml:space="preserve">Data of capacity refer to 31 July.
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7E870D6E-0A05-48F7-B76D-E990DAF8FA54}">
      <text>
        <r>
          <rPr>
            <sz val="8"/>
            <color indexed="81"/>
            <rFont val="Tahoma"/>
            <family val="2"/>
            <charset val="238"/>
          </rPr>
          <t>Not including special-purpose motor vehicles.</t>
        </r>
      </text>
    </comment>
    <comment ref="A33" authorId="0" shapeId="0" xr:uid="{0532D6E3-AA9D-4D48-BB2B-7624097AD25A}">
      <text>
        <r>
          <rPr>
            <sz val="8"/>
            <color indexed="81"/>
            <rFont val="Tahoma"/>
            <family val="2"/>
            <charset val="238"/>
          </rPr>
          <t>The number of motor vehicles which cannot be broken down by territorial units is also included in the total.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2" authorId="0" shapeId="0" xr:uid="{493BEBB9-9FAF-4134-9D68-E88C59CA2D74}">
      <text>
        <r>
          <rPr>
            <sz val="8"/>
            <color indexed="81"/>
            <rFont val="Tahoma"/>
            <family val="2"/>
            <charset val="238"/>
          </rPr>
          <t>Deaths under 1 year of age per thusand live-born.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75387C6-B3B2-46E4-A132-29253165165D}">
      <text>
        <r>
          <rPr>
            <sz val="8"/>
            <color indexed="81"/>
            <rFont val="Tahoma"/>
            <family val="2"/>
            <charset val="238"/>
          </rPr>
          <t>According to the administrative division of 1 January 2008.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CFBECE2-861C-4D6F-8AFF-5BCA6FA2E519}">
      <text>
        <r>
          <rPr>
            <sz val="8"/>
            <color indexed="81"/>
            <rFont val="Tahoma"/>
            <family val="2"/>
            <charset val="238"/>
          </rPr>
          <t>According to the administrative division of 1 Januar</t>
        </r>
        <r>
          <rPr>
            <sz val="8"/>
            <color indexed="81"/>
            <rFont val="Tahoma"/>
            <family val="2"/>
            <charset val="238"/>
          </rPr>
          <t>y 2008.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21ED77C-30C4-47C3-BD91-BC873AA19361}">
      <text>
        <r>
          <rPr>
            <sz val="8"/>
            <color indexed="81"/>
            <rFont val="Tahoma"/>
            <family val="2"/>
            <charset val="238"/>
          </rPr>
          <t>According to the administrative division of 1 January 2008.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C88B4D6-329B-4A26-9273-0770022E1638}">
      <text>
        <r>
          <rPr>
            <sz val="8"/>
            <color indexed="81"/>
            <rFont val="Tahoma"/>
            <family val="2"/>
            <charset val="238"/>
          </rPr>
          <t>According to the administrative division of 1 January 2008.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C9E89F2-7FF3-42B0-AA07-9B4465E214D1}">
      <text>
        <r>
          <rPr>
            <sz val="8"/>
            <color indexed="81"/>
            <rFont val="Tahoma"/>
            <family val="2"/>
            <charset val="238"/>
          </rPr>
          <t>According to the administrative division of 1 January</t>
        </r>
        <r>
          <rPr>
            <sz val="8"/>
            <color indexed="81"/>
            <rFont val="Tahoma"/>
            <family val="2"/>
            <charset val="238"/>
          </rPr>
          <t xml:space="preserve"> 2008</t>
        </r>
        <r>
          <rPr>
            <sz val="8"/>
            <color indexed="81"/>
            <rFont val="Tahoma"/>
            <family val="2"/>
            <charset val="238"/>
          </rPr>
          <t>.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D539F57-C89D-4B9E-859E-347E3B6C01CD}">
      <text>
        <r>
          <rPr>
            <sz val="8"/>
            <color indexed="81"/>
            <rFont val="Tahoma"/>
            <family val="2"/>
            <charset val="238"/>
          </rPr>
          <t xml:space="preserve">Source: data of gas-supplier companies.
</t>
        </r>
      </text>
    </comment>
    <comment ref="H4" authorId="0" shapeId="0" xr:uid="{357F2939-26D9-4AE0-A173-368F6D19FF0F}">
      <text>
        <r>
          <rPr>
            <sz val="8"/>
            <color indexed="81"/>
            <rFont val="Tahoma"/>
            <family val="2"/>
            <charset val="238"/>
          </rPr>
          <t>By authorities, institutions financed from the state (local government) budget, as well as by interest representations of social organizations, associations.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CD15B2F-AC96-4ACD-92A8-F184E539BB6B}">
      <text>
        <r>
          <rPr>
            <sz val="8"/>
            <color indexed="81"/>
            <rFont val="Arial"/>
            <family val="2"/>
            <charset val="238"/>
          </rPr>
          <t>Approved hospital beds. Since data of the Ministry  of Justice. –  Source: National Health Insurance Fund Administration. And Law Enforcement.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545B749-E957-4ADA-A125-8EB68CDF004C}">
      <text>
        <r>
          <rPr>
            <sz val="8"/>
            <color indexed="81"/>
            <rFont val="Arial"/>
            <family val="2"/>
            <charset val="238"/>
          </rPr>
          <t>Sources: National Institute  for Psychiatry and Neurology „Korányi”  National TB and Pulmonologic Institute.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6F5B22F-0257-485C-AD87-16C85274C141}">
      <text>
        <r>
          <rPr>
            <sz val="8"/>
            <color indexed="81"/>
            <rFont val="Arial"/>
            <family val="2"/>
            <charset val="238"/>
          </rPr>
          <t>Sources: "Korányi" National TB and Pulmonologic Institute.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9622958-8276-4A65-8600-BA127D6B5213}">
      <text>
        <r>
          <rPr>
            <sz val="8"/>
            <color indexed="81"/>
            <rFont val="Arial"/>
            <family val="2"/>
            <charset val="238"/>
          </rPr>
          <t>Data for other active ambulance services are not included. 
Source: National Ambulance Service.</t>
        </r>
      </text>
    </comment>
    <comment ref="C3" authorId="0" shapeId="0" xr:uid="{6820E679-59B3-4FFE-BB98-9162EAD644AD}">
      <text>
        <r>
          <rPr>
            <sz val="8"/>
            <color indexed="81"/>
            <rFont val="Arial"/>
            <family val="2"/>
            <charset val="238"/>
          </rPr>
          <t>Only cars in operation.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F4BE017-69F5-4958-BAF3-2672C94587D7}">
      <text>
        <r>
          <rPr>
            <sz val="8"/>
            <color indexed="81"/>
            <rFont val="Tahoma"/>
            <family val="2"/>
            <charset val="238"/>
          </rPr>
          <t xml:space="preserve">Source: Labour Force Survey.
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B651E6F7-8624-4A97-96B0-18C39F92F780}">
      <text>
        <r>
          <rPr>
            <sz val="8"/>
            <color indexed="81"/>
            <rFont val="Tahoma"/>
            <family val="2"/>
            <charset val="238"/>
          </rPr>
          <t>Regional breakdown of suicides was done by the last actual place of residence.</t>
        </r>
      </text>
    </comment>
    <comment ref="B2" authorId="0" shapeId="0" xr:uid="{D82ACB05-1DF0-44F6-AB95-AE3CC5474314}">
      <text>
        <r>
          <rPr>
            <sz val="8"/>
            <color indexed="81"/>
            <rFont val="Tahoma"/>
            <family val="2"/>
            <charset val="238"/>
          </rPr>
          <t>Including 9–14 year-old-children.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B57F8F6-886C-4F57-949C-3DEE95E6DD4C}">
      <text>
        <r>
          <rPr>
            <sz val="8"/>
            <color indexed="81"/>
            <rFont val="Arial"/>
            <family val="2"/>
            <charset val="238"/>
          </rPr>
          <t>Source: Central Administration of National Pension Insurance.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FA645969-B5BD-4DCA-AD64-3788C3129388}">
      <text>
        <r>
          <rPr>
            <sz val="8"/>
            <color indexed="81"/>
            <rFont val="Arial"/>
            <family val="2"/>
            <charset val="238"/>
          </rPr>
          <t>Data on pensioners andretirement provisioners relate to January 2008. The county data include the data of the Hungarian State Railways.</t>
        </r>
      </text>
    </comment>
    <comment ref="F2" authorId="0" shapeId="0" xr:uid="{87AE607D-0093-47FA-AC48-02CA828D6EAB}">
      <text>
        <r>
          <rPr>
            <sz val="8"/>
            <color indexed="81"/>
            <rFont val="Arial"/>
            <family val="2"/>
            <charset val="238"/>
          </rPr>
          <t>Including accident disability pension.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3" authorId="0" shapeId="0" xr:uid="{7B7F3CFD-AD24-4494-8859-36C630DD05B1}">
      <text>
        <r>
          <rPr>
            <sz val="8"/>
            <color indexed="81"/>
            <rFont val="Tahoma"/>
            <family val="2"/>
            <charset val="238"/>
          </rPr>
          <t>Before pension rise.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3" authorId="0" shapeId="0" xr:uid="{48C481F6-F5A5-43C6-89CC-090A70E73778}">
      <text>
        <r>
          <rPr>
            <sz val="8"/>
            <color indexed="81"/>
            <rFont val="Arial"/>
            <family val="2"/>
            <charset val="238"/>
          </rPr>
          <t>Excluding those for whom a temporary place was found.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82787D9-A3E6-4DEB-9E81-4617CEFD2856}">
      <text>
        <r>
          <rPr>
            <sz val="8"/>
            <color indexed="81"/>
            <rFont val="Tahoma"/>
            <family val="2"/>
            <charset val="238"/>
          </rPr>
          <t xml:space="preserve">Source: Ministry of Justice and Law Enforcement, Prosecutor General's Office.
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DD67B83-902B-4F1B-A160-51F174E0C067}">
      <text>
        <r>
          <rPr>
            <sz val="8"/>
            <color indexed="81"/>
            <rFont val="Tahoma"/>
            <family val="2"/>
            <charset val="238"/>
          </rPr>
          <t>The table contains registered organizations with legal entity with regard to announced  establishments and abolishments  by the end of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FF14EB12-FB19-4D06-B08C-BC2400CC030F}">
      <text>
        <r>
          <rPr>
            <sz val="8"/>
            <color indexed="81"/>
            <rFont val="Tahoma"/>
            <family val="2"/>
            <charset val="238"/>
          </rPr>
          <t>Membership organizations: associations, federations, professional organization, trade unions, public law associations, public benefit companies, nonprofit institutions.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C1F435A-C71F-4E11-8533-FFAFF7723531}">
      <text>
        <r>
          <rPr>
            <sz val="8"/>
            <color indexed="81"/>
            <rFont val="Tahoma"/>
            <family val="2"/>
            <charset val="238"/>
          </rPr>
          <t>Without enterprises pursuing passive functions abroad and being engaged in channelling funds and enterprises in which the share of FDI is under 10%.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4" authorId="0" shapeId="0" xr:uid="{DC6150C0-6DCA-4B2B-AF6D-47BFA0B46F45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</commentList>
</comments>
</file>

<file path=xl/comments3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1F86A61-44B5-48B0-AB54-9A5DAE28DE4C}">
      <text>
        <r>
          <rPr>
            <sz val="8"/>
            <color indexed="81"/>
            <rFont val="Tahoma"/>
            <family val="2"/>
            <charset val="238"/>
          </rPr>
          <t xml:space="preserve">Data by regions are based on data referring to the head office of enterprises with more than 4 employees.
Source: Interim institutional labour statistical survey.
</t>
        </r>
      </text>
    </comment>
  </commentList>
</comments>
</file>

<file path=xl/comments3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7E4708A-48A8-492F-BC32-C31E28167A31}">
      <text>
        <r>
          <rPr>
            <sz val="8"/>
            <color indexed="81"/>
            <rFont val="Tahoma"/>
            <family val="2"/>
            <charset val="238"/>
          </rPr>
          <t xml:space="preserve"> Including the number of services lines.
</t>
        </r>
      </text>
    </comment>
    <comment ref="F2" authorId="0" shapeId="0" xr:uid="{44EED08D-F9E0-4CC6-A11A-1C463B0F8631}">
      <text>
        <r>
          <rPr>
            <sz val="8"/>
            <color indexed="81"/>
            <rFont val="Tahoma"/>
            <family val="2"/>
            <charset val="238"/>
          </rPr>
          <t>Including the number of services lines.</t>
        </r>
      </text>
    </comment>
    <comment ref="G2" authorId="0" shapeId="0" xr:uid="{E2113E05-2616-44B8-B9CC-91D7F88510C1}">
      <text>
        <r>
          <rPr>
            <sz val="8"/>
            <color indexed="81"/>
            <rFont val="Tahoma"/>
            <family val="2"/>
            <charset val="238"/>
          </rPr>
          <t xml:space="preserve">Including ISDN channels.
</t>
        </r>
      </text>
    </comment>
    <comment ref="H2" authorId="0" shapeId="0" xr:uid="{B565F362-B2B4-46CD-A0E5-1EA66DA7CC4B}">
      <text>
        <r>
          <rPr>
            <sz val="8"/>
            <color indexed="81"/>
            <rFont val="Tahoma"/>
            <family val="2"/>
            <charset val="238"/>
          </rPr>
          <t xml:space="preserve">AntennaMikro service is not included.
</t>
        </r>
      </text>
    </comment>
  </commentList>
</comments>
</file>

<file path=xl/comments3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DE6712A-1B78-4492-9274-EB4CE41970A3}">
      <text>
        <r>
          <rPr>
            <sz val="8"/>
            <color indexed="81"/>
            <rFont val="Tahoma"/>
            <family val="2"/>
            <charset val="238"/>
          </rPr>
          <t>Due to the harmonisation with EU publication principles and practice, data for "t" year january are published as dta for "t" year.</t>
        </r>
      </text>
    </comment>
    <comment ref="G3" authorId="0" shapeId="0" xr:uid="{89BD7C24-7289-4FF7-B2CD-5428C0F9A40B}">
      <text>
        <r>
          <rPr>
            <sz val="8"/>
            <color indexed="81"/>
            <rFont val="Tahoma"/>
            <family val="2"/>
            <charset val="238"/>
          </rPr>
          <t xml:space="preserve">Among other connections the following internet connections are included: Frame Relay, Metro-Ethernet, Powerline communication,  V-SAT, WIFI kapcsolat, AM-Micro, radio-, microwave connection. Until 2006 some of the mentioned connections were included in wireless connection (V-SAT, WIFI connection, AM-Micro, radio-, microwave connection). </t>
        </r>
      </text>
    </comment>
  </commentList>
</comments>
</file>

<file path=xl/comments3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F500D0F-F4C8-48FB-8DC4-93693115F288}">
      <text>
        <r>
          <rPr>
            <sz val="8"/>
            <color indexed="81"/>
            <rFont val="Tahoma"/>
            <family val="2"/>
            <charset val="238"/>
          </rPr>
          <t>Due to the harmonisation with EU publication principles and practice, data for "t" year january are published as dta for "t" year.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011C05F-F2DC-48B3-B98B-0700E18E0932}">
      <text>
        <r>
          <rPr>
            <sz val="8"/>
            <color indexed="81"/>
            <rFont val="Tahoma"/>
            <family val="2"/>
            <charset val="238"/>
          </rPr>
          <t xml:space="preserve">Source: Interim institutional labour statistical surveys.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8837F2F-C6FA-4651-9FEB-9E8227C52FA0}">
      <text>
        <r>
          <rPr>
            <sz val="8"/>
            <color indexed="81"/>
            <rFont val="Tahoma"/>
            <family val="2"/>
            <charset val="238"/>
          </rPr>
          <t>Data of public utilities.</t>
        </r>
      </text>
    </comment>
    <comment ref="E2" authorId="0" shapeId="0" xr:uid="{1F9D62F5-2061-4905-A9DC-BB7904BC9FAD}">
      <text>
        <r>
          <rPr>
            <sz val="7"/>
            <color indexed="81"/>
            <rFont val="Tahoma"/>
            <family val="2"/>
            <charset val="238"/>
          </rPr>
          <t>Without hot water supply by district heating.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75358C11-89BE-4063-9413-A44A346B7176}">
      <text>
        <r>
          <rPr>
            <sz val="8"/>
            <color indexed="81"/>
            <rFont val="Tahoma"/>
            <family val="2"/>
            <charset val="238"/>
          </rPr>
          <t>Ministry of Justice and Law Enforcement referring to hospital beds.</t>
        </r>
      </text>
    </comment>
    <comment ref="G2" authorId="0" shapeId="0" xr:uid="{6BEC8C8A-11EF-4B32-86E9-5B057BBEC318}">
      <text>
        <r>
          <rPr>
            <sz val="8"/>
            <color indexed="81"/>
            <rFont val="Tahoma"/>
            <family val="2"/>
            <charset val="238"/>
          </rPr>
          <t>In the primary health care.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573736A7-CEDC-4C88-95DE-B2591FE58280}">
      <text>
        <r>
          <rPr>
            <sz val="8"/>
            <color indexed="81"/>
            <rFont val="Arial"/>
            <family val="2"/>
            <charset val="238"/>
          </rPr>
          <t>1st January 2008.</t>
        </r>
      </text>
    </comment>
    <comment ref="C2" authorId="0" shapeId="0" xr:uid="{7EA60611-A9F4-400A-8872-7A6942C216C7}">
      <text>
        <r>
          <rPr>
            <sz val="8"/>
            <color indexed="81"/>
            <rFont val="Arial"/>
            <family val="2"/>
            <charset val="238"/>
          </rPr>
          <t>31. May.</t>
        </r>
      </text>
    </comment>
    <comment ref="B33" authorId="0" shapeId="0" xr:uid="{11094C78-8059-42BE-9679-CC7D58DFF9C8}">
      <text>
        <r>
          <rPr>
            <sz val="8"/>
            <color indexed="81"/>
            <rFont val="Arial"/>
            <family val="2"/>
            <charset val="238"/>
          </rPr>
          <t>Including retirement allowances paid abroad.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FE8EF21-B6FC-4D09-88EE-76236DAFB1C1}">
      <text>
        <r>
          <rPr>
            <sz val="8"/>
            <color indexed="81"/>
            <rFont val="Tahoma"/>
            <family val="2"/>
            <charset val="238"/>
          </rPr>
          <t>By headquarters of institutions.</t>
        </r>
      </text>
    </comment>
    <comment ref="E2" authorId="0" shapeId="0" xr:uid="{F59DB630-1AFF-44CC-BA2C-DE9EAECBC504}">
      <text>
        <r>
          <rPr>
            <sz val="8"/>
            <color indexed="81"/>
            <rFont val="Tahoma"/>
            <family val="2"/>
            <charset val="238"/>
          </rPr>
          <t>Including students in university and college level education and in undivided training.</t>
        </r>
      </text>
    </comment>
    <comment ref="G2" authorId="0" shapeId="0" xr:uid="{9B55DB4C-9A81-48F8-A454-160F18B837BE}">
      <text>
        <r>
          <rPr>
            <sz val="8"/>
            <color indexed="81"/>
            <rFont val="Tahoma"/>
            <family val="2"/>
            <charset val="238"/>
          </rPr>
          <t>Of students in full-time form at university and college level.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559AC11-3648-416E-8085-E3FDDFEA33B1}">
      <text>
        <r>
          <rPr>
            <sz val="8"/>
            <color indexed="81"/>
            <rFont val="Tahoma"/>
            <family val="2"/>
            <charset val="238"/>
          </rPr>
          <t>Source: Ministry of Education and Culture.</t>
        </r>
      </text>
    </comment>
  </commentList>
</comments>
</file>

<file path=xl/sharedStrings.xml><?xml version="1.0" encoding="utf-8"?>
<sst xmlns="http://schemas.openxmlformats.org/spreadsheetml/2006/main" count="3376" uniqueCount="880">
  <si>
    <t>Total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</si>
  <si>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</si>
  <si>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</si>
  <si>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</si>
  <si>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</si>
  <si>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</si>
  <si>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</si>
  <si>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</si>
  <si>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</si>
  <si>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</si>
  <si>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</si>
  <si>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</si>
  <si>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</si>
  <si>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</si>
  <si>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</si>
  <si>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</si>
  <si>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</si>
  <si>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</si>
  <si>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</si>
  <si>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</si>
  <si>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</si>
  <si>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</si>
  <si>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</si>
  <si>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</si>
  <si>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</si>
  <si>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</si>
  <si>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</si>
  <si>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</si>
  <si>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</si>
  <si>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–</t>
  </si>
  <si>
    <t xml:space="preserve">Budapest </t>
  </si>
  <si>
    <t>Population density per km²</t>
  </si>
  <si>
    <t>Resident population</t>
  </si>
  <si>
    <t>Area, km²</t>
  </si>
  <si>
    <t>Villages</t>
  </si>
  <si>
    <t>Other towns</t>
  </si>
  <si>
    <t>Capital, towns of county rank</t>
  </si>
  <si>
    <t>Regions</t>
  </si>
  <si>
    <t>7.1. Number of towns and villages, population, area, population density (1 January)</t>
  </si>
  <si>
    <t>Infant mortality</t>
  </si>
  <si>
    <t>Natural increase, decrease (–) per thousand inhabitants</t>
  </si>
  <si>
    <t>Deaths per thousand inhabitants</t>
  </si>
  <si>
    <t>Live births per thousand inhabitants</t>
  </si>
  <si>
    <t xml:space="preserve">7.2. Indicators of vital statistics </t>
  </si>
  <si>
    <t>Budapest</t>
  </si>
  <si>
    <t>persons, thousands</t>
  </si>
  <si>
    <t>Employment rate, %</t>
  </si>
  <si>
    <t>Unemployment rate, %</t>
  </si>
  <si>
    <t>Participation rate, %</t>
  </si>
  <si>
    <t>Economically inactive</t>
  </si>
  <si>
    <t>Economically active</t>
  </si>
  <si>
    <t>Unemployed</t>
  </si>
  <si>
    <t>Employed</t>
  </si>
  <si>
    <t>7.3. Economic activity, 2007</t>
  </si>
  <si>
    <t>HUF/month/person</t>
  </si>
  <si>
    <t>of which: full-time employees</t>
  </si>
  <si>
    <t>total</t>
  </si>
  <si>
    <t>Net earnings</t>
  </si>
  <si>
    <t>Gross earnings</t>
  </si>
  <si>
    <t>Number of employees, persons</t>
  </si>
  <si>
    <t>7.4. Average statistical staff number of employees, average monthly gross and net earnings, 2007</t>
  </si>
  <si>
    <t>in villages</t>
  </si>
  <si>
    <t>in towns</t>
  </si>
  <si>
    <t>31 December</t>
  </si>
  <si>
    <t>Average basic floor space of dwellings built, m²</t>
  </si>
  <si>
    <t>Dwellings built per ten thousand inhabitants</t>
  </si>
  <si>
    <t>Occupants per hundred dwellings</t>
  </si>
  <si>
    <t>Dwelling stock</t>
  </si>
  <si>
    <t>7.5. Dwelling stock, dwelling construction, 2007</t>
  </si>
  <si>
    <t>electric energy, kWh</t>
  </si>
  <si>
    <t>piped gas, m³</t>
  </si>
  <si>
    <t>public sewerage network, %</t>
  </si>
  <si>
    <t>water conduit network, %</t>
  </si>
  <si>
    <t>Monthly consumption per consumer</t>
  </si>
  <si>
    <t>Monthly water consumption per inhabitant, m³</t>
  </si>
  <si>
    <t>Length of public sewerage network per 1 kilometre of water conduit network, m</t>
  </si>
  <si>
    <t>Ratio of dwellings connected to</t>
  </si>
  <si>
    <t>7.6. Public utilities, 2007</t>
  </si>
  <si>
    <t>per ten thousand inhabitants</t>
  </si>
  <si>
    <t>family paediatricians</t>
  </si>
  <si>
    <t>general practitioners (GP)</t>
  </si>
  <si>
    <t>Number of filled posts, total</t>
  </si>
  <si>
    <t>Pharmacies</t>
  </si>
  <si>
    <t>Hospital beds in operation</t>
  </si>
  <si>
    <t>Number of inhabitants per GP and family paediatrician</t>
  </si>
  <si>
    <t>Number of</t>
  </si>
  <si>
    <t>7.7. Health care, 2007</t>
  </si>
  <si>
    <t>number</t>
  </si>
  <si>
    <t>Persons killed and injured</t>
  </si>
  <si>
    <t>Number of accidents</t>
  </si>
  <si>
    <t>7.8. Road accidents causing personal injury</t>
  </si>
  <si>
    <t>receiving long-term placement</t>
  </si>
  <si>
    <t>receiving short-term placement</t>
  </si>
  <si>
    <t>receiving day-time care</t>
  </si>
  <si>
    <t>receiving domestic care</t>
  </si>
  <si>
    <t>receiving social catering</t>
  </si>
  <si>
    <t>Persons</t>
  </si>
  <si>
    <t>Minors under child protection</t>
  </si>
  <si>
    <t>Infants enrolled, total</t>
  </si>
  <si>
    <t>Recipients of pension and retirement provisions, thousand</t>
  </si>
  <si>
    <t>7.9. Number of persons receiving pension, day care or social services, 2007 [persons]</t>
  </si>
  <si>
    <t>average monthly amount of support per capita, HUF</t>
  </si>
  <si>
    <t>rate,  per ten thou-sand inha-bitants over 60 years of age</t>
  </si>
  <si>
    <t>average number of recipients, persons</t>
  </si>
  <si>
    <t>rate, per ten thousand inhabitants under 24 years of age</t>
  </si>
  <si>
    <t>rate of recipients per ten thousand inhabitants</t>
  </si>
  <si>
    <t>Old-age benefit</t>
  </si>
  <si>
    <t>Regular child allowance</t>
  </si>
  <si>
    <t>Regular social support</t>
  </si>
  <si>
    <t>7.10. Principal regular supports,  2007</t>
  </si>
  <si>
    <t>Pupils per children-group</t>
  </si>
  <si>
    <t>Children groups</t>
  </si>
  <si>
    <t>Pupils in kindergartens</t>
  </si>
  <si>
    <t>Kindergarten teachers</t>
  </si>
  <si>
    <t>Places</t>
  </si>
  <si>
    <t>Kindergartens</t>
  </si>
  <si>
    <t>7.11. Education at kindergartens, 2007/2008</t>
  </si>
  <si>
    <t>Students per class</t>
  </si>
  <si>
    <t>Classes</t>
  </si>
  <si>
    <t>Students in full-time education</t>
  </si>
  <si>
    <t>Teachers</t>
  </si>
  <si>
    <t>Classrooms</t>
  </si>
  <si>
    <t>Primary schools</t>
  </si>
  <si>
    <t>7.12. Education at primary schools, 2007/2008</t>
  </si>
  <si>
    <t>Living in students' hostels, %</t>
  </si>
  <si>
    <t>Vocational schools</t>
  </si>
  <si>
    <t>7.13. Education at vocational schools, 2007/2008</t>
  </si>
  <si>
    <t>Of which at secondary general schools</t>
  </si>
  <si>
    <t>Secondary vocational schools</t>
  </si>
  <si>
    <t>Secondary general schools</t>
  </si>
  <si>
    <t>7.14. Education at secondary schools, 20072008</t>
  </si>
  <si>
    <t>in full-time form</t>
  </si>
  <si>
    <t>Of which in undergraduate (BA/BSc) and postgraduate (Master) training</t>
  </si>
  <si>
    <t>Students in tertiary education</t>
  </si>
  <si>
    <t>Tertiary institutions</t>
  </si>
  <si>
    <t>7.15. Education at tertiary level, 2007/2008</t>
  </si>
  <si>
    <t>Library units lent per reader</t>
  </si>
  <si>
    <t>Stock per thousand inhabitants</t>
  </si>
  <si>
    <t>Library units lent thousands</t>
  </si>
  <si>
    <t>Registered users, thousands</t>
  </si>
  <si>
    <t>Total stock, thousand library units</t>
  </si>
  <si>
    <t>Service points of libraries</t>
  </si>
  <si>
    <t>7.16. Public libraries of settlements, 2007</t>
  </si>
  <si>
    <t>attendances per hundred inhabitants</t>
  </si>
  <si>
    <t>attendances thousands</t>
  </si>
  <si>
    <t>performances</t>
  </si>
  <si>
    <t>Theatre</t>
  </si>
  <si>
    <t>Cinema</t>
  </si>
  <si>
    <t>7.17. Attendances of cinemas and theatres, 2007</t>
  </si>
  <si>
    <t>Perpetrator</t>
  </si>
  <si>
    <t>Crimes</t>
  </si>
  <si>
    <t>7.18. Discovered publicly indicted crimes and perpetrators per hundred thousand inhabitants</t>
  </si>
  <si>
    <t xml:space="preserve">Total </t>
  </si>
  <si>
    <t>V</t>
  </si>
  <si>
    <t xml:space="preserve">Bács-Kiskun </t>
  </si>
  <si>
    <t>VII</t>
  </si>
  <si>
    <t xml:space="preserve">Hajdú-Bihar </t>
  </si>
  <si>
    <t>VI</t>
  </si>
  <si>
    <t>IV</t>
  </si>
  <si>
    <t>II</t>
  </si>
  <si>
    <t>III</t>
  </si>
  <si>
    <t>I</t>
  </si>
  <si>
    <t>as a percentage of the county average</t>
  </si>
  <si>
    <t>as a percentage of the national average</t>
  </si>
  <si>
    <t>thousand HUF</t>
  </si>
  <si>
    <t>Order of counties on basis of GDP per capita</t>
  </si>
  <si>
    <t>Gross domestic product (GDP) per capita</t>
  </si>
  <si>
    <t>Gross domestic product, million HUF</t>
  </si>
  <si>
    <t>7.19. Development level on basis of gross domestic product (GDP), 2006</t>
  </si>
  <si>
    <t>Foreign</t>
  </si>
  <si>
    <t>ESOP organi-zation</t>
  </si>
  <si>
    <t>Non-profit institution</t>
  </si>
  <si>
    <t>Govern-ment and social security</t>
  </si>
  <si>
    <t>Corporation and unincor-porated enterprise total</t>
  </si>
  <si>
    <t>Sole proprietors</t>
  </si>
  <si>
    <t>Compa-nies and partner-ships</t>
  </si>
  <si>
    <t>7.20. Number of registered corporations and unincorporated enterprises, 2007</t>
  </si>
  <si>
    <t>million HUF</t>
  </si>
  <si>
    <t>investments of local government institutions</t>
  </si>
  <si>
    <t>within it</t>
  </si>
  <si>
    <t>investments of  government institutions</t>
  </si>
  <si>
    <t>Per capita investments of national economy, HUF/per capita</t>
  </si>
  <si>
    <t>Of which</t>
  </si>
  <si>
    <t>Investments of national economy, total</t>
  </si>
  <si>
    <r>
      <t xml:space="preserve">7.21. Investments  of the national economy, </t>
    </r>
    <r>
      <rPr>
        <b/>
        <sz val="8"/>
        <color indexed="12"/>
        <rFont val="Arial"/>
        <family val="2"/>
        <charset val="238"/>
      </rPr>
      <t>2007</t>
    </r>
    <r>
      <rPr>
        <b/>
        <sz val="8"/>
        <rFont val="Arial"/>
        <family val="2"/>
        <charset val="238"/>
      </rPr>
      <t xml:space="preserve"> [at current prices]</t>
    </r>
  </si>
  <si>
    <t>Expenditure, million HUF</t>
  </si>
  <si>
    <t>Of which scientist and engineers</t>
  </si>
  <si>
    <t>Total staff number</t>
  </si>
  <si>
    <t>R &amp; D units</t>
  </si>
  <si>
    <t xml:space="preserve">7.22. Research and Development units, 2007 </t>
  </si>
  <si>
    <t>Area, total</t>
  </si>
  <si>
    <t>Productive land</t>
  </si>
  <si>
    <t>Forest</t>
  </si>
  <si>
    <t>Agricultural area</t>
  </si>
  <si>
    <t>Grassland</t>
  </si>
  <si>
    <t>Kitchen garden, orchard, vineyard</t>
  </si>
  <si>
    <t>Arable land</t>
  </si>
  <si>
    <t>7.23. Land area, 31 May 2007 [thousand hectares]</t>
  </si>
  <si>
    <t>-</t>
  </si>
  <si>
    <t>yield, kg/hectare</t>
  </si>
  <si>
    <t>production, tons</t>
  </si>
  <si>
    <t>Sunflower</t>
  </si>
  <si>
    <t>Sugar-beet</t>
  </si>
  <si>
    <t>Wheat</t>
  </si>
  <si>
    <t>Maize</t>
  </si>
  <si>
    <t>7.24. Production of selected crops, 2007</t>
  </si>
  <si>
    <t>pigs</t>
  </si>
  <si>
    <t>cattle</t>
  </si>
  <si>
    <t>thousand heads</t>
  </si>
  <si>
    <t>Livestock per hundred hectares of agricultural area, heads</t>
  </si>
  <si>
    <t>Chicken</t>
  </si>
  <si>
    <t>Sheep</t>
  </si>
  <si>
    <t>Of which breeding sows</t>
  </si>
  <si>
    <t>Pigs</t>
  </si>
  <si>
    <t>Of which cows</t>
  </si>
  <si>
    <t>Cattle</t>
  </si>
  <si>
    <t>7.25. Animal livestock, 1 December 2007</t>
  </si>
  <si>
    <t>Activity outside the borders of the country</t>
  </si>
  <si>
    <t>Volume indices, previous year =100.0</t>
  </si>
  <si>
    <t>Output value, at current prices, billion HUF</t>
  </si>
  <si>
    <t xml:space="preserve">7.26. Output of industry </t>
  </si>
  <si>
    <t>Outside the country</t>
  </si>
  <si>
    <t>Non-construction organizations</t>
  </si>
  <si>
    <t>Construction</t>
  </si>
  <si>
    <t>Location of the projects</t>
  </si>
  <si>
    <t>7.27. Value of construction activities by location of projects, 2007 [at current prices, million HUF]</t>
  </si>
  <si>
    <t>Grand total</t>
  </si>
  <si>
    <t>Total motor vehicle, motor cycle, parts shops and filling stations</t>
  </si>
  <si>
    <t>Total retail shops</t>
  </si>
  <si>
    <t>Total retail shops with non-food dominance</t>
  </si>
  <si>
    <t>Total retail shops with food dominance</t>
  </si>
  <si>
    <t>7.28. Number of retail shops by type of shops, 2007</t>
  </si>
  <si>
    <t>Total motor trade shops</t>
  </si>
  <si>
    <t>Total shops and stores with non-food dominance</t>
  </si>
  <si>
    <t>Total shops and stores with food dominance</t>
  </si>
  <si>
    <t>7.29. Sale space of retail shops, 2007 [thousand m²]</t>
  </si>
  <si>
    <t>of which in hotel</t>
  </si>
  <si>
    <t>camping sites and bungalows</t>
  </si>
  <si>
    <t>tourist hostels and youth hostels</t>
  </si>
  <si>
    <t>boarding houses</t>
  </si>
  <si>
    <t>hotels</t>
  </si>
  <si>
    <t>Tourism nights, thousands</t>
  </si>
  <si>
    <t>Number of bed-places in</t>
  </si>
  <si>
    <t>Number of hotels</t>
  </si>
  <si>
    <t>7.30. Public accommodation establishments,  2007</t>
  </si>
  <si>
    <t>Catering units, total</t>
  </si>
  <si>
    <t>Canteens</t>
  </si>
  <si>
    <t>Public catering units, total</t>
  </si>
  <si>
    <t>Bars, taverns</t>
  </si>
  <si>
    <t>Restaurants, confectioneries</t>
  </si>
  <si>
    <t>7.31. Number of catering units by kind of capacity, 2007</t>
  </si>
  <si>
    <t>average age, years</t>
  </si>
  <si>
    <t>per thousand inhabitants</t>
  </si>
  <si>
    <t>Road tractors</t>
  </si>
  <si>
    <t>Lorries</t>
  </si>
  <si>
    <t>Motorcycles</t>
  </si>
  <si>
    <t>Buses, coaches</t>
  </si>
  <si>
    <t>Passenger cars</t>
  </si>
  <si>
    <t xml:space="preserve">7.32. Stock of road motor vehicles, 2007        </t>
  </si>
  <si>
    <t>Észak-Magyarország</t>
  </si>
  <si>
    <t>Server personal computers</t>
  </si>
  <si>
    <t>servers</t>
  </si>
  <si>
    <t>Of which:</t>
  </si>
  <si>
    <t>Computer stock, total</t>
  </si>
  <si>
    <t>Mainframe computers</t>
  </si>
  <si>
    <t>Palmtops</t>
  </si>
  <si>
    <t>Portable personal computers</t>
  </si>
  <si>
    <t>Desktop personal computers</t>
  </si>
  <si>
    <t>7.33. Computer stock, 2007</t>
  </si>
  <si>
    <t>Average population of villages, persons</t>
  </si>
  <si>
    <t>Average population of towns, persons</t>
  </si>
  <si>
    <t>Ratio of urban population, percentage</t>
  </si>
  <si>
    <r>
      <t>Number of settlements per hundred km</t>
    </r>
    <r>
      <rPr>
        <vertAlign val="superscript"/>
        <sz val="8"/>
        <rFont val="Arial"/>
        <family val="2"/>
        <charset val="238"/>
      </rPr>
      <t>2</t>
    </r>
  </si>
  <si>
    <t>7.34. Some characteristic data of the settlement-network, 1 January 2008</t>
  </si>
  <si>
    <t>Zirc</t>
  </si>
  <si>
    <t>Zalaszentgrót</t>
  </si>
  <si>
    <t>Zalalövő</t>
  </si>
  <si>
    <t>Zalakaros</t>
  </si>
  <si>
    <t>Záhony</t>
  </si>
  <si>
    <t>Visegrád</t>
  </si>
  <si>
    <t>Villány</t>
  </si>
  <si>
    <t>Vésztő</t>
  </si>
  <si>
    <t>Veresegyház</t>
  </si>
  <si>
    <t xml:space="preserve">Velence </t>
  </si>
  <si>
    <t>Vecsés</t>
  </si>
  <si>
    <t>Vasvár</t>
  </si>
  <si>
    <t>Vásárosnamény</t>
  </si>
  <si>
    <t>Várpalota</t>
  </si>
  <si>
    <t>Vámospércs</t>
  </si>
  <si>
    <t>Vác</t>
  </si>
  <si>
    <t xml:space="preserve">Üllő </t>
  </si>
  <si>
    <t>Újszász</t>
  </si>
  <si>
    <t>Újfehértó</t>
  </si>
  <si>
    <t>Túrkeve</t>
  </si>
  <si>
    <t>Tura</t>
  </si>
  <si>
    <t>Törökszentmiklós</t>
  </si>
  <si>
    <t>Törökbálint</t>
  </si>
  <si>
    <t>Tököl</t>
  </si>
  <si>
    <t>Tótkomlós</t>
  </si>
  <si>
    <t>Tompa</t>
  </si>
  <si>
    <t>Tokaj</t>
  </si>
  <si>
    <t>Tiszavasvári</t>
  </si>
  <si>
    <t>Tiszaújváros</t>
  </si>
  <si>
    <t>Tiszalök</t>
  </si>
  <si>
    <t>Tiszakécske</t>
  </si>
  <si>
    <t>Tiszafüred</t>
  </si>
  <si>
    <t>Tiszaföldvár</t>
  </si>
  <si>
    <t>Tiszacsege</t>
  </si>
  <si>
    <t>Tét</t>
  </si>
  <si>
    <t>Téglás</t>
  </si>
  <si>
    <t>Tata</t>
  </si>
  <si>
    <t>Tapolca</t>
  </si>
  <si>
    <t>Tamási</t>
  </si>
  <si>
    <t>Tab</t>
  </si>
  <si>
    <t>Szob</t>
  </si>
  <si>
    <t>Szikszó</t>
  </si>
  <si>
    <t>Szigetvár</t>
  </si>
  <si>
    <t>Szigetszentmiklós</t>
  </si>
  <si>
    <t xml:space="preserve">Szigethalom </t>
  </si>
  <si>
    <t>Szerencs</t>
  </si>
  <si>
    <t>Szentlőrinc</t>
  </si>
  <si>
    <t>Szentgotthárd</t>
  </si>
  <si>
    <t>Szentes</t>
  </si>
  <si>
    <t>Szentendre</t>
  </si>
  <si>
    <t>Szendrő</t>
  </si>
  <si>
    <t>Szeghalom</t>
  </si>
  <si>
    <t>Szécsény</t>
  </si>
  <si>
    <t>Százhalombatta</t>
  </si>
  <si>
    <t>Szarvas</t>
  </si>
  <si>
    <t>Szabadszállás</t>
  </si>
  <si>
    <t>Sümeg</t>
  </si>
  <si>
    <t>Soltvadkert</t>
  </si>
  <si>
    <t>Solt</t>
  </si>
  <si>
    <t>Siófok</t>
  </si>
  <si>
    <t>Simontornya</t>
  </si>
  <si>
    <t>Siklós</t>
  </si>
  <si>
    <t>Sellye</t>
  </si>
  <si>
    <t>Sátoraljaújhely</t>
  </si>
  <si>
    <t>Sásd</t>
  </si>
  <si>
    <t>Sárvár</t>
  </si>
  <si>
    <t>Sárospatak</t>
  </si>
  <si>
    <t>Sarkad</t>
  </si>
  <si>
    <t>Sárbogárd</t>
  </si>
  <si>
    <t xml:space="preserve">Sándorfalva </t>
  </si>
  <si>
    <t>Sajószentpéter</t>
  </si>
  <si>
    <t>Rétság</t>
  </si>
  <si>
    <t>Répcelak</t>
  </si>
  <si>
    <t>Rakamaz</t>
  </si>
  <si>
    <t>Ráckeve</t>
  </si>
  <si>
    <t>Püspökladány</t>
  </si>
  <si>
    <t>Putnok</t>
  </si>
  <si>
    <t>Pomáz</t>
  </si>
  <si>
    <t>Polgárdi</t>
  </si>
  <si>
    <t>Polgár</t>
  </si>
  <si>
    <t>Pilisvörösvár</t>
  </si>
  <si>
    <t xml:space="preserve">Pilis </t>
  </si>
  <si>
    <t>Pétervására</t>
  </si>
  <si>
    <t>Pécsvárad</t>
  </si>
  <si>
    <t>Pécel</t>
  </si>
  <si>
    <t>Pásztó</t>
  </si>
  <si>
    <t>Pápa</t>
  </si>
  <si>
    <t>Pannonhalma</t>
  </si>
  <si>
    <t xml:space="preserve">Pálháza </t>
  </si>
  <si>
    <t>Paks</t>
  </si>
  <si>
    <t xml:space="preserve">Örkény </t>
  </si>
  <si>
    <t xml:space="preserve">Őriszentpéter </t>
  </si>
  <si>
    <t>Ózd</t>
  </si>
  <si>
    <t>Oroszlány</t>
  </si>
  <si>
    <t>Orosháza</t>
  </si>
  <si>
    <t xml:space="preserve">Ócsa </t>
  </si>
  <si>
    <t xml:space="preserve">Nyírtelek </t>
  </si>
  <si>
    <t xml:space="preserve">Nyírlugos </t>
  </si>
  <si>
    <t>Nyírbátor</t>
  </si>
  <si>
    <t>Nyíradony</t>
  </si>
  <si>
    <t>Nyergesújfalu</t>
  </si>
  <si>
    <t>Nyékládháza</t>
  </si>
  <si>
    <t>Nagymaros</t>
  </si>
  <si>
    <t>Nagykőrös</t>
  </si>
  <si>
    <t>Nagykáta</t>
  </si>
  <si>
    <t>Nagykálló</t>
  </si>
  <si>
    <t>Nagyhalász</t>
  </si>
  <si>
    <t>Nagyecsed</t>
  </si>
  <si>
    <t>Nagybajom</t>
  </si>
  <si>
    <t>Nagyatád</t>
  </si>
  <si>
    <t>Nádudvar</t>
  </si>
  <si>
    <t>Mosonmagyaróvár</t>
  </si>
  <si>
    <t>Mórahalom</t>
  </si>
  <si>
    <t>Mór</t>
  </si>
  <si>
    <t>Monor</t>
  </si>
  <si>
    <t>Mohács</t>
  </si>
  <si>
    <t>Mindszent</t>
  </si>
  <si>
    <t>Mezőtúr</t>
  </si>
  <si>
    <t>Mezőkövesd</t>
  </si>
  <si>
    <t>Mezőkovácsháza</t>
  </si>
  <si>
    <t>Mezőhegyes</t>
  </si>
  <si>
    <t>Mezőcsát</t>
  </si>
  <si>
    <t>Mezőberény</t>
  </si>
  <si>
    <t>Mátészalka</t>
  </si>
  <si>
    <t xml:space="preserve">Martonvásár </t>
  </si>
  <si>
    <t>Martfű</t>
  </si>
  <si>
    <t>Máriapócs</t>
  </si>
  <si>
    <t>Marcali</t>
  </si>
  <si>
    <t xml:space="preserve">Mándok </t>
  </si>
  <si>
    <t>Makó</t>
  </si>
  <si>
    <t xml:space="preserve">Maglód </t>
  </si>
  <si>
    <t>Lőrinci</t>
  </si>
  <si>
    <t>Letenye</t>
  </si>
  <si>
    <t>Létavértes</t>
  </si>
  <si>
    <t>Lenti</t>
  </si>
  <si>
    <t>Lengyeltóti</t>
  </si>
  <si>
    <t>Lajosmizse</t>
  </si>
  <si>
    <t xml:space="preserve">Lábatlan </t>
  </si>
  <si>
    <t>Kunszentmiklós</t>
  </si>
  <si>
    <t>Kunszentmárton</t>
  </si>
  <si>
    <t>Kunhegyes</t>
  </si>
  <si>
    <t>Kőszeg</t>
  </si>
  <si>
    <t xml:space="preserve">Körösladány </t>
  </si>
  <si>
    <t>Körmend</t>
  </si>
  <si>
    <t xml:space="preserve">Kozármisleny </t>
  </si>
  <si>
    <t>Komló</t>
  </si>
  <si>
    <t>Komárom</t>
  </si>
  <si>
    <t>Komádi</t>
  </si>
  <si>
    <t>Kisvárda</t>
  </si>
  <si>
    <t>Kisújszállás</t>
  </si>
  <si>
    <t>Kistelek</t>
  </si>
  <si>
    <t xml:space="preserve">Kistarcsa </t>
  </si>
  <si>
    <t>Kiskunmajsa</t>
  </si>
  <si>
    <t>Kiskunhalas</t>
  </si>
  <si>
    <t>Kiskunfélegyháza</t>
  </si>
  <si>
    <t>Kiskőrös</t>
  </si>
  <si>
    <t xml:space="preserve">Kisköre </t>
  </si>
  <si>
    <t>Kisbér</t>
  </si>
  <si>
    <t>Keszthely</t>
  </si>
  <si>
    <t>Kerekegyháza</t>
  </si>
  <si>
    <t>Kenderes</t>
  </si>
  <si>
    <t xml:space="preserve">Kemecse </t>
  </si>
  <si>
    <t>Kecel</t>
  </si>
  <si>
    <t>Kazincbarcika</t>
  </si>
  <si>
    <t>Karcag</t>
  </si>
  <si>
    <t>Kapuvár</t>
  </si>
  <si>
    <t>Kalocsa</t>
  </si>
  <si>
    <t xml:space="preserve">Kadarkút </t>
  </si>
  <si>
    <t>Kaba</t>
  </si>
  <si>
    <t>Jászfényszaru</t>
  </si>
  <si>
    <t>Jászberény</t>
  </si>
  <si>
    <t>Jászárokszállás</t>
  </si>
  <si>
    <t>Jászapáti</t>
  </si>
  <si>
    <t xml:space="preserve">Jánossomorja </t>
  </si>
  <si>
    <t>Jánoshalma</t>
  </si>
  <si>
    <t>Izsák</t>
  </si>
  <si>
    <t>Ibrány</t>
  </si>
  <si>
    <t>Hévíz</t>
  </si>
  <si>
    <t>Herend</t>
  </si>
  <si>
    <t>Hatvan</t>
  </si>
  <si>
    <t>Harkány</t>
  </si>
  <si>
    <t>Hajdúszoboszló</t>
  </si>
  <si>
    <t xml:space="preserve">Hajdúsámson </t>
  </si>
  <si>
    <t>Hajdúnánás</t>
  </si>
  <si>
    <t>Hajdúhadház</t>
  </si>
  <si>
    <t>Hajdúdorog</t>
  </si>
  <si>
    <t>Hajdúböszörmény</t>
  </si>
  <si>
    <t>Gyula</t>
  </si>
  <si>
    <t>Gyöngyös</t>
  </si>
  <si>
    <t>Gyömrő</t>
  </si>
  <si>
    <t>Gyomaendrőd</t>
  </si>
  <si>
    <t>Gyál</t>
  </si>
  <si>
    <t>Gönc</t>
  </si>
  <si>
    <t>Gödöllő</t>
  </si>
  <si>
    <t>Göd</t>
  </si>
  <si>
    <t>Gárdony</t>
  </si>
  <si>
    <t>Füzesgyarmat</t>
  </si>
  <si>
    <t>Füzesabony</t>
  </si>
  <si>
    <t>Fót</t>
  </si>
  <si>
    <t>Fonyód</t>
  </si>
  <si>
    <t>Fertőd</t>
  </si>
  <si>
    <t>Felsőzsolca</t>
  </si>
  <si>
    <t>Fehérgyarmat</t>
  </si>
  <si>
    <t>Esztergom</t>
  </si>
  <si>
    <t>Ercsi</t>
  </si>
  <si>
    <t>Enying</t>
  </si>
  <si>
    <t>Encs</t>
  </si>
  <si>
    <t>Emőd</t>
  </si>
  <si>
    <t>Elek</t>
  </si>
  <si>
    <t>Edelény</t>
  </si>
  <si>
    <t xml:space="preserve">Dunavecse </t>
  </si>
  <si>
    <t>Dunavarsány</t>
  </si>
  <si>
    <t>Dunakeszi</t>
  </si>
  <si>
    <t>Dunaharaszti</t>
  </si>
  <si>
    <t>Dunaföldvár</t>
  </si>
  <si>
    <t>Dorog</t>
  </si>
  <si>
    <t>Dombrád</t>
  </si>
  <si>
    <t>Dombóvár</t>
  </si>
  <si>
    <t>Devecser</t>
  </si>
  <si>
    <t>Dévaványa</t>
  </si>
  <si>
    <t>Derecske</t>
  </si>
  <si>
    <t>Demecser</t>
  </si>
  <si>
    <t>Dabas</t>
  </si>
  <si>
    <t>Csurgó</t>
  </si>
  <si>
    <t xml:space="preserve">Csorvás </t>
  </si>
  <si>
    <t>Csorna</t>
  </si>
  <si>
    <t>Csepreg</t>
  </si>
  <si>
    <t>Csenger</t>
  </si>
  <si>
    <t xml:space="preserve">Cigánd </t>
  </si>
  <si>
    <t>Celldömölk</t>
  </si>
  <si>
    <t>Cegléd</t>
  </si>
  <si>
    <t xml:space="preserve">Bük </t>
  </si>
  <si>
    <t>Budaörs</t>
  </si>
  <si>
    <t>Budakeszi</t>
  </si>
  <si>
    <t>Borsodnádasd</t>
  </si>
  <si>
    <t>Bonyhád</t>
  </si>
  <si>
    <t>Bóly</t>
  </si>
  <si>
    <t>Biharkeresztes</t>
  </si>
  <si>
    <t>Bicske</t>
  </si>
  <si>
    <t xml:space="preserve">Biatorbágy </t>
  </si>
  <si>
    <t xml:space="preserve">Berhida </t>
  </si>
  <si>
    <t>Berettyóújfalu</t>
  </si>
  <si>
    <t xml:space="preserve">Bélapátfalva </t>
  </si>
  <si>
    <t>Battonya</t>
  </si>
  <si>
    <t>Bátonyterenye</t>
  </si>
  <si>
    <t>Bátaszék</t>
  </si>
  <si>
    <t>Barcs</t>
  </si>
  <si>
    <t>Balmazújváros</t>
  </si>
  <si>
    <t xml:space="preserve">Balkány </t>
  </si>
  <si>
    <t>Balatonlelle</t>
  </si>
  <si>
    <t>Balatonfűzfő</t>
  </si>
  <si>
    <t>Balatonfüred</t>
  </si>
  <si>
    <t>Balatonföldvár</t>
  </si>
  <si>
    <t>Balatonboglár</t>
  </si>
  <si>
    <t>Balatonalmádi</t>
  </si>
  <si>
    <t>Balassagyarmat</t>
  </si>
  <si>
    <t>Baktalórántháza</t>
  </si>
  <si>
    <t>Baja</t>
  </si>
  <si>
    <t xml:space="preserve">Badacsonytomaj </t>
  </si>
  <si>
    <t>Bácsalmás</t>
  </si>
  <si>
    <t>Bábolna</t>
  </si>
  <si>
    <t>Aszód</t>
  </si>
  <si>
    <t>Alsózsolca</t>
  </si>
  <si>
    <t>Albertirsa</t>
  </si>
  <si>
    <t>Ajka</t>
  </si>
  <si>
    <t xml:space="preserve">Adony </t>
  </si>
  <si>
    <t xml:space="preserve">Ács </t>
  </si>
  <si>
    <t>Abony</t>
  </si>
  <si>
    <t xml:space="preserve">Abaújszántó </t>
  </si>
  <si>
    <t xml:space="preserve">Abádszalók </t>
  </si>
  <si>
    <t>Zalaegerszeg</t>
  </si>
  <si>
    <t>Tatabánya</t>
  </si>
  <si>
    <t>Szombathely</t>
  </si>
  <si>
    <t>Szolnok</t>
  </si>
  <si>
    <t>Szekszárd</t>
  </si>
  <si>
    <t>Székesfehérvár</t>
  </si>
  <si>
    <t>Szeged</t>
  </si>
  <si>
    <t>Sopron</t>
  </si>
  <si>
    <t>Salgótarján</t>
  </si>
  <si>
    <t>Pécs</t>
  </si>
  <si>
    <t>Nyíregyháza</t>
  </si>
  <si>
    <t>Nagykanizsa</t>
  </si>
  <si>
    <t>Miskolc</t>
  </si>
  <si>
    <t>Kecskemét</t>
  </si>
  <si>
    <t>Kaposvár</t>
  </si>
  <si>
    <t>Hódmezővásárhely</t>
  </si>
  <si>
    <t>Győr</t>
  </si>
  <si>
    <t>Érd</t>
  </si>
  <si>
    <t>Eger</t>
  </si>
  <si>
    <t>Dunaújváros</t>
  </si>
  <si>
    <t>Debrecen</t>
  </si>
  <si>
    <t>Békéscsaba</t>
  </si>
  <si>
    <t>Capital, towns of counrty rank</t>
  </si>
  <si>
    <t>Town</t>
  </si>
  <si>
    <t>7.35. Population of towns (1 January)</t>
  </si>
  <si>
    <t>Towns without Budapest</t>
  </si>
  <si>
    <t>100 000 and over</t>
  </si>
  <si>
    <t>50 000–99 999</t>
  </si>
  <si>
    <t>10 000–49 999</t>
  </si>
  <si>
    <t>5 000–9 999</t>
  </si>
  <si>
    <t>2 000–4 999</t>
  </si>
  <si>
    <t>1 000–1 999</t>
  </si>
  <si>
    <t>500–999</t>
  </si>
  <si>
    <t>–499</t>
  </si>
  <si>
    <t>7.36. Number of settlements by population size-groups, 1 January 2008</t>
  </si>
  <si>
    <t>7.37. Population of settlements by population size-groups, 1 January 2008</t>
  </si>
  <si>
    <t>Females</t>
  </si>
  <si>
    <t>Males</t>
  </si>
  <si>
    <t>years old</t>
  </si>
  <si>
    <t>70–</t>
  </si>
  <si>
    <t>60–69</t>
  </si>
  <si>
    <t>50–59</t>
  </si>
  <si>
    <t>40–49</t>
  </si>
  <si>
    <t>30–39</t>
  </si>
  <si>
    <t>20–29</t>
  </si>
  <si>
    <t>15–19</t>
  </si>
  <si>
    <t>–14</t>
  </si>
  <si>
    <t>7.38. Population by age-groups, sex, 1 January 2008</t>
  </si>
  <si>
    <t>Ukrainian</t>
  </si>
  <si>
    <t>Slovenian and Wend</t>
  </si>
  <si>
    <t>Slovakian</t>
  </si>
  <si>
    <t>Serbian</t>
  </si>
  <si>
    <t>Ruthenian</t>
  </si>
  <si>
    <t>Rumanian</t>
  </si>
  <si>
    <t>Armenian</t>
  </si>
  <si>
    <t>German</t>
  </si>
  <si>
    <t>Polish</t>
  </si>
  <si>
    <t>Croatian</t>
  </si>
  <si>
    <t>Greek</t>
  </si>
  <si>
    <t>Gipsy</t>
  </si>
  <si>
    <t>Bulgarian</t>
  </si>
  <si>
    <t>Hungarian</t>
  </si>
  <si>
    <t>Population,  total</t>
  </si>
  <si>
    <t>7.39. Nationalities, 1 February 2001</t>
  </si>
  <si>
    <t xml:space="preserve"> Central Hungary</t>
  </si>
  <si>
    <t>in the central furnace of residential buildings</t>
  </si>
  <si>
    <t>by communal consumers</t>
  </si>
  <si>
    <t>in companies supplying district heating</t>
  </si>
  <si>
    <t>in households</t>
  </si>
  <si>
    <t>of which for heating purposes</t>
  </si>
  <si>
    <t>of which</t>
  </si>
  <si>
    <t>of which in households</t>
  </si>
  <si>
    <t xml:space="preserve"> total</t>
  </si>
  <si>
    <r>
      <t>Amount of gas consumed, million m</t>
    </r>
    <r>
      <rPr>
        <vertAlign val="superscript"/>
        <sz val="8"/>
        <rFont val="Arial"/>
        <family val="2"/>
        <charset val="238"/>
      </rPr>
      <t>3</t>
    </r>
  </si>
  <si>
    <t xml:space="preserve"> Number of consumers, thousands</t>
  </si>
  <si>
    <t>7.40. Piped gas supply, 2007</t>
  </si>
  <si>
    <t>normal</t>
  </si>
  <si>
    <t>with fluorescent tube</t>
  </si>
  <si>
    <t>mercury vapour lamp</t>
  </si>
  <si>
    <t xml:space="preserve"> Na and other up-to-date</t>
  </si>
  <si>
    <t>Length of networks exclusively for public lighting, km</t>
  </si>
  <si>
    <t>Number of lamp-places of public lighting</t>
  </si>
  <si>
    <t>7.41. Public lighting, 2007</t>
  </si>
  <si>
    <t>home visits</t>
  </si>
  <si>
    <t>patients at consultations</t>
  </si>
  <si>
    <t>Children patients attending well-baby consultations</t>
  </si>
  <si>
    <t>Number of patients</t>
  </si>
  <si>
    <t>Patients sent to hospital</t>
  </si>
  <si>
    <t>Family paediatrician</t>
  </si>
  <si>
    <t>General practitioner</t>
  </si>
  <si>
    <t>7.42. General practitioners' and family paediatricians' service, 2007</t>
  </si>
  <si>
    <t>Hospital beds per ten thousand inhabitants</t>
  </si>
  <si>
    <t>Number of hospital beds</t>
  </si>
  <si>
    <t>7.43. Hospital beds</t>
  </si>
  <si>
    <t>with psychiatric (neurotic and mental) disorder</t>
  </si>
  <si>
    <t>with pulmonary TB</t>
  </si>
  <si>
    <t>with alcohol addiction</t>
  </si>
  <si>
    <t>New patients</t>
  </si>
  <si>
    <t>Registered patients</t>
  </si>
  <si>
    <t>7.44. Dispensaries, 2007 [per ten thousand inhabitants]</t>
  </si>
  <si>
    <t>hay fever</t>
  </si>
  <si>
    <t>bronchial asthma</t>
  </si>
  <si>
    <t>with obstruction</t>
  </si>
  <si>
    <t>Registered non-TB pulmonary patients</t>
  </si>
  <si>
    <t>Registered patients with active TB</t>
  </si>
  <si>
    <t>7.45. Patients registered in pulmonary dispensaries, 2007</t>
  </si>
  <si>
    <t>number of infants born with congenital malformation</t>
  </si>
  <si>
    <t>number of premature infants, total</t>
  </si>
  <si>
    <t>MCH nurse visits, total</t>
  </si>
  <si>
    <t>Newly registered during the year, total</t>
  </si>
  <si>
    <t>Visit to newborn infants, total</t>
  </si>
  <si>
    <t>Out of the 0–11 month-old infants</t>
  </si>
  <si>
    <t>Expectant mothers registered during the year, total</t>
  </si>
  <si>
    <t>7.46. Expectant mothers and infants, 2007</t>
  </si>
  <si>
    <t>in cared families</t>
  </si>
  <si>
    <t>of MCH nurses, total</t>
  </si>
  <si>
    <t>Violence to children</t>
  </si>
  <si>
    <t>Negligence of children</t>
  </si>
  <si>
    <t>Smoking</t>
  </si>
  <si>
    <t>Number of cared families, total</t>
  </si>
  <si>
    <t>Family visits</t>
  </si>
  <si>
    <t>Number</t>
  </si>
  <si>
    <t>7.47. Mother and Child Health Nurse activities, 2007</t>
  </si>
  <si>
    <t>physicians</t>
  </si>
  <si>
    <t>cars</t>
  </si>
  <si>
    <t>stations</t>
  </si>
  <si>
    <t>Ambulance missions</t>
  </si>
  <si>
    <t>First aid</t>
  </si>
  <si>
    <t>Number of ambulance</t>
  </si>
  <si>
    <t>7.48. Data of the National Ambulance Service, 2007</t>
  </si>
  <si>
    <t>Towns excluding Budapest</t>
  </si>
  <si>
    <t xml:space="preserve">
Total</t>
  </si>
  <si>
    <t>..</t>
  </si>
  <si>
    <t>Unknown, homeless</t>
  </si>
  <si>
    <t>females</t>
  </si>
  <si>
    <t>males</t>
  </si>
  <si>
    <t xml:space="preserve"> years old</t>
  </si>
  <si>
    <t xml:space="preserve">
females</t>
  </si>
  <si>
    <t xml:space="preserve">
males</t>
  </si>
  <si>
    <t xml:space="preserve">
total</t>
  </si>
  <si>
    <t xml:space="preserve">
60 and over</t>
  </si>
  <si>
    <t>40–59</t>
  </si>
  <si>
    <t>15–39</t>
  </si>
  <si>
    <t>Number of suicides per hundred thousand inhabitants of corresponding sex</t>
  </si>
  <si>
    <t>7.49. Suicides by place of residence, 2007</t>
  </si>
  <si>
    <t>−</t>
  </si>
  <si>
    <t>Pension paid abroad</t>
  </si>
  <si>
    <t>Pension Payment Administration</t>
  </si>
  <si>
    <t>Hungarian State Railways</t>
  </si>
  <si>
    <t>Budapest, Pest County together</t>
  </si>
  <si>
    <t>as a % of the population</t>
  </si>
  <si>
    <t>of which claims on pension and retirement provision</t>
  </si>
  <si>
    <t>total of approval rulings</t>
  </si>
  <si>
    <t>average monthly amount of provision per capita</t>
  </si>
  <si>
    <t>Resolutions approving disability pension claims</t>
  </si>
  <si>
    <t>Claims on pensions and retirement provisions</t>
  </si>
  <si>
    <t>Provisioners</t>
  </si>
  <si>
    <t>7.50. Pensions and retirement provisions, 2007</t>
  </si>
  <si>
    <t>of which short-term and long-term foster care</t>
  </si>
  <si>
    <t>rate per thousand inhabitants of the same age</t>
  </si>
  <si>
    <t>Rate, %</t>
  </si>
  <si>
    <t>Minors placed to foster-parents</t>
  </si>
  <si>
    <t>7.51. Minors under child protection, 2007</t>
  </si>
  <si>
    <t>Persons receiving long-term placement</t>
  </si>
  <si>
    <t>Persons receiving short-term placement</t>
  </si>
  <si>
    <t>Persons receiving day-time care</t>
  </si>
  <si>
    <t>Persons receiving domestic care</t>
  </si>
  <si>
    <t>Persons receiving social catering</t>
  </si>
  <si>
    <t>7.52. Number of persons receiving personal care per ten thousand inhabitants, 2007</t>
  </si>
  <si>
    <t>average support 
per capita, HUF</t>
  </si>
  <si>
    <t>rate of recipients 
per ten thousand inhabitants, %</t>
  </si>
  <si>
    <t>recipients</t>
  </si>
  <si>
    <t>Benefit to maintain the dwelling</t>
  </si>
  <si>
    <t>Emergency support</t>
  </si>
  <si>
    <t>Regions, population size-groups, persons</t>
  </si>
  <si>
    <t>7.53. Principal single supports, 2007</t>
  </si>
  <si>
    <t>7.54. Discovered publicly indicted crimes and perpetrators</t>
  </si>
  <si>
    <t xml:space="preserve">Southern Great Plain </t>
  </si>
  <si>
    <t xml:space="preserve">Western Transdanubia </t>
  </si>
  <si>
    <t xml:space="preserve">Central Hungary </t>
  </si>
  <si>
    <t>Membership organization</t>
  </si>
  <si>
    <t>Foundation</t>
  </si>
  <si>
    <t>7.55. Number of non-profit organizations, 2007</t>
  </si>
  <si>
    <t xml:space="preserve"> Northern Hungary</t>
  </si>
  <si>
    <t xml:space="preserve">Southern Transdanubia </t>
  </si>
  <si>
    <t>Partnership without legal entity and unincorporated enterprise</t>
  </si>
  <si>
    <t>Corporation with legal entity</t>
  </si>
  <si>
    <t>7.56. Number of active corporations and unincorporated enterprises, 2006</t>
  </si>
  <si>
    <t>Not allocated</t>
  </si>
  <si>
    <t>billion HUF</t>
  </si>
  <si>
    <t>Of which: foreign direct investment</t>
  </si>
  <si>
    <t>Own capital</t>
  </si>
  <si>
    <t>Number of organizations</t>
  </si>
  <si>
    <t>7.57. Enterprises with foreign direct investment</t>
  </si>
  <si>
    <t>harvested area, hectares</t>
  </si>
  <si>
    <t>Grapes</t>
  </si>
  <si>
    <t>Fruits</t>
  </si>
  <si>
    <t>Vegetables</t>
  </si>
  <si>
    <t>Rape seed</t>
  </si>
  <si>
    <t>Potatoes</t>
  </si>
  <si>
    <t>Lucerne hay</t>
  </si>
  <si>
    <t>Barley</t>
  </si>
  <si>
    <t>7.58. Production of selected crops, 2007</t>
  </si>
  <si>
    <t>persons</t>
  </si>
  <si>
    <t>net</t>
  </si>
  <si>
    <t>gross</t>
  </si>
  <si>
    <t>as a % of the total number of employees in the regional unit</t>
  </si>
  <si>
    <t>of which full time manual employees</t>
  </si>
  <si>
    <t>Average monthly earnings of employees, HUF</t>
  </si>
  <si>
    <t>Number of employees</t>
  </si>
  <si>
    <t>Regional units</t>
  </si>
  <si>
    <t>7.59. Labour data of industry, 2007</t>
  </si>
  <si>
    <t>_</t>
  </si>
  <si>
    <t>international</t>
  </si>
  <si>
    <t>domestic</t>
  </si>
  <si>
    <t>average length of stay</t>
  </si>
  <si>
    <t>number of tourism nights</t>
  </si>
  <si>
    <t>of which:</t>
  </si>
  <si>
    <t>tourist arrivals, total</t>
  </si>
  <si>
    <t>pedplaces</t>
  </si>
  <si>
    <t>rooms</t>
  </si>
  <si>
    <t>units</t>
  </si>
  <si>
    <t>Rural accommodation services</t>
  </si>
  <si>
    <t>Private room services</t>
  </si>
  <si>
    <t>7.60. Capacity, tourist arrivals and tourism nights in private accommodation, 2007</t>
  </si>
  <si>
    <t xml:space="preserve"> Grand total</t>
  </si>
  <si>
    <t>Total retail shops without motor trade</t>
  </si>
  <si>
    <t>Total motor vehicle, motor cycle and parts shops</t>
  </si>
  <si>
    <t>Filling stations</t>
  </si>
  <si>
    <t>Shops for motorcycle, parts and accessories</t>
  </si>
  <si>
    <t>Shops for motor vehicle parts and accessories</t>
  </si>
  <si>
    <t>Motor vehicle shops</t>
  </si>
  <si>
    <t>Second-hand and pawnshops</t>
  </si>
  <si>
    <t>Pharmacies for pets</t>
  </si>
  <si>
    <t>Shops for therapeutic and orthopaedic goods</t>
  </si>
  <si>
    <t>Shops for cosmetic articles</t>
  </si>
  <si>
    <t>Shops for other non-food product n.e.c.</t>
  </si>
  <si>
    <t>Book, newspaper and stationery shops</t>
  </si>
  <si>
    <t>Paint, ironware, do-it-yourself and  building material shops</t>
  </si>
  <si>
    <t>Electrical appliance shops</t>
  </si>
  <si>
    <t>Furniture, household and lighting equipment shops</t>
  </si>
  <si>
    <t>Shops for footwear and leather goods</t>
  </si>
  <si>
    <t xml:space="preserve">Clothes shops </t>
  </si>
  <si>
    <t>Textile shops</t>
  </si>
  <si>
    <t>Non-specialised stores with manufactured goods dominance</t>
  </si>
  <si>
    <t>Shops for other food n.e.c.</t>
  </si>
  <si>
    <t>Tobacco shops</t>
  </si>
  <si>
    <t>Alcoholic and other beverages shops</t>
  </si>
  <si>
    <t>Bread, cake, confectionery shops</t>
  </si>
  <si>
    <t>Fish shops</t>
  </si>
  <si>
    <t>Meat and meat products shops</t>
  </si>
  <si>
    <t>Fruits and vegetables shops</t>
  </si>
  <si>
    <t>Non-specialised stores with food dominance</t>
  </si>
  <si>
    <t>7.61. Number of retail shops by type of units, 2007</t>
  </si>
  <si>
    <t>other products</t>
  </si>
  <si>
    <t xml:space="preserve">machineries, equipments </t>
  </si>
  <si>
    <t>Infocommunication Technology (ICT) equipments</t>
  </si>
  <si>
    <t>non-agricultural intermediate products, waste and scrap</t>
  </si>
  <si>
    <t>household goods</t>
  </si>
  <si>
    <t>food, beverages and tobacco products</t>
  </si>
  <si>
    <t>agricultural products</t>
  </si>
  <si>
    <t>Wholesale warehouses, total</t>
  </si>
  <si>
    <t>Wholesale warehouses for</t>
  </si>
  <si>
    <t>7.62. Number of wholesale warehouses by kind of product traded, 2007</t>
  </si>
  <si>
    <t>other machineries and equipments</t>
  </si>
  <si>
    <t>personal and household goods</t>
  </si>
  <si>
    <t>automobiles and other transport equipments</t>
  </si>
  <si>
    <t>Lending points, total</t>
  </si>
  <si>
    <t>Lending points of</t>
  </si>
  <si>
    <t>7.63. Number of lending points by kind of activity, 2007</t>
  </si>
  <si>
    <t>of which: local farmers</t>
  </si>
  <si>
    <t xml:space="preserve">sole proprietors </t>
  </si>
  <si>
    <t xml:space="preserve">companies total </t>
  </si>
  <si>
    <t>7.64. Number of wine-growers' taverns by legal form of operating enterprises, 2007</t>
  </si>
  <si>
    <t>Catering units,  total</t>
  </si>
  <si>
    <t>Public catering units,  total</t>
  </si>
  <si>
    <t>7.65. Number of catering units operated by sole proprietors by regions and type of units, 2007</t>
  </si>
  <si>
    <t xml:space="preserve">Great Plain and North </t>
  </si>
  <si>
    <t xml:space="preserve">trunk roads </t>
  </si>
  <si>
    <t>motorways and motor roads</t>
  </si>
  <si>
    <t>Number of public filling stations</t>
  </si>
  <si>
    <r>
      <t>Public roads per 100 km</t>
    </r>
    <r>
      <rPr>
        <vertAlign val="superscript"/>
        <sz val="8"/>
        <rFont val="Arial"/>
        <family val="2"/>
        <charset val="238"/>
      </rPr>
      <t xml:space="preserve">2  </t>
    </r>
    <r>
      <rPr>
        <sz val="8"/>
        <rFont val="Arial"/>
        <family val="2"/>
        <charset val="238"/>
      </rPr>
      <t>area, km</t>
    </r>
  </si>
  <si>
    <t>Lenght of national the public roads, km</t>
  </si>
  <si>
    <t>7.66. Public roads, 2007</t>
  </si>
  <si>
    <t>public payphone lines</t>
  </si>
  <si>
    <t>business lines</t>
  </si>
  <si>
    <t>residential main lines</t>
  </si>
  <si>
    <t>Number of dwellings connected to the cable television network</t>
  </si>
  <si>
    <t>Number of main lines per thousand inhabitants</t>
  </si>
  <si>
    <t>Number of ISDN- channels</t>
  </si>
  <si>
    <t>Number of conventional telephone lines</t>
  </si>
  <si>
    <t>Region</t>
  </si>
  <si>
    <t>7.67. Data of post and telecommunication by regions, 2007</t>
  </si>
  <si>
    <t>EDI/Not Internet based EDI</t>
  </si>
  <si>
    <t>Internet based EDI (Electro-nic Data Inter-change)</t>
  </si>
  <si>
    <t xml:space="preserve">E-mail  </t>
  </si>
  <si>
    <t>Inter-net/
WWW</t>
  </si>
  <si>
    <t>Extra-net</t>
  </si>
  <si>
    <t>Intranet</t>
  </si>
  <si>
    <t>(WAN)/Wide area network</t>
  </si>
  <si>
    <t>Wireless local area network (WLAN)</t>
  </si>
  <si>
    <t>(LAN)/Wireba-sed local area network (LAN)</t>
  </si>
  <si>
    <t>Mobile</t>
  </si>
  <si>
    <t>Compu-ters</t>
  </si>
  <si>
    <t xml:space="preserve"> 
Regions</t>
  </si>
  <si>
    <t>7.68. Percentage of ICT usage of enterprises with more than 10 employees, 2007 [%]</t>
  </si>
  <si>
    <t>Other fixed internet connection</t>
  </si>
  <si>
    <r>
      <t>Leased line</t>
    </r>
    <r>
      <rPr>
        <sz val="8"/>
        <rFont val="Arial"/>
        <family val="2"/>
        <charset val="238"/>
      </rPr>
      <t xml:space="preserve"> </t>
    </r>
  </si>
  <si>
    <t>Cable tv</t>
  </si>
  <si>
    <t>xDSL</t>
  </si>
  <si>
    <t>ISDN</t>
  </si>
  <si>
    <t>Modem</t>
  </si>
  <si>
    <r>
      <t>Total</t>
    </r>
    <r>
      <rPr>
        <sz val="8"/>
        <rFont val="Arial"/>
        <family val="2"/>
        <charset val="238"/>
      </rPr>
      <t xml:space="preserve"> </t>
    </r>
  </si>
  <si>
    <t xml:space="preserve">Mobile
 </t>
  </si>
  <si>
    <t>Number of internet acces points</t>
  </si>
  <si>
    <r>
      <t xml:space="preserve"> 
</t>
    </r>
    <r>
      <rPr>
        <sz val="8"/>
        <rFont val="Arial"/>
        <family val="2"/>
        <charset val="238"/>
      </rPr>
      <t>Regions</t>
    </r>
  </si>
  <si>
    <t>7.69. Type of internet connections in enterprises, 2007</t>
  </si>
  <si>
    <t xml:space="preserve">After sales services </t>
  </si>
  <si>
    <t xml:space="preserve">Training and education </t>
  </si>
  <si>
    <t xml:space="preserve">Buying or selling products/services </t>
  </si>
  <si>
    <t xml:space="preserve">Publicity marketing </t>
  </si>
  <si>
    <t xml:space="preserve">Market monitoring </t>
  </si>
  <si>
    <t>Banking and financial services</t>
  </si>
  <si>
    <t>E-mail</t>
  </si>
  <si>
    <t>Obtaining information</t>
  </si>
  <si>
    <t xml:space="preserve">
Regions</t>
  </si>
  <si>
    <t xml:space="preserve">
</t>
  </si>
  <si>
    <t>7.70. The purpose of internet usage, 2007 [in percentage of enterprises]</t>
  </si>
  <si>
    <t>7.2. Indicators of vital statistics</t>
  </si>
  <si>
    <t>7.10. Principal regular supports, 2007</t>
  </si>
  <si>
    <t>7.21. Investments of the national economy, 2007 [at current prices]</t>
  </si>
  <si>
    <t>7.22. Research and Development units, 2007</t>
  </si>
  <si>
    <t>7.26. Output of industry</t>
  </si>
  <si>
    <t>7.30. Public accommodation establishments, 2007</t>
  </si>
  <si>
    <t>7.32. Stock of road motor vehicles, 2007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</si>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</sst>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0.0"/>
    <numFmt numFmtId="166" formatCode="#,##0.0;\-#,##0.0"/>
    <numFmt numFmtId="167" formatCode="____@"/>
    <numFmt numFmtId="168" formatCode="#,##0.0______"/>
    <numFmt numFmtId="169" formatCode="_-* #,##0\ _F_t_-;\-* #,##0\ _F_t_-;_-* &quot;-&quot;??\ _F_t_-;_-@_-"/>
  </numFmts>
  <fonts count="3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7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48"/>
      <name val="Arial"/>
      <family val="2"/>
      <charset val="238"/>
    </font>
    <font>
      <sz val="10"/>
      <name val="Times New Roman CE"/>
      <charset val="238"/>
    </font>
    <font>
      <sz val="8"/>
      <name val="H_Franklin Gothic Bk BT"/>
      <charset val="238"/>
    </font>
    <font>
      <vertAlign val="superscript"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"/>
      <name val="Arial CE"/>
      <family val="2"/>
      <charset val="238"/>
    </font>
    <font>
      <u/>
      <sz val="8"/>
      <name val="Arial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2"/>
      <name val="Arial"/>
      <family val="2"/>
      <charset val="238"/>
    </font>
    <font>
      <b/>
      <sz val="8"/>
      <name val="H_Franklin Gothic Bk BT"/>
      <family val="2"/>
    </font>
    <font>
      <b/>
      <sz val="8"/>
      <name val="H_Franklin Gothic Bk BT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0" fontId="29" fillId="0" borderId="0" applyNumberFormat="0" applyFill="0" applyBorder="0" applyAlignment="0" applyProtection="0"/>
  </cellStyleXfs>
  <cellXfs count="1146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3" fontId="2" fillId="0" borderId="0" xfId="0" applyNumberFormat="1" applyFont="1" applyFill="1"/>
    <xf numFmtId="164" fontId="2" fillId="0" borderId="0" xfId="0" applyNumberFormat="1" applyFont="1" applyFill="1"/>
    <xf numFmtId="165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horizontal="left" vertical="center" wrapText="1" indent="2"/>
    </xf>
    <xf numFmtId="0" fontId="3" fillId="0" borderId="0" xfId="0" applyNumberFormat="1" applyFont="1" applyFill="1" applyAlignment="1">
      <alignment horizontal="left" vertical="center" wrapText="1" indent="1"/>
    </xf>
    <xf numFmtId="165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left" wrapText="1"/>
    </xf>
    <xf numFmtId="49" fontId="3" fillId="0" borderId="9" xfId="0" applyNumberFormat="1" applyFont="1" applyFill="1" applyBorder="1" applyAlignment="1">
      <alignment horizontal="left"/>
    </xf>
    <xf numFmtId="164" fontId="3" fillId="0" borderId="0" xfId="0" applyNumberFormat="1" applyFont="1" applyFill="1" applyAlignment="1">
      <alignment vertical="top"/>
    </xf>
    <xf numFmtId="164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vertical="top"/>
    </xf>
    <xf numFmtId="164" fontId="6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/>
    <xf numFmtId="164" fontId="6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9" xfId="0" applyFont="1" applyFill="1" applyBorder="1" applyAlignment="1"/>
    <xf numFmtId="0" fontId="2" fillId="0" borderId="9" xfId="0" applyFont="1" applyBorder="1" applyAlignment="1">
      <alignment horizontal="left" wrapText="1"/>
    </xf>
    <xf numFmtId="0" fontId="3" fillId="0" borderId="9" xfId="0" applyFont="1" applyFill="1" applyBorder="1" applyAlignment="1">
      <alignment horizontal="left"/>
    </xf>
    <xf numFmtId="0" fontId="2" fillId="0" borderId="0" xfId="0" applyFont="1"/>
    <xf numFmtId="165" fontId="3" fillId="0" borderId="0" xfId="0" applyNumberFormat="1" applyFont="1" applyAlignment="1">
      <alignment horizontal="right" vertical="top"/>
    </xf>
    <xf numFmtId="0" fontId="3" fillId="0" borderId="0" xfId="0" applyFont="1" applyFill="1" applyAlignment="1">
      <alignment horizontal="left" wrapText="1"/>
    </xf>
    <xf numFmtId="165" fontId="3" fillId="0" borderId="0" xfId="0" applyNumberFormat="1" applyFont="1" applyBorder="1" applyAlignment="1">
      <alignment horizontal="right" vertical="top"/>
    </xf>
    <xf numFmtId="0" fontId="3" fillId="0" borderId="0" xfId="0" applyFont="1" applyFill="1" applyAlignment="1">
      <alignment horizontal="left" wrapText="1" indent="2"/>
    </xf>
    <xf numFmtId="0" fontId="3" fillId="0" borderId="0" xfId="0" applyFont="1"/>
    <xf numFmtId="0" fontId="3" fillId="0" borderId="0" xfId="0" applyFont="1" applyFill="1" applyAlignment="1">
      <alignment horizontal="left" wrapText="1" indent="1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left"/>
    </xf>
    <xf numFmtId="165" fontId="2" fillId="0" borderId="0" xfId="0" applyNumberFormat="1" applyFont="1" applyAlignment="1" applyProtection="1">
      <alignment horizontal="right" vertical="top"/>
    </xf>
    <xf numFmtId="165" fontId="2" fillId="0" borderId="0" xfId="0" applyNumberFormat="1" applyFont="1" applyBorder="1" applyAlignment="1" applyProtection="1">
      <alignment horizontal="right" vertical="top"/>
    </xf>
    <xf numFmtId="165" fontId="2" fillId="0" borderId="0" xfId="0" applyNumberFormat="1" applyFont="1" applyBorder="1" applyAlignment="1">
      <alignment horizontal="right" vertical="top"/>
    </xf>
    <xf numFmtId="0" fontId="2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49" fontId="3" fillId="0" borderId="9" xfId="0" applyNumberFormat="1" applyFont="1" applyBorder="1" applyAlignment="1">
      <alignment horizontal="left" vertical="top"/>
    </xf>
    <xf numFmtId="0" fontId="2" fillId="0" borderId="0" xfId="0" applyFont="1" applyAlignment="1">
      <alignment vertical="center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vertical="center"/>
    </xf>
    <xf numFmtId="3" fontId="2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5" fillId="0" borderId="9" xfId="0" applyNumberFormat="1" applyFont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/>
    </xf>
    <xf numFmtId="164" fontId="3" fillId="0" borderId="0" xfId="0" applyNumberFormat="1" applyFont="1" applyAlignment="1">
      <alignment vertical="top"/>
    </xf>
    <xf numFmtId="3" fontId="3" fillId="0" borderId="0" xfId="0" applyNumberFormat="1" applyFont="1" applyFill="1" applyAlignment="1">
      <alignment vertical="top"/>
    </xf>
    <xf numFmtId="0" fontId="3" fillId="0" borderId="0" xfId="0" applyFont="1" applyFill="1"/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3" fontId="2" fillId="0" borderId="0" xfId="0" applyNumberFormat="1" applyFont="1"/>
    <xf numFmtId="3" fontId="3" fillId="0" borderId="0" xfId="0" applyNumberFormat="1" applyFont="1" applyAlignment="1">
      <alignment vertical="top"/>
    </xf>
    <xf numFmtId="1" fontId="3" fillId="0" borderId="0" xfId="0" applyNumberFormat="1" applyFont="1" applyAlignment="1">
      <alignment vertical="top"/>
    </xf>
    <xf numFmtId="1" fontId="2" fillId="0" borderId="0" xfId="0" applyNumberFormat="1" applyFont="1"/>
    <xf numFmtId="0" fontId="3" fillId="0" borderId="0" xfId="0" applyFont="1" applyFill="1" applyAlignment="1"/>
    <xf numFmtId="164" fontId="2" fillId="0" borderId="0" xfId="0" applyNumberFormat="1" applyFont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9" xfId="0" applyFont="1" applyBorder="1" applyAlignment="1">
      <alignment horizontal="left" vertical="top" indent="2"/>
    </xf>
    <xf numFmtId="0" fontId="3" fillId="0" borderId="9" xfId="0" applyFont="1" applyBorder="1" applyAlignment="1">
      <alignment horizontal="left" vertical="top"/>
    </xf>
    <xf numFmtId="164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 indent="2"/>
    </xf>
    <xf numFmtId="0" fontId="3" fillId="0" borderId="0" xfId="0" applyFont="1" applyFill="1" applyAlignment="1">
      <alignment horizontal="left" vertical="center" wrapText="1" indent="1"/>
    </xf>
    <xf numFmtId="16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Border="1" applyAlignment="1">
      <alignment horizontal="right" vertical="top" wrapText="1"/>
    </xf>
    <xf numFmtId="3" fontId="2" fillId="0" borderId="0" xfId="0" applyNumberFormat="1" applyFont="1" applyBorder="1" applyAlignment="1">
      <alignment horizontal="right" vertical="top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/>
    <xf numFmtId="3" fontId="3" fillId="0" borderId="0" xfId="0" applyNumberFormat="1" applyFont="1" applyFill="1" applyBorder="1" applyAlignment="1" applyProtection="1">
      <alignment vertical="top"/>
      <protection locked="0"/>
    </xf>
    <xf numFmtId="164" fontId="3" fillId="0" borderId="0" xfId="0" applyNumberFormat="1" applyFont="1" applyFill="1" applyBorder="1" applyAlignment="1">
      <alignment vertical="top"/>
    </xf>
    <xf numFmtId="3" fontId="3" fillId="0" borderId="0" xfId="0" applyNumberFormat="1" applyFont="1" applyFill="1" applyBorder="1" applyAlignment="1">
      <alignment horizontal="right" vertical="top" wrapText="1"/>
    </xf>
    <xf numFmtId="3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Protection="1">
      <protection locked="0"/>
    </xf>
    <xf numFmtId="164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Alignment="1"/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Border="1" applyAlignment="1">
      <alignment horizontal="right" vertical="top"/>
    </xf>
    <xf numFmtId="164" fontId="2" fillId="0" borderId="18" xfId="0" applyNumberFormat="1" applyFont="1" applyFill="1" applyBorder="1" applyAlignment="1"/>
    <xf numFmtId="164" fontId="2" fillId="0" borderId="18" xfId="0" applyNumberFormat="1" applyFont="1" applyFill="1" applyBorder="1" applyAlignment="1"/>
    <xf numFmtId="3" fontId="2" fillId="0" borderId="0" xfId="0" applyNumberFormat="1" applyFont="1" applyFill="1" applyBorder="1" applyAlignment="1">
      <alignment horizontal="right" wrapText="1"/>
    </xf>
    <xf numFmtId="3" fontId="2" fillId="0" borderId="18" xfId="0" applyNumberFormat="1" applyFont="1" applyFill="1" applyBorder="1" applyAlignment="1"/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9" xfId="0" applyFont="1" applyFill="1" applyBorder="1"/>
    <xf numFmtId="0" fontId="3" fillId="0" borderId="9" xfId="0" applyFont="1" applyFill="1" applyBorder="1" applyAlignment="1">
      <alignment horizontal="left" vertical="top"/>
    </xf>
    <xf numFmtId="0" fontId="2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165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wrapText="1" indent="2"/>
    </xf>
    <xf numFmtId="164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left" vertical="center" wrapText="1" indent="1"/>
    </xf>
    <xf numFmtId="3" fontId="2" fillId="0" borderId="14" xfId="0" applyNumberFormat="1" applyFont="1" applyFill="1" applyBorder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vertical="top" indent="2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/>
    <xf numFmtId="164" fontId="2" fillId="0" borderId="0" xfId="0" applyNumberFormat="1" applyFont="1" applyFill="1" applyAlignment="1"/>
    <xf numFmtId="165" fontId="3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/>
    <xf numFmtId="0" fontId="2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1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right" vertical="top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/>
    <xf numFmtId="3" fontId="3" fillId="0" borderId="0" xfId="0" applyNumberFormat="1" applyFont="1" applyAlignment="1"/>
    <xf numFmtId="3" fontId="2" fillId="0" borderId="0" xfId="0" applyNumberFormat="1" applyFont="1" applyAlignment="1"/>
    <xf numFmtId="0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/>
    </xf>
    <xf numFmtId="3" fontId="5" fillId="0" borderId="0" xfId="0" applyNumberFormat="1" applyFont="1" applyAlignment="1"/>
    <xf numFmtId="3" fontId="2" fillId="0" borderId="0" xfId="0" applyNumberFormat="1" applyFont="1" applyAlignment="1">
      <alignment vertical="top"/>
    </xf>
    <xf numFmtId="3" fontId="6" fillId="0" borderId="0" xfId="0" applyNumberFormat="1" applyFont="1" applyAlignment="1">
      <alignment vertical="top"/>
    </xf>
    <xf numFmtId="3" fontId="6" fillId="0" borderId="0" xfId="0" applyNumberFormat="1" applyFont="1" applyAlignment="1"/>
    <xf numFmtId="3" fontId="6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Border="1"/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Fill="1"/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 indent="2"/>
    </xf>
    <xf numFmtId="0" fontId="3" fillId="0" borderId="0" xfId="0" applyFont="1" applyFill="1" applyAlignment="1">
      <alignment horizontal="left" wrapText="1" indent="1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/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/>
    </xf>
    <xf numFmtId="0" fontId="3" fillId="0" borderId="0" xfId="0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165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left" vertical="top" wrapText="1" indent="2"/>
    </xf>
    <xf numFmtId="0" fontId="3" fillId="0" borderId="0" xfId="0" applyFont="1" applyFill="1" applyAlignment="1">
      <alignment horizontal="left" vertical="top" wrapText="1" indent="1"/>
    </xf>
    <xf numFmtId="3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0" fontId="3" fillId="0" borderId="9" xfId="0" applyFont="1" applyFill="1" applyBorder="1" applyAlignment="1">
      <alignment vertical="top"/>
    </xf>
    <xf numFmtId="0" fontId="2" fillId="0" borderId="0" xfId="0" applyFont="1"/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indent="3"/>
    </xf>
    <xf numFmtId="0" fontId="3" fillId="0" borderId="9" xfId="0" applyFont="1" applyFill="1" applyBorder="1" applyAlignment="1">
      <alignment horizontal="left" vertical="top" indent="3"/>
    </xf>
    <xf numFmtId="0" fontId="3" fillId="0" borderId="9" xfId="0" applyFont="1" applyBorder="1" applyAlignment="1">
      <alignment horizontal="left" vertical="top"/>
    </xf>
    <xf numFmtId="3" fontId="3" fillId="0" borderId="0" xfId="0" applyNumberFormat="1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3" fontId="2" fillId="0" borderId="0" xfId="0" applyNumberFormat="1" applyFont="1" applyFill="1" applyAlignment="1"/>
    <xf numFmtId="0" fontId="2" fillId="0" borderId="0" xfId="0" applyFont="1" applyAlignment="1"/>
    <xf numFmtId="0" fontId="3" fillId="0" borderId="0" xfId="0" applyFont="1"/>
    <xf numFmtId="0" fontId="2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4"/>
    </xf>
    <xf numFmtId="0" fontId="3" fillId="0" borderId="0" xfId="0" applyFont="1" applyAlignment="1">
      <alignment horizontal="left" vertical="top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top" wrapText="1" indent="3"/>
    </xf>
    <xf numFmtId="0" fontId="3" fillId="0" borderId="0" xfId="0" applyNumberFormat="1" applyFont="1" applyFill="1" applyAlignment="1">
      <alignment horizontal="left" vertical="top" wrapText="1" indent="2"/>
    </xf>
    <xf numFmtId="0" fontId="2" fillId="0" borderId="0" xfId="0" applyFont="1" applyAlignment="1">
      <alignment horizontal="right" wrapText="1"/>
    </xf>
    <xf numFmtId="0" fontId="2" fillId="0" borderId="0" xfId="0" applyNumberFormat="1" applyFont="1" applyFill="1" applyAlignment="1">
      <alignment horizontal="left" vertical="top"/>
    </xf>
    <xf numFmtId="0" fontId="2" fillId="0" borderId="10" xfId="0" applyFont="1" applyFill="1" applyBorder="1" applyAlignment="1">
      <alignment horizontal="center" vertical="center" wrapText="1"/>
    </xf>
    <xf numFmtId="16" fontId="3" fillId="0" borderId="9" xfId="0" applyNumberFormat="1" applyFont="1" applyFill="1" applyBorder="1" applyAlignment="1">
      <alignment horizontal="left" vertical="center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6" fontId="5" fillId="0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Alignment="1">
      <alignment horizontal="left" wrapText="1"/>
    </xf>
    <xf numFmtId="0" fontId="3" fillId="0" borderId="0" xfId="0" applyNumberFormat="1" applyFont="1" applyFill="1" applyAlignment="1">
      <alignment horizontal="left" vertical="center" wrapText="1" indent="2"/>
    </xf>
    <xf numFmtId="0" fontId="3" fillId="0" borderId="0" xfId="0" applyNumberFormat="1" applyFont="1" applyFill="1" applyAlignment="1">
      <alignment horizontal="left" vertical="center" wrapText="1" indent="1"/>
    </xf>
    <xf numFmtId="166" fontId="6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Alignment="1">
      <alignment horizontal="left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Protection="1"/>
    <xf numFmtId="166" fontId="6" fillId="0" borderId="18" xfId="0" applyNumberFormat="1" applyFont="1" applyFill="1" applyBorder="1" applyAlignment="1">
      <alignment horizontal="right" wrapText="1"/>
    </xf>
    <xf numFmtId="0" fontId="2" fillId="0" borderId="0" xfId="0" applyNumberFormat="1" applyFont="1" applyFill="1" applyAlignment="1">
      <alignment horizontal="left"/>
    </xf>
    <xf numFmtId="0" fontId="2" fillId="0" borderId="0" xfId="0" applyFont="1" applyBorder="1" applyProtection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/>
    </xf>
    <xf numFmtId="0" fontId="3" fillId="0" borderId="9" xfId="0" applyFont="1" applyBorder="1" applyAlignment="1" applyProtection="1">
      <alignment horizontal="left" vertical="top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horizontal="right" vertical="top" wrapText="1"/>
    </xf>
    <xf numFmtId="0" fontId="3" fillId="0" borderId="0" xfId="0" applyFont="1" applyAlignment="1" applyProtection="1">
      <alignment horizontal="center" vertical="center" wrapText="1"/>
      <protection locked="0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3"/>
    </xf>
    <xf numFmtId="0" fontId="3" fillId="0" borderId="0" xfId="0" applyFont="1" applyAlignment="1" applyProtection="1">
      <alignment horizontal="left" vertical="top" indent="3"/>
    </xf>
    <xf numFmtId="0" fontId="12" fillId="0" borderId="0" xfId="0" applyFont="1" applyAlignment="1" applyProtection="1">
      <alignment horizontal="left" vertical="top" indent="3"/>
    </xf>
    <xf numFmtId="0" fontId="3" fillId="0" borderId="0" xfId="0" applyFont="1" applyAlignment="1" applyProtection="1">
      <alignment horizontal="left" vertical="top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3" fontId="3" fillId="0" borderId="0" xfId="1" applyNumberFormat="1" applyFont="1" applyFill="1" applyBorder="1" applyAlignment="1">
      <alignment vertical="top"/>
    </xf>
    <xf numFmtId="0" fontId="3" fillId="0" borderId="0" xfId="0" applyFont="1" applyFill="1" applyAlignment="1" applyProtection="1">
      <alignment horizontal="center" vertical="center" wrapText="1"/>
      <protection locked="0"/>
    </xf>
    <xf numFmtId="3" fontId="3" fillId="0" borderId="0" xfId="0" applyNumberFormat="1" applyFont="1" applyFill="1" applyAlignment="1">
      <alignment horizontal="right" vertical="top" wrapText="1"/>
    </xf>
    <xf numFmtId="3" fontId="2" fillId="0" borderId="0" xfId="1" applyNumberFormat="1" applyFont="1" applyFill="1" applyBorder="1" applyAlignment="1">
      <alignment vertical="top"/>
    </xf>
    <xf numFmtId="0" fontId="2" fillId="0" borderId="0" xfId="0" applyFont="1" applyFill="1" applyAlignment="1" applyProtection="1">
      <alignment horizontal="left" vertical="center" wrapText="1" indent="2"/>
      <protection locked="0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 applyProtection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Protection="1"/>
    <xf numFmtId="0" fontId="6" fillId="0" borderId="19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5" fontId="3" fillId="0" borderId="0" xfId="0" applyNumberFormat="1" applyFont="1" applyAlignment="1" applyProtection="1">
      <alignment vertical="top"/>
      <protection locked="0"/>
    </xf>
    <xf numFmtId="0" fontId="3" fillId="0" borderId="0" xfId="0" applyFont="1" applyAlignment="1">
      <alignment horizontal="left" wrapText="1"/>
    </xf>
    <xf numFmtId="165" fontId="2" fillId="0" borderId="0" xfId="0" applyNumberFormat="1" applyFont="1" applyAlignment="1" applyProtection="1">
      <alignment vertical="top"/>
      <protection locked="0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left" wrapText="1" indent="2"/>
    </xf>
    <xf numFmtId="0" fontId="5" fillId="0" borderId="0" xfId="0" applyFont="1" applyAlignment="1">
      <alignment horizontal="left" wrapText="1" indent="1"/>
    </xf>
    <xf numFmtId="0" fontId="6" fillId="0" borderId="0" xfId="0" applyFont="1" applyAlignment="1"/>
    <xf numFmtId="0" fontId="3" fillId="0" borderId="0" xfId="0" applyFont="1" applyAlignment="1">
      <alignment horizontal="left" wrapText="1" indent="2"/>
    </xf>
    <xf numFmtId="165" fontId="3" fillId="0" borderId="0" xfId="0" applyNumberFormat="1" applyFont="1" applyAlignment="1" applyProtection="1">
      <alignment horizontal="right" vertical="top"/>
      <protection locked="0"/>
    </xf>
    <xf numFmtId="165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2" xfId="0" applyFont="1" applyBorder="1" applyAlignment="1" applyProtection="1">
      <alignment horizontal="center" vertical="top"/>
      <protection locked="0"/>
    </xf>
    <xf numFmtId="0" fontId="2" fillId="0" borderId="3" xfId="0" applyFont="1" applyBorder="1" applyAlignment="1" applyProtection="1">
      <alignment horizontal="center" vertical="top"/>
    </xf>
    <xf numFmtId="0" fontId="2" fillId="0" borderId="6" xfId="0" applyFont="1" applyBorder="1" applyAlignment="1" applyProtection="1">
      <alignment horizontal="center" vertical="top" wrapText="1"/>
      <protection locked="0"/>
    </xf>
    <xf numFmtId="0" fontId="3" fillId="0" borderId="9" xfId="0" applyFont="1" applyBorder="1" applyAlignment="1" applyProtection="1">
      <alignment horizontal="left" vertical="top" indent="4"/>
    </xf>
    <xf numFmtId="0" fontId="3" fillId="0" borderId="9" xfId="0" applyFont="1" applyBorder="1" applyAlignment="1" applyProtection="1">
      <alignment horizontal="left" vertical="top"/>
    </xf>
    <xf numFmtId="3" fontId="3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wrapText="1"/>
    </xf>
    <xf numFmtId="3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 indent="2"/>
    </xf>
    <xf numFmtId="49" fontId="3" fillId="0" borderId="0" xfId="0" applyNumberFormat="1" applyFont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3" fillId="0" borderId="9" xfId="0" applyFont="1" applyBorder="1" applyAlignment="1">
      <alignment vertical="center"/>
    </xf>
    <xf numFmtId="0" fontId="2" fillId="0" borderId="0" xfId="0" applyFont="1" applyFill="1"/>
    <xf numFmtId="0" fontId="6" fillId="0" borderId="0" xfId="0" applyFont="1" applyFill="1"/>
    <xf numFmtId="3" fontId="3" fillId="0" borderId="0" xfId="0" applyNumberFormat="1" applyFont="1" applyAlignment="1">
      <alignment vertical="top"/>
    </xf>
    <xf numFmtId="0" fontId="3" fillId="0" borderId="0" xfId="0" applyNumberFormat="1" applyFont="1" applyFill="1" applyAlignment="1">
      <alignment horizontal="left" wrapText="1"/>
    </xf>
    <xf numFmtId="3" fontId="3" fillId="0" borderId="0" xfId="0" applyNumberFormat="1" applyFont="1" applyFill="1" applyAlignment="1">
      <alignment vertical="top"/>
    </xf>
    <xf numFmtId="0" fontId="3" fillId="0" borderId="0" xfId="0" applyNumberFormat="1" applyFont="1" applyFill="1" applyAlignment="1">
      <alignment horizontal="left" vertical="center" wrapText="1" indent="2"/>
    </xf>
    <xf numFmtId="0" fontId="3" fillId="0" borderId="0" xfId="0" applyNumberFormat="1" applyFont="1" applyFill="1" applyAlignment="1">
      <alignment horizontal="left" vertical="center" wrapText="1" indent="1"/>
    </xf>
    <xf numFmtId="3" fontId="2" fillId="0" borderId="0" xfId="0" applyNumberFormat="1" applyFont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/>
    </xf>
    <xf numFmtId="0" fontId="6" fillId="0" borderId="1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/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vertical="top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top"/>
    </xf>
    <xf numFmtId="3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 indent="1"/>
    </xf>
    <xf numFmtId="49" fontId="3" fillId="0" borderId="0" xfId="0" applyNumberFormat="1" applyFont="1" applyAlignment="1">
      <alignment horizontal="left" vertical="center" wrapText="1" indent="2"/>
    </xf>
    <xf numFmtId="49" fontId="3" fillId="0" borderId="0" xfId="0" applyNumberFormat="1" applyFont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9" xfId="0" applyFont="1" applyBorder="1" applyAlignment="1">
      <alignment horizontal="left" vertical="top" wrapText="1"/>
    </xf>
    <xf numFmtId="49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left" vertical="center" wrapText="1" indent="2"/>
    </xf>
    <xf numFmtId="2" fontId="3" fillId="0" borderId="0" xfId="0" applyNumberFormat="1" applyFont="1" applyAlignment="1">
      <alignment horizontal="left" vertical="center" wrapText="1" indent="1"/>
    </xf>
    <xf numFmtId="3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/>
    </xf>
    <xf numFmtId="3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 indent="2"/>
    </xf>
    <xf numFmtId="0" fontId="3" fillId="0" borderId="0" xfId="0" applyFont="1" applyFill="1" applyAlignment="1">
      <alignment horizontal="left" vertical="center" wrapText="1" indent="1"/>
    </xf>
    <xf numFmtId="3" fontId="2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 wrapText="1" indent="1"/>
    </xf>
    <xf numFmtId="2" fontId="2" fillId="0" borderId="0" xfId="0" applyNumberFormat="1" applyFont="1" applyFill="1" applyAlignment="1">
      <alignment horizontal="left" vertical="center"/>
    </xf>
    <xf numFmtId="2" fontId="3" fillId="0" borderId="0" xfId="0" applyNumberFormat="1" applyFont="1" applyFill="1" applyAlignment="1">
      <alignment horizontal="left" vertical="center" wrapText="1" indent="2"/>
    </xf>
    <xf numFmtId="2" fontId="3" fillId="0" borderId="0" xfId="0" applyNumberFormat="1" applyFont="1" applyFill="1" applyAlignment="1">
      <alignment horizontal="left" vertical="center" wrapText="1" indent="1"/>
    </xf>
    <xf numFmtId="165" fontId="2" fillId="0" borderId="0" xfId="0" applyNumberFormat="1" applyFont="1" applyFill="1" applyAlignment="1"/>
    <xf numFmtId="0" fontId="2" fillId="0" borderId="14" xfId="0" applyFont="1" applyBorder="1" applyAlignment="1">
      <alignment vertical="top" wrapText="1"/>
    </xf>
    <xf numFmtId="0" fontId="3" fillId="0" borderId="14" xfId="0" applyFont="1" applyFill="1" applyBorder="1" applyAlignment="1">
      <alignment vertical="top"/>
    </xf>
    <xf numFmtId="3" fontId="3" fillId="0" borderId="0" xfId="0" applyNumberFormat="1" applyFont="1"/>
    <xf numFmtId="3" fontId="2" fillId="0" borderId="0" xfId="0" applyNumberFormat="1" applyFont="1" applyFill="1" applyAlignment="1">
      <alignment vertical="top"/>
    </xf>
    <xf numFmtId="3" fontId="3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2" fontId="2" fillId="0" borderId="0" xfId="0" applyNumberFormat="1" applyFont="1" applyAlignment="1">
      <alignment horizontal="left" vertical="center" indent="1"/>
    </xf>
    <xf numFmtId="2" fontId="3" fillId="0" borderId="0" xfId="0" applyNumberFormat="1" applyFont="1" applyAlignment="1">
      <alignment horizontal="left" vertical="center" inden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0" fillId="0" borderId="0" xfId="0" applyFill="1"/>
    <xf numFmtId="3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 indent="2"/>
    </xf>
    <xf numFmtId="0" fontId="3" fillId="0" borderId="0" xfId="0" applyNumberFormat="1" applyFont="1" applyFill="1" applyAlignment="1">
      <alignment horizontal="left" vertical="center" indent="1"/>
    </xf>
    <xf numFmtId="3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/>
    </xf>
    <xf numFmtId="0" fontId="2" fillId="0" borderId="1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16" fillId="0" borderId="9" xfId="0" applyNumberFormat="1" applyFont="1" applyFill="1" applyBorder="1" applyAlignment="1">
      <alignment vertical="center"/>
    </xf>
    <xf numFmtId="0" fontId="17" fillId="0" borderId="0" xfId="0" applyFont="1"/>
    <xf numFmtId="3" fontId="2" fillId="0" borderId="0" xfId="0" applyNumberFormat="1" applyFont="1" applyFill="1" applyAlignment="1">
      <alignment vertical="center"/>
    </xf>
    <xf numFmtId="167" fontId="6" fillId="0" borderId="0" xfId="0" applyNumberFormat="1" applyFont="1" applyAlignment="1">
      <alignment vertical="center"/>
    </xf>
    <xf numFmtId="3" fontId="18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top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9" fillId="0" borderId="9" xfId="0" applyFont="1" applyBorder="1" applyAlignment="1">
      <alignment wrapText="1"/>
    </xf>
    <xf numFmtId="49" fontId="20" fillId="0" borderId="9" xfId="0" applyNumberFormat="1" applyFont="1" applyBorder="1" applyAlignment="1"/>
    <xf numFmtId="0" fontId="2" fillId="0" borderId="0" xfId="0" applyFont="1" applyFill="1"/>
    <xf numFmtId="3" fontId="6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2" fontId="2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vertical="center"/>
    </xf>
    <xf numFmtId="2" fontId="3" fillId="0" borderId="0" xfId="0" applyNumberFormat="1" applyFont="1" applyFill="1" applyAlignment="1">
      <alignment horizontal="left" vertical="center" indent="2"/>
    </xf>
    <xf numFmtId="2" fontId="3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/>
    <xf numFmtId="3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0" fillId="0" borderId="0" xfId="0" applyFill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3" fontId="3" fillId="0" borderId="0" xfId="0" applyNumberFormat="1" applyFont="1" applyFill="1"/>
    <xf numFmtId="3" fontId="2" fillId="0" borderId="0" xfId="0" applyNumberFormat="1" applyFont="1" applyFill="1"/>
    <xf numFmtId="3" fontId="2" fillId="0" borderId="6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16" fillId="0" borderId="9" xfId="0" applyFont="1" applyFill="1" applyBorder="1" applyAlignment="1">
      <alignment vertical="center"/>
    </xf>
    <xf numFmtId="0" fontId="2" fillId="0" borderId="0" xfId="0" applyFont="1"/>
    <xf numFmtId="0" fontId="2" fillId="0" borderId="16" xfId="0" applyFont="1" applyBorder="1"/>
    <xf numFmtId="3" fontId="5" fillId="0" borderId="0" xfId="0" applyNumberFormat="1" applyFont="1" applyAlignment="1">
      <alignment vertical="top"/>
    </xf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49" fontId="3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/>
    <xf numFmtId="0" fontId="7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2" fillId="0" borderId="0" xfId="0" applyFont="1" applyFill="1"/>
    <xf numFmtId="165" fontId="3" fillId="0" borderId="0" xfId="0" applyNumberFormat="1" applyFont="1" applyFill="1"/>
    <xf numFmtId="165" fontId="3" fillId="0" borderId="0" xfId="0" applyNumberFormat="1" applyFont="1" applyFill="1" applyProtection="1">
      <protection locked="0"/>
    </xf>
    <xf numFmtId="165" fontId="3" fillId="0" borderId="0" xfId="0" applyNumberFormat="1" applyFont="1" applyFill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Protection="1">
      <protection locked="0"/>
    </xf>
    <xf numFmtId="0" fontId="3" fillId="0" borderId="0" xfId="0" applyNumberFormat="1" applyFont="1" applyAlignment="1">
      <alignment horizontal="left"/>
    </xf>
    <xf numFmtId="0" fontId="3" fillId="0" borderId="0" xfId="0" applyFont="1" applyFill="1"/>
    <xf numFmtId="165" fontId="3" fillId="0" borderId="0" xfId="0" quotePrefix="1" applyNumberFormat="1" applyFont="1" applyFill="1"/>
    <xf numFmtId="165" fontId="3" fillId="0" borderId="0" xfId="0" applyNumberFormat="1" applyFont="1" applyFill="1" applyAlignment="1">
      <alignment horizontal="right"/>
    </xf>
    <xf numFmtId="0" fontId="3" fillId="0" borderId="0" xfId="0" applyNumberFormat="1" applyFont="1" applyAlignment="1">
      <alignment horizontal="left" vertical="center" indent="2"/>
    </xf>
    <xf numFmtId="0" fontId="3" fillId="0" borderId="0" xfId="0" applyNumberFormat="1" applyFont="1" applyAlignment="1">
      <alignment horizontal="left" vertical="center" indent="1"/>
    </xf>
    <xf numFmtId="165" fontId="2" fillId="0" borderId="0" xfId="0" quotePrefix="1" applyNumberFormat="1" applyFont="1" applyFill="1"/>
    <xf numFmtId="165" fontId="2" fillId="0" borderId="0" xfId="0" applyNumberFormat="1" applyFont="1" applyFill="1" applyProtection="1">
      <protection locked="0"/>
    </xf>
    <xf numFmtId="165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Protection="1">
      <protection locked="0"/>
    </xf>
    <xf numFmtId="0" fontId="2" fillId="0" borderId="0" xfId="0" applyNumberFormat="1" applyFont="1" applyAlignment="1">
      <alignment horizontal="left" vertical="center"/>
    </xf>
    <xf numFmtId="165" fontId="2" fillId="0" borderId="0" xfId="0" applyNumberFormat="1" applyFont="1" applyFill="1"/>
    <xf numFmtId="0" fontId="2" fillId="0" borderId="0" xfId="0" applyNumberFormat="1" applyFont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left" vertical="center" indent="1"/>
    </xf>
    <xf numFmtId="3" fontId="2" fillId="0" borderId="0" xfId="0" applyNumberFormat="1" applyFont="1" applyFill="1" applyAlignment="1"/>
    <xf numFmtId="3" fontId="3" fillId="0" borderId="0" xfId="0" applyNumberFormat="1" applyFont="1" applyFill="1" applyAlignment="1"/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/>
    <xf numFmtId="3" fontId="2" fillId="0" borderId="0" xfId="0" applyNumberFormat="1" applyFont="1" applyFill="1" applyAlignment="1" applyProtection="1">
      <protection locked="0"/>
    </xf>
    <xf numFmtId="3" fontId="3" fillId="0" borderId="0" xfId="0" applyNumberFormat="1" applyFont="1" applyFill="1"/>
    <xf numFmtId="3" fontId="2" fillId="0" borderId="0" xfId="0" applyNumberFormat="1" applyFont="1" applyFill="1"/>
    <xf numFmtId="3" fontId="2" fillId="0" borderId="18" xfId="0" applyNumberFormat="1" applyFont="1" applyFill="1" applyBorder="1" applyAlignment="1"/>
    <xf numFmtId="3" fontId="2" fillId="0" borderId="18" xfId="0" applyNumberFormat="1" applyFont="1" applyFill="1" applyBorder="1" applyAlignment="1">
      <alignment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0" xfId="0" applyFont="1" applyFill="1"/>
    <xf numFmtId="3" fontId="3" fillId="0" borderId="0" xfId="0" applyNumberFormat="1" applyFont="1" applyFill="1"/>
    <xf numFmtId="3" fontId="21" fillId="0" borderId="0" xfId="0" applyNumberFormat="1" applyFont="1" applyFill="1" applyBorder="1"/>
    <xf numFmtId="3" fontId="21" fillId="0" borderId="0" xfId="0" applyNumberFormat="1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3" fontId="2" fillId="0" borderId="0" xfId="0" applyNumberFormat="1" applyFont="1" applyFill="1"/>
    <xf numFmtId="3" fontId="22" fillId="0" borderId="0" xfId="0" applyNumberFormat="1" applyFont="1" applyFill="1" applyBorder="1"/>
    <xf numFmtId="3" fontId="2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7" fillId="0" borderId="0" xfId="0" applyFont="1" applyFill="1"/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3" fontId="3" fillId="0" borderId="16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5" fontId="2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/>
    <xf numFmtId="3" fontId="3" fillId="0" borderId="0" xfId="0" applyNumberFormat="1" applyFont="1" applyFill="1"/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165" fontId="2" fillId="0" borderId="0" xfId="0" applyNumberFormat="1" applyFont="1" applyFill="1"/>
    <xf numFmtId="3" fontId="2" fillId="0" borderId="16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/>
    <xf numFmtId="0" fontId="2" fillId="0" borderId="0" xfId="0" applyFont="1" applyFill="1"/>
    <xf numFmtId="165" fontId="16" fillId="0" borderId="0" xfId="0" applyNumberFormat="1" applyFont="1" applyFill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7" fillId="0" borderId="0" xfId="0" applyFont="1" applyFill="1" applyAlignment="1"/>
    <xf numFmtId="0" fontId="16" fillId="0" borderId="0" xfId="0" applyFont="1" applyFill="1" applyAlignment="1"/>
    <xf numFmtId="0" fontId="16" fillId="0" borderId="0" xfId="0" applyFont="1" applyFill="1" applyAlignment="1">
      <alignment horizontal="center"/>
    </xf>
    <xf numFmtId="0" fontId="7" fillId="0" borderId="0" xfId="0" applyFont="1" applyFill="1"/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Border="1"/>
    <xf numFmtId="16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Border="1"/>
    <xf numFmtId="164" fontId="2" fillId="0" borderId="0" xfId="0" applyNumberFormat="1" applyFont="1" applyFill="1"/>
    <xf numFmtId="0" fontId="2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/>
    <xf numFmtId="0" fontId="7" fillId="0" borderId="0" xfId="0" applyFont="1" applyFill="1"/>
    <xf numFmtId="0" fontId="16" fillId="0" borderId="0" xfId="0" applyFont="1" applyFill="1"/>
    <xf numFmtId="3" fontId="3" fillId="0" borderId="0" xfId="0" applyNumberFormat="1" applyFont="1" applyFill="1" applyBorder="1" applyProtection="1">
      <protection locked="0"/>
    </xf>
    <xf numFmtId="0" fontId="3" fillId="0" borderId="0" xfId="0" applyFont="1" applyFill="1"/>
    <xf numFmtId="3" fontId="3" fillId="0" borderId="0" xfId="0" applyNumberFormat="1" applyFont="1" applyFill="1"/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3" fontId="2" fillId="0" borderId="0" xfId="0" applyNumberFormat="1" applyFont="1" applyFill="1" applyBorder="1"/>
    <xf numFmtId="3" fontId="2" fillId="0" borderId="0" xfId="0" applyNumberFormat="1" applyFont="1" applyFill="1" applyProtection="1">
      <protection locked="0"/>
    </xf>
    <xf numFmtId="0" fontId="2" fillId="0" borderId="0" xfId="0" applyFont="1" applyFill="1"/>
    <xf numFmtId="3" fontId="2" fillId="0" borderId="0" xfId="0" applyNumberFormat="1" applyFont="1" applyFill="1" applyBorder="1" applyAlignment="1">
      <alignment shrinkToFit="1"/>
    </xf>
    <xf numFmtId="0" fontId="2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16" fillId="0" borderId="14" xfId="0" applyFont="1" applyFill="1" applyBorder="1" applyAlignment="1"/>
    <xf numFmtId="0" fontId="7" fillId="0" borderId="0" xfId="0" applyFont="1" applyFill="1"/>
    <xf numFmtId="3" fontId="3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3" fontId="3" fillId="0" borderId="0" xfId="0" applyNumberFormat="1" applyFont="1" applyFill="1"/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3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3" fontId="2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7" fillId="0" borderId="0" xfId="0" applyFont="1" applyFill="1"/>
    <xf numFmtId="3" fontId="23" fillId="0" borderId="0" xfId="0" applyNumberFormat="1" applyFont="1" applyFill="1" applyBorder="1" applyProtection="1">
      <protection locked="0"/>
    </xf>
    <xf numFmtId="0" fontId="3" fillId="0" borderId="0" xfId="0" applyFont="1" applyFill="1"/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3" fontId="24" fillId="0" borderId="0" xfId="0" applyNumberFormat="1" applyFont="1" applyFill="1" applyBorder="1" applyProtection="1">
      <protection locked="0"/>
    </xf>
    <xf numFmtId="0" fontId="2" fillId="0" borderId="0" xfId="0" applyFont="1" applyFill="1"/>
    <xf numFmtId="3" fontId="24" fillId="0" borderId="18" xfId="0" applyNumberFormat="1" applyFont="1" applyFill="1" applyBorder="1" applyProtection="1">
      <protection locked="0"/>
    </xf>
    <xf numFmtId="0" fontId="7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7" fillId="0" borderId="0" xfId="0" applyFont="1" applyFill="1"/>
    <xf numFmtId="164" fontId="3" fillId="0" borderId="0" xfId="0" applyNumberFormat="1" applyFont="1" applyFill="1"/>
    <xf numFmtId="3" fontId="3" fillId="0" borderId="0" xfId="0" applyNumberFormat="1" applyFont="1" applyFill="1" applyAlignment="1">
      <alignment vertical="top"/>
    </xf>
    <xf numFmtId="0" fontId="3" fillId="0" borderId="0" xfId="0" applyFont="1" applyFill="1"/>
    <xf numFmtId="3" fontId="3" fillId="0" borderId="0" xfId="0" applyNumberFormat="1" applyFont="1" applyFill="1"/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164" fontId="2" fillId="0" borderId="0" xfId="0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0" fontId="7" fillId="0" borderId="0" xfId="0" applyFont="1" applyFill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6" fillId="0" borderId="14" xfId="0" applyFont="1" applyFill="1" applyBorder="1" applyAlignment="1"/>
    <xf numFmtId="0" fontId="2" fillId="0" borderId="0" xfId="0" applyFont="1"/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1"/>
    </xf>
    <xf numFmtId="168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165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7" fillId="0" borderId="0" xfId="0" applyFont="1"/>
    <xf numFmtId="0" fontId="0" fillId="0" borderId="9" xfId="0" applyBorder="1" applyAlignment="1">
      <alignment vertical="center"/>
    </xf>
    <xf numFmtId="0" fontId="25" fillId="0" borderId="9" xfId="0" applyFont="1" applyBorder="1" applyAlignment="1">
      <alignment vertical="center"/>
    </xf>
    <xf numFmtId="0" fontId="8" fillId="0" borderId="0" xfId="0" applyFont="1" applyFill="1"/>
    <xf numFmtId="0" fontId="8" fillId="0" borderId="0" xfId="0" applyFont="1" applyFill="1" applyBorder="1"/>
    <xf numFmtId="164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/>
    <xf numFmtId="3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indent="2"/>
    </xf>
    <xf numFmtId="169" fontId="3" fillId="0" borderId="0" xfId="0" applyNumberFormat="1" applyFont="1" applyFill="1" applyBorder="1" applyAlignment="1"/>
    <xf numFmtId="0" fontId="3" fillId="0" borderId="0" xfId="0" applyFont="1" applyFill="1" applyAlignment="1">
      <alignment horizontal="left" vertical="center" indent="1"/>
    </xf>
    <xf numFmtId="169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indent="2"/>
    </xf>
    <xf numFmtId="165" fontId="2" fillId="0" borderId="0" xfId="0" applyNumberFormat="1" applyFont="1" applyFill="1" applyBorder="1" applyAlignment="1"/>
    <xf numFmtId="169" fontId="2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 indent="2"/>
    </xf>
    <xf numFmtId="169" fontId="2" fillId="0" borderId="18" xfId="0" applyNumberFormat="1" applyFont="1" applyFill="1" applyBorder="1" applyAlignment="1"/>
    <xf numFmtId="0" fontId="8" fillId="0" borderId="0" xfId="0" applyFont="1" applyFill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/>
    <xf numFmtId="0" fontId="16" fillId="0" borderId="14" xfId="0" applyFont="1" applyFill="1" applyBorder="1" applyAlignment="1"/>
    <xf numFmtId="0" fontId="2" fillId="0" borderId="0" xfId="0" applyFont="1" applyFill="1"/>
    <xf numFmtId="164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/>
    <xf numFmtId="3" fontId="3" fillId="0" borderId="0" xfId="0" applyNumberFormat="1" applyFont="1" applyFill="1"/>
    <xf numFmtId="0" fontId="3" fillId="0" borderId="0" xfId="0" applyFont="1" applyFill="1" applyAlignment="1">
      <alignment horizontal="left" vertical="center"/>
    </xf>
    <xf numFmtId="165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1"/>
    </xf>
    <xf numFmtId="164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/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indent="2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/>
    <xf numFmtId="0" fontId="16" fillId="0" borderId="0" xfId="0" applyFont="1" applyFill="1" applyAlignment="1"/>
    <xf numFmtId="0" fontId="2" fillId="0" borderId="0" xfId="0" applyFont="1" applyFill="1"/>
    <xf numFmtId="165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1"/>
    </xf>
    <xf numFmtId="165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indent="2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/>
    <xf numFmtId="0" fontId="16" fillId="0" borderId="0" xfId="0" applyFont="1" applyFill="1" applyAlignment="1"/>
    <xf numFmtId="0" fontId="2" fillId="0" borderId="0" xfId="0" applyFont="1" applyFill="1"/>
    <xf numFmtId="0" fontId="3" fillId="0" borderId="0" xfId="0" applyFont="1" applyFill="1"/>
    <xf numFmtId="3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1"/>
    </xf>
    <xf numFmtId="3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/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indent="2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6" fillId="0" borderId="0" xfId="0" applyFont="1" applyFill="1"/>
    <xf numFmtId="0" fontId="24" fillId="0" borderId="0" xfId="0" applyFont="1" applyFill="1"/>
    <xf numFmtId="3" fontId="23" fillId="0" borderId="0" xfId="0" applyNumberFormat="1" applyFont="1" applyFill="1"/>
    <xf numFmtId="3" fontId="3" fillId="0" borderId="0" xfId="0" applyNumberFormat="1" applyFont="1" applyFill="1" applyAlignment="1"/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1"/>
    </xf>
    <xf numFmtId="3" fontId="2" fillId="0" borderId="0" xfId="0" applyNumberFormat="1" applyFont="1" applyFill="1" applyAlignment="1"/>
    <xf numFmtId="3" fontId="2" fillId="0" borderId="0" xfId="0" applyNumberFormat="1" applyFont="1" applyFill="1" applyAlignment="1">
      <alignment vertical="center"/>
    </xf>
    <xf numFmtId="0" fontId="24" fillId="0" borderId="0" xfId="0" applyFont="1" applyFill="1" applyAlignment="1"/>
    <xf numFmtId="0" fontId="24" fillId="0" borderId="3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0" xfId="0" applyFont="1" applyFill="1"/>
    <xf numFmtId="0" fontId="16" fillId="0" borderId="14" xfId="0" applyFont="1" applyFill="1" applyBorder="1" applyAlignment="1">
      <alignment vertical="top"/>
    </xf>
    <xf numFmtId="0" fontId="7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left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indent="2"/>
    </xf>
    <xf numFmtId="0" fontId="16" fillId="0" borderId="0" xfId="0" applyFont="1"/>
    <xf numFmtId="0" fontId="3" fillId="0" borderId="0" xfId="0" applyFont="1" applyAlignment="1">
      <alignment horizontal="left" indent="1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/>
    </xf>
    <xf numFmtId="3" fontId="3" fillId="0" borderId="0" xfId="0" applyNumberFormat="1" applyFont="1" applyBorder="1" applyAlignment="1">
      <alignment vertical="top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16" fillId="0" borderId="9" xfId="0" applyFont="1" applyBorder="1" applyAlignment="1">
      <alignment vertical="center"/>
    </xf>
    <xf numFmtId="0" fontId="26" fillId="0" borderId="0" xfId="0" applyFont="1" applyAlignment="1">
      <alignment horizontal="left"/>
    </xf>
    <xf numFmtId="3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left" indent="2"/>
    </xf>
    <xf numFmtId="3" fontId="3" fillId="0" borderId="0" xfId="0" applyNumberFormat="1" applyFont="1" applyAlignment="1">
      <alignment vertical="top"/>
    </xf>
    <xf numFmtId="0" fontId="27" fillId="0" borderId="0" xfId="0" applyFont="1" applyAlignment="1">
      <alignment horizontal="left" indent="1"/>
    </xf>
    <xf numFmtId="3" fontId="2" fillId="0" borderId="0" xfId="0" applyNumberFormat="1" applyFont="1"/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 indent="1"/>
    </xf>
    <xf numFmtId="0" fontId="27" fillId="0" borderId="0" xfId="0" applyFont="1" applyAlignment="1">
      <alignment horizontal="left" indent="2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165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/>
    <xf numFmtId="0" fontId="2" fillId="0" borderId="2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3" fillId="0" borderId="0" xfId="0" applyNumberFormat="1" applyFont="1"/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Alignment="1" applyProtection="1">
      <alignment horizontal="right" vertical="center" wrapText="1"/>
      <protection locked="0"/>
    </xf>
    <xf numFmtId="0" fontId="6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6" fillId="0" borderId="9" xfId="0" applyFont="1" applyBorder="1" applyAlignment="1" applyProtection="1">
      <alignment horizontal="left" vertical="top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5" fillId="0" borderId="0" xfId="0" applyFont="1" applyAlignment="1">
      <alignment horizontal="left" vertical="center"/>
    </xf>
    <xf numFmtId="3" fontId="3" fillId="0" borderId="0" xfId="0" applyNumberFormat="1" applyFont="1"/>
    <xf numFmtId="164" fontId="3" fillId="0" borderId="0" xfId="0" applyNumberFormat="1" applyFont="1" applyBorder="1" applyAlignment="1">
      <alignment horizontal="right" wrapText="1"/>
    </xf>
    <xf numFmtId="3" fontId="3" fillId="0" borderId="0" xfId="0" applyNumberFormat="1" applyFont="1" applyBorder="1" applyAlignment="1">
      <alignment horizontal="right" wrapText="1"/>
    </xf>
    <xf numFmtId="3" fontId="3" fillId="0" borderId="0" xfId="0" applyNumberFormat="1" applyFont="1" applyFill="1"/>
    <xf numFmtId="164" fontId="3" fillId="0" borderId="0" xfId="0" applyNumberFormat="1" applyFont="1" applyFill="1" applyBorder="1" applyAlignment="1">
      <alignment horizontal="right" wrapText="1"/>
    </xf>
    <xf numFmtId="0" fontId="3" fillId="0" borderId="0" xfId="0" applyNumberFormat="1" applyFont="1" applyAlignment="1" applyProtection="1">
      <alignment horizontal="left" vertical="center" indent="2"/>
      <protection locked="0"/>
    </xf>
    <xf numFmtId="2" fontId="3" fillId="0" borderId="0" xfId="0" applyNumberFormat="1" applyFont="1" applyAlignment="1">
      <alignment horizontal="left" vertical="center" indent="1"/>
    </xf>
    <xf numFmtId="3" fontId="2" fillId="0" borderId="0" xfId="0" applyNumberFormat="1" applyFont="1"/>
    <xf numFmtId="164" fontId="2" fillId="0" borderId="0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3" fontId="2" fillId="0" borderId="0" xfId="0" applyNumberFormat="1" applyFont="1" applyFill="1"/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 applyProtection="1">
      <alignment horizontal="left" vertical="center" wrapText="1" indent="2"/>
      <protection locked="0"/>
    </xf>
    <xf numFmtId="0" fontId="3" fillId="0" borderId="0" xfId="0" applyFont="1" applyAlignment="1">
      <alignment horizontal="left" vertical="center" indent="2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16" fillId="0" borderId="9" xfId="0" applyFont="1" applyBorder="1" applyAlignment="1" applyProtection="1">
      <alignment vertical="center"/>
    </xf>
    <xf numFmtId="0" fontId="0" fillId="0" borderId="0" xfId="0"/>
    <xf numFmtId="165" fontId="2" fillId="0" borderId="0" xfId="0" applyNumberFormat="1" applyFont="1"/>
    <xf numFmtId="165" fontId="2" fillId="0" borderId="0" xfId="0" applyNumberFormat="1" applyFont="1"/>
    <xf numFmtId="165" fontId="3" fillId="0" borderId="0" xfId="0" applyNumberFormat="1" applyFont="1"/>
    <xf numFmtId="3" fontId="3" fillId="0" borderId="0" xfId="0" applyNumberFormat="1" applyFont="1"/>
    <xf numFmtId="165" fontId="3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 indent="1"/>
    </xf>
    <xf numFmtId="3" fontId="3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3" fontId="2" fillId="0" borderId="0" xfId="0" applyNumberFormat="1" applyFont="1" applyAlignment="1"/>
    <xf numFmtId="165" fontId="2" fillId="0" borderId="0" xfId="0" applyNumberFormat="1" applyFont="1" applyFill="1" applyBorder="1" applyAlignment="1"/>
    <xf numFmtId="0" fontId="2" fillId="0" borderId="0" xfId="0" applyFont="1"/>
    <xf numFmtId="165" fontId="2" fillId="0" borderId="0" xfId="0" applyNumberFormat="1" applyFont="1" applyAlignment="1"/>
    <xf numFmtId="165" fontId="3" fillId="0" borderId="0" xfId="0" applyNumberFormat="1" applyFont="1" applyAlignment="1"/>
    <xf numFmtId="3" fontId="2" fillId="0" borderId="0" xfId="0" applyNumberFormat="1" applyFont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14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2" fillId="0" borderId="0" xfId="0" applyFont="1" applyFill="1"/>
    <xf numFmtId="3" fontId="3" fillId="0" borderId="0" xfId="0" applyNumberFormat="1" applyFont="1"/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indent="2"/>
    </xf>
    <xf numFmtId="0" fontId="3" fillId="0" borderId="0" xfId="0" applyNumberFormat="1" applyFont="1" applyFill="1" applyAlignment="1">
      <alignment horizontal="left" vertical="center" indent="1"/>
    </xf>
    <xf numFmtId="3" fontId="2" fillId="0" borderId="0" xfId="0" applyNumberFormat="1" applyFont="1"/>
    <xf numFmtId="3" fontId="6" fillId="0" borderId="0" xfId="0" applyNumberFormat="1" applyFont="1" applyFill="1"/>
    <xf numFmtId="3" fontId="24" fillId="0" borderId="0" xfId="0" applyNumberFormat="1" applyFont="1"/>
    <xf numFmtId="0" fontId="2" fillId="0" borderId="0" xfId="0" applyNumberFormat="1" applyFont="1" applyFill="1" applyAlignment="1">
      <alignment horizontal="left" vertical="center"/>
    </xf>
    <xf numFmtId="3" fontId="6" fillId="0" borderId="0" xfId="0" applyNumberFormat="1" applyFont="1"/>
    <xf numFmtId="0" fontId="2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14" xfId="0" applyFont="1" applyFill="1" applyBorder="1"/>
    <xf numFmtId="0" fontId="16" fillId="0" borderId="14" xfId="0" applyFont="1" applyFill="1" applyBorder="1" applyAlignment="1">
      <alignment vertical="center"/>
    </xf>
    <xf numFmtId="3" fontId="2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28" fillId="0" borderId="0" xfId="0" applyFont="1" applyFill="1"/>
    <xf numFmtId="0" fontId="28" fillId="0" borderId="14" xfId="0" applyFont="1" applyFill="1" applyBorder="1"/>
    <xf numFmtId="0" fontId="20" fillId="0" borderId="14" xfId="0" applyFont="1" applyFill="1" applyBorder="1" applyAlignment="1">
      <alignment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3" fontId="23" fillId="0" borderId="0" xfId="0" applyNumberFormat="1" applyFont="1"/>
    <xf numFmtId="3" fontId="3" fillId="0" borderId="0" xfId="0" applyNumberFormat="1" applyFont="1" applyFill="1"/>
    <xf numFmtId="3" fontId="23" fillId="0" borderId="0" xfId="0" applyNumberFormat="1" applyFont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24" fillId="0" borderId="0" xfId="0" applyNumberFormat="1" applyFont="1"/>
    <xf numFmtId="3" fontId="2" fillId="0" borderId="0" xfId="0" applyNumberFormat="1" applyFont="1" applyFill="1"/>
    <xf numFmtId="3" fontId="24" fillId="0" borderId="0" xfId="0" applyNumberFormat="1" applyFont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/>
    <xf numFmtId="3" fontId="2" fillId="0" borderId="0" xfId="0" applyNumberFormat="1" applyFont="1" applyAlignment="1">
      <alignment horizontal="right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9" xfId="0" applyFont="1" applyBorder="1" applyAlignment="1">
      <alignment vertical="top"/>
    </xf>
    <xf numFmtId="0" fontId="25" fillId="0" borderId="9" xfId="0" applyFont="1" applyBorder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horizontal="left" vertical="center"/>
    </xf>
    <xf numFmtId="2" fontId="3" fillId="0" borderId="0" xfId="0" applyNumberFormat="1" applyFont="1" applyFill="1" applyAlignment="1">
      <alignment horizontal="left" vertical="center" indent="2"/>
    </xf>
    <xf numFmtId="0" fontId="2" fillId="0" borderId="0" xfId="0" applyFont="1" applyFill="1" applyAlignment="1"/>
    <xf numFmtId="0" fontId="2" fillId="0" borderId="1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16" fillId="0" borderId="0" xfId="0" applyFont="1" applyFill="1" applyAlignment="1">
      <alignment vertical="top"/>
    </xf>
    <xf numFmtId="3" fontId="3" fillId="0" borderId="0" xfId="0" applyNumberFormat="1" applyFont="1"/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 indent="2"/>
    </xf>
    <xf numFmtId="0" fontId="3" fillId="0" borderId="0" xfId="0" applyFont="1" applyFill="1" applyAlignment="1">
      <alignment horizontal="left" vertical="center" wrapText="1" indent="1"/>
    </xf>
    <xf numFmtId="3" fontId="2" fillId="0" borderId="0" xfId="0" applyNumberFormat="1" applyFont="1"/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/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wrapText="1"/>
    </xf>
    <xf numFmtId="0" fontId="16" fillId="0" borderId="25" xfId="0" applyFont="1" applyFill="1" applyBorder="1" applyAlignment="1">
      <alignment horizontal="left"/>
    </xf>
    <xf numFmtId="0" fontId="1" fillId="0" borderId="0" xfId="0" applyFont="1"/>
    <xf numFmtId="165" fontId="3" fillId="0" borderId="0" xfId="0" applyNumberFormat="1" applyFont="1"/>
    <xf numFmtId="49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left" vertical="center" indent="2"/>
    </xf>
    <xf numFmtId="2" fontId="3" fillId="0" borderId="0" xfId="0" applyNumberFormat="1" applyFont="1" applyAlignment="1">
      <alignment horizontal="left" vertical="center" indent="1"/>
    </xf>
    <xf numFmtId="165" fontId="2" fillId="0" borderId="0" xfId="0" applyNumberFormat="1" applyFont="1"/>
    <xf numFmtId="0" fontId="1" fillId="0" borderId="0" xfId="0" applyFont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9" xfId="0" applyFont="1" applyBorder="1" applyAlignment="1"/>
    <xf numFmtId="0" fontId="25" fillId="0" borderId="9" xfId="0" applyFont="1" applyBorder="1" applyAlignment="1"/>
    <xf numFmtId="165" fontId="3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5" fillId="0" borderId="14" xfId="0" applyFont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16" fillId="0" borderId="14" xfId="0" applyFont="1" applyBorder="1" applyAlignment="1">
      <alignment vertical="center"/>
    </xf>
    <xf numFmtId="0" fontId="30" fillId="0" borderId="0" xfId="0" applyFont="1" applyAlignment="1">
      <alignment horizontal="center"/>
    </xf>
    <xf numFmtId="0" fontId="31" fillId="0" borderId="0" xfId="0" applyFont="1"/>
    <xf numFmtId="0" fontId="32" fillId="0" borderId="0" xfId="2" applyFont="1"/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top" wrapText="1"/>
    </xf>
    <xf numFmtId="3" fontId="2" fillId="0" borderId="20" xfId="0" applyNumberFormat="1" applyFont="1" applyBorder="1" applyAlignment="1">
      <alignment horizontal="center" vertical="top"/>
    </xf>
    <xf numFmtId="3" fontId="2" fillId="0" borderId="8" xfId="0" applyNumberFormat="1" applyFont="1" applyBorder="1" applyAlignment="1">
      <alignment horizontal="center" vertical="top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vertical="top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/>
    <xf numFmtId="0" fontId="2" fillId="0" borderId="8" xfId="0" applyFont="1" applyBorder="1"/>
    <xf numFmtId="0" fontId="2" fillId="0" borderId="8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167" fontId="5" fillId="0" borderId="18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19" xfId="0" applyBorder="1" applyAlignment="1">
      <alignment vertical="center"/>
    </xf>
    <xf numFmtId="0" fontId="16" fillId="0" borderId="14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2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2" fillId="0" borderId="23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horizontal="center" vertical="center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wrapText="1"/>
    </xf>
    <xf numFmtId="0" fontId="2" fillId="0" borderId="2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</cellXfs>
  <cellStyles count="3">
    <cellStyle name="Hivatkozás" xfId="2" builtinId="8"/>
    <cellStyle name="Normál" xfId="0" builtinId="0"/>
    <cellStyle name="Normál_6.4.1.18. " xfId="1" xr:uid="{0A70B807-83CE-43C8-9B89-1FEAD40B16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comments" Target="../comments31.xml"/><Relationship Id="rId1" Type="http://schemas.openxmlformats.org/officeDocument/2006/relationships/vmlDrawing" Target="../drawings/vmlDrawing31.vml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comments" Target="../comments32.xml"/><Relationship Id="rId1" Type="http://schemas.openxmlformats.org/officeDocument/2006/relationships/vmlDrawing" Target="../drawings/vmlDrawing32.vml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3.xml"/><Relationship Id="rId1" Type="http://schemas.openxmlformats.org/officeDocument/2006/relationships/vmlDrawing" Target="../drawings/vmlDrawing33.vml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50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52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6.xml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54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7.xml"/><Relationship Id="rId1" Type="http://schemas.openxmlformats.org/officeDocument/2006/relationships/vmlDrawing" Target="../drawings/vmlDrawing37.vml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8.xml"/><Relationship Id="rId1" Type="http://schemas.openxmlformats.org/officeDocument/2006/relationships/vmlDrawing" Target="../drawings/vmlDrawing38.vml"/></Relationships>
</file>

<file path=xl/worksheets/_rels/sheet7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9.xml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6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E659A-4F2E-424D-B3A9-4B8FD03A3795}">
  <sheetPr codeName="Munka1"/>
  <dimension ref="A1:A71"/>
  <sheetViews>
    <sheetView tabSelected="1" zoomScaleNormal="100" workbookViewId="0"/>
  </sheetViews>
  <sheetFormatPr defaultRowHeight="12.75"/>
  <cols>
    <col min="1" max="1" width="83.85546875" style="979" bestFit="1" customWidth="1"/>
    <col min="2" max="16384" width="9.140625" style="979"/>
  </cols>
  <sheetData>
    <row r="1" spans="1:1">
      <c r="A1" s="978" t="s">
        <v>879</v>
      </c>
    </row>
    <row r="2" spans="1:1">
      <c r="A2" s="980" t="s">
        <v>38</v>
      </c>
    </row>
    <row r="3" spans="1:1">
      <c r="A3" s="980" t="s">
        <v>872</v>
      </c>
    </row>
    <row r="4" spans="1:1">
      <c r="A4" s="980" t="s">
        <v>53</v>
      </c>
    </row>
    <row r="5" spans="1:1">
      <c r="A5" s="980" t="s">
        <v>60</v>
      </c>
    </row>
    <row r="6" spans="1:1">
      <c r="A6" s="980" t="s">
        <v>68</v>
      </c>
    </row>
    <row r="7" spans="1:1">
      <c r="A7" s="980" t="s">
        <v>77</v>
      </c>
    </row>
    <row r="8" spans="1:1">
      <c r="A8" s="980" t="s">
        <v>86</v>
      </c>
    </row>
    <row r="9" spans="1:1">
      <c r="A9" s="980" t="s">
        <v>90</v>
      </c>
    </row>
    <row r="10" spans="1:1">
      <c r="A10" s="980" t="s">
        <v>100</v>
      </c>
    </row>
    <row r="11" spans="1:1">
      <c r="A11" s="980" t="s">
        <v>873</v>
      </c>
    </row>
    <row r="12" spans="1:1">
      <c r="A12" s="980" t="s">
        <v>116</v>
      </c>
    </row>
    <row r="13" spans="1:1">
      <c r="A13" s="980" t="s">
        <v>123</v>
      </c>
    </row>
    <row r="14" spans="1:1">
      <c r="A14" s="980" t="s">
        <v>126</v>
      </c>
    </row>
    <row r="15" spans="1:1">
      <c r="A15" s="980" t="s">
        <v>130</v>
      </c>
    </row>
    <row r="16" spans="1:1">
      <c r="A16" s="980" t="s">
        <v>135</v>
      </c>
    </row>
    <row r="17" spans="1:1">
      <c r="A17" s="980" t="s">
        <v>142</v>
      </c>
    </row>
    <row r="18" spans="1:1">
      <c r="A18" s="980" t="s">
        <v>148</v>
      </c>
    </row>
    <row r="19" spans="1:1">
      <c r="A19" s="980" t="s">
        <v>151</v>
      </c>
    </row>
    <row r="20" spans="1:1">
      <c r="A20" s="980" t="s">
        <v>168</v>
      </c>
    </row>
    <row r="21" spans="1:1">
      <c r="A21" s="980" t="s">
        <v>176</v>
      </c>
    </row>
    <row r="22" spans="1:1">
      <c r="A22" s="980" t="s">
        <v>874</v>
      </c>
    </row>
    <row r="23" spans="1:1">
      <c r="A23" s="980" t="s">
        <v>875</v>
      </c>
    </row>
    <row r="24" spans="1:1">
      <c r="A24" s="980" t="s">
        <v>197</v>
      </c>
    </row>
    <row r="25" spans="1:1">
      <c r="A25" s="980" t="s">
        <v>205</v>
      </c>
    </row>
    <row r="26" spans="1:1">
      <c r="A26" s="980" t="s">
        <v>216</v>
      </c>
    </row>
    <row r="27" spans="1:1">
      <c r="A27" s="980" t="s">
        <v>876</v>
      </c>
    </row>
    <row r="28" spans="1:1">
      <c r="A28" s="980" t="s">
        <v>225</v>
      </c>
    </row>
    <row r="29" spans="1:1">
      <c r="A29" s="980" t="s">
        <v>231</v>
      </c>
    </row>
    <row r="30" spans="1:1">
      <c r="A30" s="980" t="s">
        <v>235</v>
      </c>
    </row>
    <row r="31" spans="1:1">
      <c r="A31" s="980" t="s">
        <v>877</v>
      </c>
    </row>
    <row r="32" spans="1:1">
      <c r="A32" s="980" t="s">
        <v>250</v>
      </c>
    </row>
    <row r="33" spans="1:1">
      <c r="A33" s="980" t="s">
        <v>878</v>
      </c>
    </row>
    <row r="34" spans="1:1">
      <c r="A34" s="980" t="s">
        <v>268</v>
      </c>
    </row>
    <row r="35" spans="1:1">
      <c r="A35" s="980" t="s">
        <v>273</v>
      </c>
    </row>
    <row r="36" spans="1:1">
      <c r="A36" s="980" t="s">
        <v>568</v>
      </c>
    </row>
    <row r="37" spans="1:1">
      <c r="A37" s="980" t="s">
        <v>578</v>
      </c>
    </row>
    <row r="38" spans="1:1">
      <c r="A38" s="980" t="s">
        <v>579</v>
      </c>
    </row>
    <row r="39" spans="1:1">
      <c r="A39" s="980" t="s">
        <v>591</v>
      </c>
    </row>
    <row r="40" spans="1:1">
      <c r="A40" s="980" t="s">
        <v>607</v>
      </c>
    </row>
    <row r="41" spans="1:1">
      <c r="A41" s="980" t="s">
        <v>619</v>
      </c>
    </row>
    <row r="42" spans="1:1">
      <c r="A42" s="980" t="s">
        <v>626</v>
      </c>
    </row>
    <row r="43" spans="1:1">
      <c r="A43" s="980" t="s">
        <v>634</v>
      </c>
    </row>
    <row r="44" spans="1:1">
      <c r="A44" s="980" t="s">
        <v>637</v>
      </c>
    </row>
    <row r="45" spans="1:1">
      <c r="A45" s="980" t="s">
        <v>643</v>
      </c>
    </row>
    <row r="46" spans="1:1">
      <c r="A46" s="980" t="s">
        <v>649</v>
      </c>
    </row>
    <row r="47" spans="1:1">
      <c r="A47" s="980" t="s">
        <v>657</v>
      </c>
    </row>
    <row r="48" spans="1:1">
      <c r="A48" s="980" t="s">
        <v>666</v>
      </c>
    </row>
    <row r="49" spans="1:1">
      <c r="A49" s="980" t="s">
        <v>673</v>
      </c>
    </row>
    <row r="50" spans="1:1">
      <c r="A50" s="980" t="s">
        <v>688</v>
      </c>
    </row>
    <row r="51" spans="1:1">
      <c r="A51" s="980" t="s">
        <v>701</v>
      </c>
    </row>
    <row r="52" spans="1:1">
      <c r="A52" s="980" t="s">
        <v>706</v>
      </c>
    </row>
    <row r="53" spans="1:1">
      <c r="A53" s="980" t="s">
        <v>712</v>
      </c>
    </row>
    <row r="54" spans="1:1">
      <c r="A54" s="980" t="s">
        <v>719</v>
      </c>
    </row>
    <row r="55" spans="1:1">
      <c r="A55" s="980" t="s">
        <v>720</v>
      </c>
    </row>
    <row r="56" spans="1:1">
      <c r="A56" s="980" t="s">
        <v>726</v>
      </c>
    </row>
    <row r="57" spans="1:1">
      <c r="A57" s="980" t="s">
        <v>731</v>
      </c>
    </row>
    <row r="58" spans="1:1">
      <c r="A58" s="980" t="s">
        <v>737</v>
      </c>
    </row>
    <row r="59" spans="1:1">
      <c r="A59" s="980" t="s">
        <v>746</v>
      </c>
    </row>
    <row r="60" spans="1:1">
      <c r="A60" s="980" t="s">
        <v>755</v>
      </c>
    </row>
    <row r="61" spans="1:1">
      <c r="A61" s="980" t="s">
        <v>768</v>
      </c>
    </row>
    <row r="62" spans="1:1">
      <c r="A62" s="980" t="s">
        <v>797</v>
      </c>
    </row>
    <row r="63" spans="1:1">
      <c r="A63" s="980" t="s">
        <v>807</v>
      </c>
    </row>
    <row r="64" spans="1:1">
      <c r="A64" s="980" t="s">
        <v>813</v>
      </c>
    </row>
    <row r="65" spans="1:1">
      <c r="A65" s="980" t="s">
        <v>817</v>
      </c>
    </row>
    <row r="66" spans="1:1">
      <c r="A66" s="980" t="s">
        <v>820</v>
      </c>
    </row>
    <row r="67" spans="1:1">
      <c r="A67" s="980" t="s">
        <v>827</v>
      </c>
    </row>
    <row r="68" spans="1:1">
      <c r="A68" s="980" t="s">
        <v>836</v>
      </c>
    </row>
    <row r="69" spans="1:1">
      <c r="A69" s="980" t="s">
        <v>849</v>
      </c>
    </row>
    <row r="70" spans="1:1">
      <c r="A70" s="980" t="s">
        <v>860</v>
      </c>
    </row>
    <row r="71" spans="1:1">
      <c r="A71" s="980" t="s">
        <v>871</v>
      </c>
    </row>
  </sheetData>
  <hyperlinks>
    <hyperlink ref="A2" location="7.1.!A1" display="7.1. Number of towns and villages, population, area, population density (1 January)" xr:uid="{9E4173A8-B8FC-4E68-976D-A5B10652E484}"/>
    <hyperlink ref="A3" location="7.2.!A1" display="7.2. Indicators of vital statistics" xr:uid="{D26E40D0-6EFC-4179-8568-0BBA4DBE05B7}"/>
    <hyperlink ref="A4" location="7.3.!A1" display="7.3. Economic activity, 2007" xr:uid="{354C96A3-E8DB-491B-AF82-727818009FE1}"/>
    <hyperlink ref="A5" location="7.4.!A1" display="7.4. Average statistical staff number of employees, average monthly gross and net earnings, 2007" xr:uid="{AD7F07D5-F77D-4942-BD78-74AB8DEE13BB}"/>
    <hyperlink ref="A6" location="7.5.!A1" display="7.5. Dwelling stock, dwelling construction, 2007" xr:uid="{38ED775B-3C5E-44AE-B8F6-5122C253ED1A}"/>
    <hyperlink ref="A7" location="7.6.!A1" display="7.6. Public utilities, 2007" xr:uid="{EEE62383-0404-4DD7-9A29-12A06A9D6E5D}"/>
    <hyperlink ref="A8" location="7.7.!A1" display="7.7. Health care, 2007" xr:uid="{F6FC8717-33F2-4089-8632-1CC3BEB1C5AE}"/>
    <hyperlink ref="A9" location="7.8.!A1" display="7.8. Road accidents causing personal injury" xr:uid="{1F80E63C-2948-42B8-8670-B0F08932622E}"/>
    <hyperlink ref="A10" location="7.9.!A1" display="7.9. Number of persons receiving pension, day care or social services, 2007 [persons]" xr:uid="{28BF395C-F2C9-48EE-8C09-BCC3AF53FD35}"/>
    <hyperlink ref="A11" location="7.10.!A1" display="7.10. Principal regular supports, 2007" xr:uid="{9FE2F72F-DAFD-4824-BBED-0A237D1A0CC1}"/>
    <hyperlink ref="A12" location="7.11.!A1" display="7.11. Education at kindergartens, 2007/2008" xr:uid="{3F7B8B3D-FDF1-4FBE-ACEC-3AFBB5C17896}"/>
    <hyperlink ref="A13" location="7.12.!A1" display="7.12. Education at primary schools, 2007/2008" xr:uid="{962D902D-949C-4D80-ADB6-DA140BA655BA}"/>
    <hyperlink ref="A14" location="7.13.!A1" display="7.13. Education at vocational schools, 2007/2008" xr:uid="{51CBE8D1-8670-4487-809F-B9A42EA33135}"/>
    <hyperlink ref="A15" location="7.14.!A1" display="7.14. Education at secondary schools, 20072008" xr:uid="{658C3DA8-5902-46E9-8A73-13E6BE10B6B7}"/>
    <hyperlink ref="A16" location="7.15.!A1" display="7.15. Education at tertiary level, 2007/2008" xr:uid="{2BE41D8D-4742-4D89-8DB5-1F31EE165F28}"/>
    <hyperlink ref="A17" location="7.16.!A1" display="7.16. Public libraries of settlements, 2007" xr:uid="{0F5DBDBF-D1BE-47DB-85C9-5119611B68B3}"/>
    <hyperlink ref="A18" location="7.17.!A1" display="7.17. Attendances of cinemas and theatres, 2007" xr:uid="{EC0380D4-2B95-4E60-B5B1-DA766238C23B}"/>
    <hyperlink ref="A19" location="7.18.!A1" display="7.18. Discovered publicly indicted crimes and perpetrators per hundred thousand inhabitants" xr:uid="{B7C972BB-E1E9-4967-98B8-C213317AAB0F}"/>
    <hyperlink ref="A20" location="7.19.!A1" display="7.19. Development level on basis of gross domestic product (GDP), 2006" xr:uid="{43A279EE-A12F-4350-80A4-F9E70DB33162}"/>
    <hyperlink ref="A21" location="7.20.!A1" display="7.20. Number of registered corporations and unincorporated enterprises, 2007" xr:uid="{5501D787-A6D6-4D5D-96BB-27C1BD1CFC4E}"/>
    <hyperlink ref="A22" location="7.21.!A1" display="7.21. Investments of the national economy, 2007 [at current prices]" xr:uid="{4358AB97-2F25-4988-BD6B-9FCFFBC78306}"/>
    <hyperlink ref="A23" location="7.22.!A1" display="7.22. Research and Development units, 2007" xr:uid="{53825725-4F9E-495D-A25C-C603290EABF3}"/>
    <hyperlink ref="A24" location="7.23.!A1" display="7.23. Land area, 31 May 2007 [thousand hectares]" xr:uid="{876258A0-7014-40D3-8F52-7513BD2BECA4}"/>
    <hyperlink ref="A25" location="7.24.!A1" display="7.24. Production of selected crops, 2007" xr:uid="{4EC1EF18-BFAA-4625-80A9-6492BFDA6AF6}"/>
    <hyperlink ref="A26" location="7.25.!A1" display="7.25. Animal livestock, 1 December 2007" xr:uid="{39278A94-12DA-42CC-9BC6-8B41920ADAD9}"/>
    <hyperlink ref="A27" location="7.26.!A1" display="7.26. Output of industry" xr:uid="{BF250A98-4FD0-4D6F-9A2E-68491044B853}"/>
    <hyperlink ref="A28" location="7.27.!A1" display="7.27. Value of construction activities by location of projects, 2007 [at current prices, million HUF]" xr:uid="{22C5B2E8-E350-4FEC-A65B-263A3F59346B}"/>
    <hyperlink ref="A29" location="7.28.!A1" display="7.28. Number of retail shops by type of shops, 2007" xr:uid="{29FA1F9F-292A-46EA-A00B-DE96A61EDBD3}"/>
    <hyperlink ref="A30" location="7.29.!A1" display="7.29. Sale space of retail shops, 2007 [thousand m²]" xr:uid="{131D6ADE-B678-48D0-ACFE-60BF74181C4C}"/>
    <hyperlink ref="A31" location="7.30.!A1" display="7.30. Public accommodation establishments, 2007" xr:uid="{178C7D69-ECF0-43BB-965D-713C5E8ABB60}"/>
    <hyperlink ref="A32" location="7.31.!A1" display="7.31. Number of catering units by kind of capacity, 2007" xr:uid="{14C3BBEC-68E6-4E5D-BA96-A2E4A74377B4}"/>
    <hyperlink ref="A33" location="7.32.!A1" display="7.32. Stock of road motor vehicles, 2007" xr:uid="{90C12C84-6322-40DE-9DE4-3960DE2317B1}"/>
    <hyperlink ref="A34" location="7.33.!A1" display="7.33. Computer stock, 2007" xr:uid="{EAF8E4E0-E53C-4AFF-8A72-5763A92FAD57}"/>
    <hyperlink ref="A35" location="7.34.!A1" display="7.34. Some characteristic data of the settlement-network, 1 January 2008" xr:uid="{ADCFD13D-5F8F-4331-A046-8BE60BC0E52E}"/>
    <hyperlink ref="A36" location="7.35.!A1" display="7.35. Population of towns (1 January)" xr:uid="{1487FEB1-9633-430C-A340-0B6BBE63157A}"/>
    <hyperlink ref="A37" location="7.36.!A1" display="7.36. Number of settlements by population size-groups, 1 January 2008" xr:uid="{951479A3-684B-4CFB-80EB-45432DD2C19E}"/>
    <hyperlink ref="A38" location="7.37.!A1" display="7.37. Population of settlements by population size-groups, 1 January 2008" xr:uid="{7285F890-3FED-44A9-9FA4-F81D3495902B}"/>
    <hyperlink ref="A39" location="7.38.!A1" display="7.38. Population by age-groups, sex, 1 January 2008" xr:uid="{7D656DED-3AF2-48B1-B4FF-F4D305CFEDCB}"/>
    <hyperlink ref="A40" location="7.39.!A1" display="7.39. Nationalities, 1 February 2001" xr:uid="{6846BCA1-9130-4405-87CA-2A767B60AD3E}"/>
    <hyperlink ref="A41" location="7.40.!A1" display="7.40. Piped gas supply, 2007" xr:uid="{C29D4BDE-5027-48BE-B727-03438D628602}"/>
    <hyperlink ref="A42" location="7.41.!A1" display="7.41. Public lighting, 2007" xr:uid="{DB554EA3-AAC1-42C9-84EC-902FD8C8F770}"/>
    <hyperlink ref="A43" location="7.42.!A1" display="7.42. General practitioners' and family paediatricians' service, 2007" xr:uid="{2DF0B85F-561E-4A3B-A0CA-DF6CEA6C5A70}"/>
    <hyperlink ref="A44" location="7.43.!A1" display="7.43. Hospital beds" xr:uid="{84DDB377-5EE6-43CD-90FB-F2CE8B42453F}"/>
    <hyperlink ref="A45" location="7.44.!A1" display="7.44. Dispensaries, 2007 [per ten thousand inhabitants]" xr:uid="{A57BFCEB-6505-4E31-9286-4557238276BA}"/>
    <hyperlink ref="A46" location="7.45.!A1" display="7.45. Patients registered in pulmonary dispensaries, 2007" xr:uid="{9AAE8AC5-9FEA-4122-92B3-EF62E82A1226}"/>
    <hyperlink ref="A47" location="7.46.!A1" display="7.46. Expectant mothers and infants, 2007" xr:uid="{82A0725F-8F8F-40FE-8F3C-7F4ECDB4C155}"/>
    <hyperlink ref="A48" location="7.47.!A1" display="7.47. Mother and Child Health Nurse activities, 2007" xr:uid="{B0AF9B1C-1223-4E1F-A681-48BE2CE20F45}"/>
    <hyperlink ref="A49" location="7.48.!A1" display="7.48. Data of the National Ambulance Service, 2007" xr:uid="{66F038D3-9DB1-41F0-A2C5-2C7FECE639F2}"/>
    <hyperlink ref="A50" location="7.49.!A1" display="7.49. Suicides by place of residence, 2007" xr:uid="{A72ACF5A-7007-4831-B831-FEB49925CB74}"/>
    <hyperlink ref="A51" location="7.50.!A1" display="7.50. Pensions and retirement provisions, 2007" xr:uid="{6F591447-07A2-4FCD-9DC8-D881F4F25EB0}"/>
    <hyperlink ref="A52" location="7.51.!A1" display="7.51. Minors under child protection, 2007" xr:uid="{E6C135DF-D5CA-444D-8125-20EEC18ABEC0}"/>
    <hyperlink ref="A53" location="7.52.!A1" display="7.52. Number of persons receiving personal care per ten thousand inhabitants, 2007" xr:uid="{F3A86EA0-8168-480E-8932-8B596F304F52}"/>
    <hyperlink ref="A54" location="7.53.!A1" display="7.53. Principal single supports, 2007" xr:uid="{579F4FD6-57BC-46E1-A57D-410C2A73CBB4}"/>
    <hyperlink ref="A55" location="7.54.!A1" display="7.54. Discovered publicly indicted crimes and perpetrators" xr:uid="{4743B733-0ECC-4F3C-A8BA-CBC5BA0EA0F6}"/>
    <hyperlink ref="A56" location="7.55.!A1" display="7.55. Number of non-profit organizations, 2007" xr:uid="{941DE661-AD54-4D93-83FB-B8772FB1D71E}"/>
    <hyperlink ref="A57" location="7.56.!A1" display="7.56. Number of active corporations and unincorporated enterprises, 2006" xr:uid="{4F37D37E-D161-4C0E-B85C-412D2E90A0F7}"/>
    <hyperlink ref="A58" location="7.57.!A1" display="7.57. Enterprises with foreign direct investment" xr:uid="{8A494E95-ACF8-4B8A-9308-3B8D87817C11}"/>
    <hyperlink ref="A59" location="7.58.!A1" display="7.58. Production of selected crops, 2007" xr:uid="{0D713EE1-274B-4768-A27C-672388D05688}"/>
    <hyperlink ref="A60" location="7.59.!A1" display="7.59. Labour data of industry, 2007" xr:uid="{C97618E5-5B6B-4552-85C9-14A971EE0119}"/>
    <hyperlink ref="A61" location="7.60.!A1" display="7.60. Capacity, tourist arrivals and tourism nights in private accommodation, 2007" xr:uid="{19EF35FA-3E54-4CF1-B067-3AF197F3B0D8}"/>
    <hyperlink ref="A62" location="7.61.!A1" display="7.61. Number of retail shops by type of units, 2007" xr:uid="{86165E51-FAF5-46EC-942C-08F4BA39F1D5}"/>
    <hyperlink ref="A63" location="7.62.!A1" display="7.62. Number of wholesale warehouses by kind of product traded, 2007" xr:uid="{EE3A0929-5B87-49D3-AE9E-C0CCAA4161DE}"/>
    <hyperlink ref="A64" location="7.63.!A1" display="7.63. Number of lending points by kind of activity, 2007" xr:uid="{78A91A34-13EA-447D-A050-9D8C05ED6F0B}"/>
    <hyperlink ref="A65" location="7.64.!A1" display="7.64. Number of wine-growers' taverns by legal form of operating enterprises, 2007" xr:uid="{240D9A6E-03DC-420F-9D9B-E26FCC7E3B3C}"/>
    <hyperlink ref="A66" location="7.65.!A1" display="7.65. Number of catering units operated by sole proprietors by regions and type of units, 2007" xr:uid="{8A48036A-32EE-4C59-80CE-1C4F02709F5E}"/>
    <hyperlink ref="A67" location="7.66.!A1" display="7.66. Public roads, 2007" xr:uid="{5F1913E4-C91A-4234-B775-9AA6B2BF955E}"/>
    <hyperlink ref="A68" location="7.67.!A1" display="7.67. Data of post and telecommunication by regions, 2007" xr:uid="{7554FDF8-C817-4F74-94BB-4C7B9D033F16}"/>
    <hyperlink ref="A69" location="7.68.!A1" display="7.68. Percentage of ICT usage of enterprises with more than 10 employees, 2007 [%]" xr:uid="{F231FAF6-7D54-465C-A9F0-3552AC055B36}"/>
    <hyperlink ref="A70" location="7.69.!A1" display="7.69. Type of internet connections in enterprises, 2007" xr:uid="{05B96BA9-9F05-4E61-996F-986B3BC35B7F}"/>
    <hyperlink ref="A71" location="7.70.!A1" display="7.70. The purpose of internet usage, 2007 [in percentage of enterprises]" xr:uid="{EDF35E98-4E67-4953-B385-A22FEB0BDAF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8B38D-44D9-4EF3-9849-9EDA0AC61A2C}">
  <sheetPr codeName="Munka10"/>
  <dimension ref="A1:I33"/>
  <sheetViews>
    <sheetView zoomScaleNormal="100" workbookViewId="0"/>
  </sheetViews>
  <sheetFormatPr defaultRowHeight="11.25"/>
  <cols>
    <col min="1" max="1" width="22" style="98" customWidth="1"/>
    <col min="2" max="2" width="8.5703125" style="98" customWidth="1"/>
    <col min="3" max="3" width="8.28515625" style="98" customWidth="1"/>
    <col min="4" max="9" width="8" style="98" customWidth="1"/>
    <col min="10" max="16384" width="9.140625" style="98"/>
  </cols>
  <sheetData>
    <row r="1" spans="1:9" ht="12" thickBot="1">
      <c r="A1" s="174" t="s">
        <v>100</v>
      </c>
      <c r="B1" s="173"/>
      <c r="C1" s="173"/>
      <c r="D1" s="173"/>
      <c r="E1" s="173"/>
      <c r="F1" s="173"/>
      <c r="G1" s="173"/>
      <c r="H1" s="173"/>
      <c r="I1" s="172"/>
    </row>
    <row r="2" spans="1:9" s="170" customFormat="1" ht="12.75" customHeight="1">
      <c r="A2" s="1005" t="s">
        <v>37</v>
      </c>
      <c r="B2" s="983" t="s">
        <v>99</v>
      </c>
      <c r="C2" s="983" t="s">
        <v>98</v>
      </c>
      <c r="D2" s="983" t="s">
        <v>97</v>
      </c>
      <c r="E2" s="988" t="s">
        <v>96</v>
      </c>
      <c r="F2" s="1006"/>
      <c r="G2" s="1007"/>
      <c r="H2" s="1008" t="s">
        <v>96</v>
      </c>
      <c r="I2" s="1019"/>
    </row>
    <row r="3" spans="1:9" s="170" customFormat="1" ht="51.75" customHeight="1">
      <c r="A3" s="1020"/>
      <c r="B3" s="1021"/>
      <c r="C3" s="1021"/>
      <c r="D3" s="1021"/>
      <c r="E3" s="171" t="s">
        <v>95</v>
      </c>
      <c r="F3" s="171" t="s">
        <v>94</v>
      </c>
      <c r="G3" s="171" t="s">
        <v>93</v>
      </c>
      <c r="H3" s="120" t="s">
        <v>92</v>
      </c>
      <c r="I3" s="119" t="s">
        <v>91</v>
      </c>
    </row>
    <row r="4" spans="1:9">
      <c r="A4" s="169" t="s">
        <v>44</v>
      </c>
      <c r="B4" s="168">
        <v>514.28099999999995</v>
      </c>
      <c r="C4" s="158">
        <v>9856</v>
      </c>
      <c r="D4" s="167">
        <v>2316</v>
      </c>
      <c r="E4" s="166">
        <v>13174</v>
      </c>
      <c r="F4" s="166">
        <v>4727</v>
      </c>
      <c r="G4" s="166">
        <v>7560</v>
      </c>
      <c r="H4" s="165">
        <v>4635</v>
      </c>
      <c r="I4" s="165">
        <v>11037</v>
      </c>
    </row>
    <row r="5" spans="1:9">
      <c r="A5" s="164" t="s">
        <v>28</v>
      </c>
      <c r="B5" s="159">
        <v>310.85199999999998</v>
      </c>
      <c r="C5" s="158">
        <v>2354</v>
      </c>
      <c r="D5" s="109">
        <v>1616</v>
      </c>
      <c r="E5" s="157">
        <v>5420</v>
      </c>
      <c r="F5" s="157">
        <v>2403</v>
      </c>
      <c r="G5" s="157">
        <v>1862</v>
      </c>
      <c r="H5" s="156">
        <v>604</v>
      </c>
      <c r="I5" s="156">
        <v>7683</v>
      </c>
    </row>
    <row r="6" spans="1:9">
      <c r="A6" s="153" t="s">
        <v>27</v>
      </c>
      <c r="B6" s="154">
        <v>825.13300000000004</v>
      </c>
      <c r="C6" s="149">
        <v>12210</v>
      </c>
      <c r="D6" s="152">
        <v>3932</v>
      </c>
      <c r="E6" s="147">
        <v>18594</v>
      </c>
      <c r="F6" s="147">
        <v>7130</v>
      </c>
      <c r="G6" s="147">
        <v>9422</v>
      </c>
      <c r="H6" s="71">
        <f>SUM(H4:H5)</f>
        <v>5239</v>
      </c>
      <c r="I6" s="71">
        <f>SUM(I4:I5)</f>
        <v>18720</v>
      </c>
    </row>
    <row r="7" spans="1:9">
      <c r="A7" s="163" t="s">
        <v>26</v>
      </c>
      <c r="B7" s="159">
        <v>118.151</v>
      </c>
      <c r="C7" s="158">
        <v>1053</v>
      </c>
      <c r="D7" s="109">
        <v>671</v>
      </c>
      <c r="E7" s="157">
        <v>3170</v>
      </c>
      <c r="F7" s="157">
        <v>1810</v>
      </c>
      <c r="G7" s="157">
        <v>991</v>
      </c>
      <c r="H7" s="162">
        <v>412</v>
      </c>
      <c r="I7" s="156">
        <v>2543</v>
      </c>
    </row>
    <row r="8" spans="1:9">
      <c r="A8" s="98" t="s">
        <v>25</v>
      </c>
      <c r="B8" s="159">
        <v>93.513000000000005</v>
      </c>
      <c r="C8" s="158">
        <v>1009</v>
      </c>
      <c r="D8" s="109">
        <v>413</v>
      </c>
      <c r="E8" s="157">
        <v>2270</v>
      </c>
      <c r="F8" s="157">
        <v>966</v>
      </c>
      <c r="G8" s="157">
        <v>1336</v>
      </c>
      <c r="H8" s="156">
        <v>354</v>
      </c>
      <c r="I8" s="156">
        <v>2214</v>
      </c>
    </row>
    <row r="9" spans="1:9">
      <c r="A9" s="98" t="s">
        <v>24</v>
      </c>
      <c r="B9" s="159">
        <v>104.952</v>
      </c>
      <c r="C9" s="158">
        <v>1188</v>
      </c>
      <c r="D9" s="109">
        <v>396</v>
      </c>
      <c r="E9" s="157">
        <v>3780</v>
      </c>
      <c r="F9" s="157">
        <v>1535</v>
      </c>
      <c r="G9" s="157">
        <v>1135</v>
      </c>
      <c r="H9" s="156">
        <v>329</v>
      </c>
      <c r="I9" s="156">
        <v>2356</v>
      </c>
    </row>
    <row r="10" spans="1:9">
      <c r="A10" s="155" t="s">
        <v>23</v>
      </c>
      <c r="B10" s="154">
        <v>316.61599999999999</v>
      </c>
      <c r="C10" s="149">
        <v>3250</v>
      </c>
      <c r="D10" s="152">
        <v>1480</v>
      </c>
      <c r="E10" s="147">
        <v>9220</v>
      </c>
      <c r="F10" s="147">
        <v>4311</v>
      </c>
      <c r="G10" s="147">
        <v>3462</v>
      </c>
      <c r="H10" s="71">
        <f>SUM(H7:H9)</f>
        <v>1095</v>
      </c>
      <c r="I10" s="71">
        <f>SUM(I7:I9)</f>
        <v>7113</v>
      </c>
    </row>
    <row r="11" spans="1:9">
      <c r="A11" s="98" t="s">
        <v>22</v>
      </c>
      <c r="B11" s="159">
        <v>124.14400000000001</v>
      </c>
      <c r="C11" s="158">
        <v>1684</v>
      </c>
      <c r="D11" s="109">
        <v>432</v>
      </c>
      <c r="E11" s="157">
        <v>3386</v>
      </c>
      <c r="F11" s="157">
        <v>1335</v>
      </c>
      <c r="G11" s="157">
        <v>1173</v>
      </c>
      <c r="H11" s="156">
        <v>466</v>
      </c>
      <c r="I11" s="156">
        <v>2835</v>
      </c>
    </row>
    <row r="12" spans="1:9">
      <c r="A12" s="98" t="s">
        <v>21</v>
      </c>
      <c r="B12" s="159">
        <v>76.596000000000004</v>
      </c>
      <c r="C12" s="158">
        <v>793</v>
      </c>
      <c r="D12" s="109">
        <v>322</v>
      </c>
      <c r="E12" s="157">
        <v>3761</v>
      </c>
      <c r="F12" s="157">
        <v>1326</v>
      </c>
      <c r="G12" s="157">
        <v>1179</v>
      </c>
      <c r="H12" s="156">
        <v>225</v>
      </c>
      <c r="I12" s="156">
        <v>1714</v>
      </c>
    </row>
    <row r="13" spans="1:9">
      <c r="A13" s="98" t="s">
        <v>20</v>
      </c>
      <c r="B13" s="159">
        <v>83.254000000000005</v>
      </c>
      <c r="C13" s="158">
        <v>793</v>
      </c>
      <c r="D13" s="109">
        <v>380</v>
      </c>
      <c r="E13" s="157">
        <v>3930</v>
      </c>
      <c r="F13" s="157">
        <v>2034</v>
      </c>
      <c r="G13" s="157">
        <v>1294</v>
      </c>
      <c r="H13" s="156">
        <v>285</v>
      </c>
      <c r="I13" s="156">
        <v>2223</v>
      </c>
    </row>
    <row r="14" spans="1:9">
      <c r="A14" s="155" t="s">
        <v>19</v>
      </c>
      <c r="B14" s="154">
        <v>283.99400000000003</v>
      </c>
      <c r="C14" s="149">
        <v>3270</v>
      </c>
      <c r="D14" s="152">
        <v>1134</v>
      </c>
      <c r="E14" s="147">
        <v>11077</v>
      </c>
      <c r="F14" s="147">
        <v>4695</v>
      </c>
      <c r="G14" s="147">
        <v>3646</v>
      </c>
      <c r="H14" s="71">
        <f>SUM(H11:H13)</f>
        <v>976</v>
      </c>
      <c r="I14" s="71">
        <f>SUM(I11:I13)</f>
        <v>6772</v>
      </c>
    </row>
    <row r="15" spans="1:9">
      <c r="A15" s="98" t="s">
        <v>18</v>
      </c>
      <c r="B15" s="159">
        <v>130.80199999999999</v>
      </c>
      <c r="C15" s="158">
        <v>1138</v>
      </c>
      <c r="D15" s="109">
        <v>757</v>
      </c>
      <c r="E15" s="157">
        <v>4192</v>
      </c>
      <c r="F15" s="157">
        <v>2026</v>
      </c>
      <c r="G15" s="157">
        <v>1819</v>
      </c>
      <c r="H15" s="156">
        <v>292</v>
      </c>
      <c r="I15" s="156">
        <v>3868</v>
      </c>
    </row>
    <row r="16" spans="1:9">
      <c r="A16" s="98" t="s">
        <v>17</v>
      </c>
      <c r="B16" s="159">
        <v>101.34</v>
      </c>
      <c r="C16" s="158">
        <v>720</v>
      </c>
      <c r="D16" s="109">
        <v>931</v>
      </c>
      <c r="E16" s="157">
        <v>5006</v>
      </c>
      <c r="F16" s="157">
        <v>2267</v>
      </c>
      <c r="G16" s="157">
        <v>1655</v>
      </c>
      <c r="H16" s="156">
        <v>179</v>
      </c>
      <c r="I16" s="156">
        <v>2489</v>
      </c>
    </row>
    <row r="17" spans="1:9">
      <c r="A17" s="98" t="s">
        <v>16</v>
      </c>
      <c r="B17" s="159">
        <v>79.873000000000005</v>
      </c>
      <c r="C17" s="158">
        <v>423</v>
      </c>
      <c r="D17" s="109">
        <v>477</v>
      </c>
      <c r="E17" s="157">
        <v>2199</v>
      </c>
      <c r="F17" s="157">
        <v>1730</v>
      </c>
      <c r="G17" s="157">
        <v>1095</v>
      </c>
      <c r="H17" s="156">
        <v>102</v>
      </c>
      <c r="I17" s="156">
        <v>2175</v>
      </c>
    </row>
    <row r="18" spans="1:9">
      <c r="A18" s="155" t="s">
        <v>15</v>
      </c>
      <c r="B18" s="154">
        <v>312.01499999999999</v>
      </c>
      <c r="C18" s="149">
        <v>2281</v>
      </c>
      <c r="D18" s="152">
        <v>2165</v>
      </c>
      <c r="E18" s="147">
        <v>11397</v>
      </c>
      <c r="F18" s="147">
        <v>6023</v>
      </c>
      <c r="G18" s="147">
        <v>4569</v>
      </c>
      <c r="H18" s="71">
        <f>SUM(H15:H17)</f>
        <v>573</v>
      </c>
      <c r="I18" s="71">
        <f>SUM(I15:I17)</f>
        <v>8532</v>
      </c>
    </row>
    <row r="19" spans="1:9">
      <c r="A19" s="153" t="s">
        <v>14</v>
      </c>
      <c r="B19" s="154">
        <v>912.625</v>
      </c>
      <c r="C19" s="149">
        <v>8801</v>
      </c>
      <c r="D19" s="152">
        <v>4779</v>
      </c>
      <c r="E19" s="71">
        <f>SUM(E10,E14,E18)</f>
        <v>31694</v>
      </c>
      <c r="F19" s="71">
        <f>SUM(F10,F14,F18)</f>
        <v>15029</v>
      </c>
      <c r="G19" s="71">
        <f>SUM(G10,G14,G18)</f>
        <v>11677</v>
      </c>
      <c r="H19" s="71">
        <f>SUM(H10,H14,H18)</f>
        <v>2644</v>
      </c>
      <c r="I19" s="71">
        <f>SUM(I10,I14,I18)</f>
        <v>22417</v>
      </c>
    </row>
    <row r="20" spans="1:9">
      <c r="A20" s="98" t="s">
        <v>13</v>
      </c>
      <c r="B20" s="159">
        <v>217.642</v>
      </c>
      <c r="C20" s="158">
        <v>1270</v>
      </c>
      <c r="D20" s="109">
        <v>1752</v>
      </c>
      <c r="E20" s="157">
        <v>12201</v>
      </c>
      <c r="F20" s="157">
        <v>4298</v>
      </c>
      <c r="G20" s="3">
        <v>3888</v>
      </c>
      <c r="H20" s="156">
        <v>674</v>
      </c>
      <c r="I20" s="156">
        <v>4911</v>
      </c>
    </row>
    <row r="21" spans="1:9">
      <c r="A21" s="98" t="s">
        <v>12</v>
      </c>
      <c r="B21" s="159">
        <v>103.52</v>
      </c>
      <c r="C21" s="158">
        <v>608</v>
      </c>
      <c r="D21" s="109">
        <v>437</v>
      </c>
      <c r="E21" s="157">
        <v>4189</v>
      </c>
      <c r="F21" s="157">
        <v>1661</v>
      </c>
      <c r="G21" s="157">
        <v>1328</v>
      </c>
      <c r="H21" s="156">
        <v>121</v>
      </c>
      <c r="I21" s="156">
        <v>2440</v>
      </c>
    </row>
    <row r="22" spans="1:9">
      <c r="A22" s="98" t="s">
        <v>11</v>
      </c>
      <c r="B22" s="159">
        <v>67.608000000000004</v>
      </c>
      <c r="C22" s="158">
        <v>148</v>
      </c>
      <c r="D22" s="109">
        <v>275</v>
      </c>
      <c r="E22" s="157">
        <v>2558</v>
      </c>
      <c r="F22" s="157">
        <v>1326</v>
      </c>
      <c r="G22" s="157">
        <v>943</v>
      </c>
      <c r="H22" s="156">
        <v>184</v>
      </c>
      <c r="I22" s="156">
        <v>1594</v>
      </c>
    </row>
    <row r="23" spans="1:9">
      <c r="A23" s="155" t="s">
        <v>10</v>
      </c>
      <c r="B23" s="154">
        <v>388.77</v>
      </c>
      <c r="C23" s="149">
        <v>2026</v>
      </c>
      <c r="D23" s="152">
        <v>2464</v>
      </c>
      <c r="E23" s="147">
        <v>18948</v>
      </c>
      <c r="F23" s="147">
        <v>7285</v>
      </c>
      <c r="G23" s="147">
        <v>6159</v>
      </c>
      <c r="H23" s="71">
        <f>SUM(H20:H22)</f>
        <v>979</v>
      </c>
      <c r="I23" s="71">
        <f>SUM(I20:I22)</f>
        <v>8945</v>
      </c>
    </row>
    <row r="24" spans="1:9">
      <c r="A24" s="98" t="s">
        <v>9</v>
      </c>
      <c r="B24" s="159">
        <v>157.398</v>
      </c>
      <c r="C24" s="158">
        <v>1554</v>
      </c>
      <c r="D24" s="109">
        <v>1308</v>
      </c>
      <c r="E24" s="157">
        <v>4826</v>
      </c>
      <c r="F24" s="157">
        <v>2225</v>
      </c>
      <c r="G24" s="157">
        <v>2778</v>
      </c>
      <c r="H24" s="156">
        <v>245</v>
      </c>
      <c r="I24" s="156">
        <v>4012</v>
      </c>
    </row>
    <row r="25" spans="1:9">
      <c r="A25" s="98" t="s">
        <v>8</v>
      </c>
      <c r="B25" s="159">
        <v>131.363</v>
      </c>
      <c r="C25" s="158">
        <v>1427</v>
      </c>
      <c r="D25" s="109">
        <v>718</v>
      </c>
      <c r="E25" s="157">
        <v>4681</v>
      </c>
      <c r="F25" s="157">
        <v>1870</v>
      </c>
      <c r="G25" s="157">
        <v>1921</v>
      </c>
      <c r="H25" s="156">
        <v>343</v>
      </c>
      <c r="I25" s="156">
        <v>4955</v>
      </c>
    </row>
    <row r="26" spans="1:9">
      <c r="A26" s="98" t="s">
        <v>7</v>
      </c>
      <c r="B26" s="159">
        <v>175.32300000000001</v>
      </c>
      <c r="C26" s="158">
        <v>1302</v>
      </c>
      <c r="D26" s="109">
        <v>1849</v>
      </c>
      <c r="E26" s="157">
        <v>8792</v>
      </c>
      <c r="F26" s="157">
        <v>3861</v>
      </c>
      <c r="G26" s="157">
        <v>3968</v>
      </c>
      <c r="H26" s="156">
        <v>82</v>
      </c>
      <c r="I26" s="156">
        <v>3376</v>
      </c>
    </row>
    <row r="27" spans="1:9" s="160" customFormat="1">
      <c r="A27" s="161" t="s">
        <v>6</v>
      </c>
      <c r="B27" s="154">
        <v>464.084</v>
      </c>
      <c r="C27" s="149">
        <v>4283</v>
      </c>
      <c r="D27" s="152">
        <v>3875</v>
      </c>
      <c r="E27" s="147">
        <v>18299</v>
      </c>
      <c r="F27" s="147">
        <v>7956</v>
      </c>
      <c r="G27" s="147">
        <v>8667</v>
      </c>
      <c r="H27" s="6">
        <f>SUM(H24:H26)</f>
        <v>670</v>
      </c>
      <c r="I27" s="6">
        <f>SUM(I24:I26)</f>
        <v>12343</v>
      </c>
    </row>
    <row r="28" spans="1:9">
      <c r="A28" s="98" t="s">
        <v>5</v>
      </c>
      <c r="B28" s="159">
        <v>167.45099999999999</v>
      </c>
      <c r="C28" s="158">
        <v>1508</v>
      </c>
      <c r="D28" s="109">
        <v>971</v>
      </c>
      <c r="E28" s="157">
        <v>4924</v>
      </c>
      <c r="F28" s="157">
        <v>2731</v>
      </c>
      <c r="G28" s="157">
        <v>2661</v>
      </c>
      <c r="H28" s="156">
        <v>403</v>
      </c>
      <c r="I28" s="156">
        <v>4224</v>
      </c>
    </row>
    <row r="29" spans="1:9">
      <c r="A29" s="98" t="s">
        <v>4</v>
      </c>
      <c r="B29" s="159">
        <v>135.15799999999999</v>
      </c>
      <c r="C29" s="158">
        <v>1277</v>
      </c>
      <c r="D29" s="109">
        <v>501</v>
      </c>
      <c r="E29" s="157">
        <v>4929</v>
      </c>
      <c r="F29" s="157">
        <v>3760</v>
      </c>
      <c r="G29" s="157">
        <v>4414</v>
      </c>
      <c r="H29" s="156">
        <v>322</v>
      </c>
      <c r="I29" s="156">
        <v>4587</v>
      </c>
    </row>
    <row r="30" spans="1:9">
      <c r="A30" s="98" t="s">
        <v>3</v>
      </c>
      <c r="B30" s="159">
        <v>139.065</v>
      </c>
      <c r="C30" s="158">
        <v>1905</v>
      </c>
      <c r="D30" s="109">
        <v>623</v>
      </c>
      <c r="E30" s="157">
        <v>4510</v>
      </c>
      <c r="F30" s="157">
        <v>2098</v>
      </c>
      <c r="G30" s="157">
        <v>2153</v>
      </c>
      <c r="H30" s="156">
        <v>424</v>
      </c>
      <c r="I30" s="156">
        <v>3366</v>
      </c>
    </row>
    <row r="31" spans="1:9">
      <c r="A31" s="155" t="s">
        <v>2</v>
      </c>
      <c r="B31" s="154">
        <v>441.67399999999998</v>
      </c>
      <c r="C31" s="149">
        <v>4690</v>
      </c>
      <c r="D31" s="152">
        <v>2095</v>
      </c>
      <c r="E31" s="147">
        <v>14363</v>
      </c>
      <c r="F31" s="147">
        <v>8589</v>
      </c>
      <c r="G31" s="147">
        <v>9228</v>
      </c>
      <c r="H31" s="71">
        <f>SUM(H28:H30)</f>
        <v>1149</v>
      </c>
      <c r="I31" s="71">
        <f>SUM(I28:I30)</f>
        <v>12177</v>
      </c>
    </row>
    <row r="32" spans="1:9">
      <c r="A32" s="153" t="s">
        <v>1</v>
      </c>
      <c r="B32" s="150">
        <v>1294.528</v>
      </c>
      <c r="C32" s="149">
        <v>10999</v>
      </c>
      <c r="D32" s="152">
        <v>8434</v>
      </c>
      <c r="E32" s="147">
        <f>SUM(E23,E27,E31)</f>
        <v>51610</v>
      </c>
      <c r="F32" s="147">
        <f>SUM(F23,F27,F31)</f>
        <v>23830</v>
      </c>
      <c r="G32" s="147">
        <f>SUM(G23,G27,G31)</f>
        <v>24054</v>
      </c>
      <c r="H32" s="147">
        <f>SUM(H23,H27,H31)</f>
        <v>2798</v>
      </c>
      <c r="I32" s="147">
        <f>SUM(I23,I27,I31)</f>
        <v>33465</v>
      </c>
    </row>
    <row r="33" spans="1:9">
      <c r="A33" s="151" t="s">
        <v>0</v>
      </c>
      <c r="B33" s="150">
        <v>3053.8270000000002</v>
      </c>
      <c r="C33" s="149">
        <v>32010</v>
      </c>
      <c r="D33" s="148">
        <v>17145</v>
      </c>
      <c r="E33" s="147">
        <v>101898</v>
      </c>
      <c r="F33" s="147">
        <v>45989</v>
      </c>
      <c r="G33" s="147">
        <v>45153</v>
      </c>
      <c r="H33" s="146">
        <v>10681</v>
      </c>
      <c r="I33" s="146">
        <v>74602</v>
      </c>
    </row>
  </sheetData>
  <mergeCells count="6">
    <mergeCell ref="E2:G2"/>
    <mergeCell ref="H2:I2"/>
    <mergeCell ref="A2:A3"/>
    <mergeCell ref="B2:B3"/>
    <mergeCell ref="C2:C3"/>
    <mergeCell ref="D2:D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BD461-8F33-43CA-863E-E06D2E946E4C}">
  <sheetPr codeName="Munka11"/>
  <dimension ref="A1:I33"/>
  <sheetViews>
    <sheetView zoomScaleNormal="100" workbookViewId="0"/>
  </sheetViews>
  <sheetFormatPr defaultRowHeight="11.25"/>
  <cols>
    <col min="1" max="1" width="21.85546875" style="98" customWidth="1"/>
    <col min="2" max="9" width="8.140625" style="98" customWidth="1"/>
    <col min="10" max="16384" width="9.140625" style="98"/>
  </cols>
  <sheetData>
    <row r="1" spans="1:9" ht="12" thickBot="1">
      <c r="A1" s="126" t="s">
        <v>109</v>
      </c>
      <c r="B1" s="185"/>
      <c r="C1" s="185"/>
      <c r="D1" s="185"/>
      <c r="E1" s="185"/>
      <c r="F1" s="185"/>
      <c r="G1" s="185"/>
      <c r="H1" s="185"/>
      <c r="I1" s="185"/>
    </row>
    <row r="2" spans="1:9" s="184" customFormat="1">
      <c r="A2" s="1005" t="s">
        <v>37</v>
      </c>
      <c r="B2" s="988" t="s">
        <v>108</v>
      </c>
      <c r="C2" s="1006"/>
      <c r="D2" s="1007"/>
      <c r="E2" s="988" t="s">
        <v>107</v>
      </c>
      <c r="F2" s="1007"/>
      <c r="G2" s="988" t="s">
        <v>106</v>
      </c>
      <c r="H2" s="1006"/>
      <c r="I2" s="1006"/>
    </row>
    <row r="3" spans="1:9" s="184" customFormat="1" ht="78.75">
      <c r="A3" s="991"/>
      <c r="B3" s="120" t="s">
        <v>103</v>
      </c>
      <c r="C3" s="120" t="s">
        <v>105</v>
      </c>
      <c r="D3" s="120" t="s">
        <v>101</v>
      </c>
      <c r="E3" s="120" t="s">
        <v>103</v>
      </c>
      <c r="F3" s="120" t="s">
        <v>104</v>
      </c>
      <c r="G3" s="171" t="s">
        <v>103</v>
      </c>
      <c r="H3" s="171" t="s">
        <v>102</v>
      </c>
      <c r="I3" s="119" t="s">
        <v>101</v>
      </c>
    </row>
    <row r="4" spans="1:9" s="163" customFormat="1">
      <c r="A4" s="169" t="s">
        <v>44</v>
      </c>
      <c r="B4" s="167">
        <v>7665.8</v>
      </c>
      <c r="C4" s="176">
        <v>45.113839499179775</v>
      </c>
      <c r="D4" s="167">
        <v>24465.830920017044</v>
      </c>
      <c r="E4" s="167">
        <v>22308.5</v>
      </c>
      <c r="F4" s="183">
        <v>563.66123980964107</v>
      </c>
      <c r="G4" s="167">
        <v>458.83</v>
      </c>
      <c r="H4" s="183">
        <v>10.864909088110593</v>
      </c>
      <c r="I4" s="167">
        <v>26781.524021242436</v>
      </c>
    </row>
    <row r="5" spans="1:9">
      <c r="A5" s="164" t="s">
        <v>28</v>
      </c>
      <c r="B5" s="109">
        <v>4766.22</v>
      </c>
      <c r="C5" s="178">
        <v>40.194638994421418</v>
      </c>
      <c r="D5" s="109">
        <v>25169.648764289799</v>
      </c>
      <c r="E5" s="109">
        <v>34845.769999999997</v>
      </c>
      <c r="F5" s="179">
        <v>1001.4850218858943</v>
      </c>
      <c r="G5" s="109">
        <v>371.87</v>
      </c>
      <c r="H5" s="179">
        <v>16.37310262083237</v>
      </c>
      <c r="I5" s="109">
        <v>26369.654269861334</v>
      </c>
    </row>
    <row r="6" spans="1:9" s="175" customFormat="1">
      <c r="A6" s="153" t="s">
        <v>27</v>
      </c>
      <c r="B6" s="152">
        <v>12432.02</v>
      </c>
      <c r="C6" s="103">
        <v>43.09196108488829</v>
      </c>
      <c r="D6" s="152">
        <v>24735.662426540497</v>
      </c>
      <c r="E6" s="152">
        <v>57154.27</v>
      </c>
      <c r="F6" s="177">
        <v>768.4922877509598</v>
      </c>
      <c r="G6" s="182">
        <v>830.7</v>
      </c>
      <c r="H6" s="177">
        <v>12.791276001767713</v>
      </c>
      <c r="I6" s="152">
        <v>26597.146984470925</v>
      </c>
    </row>
    <row r="7" spans="1:9">
      <c r="A7" s="163" t="s">
        <v>26</v>
      </c>
      <c r="B7" s="109">
        <v>3478.91</v>
      </c>
      <c r="C7" s="178">
        <v>81.161296794640734</v>
      </c>
      <c r="D7" s="109">
        <v>24444.605733788267</v>
      </c>
      <c r="E7" s="109">
        <v>13358.5</v>
      </c>
      <c r="F7" s="179">
        <v>1098.8726242231555</v>
      </c>
      <c r="G7" s="109">
        <v>161.22999999999999</v>
      </c>
      <c r="H7" s="179">
        <v>18.556712896357254</v>
      </c>
      <c r="I7" s="109">
        <v>26601.749054146254</v>
      </c>
    </row>
    <row r="8" spans="1:9">
      <c r="A8" s="98" t="s">
        <v>25</v>
      </c>
      <c r="B8" s="109">
        <v>1494.05</v>
      </c>
      <c r="C8" s="178">
        <v>47.453885672995227</v>
      </c>
      <c r="D8" s="109">
        <v>22102.562386354763</v>
      </c>
      <c r="E8" s="109">
        <v>7656.5</v>
      </c>
      <c r="F8" s="179">
        <v>866.91916189699782</v>
      </c>
      <c r="G8" s="109">
        <v>65.41</v>
      </c>
      <c r="H8" s="179">
        <v>10.109815377244027</v>
      </c>
      <c r="I8" s="109">
        <v>26075.268817204305</v>
      </c>
    </row>
    <row r="9" spans="1:9">
      <c r="A9" s="98" t="s">
        <v>24</v>
      </c>
      <c r="B9" s="109">
        <v>3607.68</v>
      </c>
      <c r="C9" s="178">
        <v>99.477476334779112</v>
      </c>
      <c r="D9" s="109">
        <v>23514.419238956893</v>
      </c>
      <c r="E9" s="109">
        <v>11849</v>
      </c>
      <c r="F9" s="179">
        <v>1176.9321692144183</v>
      </c>
      <c r="G9" s="109">
        <v>145.84</v>
      </c>
      <c r="H9" s="179">
        <v>18.784978714908579</v>
      </c>
      <c r="I9" s="109">
        <v>28282.135673797769</v>
      </c>
    </row>
    <row r="10" spans="1:9" s="175" customFormat="1">
      <c r="A10" s="155" t="s">
        <v>23</v>
      </c>
      <c r="B10" s="152">
        <v>8580.64</v>
      </c>
      <c r="C10" s="103">
        <v>77.572329898286569</v>
      </c>
      <c r="D10" s="152">
        <v>23645.720676623965</v>
      </c>
      <c r="E10" s="152">
        <v>32864</v>
      </c>
      <c r="F10" s="177">
        <v>1058.2140062660797</v>
      </c>
      <c r="G10" s="152">
        <v>372.48</v>
      </c>
      <c r="H10" s="177">
        <v>16.249820042666247</v>
      </c>
      <c r="I10" s="152">
        <v>27167.230455326462</v>
      </c>
    </row>
    <row r="11" spans="1:9">
      <c r="A11" s="98" t="s">
        <v>22</v>
      </c>
      <c r="B11" s="109">
        <v>1339.37</v>
      </c>
      <c r="C11" s="178">
        <v>30.198263684951595</v>
      </c>
      <c r="D11" s="109">
        <v>22694.251775088291</v>
      </c>
      <c r="E11" s="109">
        <v>8127.7</v>
      </c>
      <c r="F11" s="179">
        <v>663.99522899204283</v>
      </c>
      <c r="G11" s="109">
        <v>117.99</v>
      </c>
      <c r="H11" s="179">
        <v>12.734611939170884</v>
      </c>
      <c r="I11" s="109">
        <v>26108.851032573384</v>
      </c>
    </row>
    <row r="12" spans="1:9">
      <c r="A12" s="98" t="s">
        <v>21</v>
      </c>
      <c r="B12" s="109">
        <v>1587.81</v>
      </c>
      <c r="C12" s="178">
        <v>60.473256044240642</v>
      </c>
      <c r="D12" s="109">
        <v>23733.318218174722</v>
      </c>
      <c r="E12" s="109">
        <v>6290</v>
      </c>
      <c r="F12" s="179">
        <v>902.43902439024396</v>
      </c>
      <c r="G12" s="109">
        <v>202.84</v>
      </c>
      <c r="H12" s="179">
        <v>35.252304938346704</v>
      </c>
      <c r="I12" s="109">
        <v>28464.964175376324</v>
      </c>
    </row>
    <row r="13" spans="1:9">
      <c r="A13" s="98" t="s">
        <v>20</v>
      </c>
      <c r="B13" s="109">
        <v>4769.16</v>
      </c>
      <c r="C13" s="178">
        <v>163.01448760170973</v>
      </c>
      <c r="D13" s="109">
        <v>24117.839060407561</v>
      </c>
      <c r="E13" s="109">
        <v>10682</v>
      </c>
      <c r="F13" s="179">
        <v>1400.5965843904678</v>
      </c>
      <c r="G13" s="109">
        <v>243.45</v>
      </c>
      <c r="H13" s="179">
        <v>36.489403159567132</v>
      </c>
      <c r="I13" s="109">
        <v>27158.896419524888</v>
      </c>
    </row>
    <row r="14" spans="1:9">
      <c r="A14" s="155" t="s">
        <v>19</v>
      </c>
      <c r="B14" s="152">
        <v>7696.34</v>
      </c>
      <c r="C14" s="103">
        <v>77.067441045411314</v>
      </c>
      <c r="D14" s="152">
        <v>23790.767213160194</v>
      </c>
      <c r="E14" s="152">
        <v>25099.7</v>
      </c>
      <c r="F14" s="177">
        <v>935.25254915258029</v>
      </c>
      <c r="G14" s="152">
        <v>564.28</v>
      </c>
      <c r="H14" s="177">
        <v>26.014416084053099</v>
      </c>
      <c r="I14" s="152">
        <v>27408.821861487209</v>
      </c>
    </row>
    <row r="15" spans="1:9" s="175" customFormat="1">
      <c r="A15" s="98" t="s">
        <v>18</v>
      </c>
      <c r="B15" s="109">
        <v>10852.94</v>
      </c>
      <c r="C15" s="178">
        <v>273.08214903981639</v>
      </c>
      <c r="D15" s="109">
        <v>24913.395202897402</v>
      </c>
      <c r="E15" s="109">
        <v>23498.5</v>
      </c>
      <c r="F15" s="179">
        <v>2147.9138768664052</v>
      </c>
      <c r="G15" s="109">
        <v>283.35000000000002</v>
      </c>
      <c r="H15" s="179">
        <v>32.990638971684056</v>
      </c>
      <c r="I15" s="109">
        <v>26003.76448444209</v>
      </c>
    </row>
    <row r="16" spans="1:9">
      <c r="A16" s="98" t="s">
        <v>17</v>
      </c>
      <c r="B16" s="109">
        <v>12221.45</v>
      </c>
      <c r="C16" s="178">
        <v>374.01915779165137</v>
      </c>
      <c r="D16" s="109">
        <v>24759.534806971897</v>
      </c>
      <c r="E16" s="109">
        <v>21685.5</v>
      </c>
      <c r="F16" s="179">
        <v>2400.7904656994347</v>
      </c>
      <c r="G16" s="109">
        <v>205.2</v>
      </c>
      <c r="H16" s="179">
        <v>28.237625397349625</v>
      </c>
      <c r="I16" s="109">
        <v>24087.475633528269</v>
      </c>
    </row>
    <row r="17" spans="1:9">
      <c r="A17" s="98" t="s">
        <v>16</v>
      </c>
      <c r="B17" s="109">
        <v>5395</v>
      </c>
      <c r="C17" s="178">
        <v>225.07441640227202</v>
      </c>
      <c r="D17" s="109">
        <v>24730.923694779118</v>
      </c>
      <c r="E17" s="109">
        <v>14805</v>
      </c>
      <c r="F17" s="179">
        <v>2231.3320924484369</v>
      </c>
      <c r="G17" s="109">
        <v>147.32</v>
      </c>
      <c r="H17" s="179">
        <v>27.729518610888896</v>
      </c>
      <c r="I17" s="109">
        <v>27121.79835279211</v>
      </c>
    </row>
    <row r="18" spans="1:9">
      <c r="A18" s="155" t="s">
        <v>15</v>
      </c>
      <c r="B18" s="152">
        <v>28469.39</v>
      </c>
      <c r="C18" s="103">
        <v>295.36162343439162</v>
      </c>
      <c r="D18" s="152">
        <v>24812.766741167736</v>
      </c>
      <c r="E18" s="152">
        <v>59989</v>
      </c>
      <c r="F18" s="177">
        <v>2254.5602143728261</v>
      </c>
      <c r="G18" s="152">
        <v>635.87</v>
      </c>
      <c r="H18" s="177">
        <v>30.038571553420304</v>
      </c>
      <c r="I18" s="152">
        <v>25644.392721782755</v>
      </c>
    </row>
    <row r="19" spans="1:9" s="175" customFormat="1">
      <c r="A19" s="153" t="s">
        <v>14</v>
      </c>
      <c r="B19" s="152">
        <v>44746.37</v>
      </c>
      <c r="C19" s="103">
        <v>145.81636824569003</v>
      </c>
      <c r="D19" s="152">
        <v>24413.188898525928</v>
      </c>
      <c r="E19" s="152">
        <v>117952.7</v>
      </c>
      <c r="F19" s="177">
        <v>1395.8684659289265</v>
      </c>
      <c r="G19" s="152">
        <v>1572.63</v>
      </c>
      <c r="H19" s="177">
        <v>23.906837170272542</v>
      </c>
      <c r="I19" s="152">
        <v>26638.179355601762</v>
      </c>
    </row>
    <row r="20" spans="1:9">
      <c r="A20" s="98" t="s">
        <v>13</v>
      </c>
      <c r="B20" s="109">
        <v>38481.230000000003</v>
      </c>
      <c r="C20" s="178">
        <v>538.73210204503062</v>
      </c>
      <c r="D20" s="109">
        <v>26672.109580003893</v>
      </c>
      <c r="E20" s="109">
        <v>70447.3</v>
      </c>
      <c r="F20" s="179">
        <v>3184.2386575512742</v>
      </c>
      <c r="G20" s="109">
        <v>494.24</v>
      </c>
      <c r="H20" s="179">
        <v>33.03434170599008</v>
      </c>
      <c r="I20" s="109">
        <v>25215.988183878279</v>
      </c>
    </row>
    <row r="21" spans="1:9">
      <c r="A21" s="98" t="s">
        <v>12</v>
      </c>
      <c r="B21" s="109">
        <v>8113.73</v>
      </c>
      <c r="C21" s="178">
        <v>255.01481926158274</v>
      </c>
      <c r="D21" s="109">
        <v>26294.96544745758</v>
      </c>
      <c r="E21" s="109">
        <v>19383.5</v>
      </c>
      <c r="F21" s="179">
        <v>2194.1928911025584</v>
      </c>
      <c r="G21" s="109">
        <v>119.35</v>
      </c>
      <c r="H21" s="179">
        <v>16.178773070171275</v>
      </c>
      <c r="I21" s="109">
        <v>24432.341851696692</v>
      </c>
    </row>
    <row r="22" spans="1:9">
      <c r="A22" s="98" t="s">
        <v>11</v>
      </c>
      <c r="B22" s="109">
        <v>7656.55</v>
      </c>
      <c r="C22" s="178">
        <v>361.8304773966712</v>
      </c>
      <c r="D22" s="109">
        <v>26252.925055453605</v>
      </c>
      <c r="E22" s="109">
        <v>14840.2</v>
      </c>
      <c r="F22" s="179">
        <v>2540.586347100364</v>
      </c>
      <c r="G22" s="109">
        <v>87.25</v>
      </c>
      <c r="H22" s="179">
        <v>17.800128528148683</v>
      </c>
      <c r="I22" s="109">
        <v>25813.753581661887</v>
      </c>
    </row>
    <row r="23" spans="1:9">
      <c r="A23" s="155" t="s">
        <v>10</v>
      </c>
      <c r="B23" s="152">
        <v>54251.51</v>
      </c>
      <c r="C23" s="103">
        <v>436.08242492055285</v>
      </c>
      <c r="D23" s="152">
        <v>26556.545000621485</v>
      </c>
      <c r="E23" s="152">
        <v>104671</v>
      </c>
      <c r="F23" s="177">
        <v>2844.3979455963477</v>
      </c>
      <c r="G23" s="152">
        <v>700.84</v>
      </c>
      <c r="H23" s="177">
        <v>25.728340675477241</v>
      </c>
      <c r="I23" s="152">
        <v>25156.954511728782</v>
      </c>
    </row>
    <row r="24" spans="1:9" s="175" customFormat="1">
      <c r="A24" s="98" t="s">
        <v>9</v>
      </c>
      <c r="B24" s="109">
        <v>17874.189999999999</v>
      </c>
      <c r="C24" s="178">
        <v>328.1344687147469</v>
      </c>
      <c r="D24" s="109">
        <v>26514.847199602707</v>
      </c>
      <c r="E24" s="109">
        <v>42588.5</v>
      </c>
      <c r="F24" s="179">
        <v>2553.2597324348544</v>
      </c>
      <c r="G24" s="109">
        <v>568.54999999999995</v>
      </c>
      <c r="H24" s="179">
        <v>53.273926650550024</v>
      </c>
      <c r="I24" s="109">
        <v>24563.509512502565</v>
      </c>
    </row>
    <row r="25" spans="1:9">
      <c r="A25" s="98" t="s">
        <v>8</v>
      </c>
      <c r="B25" s="109">
        <v>10733.92</v>
      </c>
      <c r="C25" s="178">
        <v>267.40472981557554</v>
      </c>
      <c r="D25" s="109">
        <v>26939.560135843509</v>
      </c>
      <c r="E25" s="109">
        <v>28443.5</v>
      </c>
      <c r="F25" s="179">
        <v>2460.0634832772594</v>
      </c>
      <c r="G25" s="109">
        <v>309.16000000000003</v>
      </c>
      <c r="H25" s="179">
        <v>34.409224467990384</v>
      </c>
      <c r="I25" s="109">
        <v>25404.321386984084</v>
      </c>
    </row>
    <row r="26" spans="1:9">
      <c r="A26" s="98" t="s">
        <v>7</v>
      </c>
      <c r="B26" s="109">
        <v>28255.08</v>
      </c>
      <c r="C26" s="178">
        <v>492.64701779835968</v>
      </c>
      <c r="D26" s="109">
        <v>27312.303958556597</v>
      </c>
      <c r="E26" s="109">
        <v>67691.5</v>
      </c>
      <c r="F26" s="179">
        <v>3593.41531454295</v>
      </c>
      <c r="G26" s="109">
        <v>532.96</v>
      </c>
      <c r="H26" s="181">
        <v>51.835785910890223</v>
      </c>
      <c r="I26" s="109">
        <v>25523.022365655957</v>
      </c>
    </row>
    <row r="27" spans="1:9">
      <c r="A27" s="155" t="s">
        <v>6</v>
      </c>
      <c r="B27" s="152">
        <v>56863.19</v>
      </c>
      <c r="C27" s="103">
        <v>374.18154025039019</v>
      </c>
      <c r="D27" s="152">
        <v>26991.272092426283</v>
      </c>
      <c r="E27" s="152">
        <v>138723.5</v>
      </c>
      <c r="F27" s="177">
        <v>2946.5609454585619</v>
      </c>
      <c r="G27" s="152">
        <v>1410.67</v>
      </c>
      <c r="H27" s="180">
        <v>47.118612364598327</v>
      </c>
      <c r="I27" s="152">
        <v>25110.290382111572</v>
      </c>
    </row>
    <row r="28" spans="1:9" s="175" customFormat="1">
      <c r="A28" s="98" t="s">
        <v>5</v>
      </c>
      <c r="B28" s="109">
        <v>9385.4699999999993</v>
      </c>
      <c r="C28" s="178">
        <v>175.4293457943925</v>
      </c>
      <c r="D28" s="109">
        <v>24100.160496313274</v>
      </c>
      <c r="E28" s="109">
        <v>30279.62</v>
      </c>
      <c r="F28" s="179">
        <v>2007.4930552332712</v>
      </c>
      <c r="G28" s="109">
        <v>963.86</v>
      </c>
      <c r="H28" s="178">
        <v>81.308549182367656</v>
      </c>
      <c r="I28" s="109">
        <v>24586.21238215785</v>
      </c>
    </row>
    <row r="29" spans="1:9">
      <c r="A29" s="98" t="s">
        <v>4</v>
      </c>
      <c r="B29" s="109">
        <v>11953.37</v>
      </c>
      <c r="C29" s="178">
        <v>315.04031774521087</v>
      </c>
      <c r="D29" s="109">
        <v>23267.559692371269</v>
      </c>
      <c r="E29" s="109">
        <v>24136.5</v>
      </c>
      <c r="F29" s="179">
        <v>2315.3406365711876</v>
      </c>
      <c r="G29" s="109">
        <v>357.68</v>
      </c>
      <c r="H29" s="178">
        <v>39.743326203505653</v>
      </c>
      <c r="I29" s="109">
        <v>25862.269812868111</v>
      </c>
    </row>
    <row r="30" spans="1:9">
      <c r="A30" s="98" t="s">
        <v>3</v>
      </c>
      <c r="B30" s="109">
        <v>5083.7299999999996</v>
      </c>
      <c r="C30" s="178">
        <v>119.91484744483364</v>
      </c>
      <c r="D30" s="109">
        <v>24577.787044814213</v>
      </c>
      <c r="E30" s="109">
        <v>17048.830000000002</v>
      </c>
      <c r="F30" s="179">
        <v>1466.4398761396872</v>
      </c>
      <c r="G30" s="109">
        <v>491.55</v>
      </c>
      <c r="H30" s="178">
        <v>51.84224264764044</v>
      </c>
      <c r="I30" s="109">
        <v>24923.032584002984</v>
      </c>
    </row>
    <row r="31" spans="1:9">
      <c r="A31" s="155" t="s">
        <v>2</v>
      </c>
      <c r="B31" s="152">
        <v>26422.57</v>
      </c>
      <c r="C31" s="103">
        <v>197.4237289655278</v>
      </c>
      <c r="D31" s="152">
        <v>23815.394061465886</v>
      </c>
      <c r="E31" s="152">
        <v>71464.95</v>
      </c>
      <c r="F31" s="177">
        <v>1924.5204516627664</v>
      </c>
      <c r="G31" s="152">
        <v>1813.09</v>
      </c>
      <c r="H31" s="103">
        <v>59.767436110859293</v>
      </c>
      <c r="I31" s="152">
        <v>24929.26440496611</v>
      </c>
    </row>
    <row r="32" spans="1:9" s="175" customFormat="1">
      <c r="A32" s="153" t="s">
        <v>1</v>
      </c>
      <c r="B32" s="152">
        <v>137537.26999999999</v>
      </c>
      <c r="C32" s="103">
        <v>335.28482040612107</v>
      </c>
      <c r="D32" s="152">
        <v>26209.669689289793</v>
      </c>
      <c r="E32" s="152">
        <v>314859.45</v>
      </c>
      <c r="F32" s="177">
        <v>2601.8711259231472</v>
      </c>
      <c r="G32" s="152">
        <v>3924.6</v>
      </c>
      <c r="H32" s="103">
        <v>44.845165569800194</v>
      </c>
      <c r="I32" s="152">
        <v>25034.992950449297</v>
      </c>
    </row>
    <row r="33" spans="1:9" s="175" customFormat="1">
      <c r="A33" s="151" t="s">
        <v>0</v>
      </c>
      <c r="B33" s="152">
        <v>194715.66</v>
      </c>
      <c r="C33" s="103">
        <v>193.63132458233889</v>
      </c>
      <c r="D33" s="152">
        <v>25702.720828925623</v>
      </c>
      <c r="E33" s="152">
        <v>489966.42</v>
      </c>
      <c r="F33" s="177">
        <v>1750.5931255213061</v>
      </c>
      <c r="G33" s="152">
        <v>6327.93</v>
      </c>
      <c r="H33" s="103">
        <v>28.995446500678728</v>
      </c>
      <c r="I33" s="152">
        <v>25638.492102999455</v>
      </c>
    </row>
  </sheetData>
  <mergeCells count="4">
    <mergeCell ref="E2:F2"/>
    <mergeCell ref="G2:I2"/>
    <mergeCell ref="A2:A3"/>
    <mergeCell ref="B2:D2"/>
  </mergeCells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55E52-FD8F-48A5-8192-3F70D4226F7E}">
  <sheetPr codeName="Munka12"/>
  <dimension ref="A1:G32"/>
  <sheetViews>
    <sheetView zoomScaleNormal="100" workbookViewId="0"/>
  </sheetViews>
  <sheetFormatPr defaultRowHeight="11.25"/>
  <cols>
    <col min="1" max="1" width="22" style="83" customWidth="1"/>
    <col min="2" max="7" width="11" style="83" customWidth="1"/>
    <col min="8" max="16384" width="9.140625" style="83"/>
  </cols>
  <sheetData>
    <row r="1" spans="1:7" s="192" customFormat="1" ht="12" thickBot="1">
      <c r="A1" s="194" t="s">
        <v>116</v>
      </c>
      <c r="B1" s="193"/>
      <c r="C1" s="193"/>
      <c r="D1" s="193"/>
      <c r="E1" s="193"/>
      <c r="F1" s="193"/>
      <c r="G1" s="193"/>
    </row>
    <row r="2" spans="1:7" ht="22.5">
      <c r="A2" s="191" t="s">
        <v>37</v>
      </c>
      <c r="B2" s="190" t="s">
        <v>115</v>
      </c>
      <c r="C2" s="190" t="s">
        <v>114</v>
      </c>
      <c r="D2" s="190" t="s">
        <v>113</v>
      </c>
      <c r="E2" s="189" t="s">
        <v>112</v>
      </c>
      <c r="F2" s="190" t="s">
        <v>111</v>
      </c>
      <c r="G2" s="189" t="s">
        <v>110</v>
      </c>
    </row>
    <row r="3" spans="1:7">
      <c r="A3" s="18" t="s">
        <v>30</v>
      </c>
      <c r="B3" s="188">
        <v>535</v>
      </c>
      <c r="C3" s="188">
        <v>52552</v>
      </c>
      <c r="D3" s="188">
        <v>5133</v>
      </c>
      <c r="E3" s="188">
        <v>49692</v>
      </c>
      <c r="F3" s="188">
        <v>2255</v>
      </c>
      <c r="G3" s="187">
        <v>22</v>
      </c>
    </row>
    <row r="4" spans="1:7">
      <c r="A4" s="15" t="s">
        <v>28</v>
      </c>
      <c r="B4" s="13">
        <v>457</v>
      </c>
      <c r="C4" s="13">
        <v>41590</v>
      </c>
      <c r="D4" s="13">
        <v>3747</v>
      </c>
      <c r="E4" s="13">
        <v>41901</v>
      </c>
      <c r="F4" s="13">
        <v>1773</v>
      </c>
      <c r="G4" s="12">
        <v>23.6</v>
      </c>
    </row>
    <row r="5" spans="1:7">
      <c r="A5" s="10" t="s">
        <v>27</v>
      </c>
      <c r="B5" s="6">
        <v>992</v>
      </c>
      <c r="C5" s="6">
        <v>94142</v>
      </c>
      <c r="D5" s="6">
        <v>8880</v>
      </c>
      <c r="E5" s="6">
        <v>91593</v>
      </c>
      <c r="F5" s="6">
        <v>4028</v>
      </c>
      <c r="G5" s="5">
        <v>22.7</v>
      </c>
    </row>
    <row r="6" spans="1:7">
      <c r="A6" s="15" t="s">
        <v>26</v>
      </c>
      <c r="B6" s="13">
        <v>163</v>
      </c>
      <c r="C6" s="13">
        <v>14814</v>
      </c>
      <c r="D6" s="13">
        <v>1296</v>
      </c>
      <c r="E6" s="13">
        <v>13906</v>
      </c>
      <c r="F6" s="13">
        <v>601</v>
      </c>
      <c r="G6" s="12">
        <v>23.1</v>
      </c>
    </row>
    <row r="7" spans="1:7">
      <c r="A7" s="15" t="s">
        <v>25</v>
      </c>
      <c r="B7" s="13">
        <v>133</v>
      </c>
      <c r="C7" s="13">
        <v>11503</v>
      </c>
      <c r="D7" s="13">
        <v>955</v>
      </c>
      <c r="E7" s="13">
        <v>10261</v>
      </c>
      <c r="F7" s="13">
        <v>469</v>
      </c>
      <c r="G7" s="12">
        <v>21.9</v>
      </c>
    </row>
    <row r="8" spans="1:7">
      <c r="A8" s="15" t="s">
        <v>24</v>
      </c>
      <c r="B8" s="13">
        <v>184</v>
      </c>
      <c r="C8" s="13">
        <v>12709</v>
      </c>
      <c r="D8" s="13">
        <v>1043</v>
      </c>
      <c r="E8" s="13">
        <v>10911</v>
      </c>
      <c r="F8" s="13">
        <v>502</v>
      </c>
      <c r="G8" s="12">
        <v>21.7</v>
      </c>
    </row>
    <row r="9" spans="1:7">
      <c r="A9" s="11" t="s">
        <v>23</v>
      </c>
      <c r="B9" s="6">
        <v>480</v>
      </c>
      <c r="C9" s="6">
        <v>39026</v>
      </c>
      <c r="D9" s="6">
        <v>3294</v>
      </c>
      <c r="E9" s="6">
        <v>35078</v>
      </c>
      <c r="F9" s="6">
        <v>1572</v>
      </c>
      <c r="G9" s="5">
        <v>22.3</v>
      </c>
    </row>
    <row r="10" spans="1:7">
      <c r="A10" s="15" t="s">
        <v>22</v>
      </c>
      <c r="B10" s="13">
        <v>224</v>
      </c>
      <c r="C10" s="13">
        <v>16731</v>
      </c>
      <c r="D10" s="13">
        <v>1353</v>
      </c>
      <c r="E10" s="13">
        <v>13968</v>
      </c>
      <c r="F10" s="13">
        <v>660</v>
      </c>
      <c r="G10" s="12">
        <v>21.2</v>
      </c>
    </row>
    <row r="11" spans="1:7">
      <c r="A11" s="15" t="s">
        <v>21</v>
      </c>
      <c r="B11" s="13">
        <v>133</v>
      </c>
      <c r="C11" s="13">
        <v>8769</v>
      </c>
      <c r="D11" s="13">
        <v>715</v>
      </c>
      <c r="E11" s="13">
        <v>7780</v>
      </c>
      <c r="F11" s="13">
        <v>344</v>
      </c>
      <c r="G11" s="12">
        <v>22.6</v>
      </c>
    </row>
    <row r="12" spans="1:7">
      <c r="A12" s="15" t="s">
        <v>20</v>
      </c>
      <c r="B12" s="13">
        <v>150</v>
      </c>
      <c r="C12" s="13">
        <v>9582</v>
      </c>
      <c r="D12" s="13">
        <v>746</v>
      </c>
      <c r="E12" s="13">
        <v>8034</v>
      </c>
      <c r="F12" s="13">
        <v>371</v>
      </c>
      <c r="G12" s="12">
        <v>21.7</v>
      </c>
    </row>
    <row r="13" spans="1:7">
      <c r="A13" s="11" t="s">
        <v>19</v>
      </c>
      <c r="B13" s="6">
        <v>507</v>
      </c>
      <c r="C13" s="6">
        <v>35082</v>
      </c>
      <c r="D13" s="6">
        <v>2814</v>
      </c>
      <c r="E13" s="6">
        <v>29782</v>
      </c>
      <c r="F13" s="6">
        <v>1375</v>
      </c>
      <c r="G13" s="5">
        <v>21.7</v>
      </c>
    </row>
    <row r="14" spans="1:7">
      <c r="A14" s="15" t="s">
        <v>18</v>
      </c>
      <c r="B14" s="13">
        <v>193</v>
      </c>
      <c r="C14" s="13">
        <v>13004</v>
      </c>
      <c r="D14" s="13">
        <v>1075</v>
      </c>
      <c r="E14" s="13">
        <v>11748</v>
      </c>
      <c r="F14" s="13">
        <v>529</v>
      </c>
      <c r="G14" s="12">
        <v>22.2</v>
      </c>
    </row>
    <row r="15" spans="1:7">
      <c r="A15" s="15" t="s">
        <v>17</v>
      </c>
      <c r="B15" s="13">
        <v>197</v>
      </c>
      <c r="C15" s="13">
        <v>11769</v>
      </c>
      <c r="D15" s="13">
        <v>983</v>
      </c>
      <c r="E15" s="13">
        <v>10328</v>
      </c>
      <c r="F15" s="13">
        <v>468</v>
      </c>
      <c r="G15" s="12">
        <v>22.1</v>
      </c>
    </row>
    <row r="16" spans="1:7">
      <c r="A16" s="15" t="s">
        <v>16</v>
      </c>
      <c r="B16" s="13">
        <v>134</v>
      </c>
      <c r="C16" s="13">
        <v>8999</v>
      </c>
      <c r="D16" s="13">
        <v>729</v>
      </c>
      <c r="E16" s="13">
        <v>7761</v>
      </c>
      <c r="F16" s="13">
        <v>353</v>
      </c>
      <c r="G16" s="12">
        <v>22</v>
      </c>
    </row>
    <row r="17" spans="1:7">
      <c r="A17" s="11" t="s">
        <v>15</v>
      </c>
      <c r="B17" s="6">
        <v>524</v>
      </c>
      <c r="C17" s="6">
        <v>33772</v>
      </c>
      <c r="D17" s="6">
        <v>2787</v>
      </c>
      <c r="E17" s="6">
        <v>29837</v>
      </c>
      <c r="F17" s="6">
        <v>1350</v>
      </c>
      <c r="G17" s="5">
        <v>22.1</v>
      </c>
    </row>
    <row r="18" spans="1:7">
      <c r="A18" s="10" t="s">
        <v>14</v>
      </c>
      <c r="B18" s="6">
        <v>1511</v>
      </c>
      <c r="C18" s="6">
        <v>107880</v>
      </c>
      <c r="D18" s="6">
        <v>8895</v>
      </c>
      <c r="E18" s="6">
        <v>94697</v>
      </c>
      <c r="F18" s="6">
        <v>4297</v>
      </c>
      <c r="G18" s="5">
        <v>22</v>
      </c>
    </row>
    <row r="19" spans="1:7">
      <c r="A19" s="15" t="s">
        <v>13</v>
      </c>
      <c r="B19" s="13">
        <v>351</v>
      </c>
      <c r="C19" s="13">
        <v>26338</v>
      </c>
      <c r="D19" s="13">
        <v>2135</v>
      </c>
      <c r="E19" s="13">
        <v>24751</v>
      </c>
      <c r="F19" s="13">
        <v>1024</v>
      </c>
      <c r="G19" s="12">
        <v>24.2</v>
      </c>
    </row>
    <row r="20" spans="1:7">
      <c r="A20" s="15" t="s">
        <v>12</v>
      </c>
      <c r="B20" s="13">
        <v>149</v>
      </c>
      <c r="C20" s="13">
        <v>10611</v>
      </c>
      <c r="D20" s="13">
        <v>926</v>
      </c>
      <c r="E20" s="13">
        <v>9934</v>
      </c>
      <c r="F20" s="13">
        <v>434</v>
      </c>
      <c r="G20" s="12">
        <v>22.9</v>
      </c>
    </row>
    <row r="21" spans="1:7">
      <c r="A21" s="15" t="s">
        <v>11</v>
      </c>
      <c r="B21" s="13">
        <v>137</v>
      </c>
      <c r="C21" s="13">
        <v>7548</v>
      </c>
      <c r="D21" s="13">
        <v>614</v>
      </c>
      <c r="E21" s="13">
        <v>6872</v>
      </c>
      <c r="F21" s="13">
        <v>310</v>
      </c>
      <c r="G21" s="12">
        <v>22.2</v>
      </c>
    </row>
    <row r="22" spans="1:7">
      <c r="A22" s="11" t="s">
        <v>10</v>
      </c>
      <c r="B22" s="6">
        <v>637</v>
      </c>
      <c r="C22" s="6">
        <v>44497</v>
      </c>
      <c r="D22" s="6">
        <v>3675</v>
      </c>
      <c r="E22" s="6">
        <v>41557</v>
      </c>
      <c r="F22" s="6">
        <v>1768</v>
      </c>
      <c r="G22" s="5">
        <v>23.5</v>
      </c>
    </row>
    <row r="23" spans="1:7">
      <c r="A23" s="15" t="s">
        <v>9</v>
      </c>
      <c r="B23" s="13">
        <v>214</v>
      </c>
      <c r="C23" s="13">
        <v>20811</v>
      </c>
      <c r="D23" s="13">
        <v>1768</v>
      </c>
      <c r="E23" s="13">
        <v>19490</v>
      </c>
      <c r="F23" s="13">
        <v>845</v>
      </c>
      <c r="G23" s="12">
        <v>23.1</v>
      </c>
    </row>
    <row r="24" spans="1:7">
      <c r="A24" s="15" t="s">
        <v>8</v>
      </c>
      <c r="B24" s="13">
        <v>179</v>
      </c>
      <c r="C24" s="13">
        <v>14153</v>
      </c>
      <c r="D24" s="13">
        <v>1171</v>
      </c>
      <c r="E24" s="13">
        <v>13457</v>
      </c>
      <c r="F24" s="13">
        <v>581</v>
      </c>
      <c r="G24" s="12">
        <v>23.2</v>
      </c>
    </row>
    <row r="25" spans="1:7">
      <c r="A25" s="15" t="s">
        <v>7</v>
      </c>
      <c r="B25" s="13">
        <v>294</v>
      </c>
      <c r="C25" s="13">
        <v>22428</v>
      </c>
      <c r="D25" s="13">
        <v>1781</v>
      </c>
      <c r="E25" s="13">
        <v>21518</v>
      </c>
      <c r="F25" s="13">
        <v>879</v>
      </c>
      <c r="G25" s="12">
        <v>24.5</v>
      </c>
    </row>
    <row r="26" spans="1:7">
      <c r="A26" s="11" t="s">
        <v>6</v>
      </c>
      <c r="B26" s="6">
        <v>687</v>
      </c>
      <c r="C26" s="6">
        <v>57392</v>
      </c>
      <c r="D26" s="6">
        <v>4720</v>
      </c>
      <c r="E26" s="6">
        <v>54465</v>
      </c>
      <c r="F26" s="6">
        <v>2305</v>
      </c>
      <c r="G26" s="5">
        <v>23.6</v>
      </c>
    </row>
    <row r="27" spans="1:7">
      <c r="A27" s="15" t="s">
        <v>5</v>
      </c>
      <c r="B27" s="13">
        <v>211</v>
      </c>
      <c r="C27" s="13">
        <v>18775</v>
      </c>
      <c r="D27" s="13">
        <v>1513</v>
      </c>
      <c r="E27" s="13">
        <v>16919</v>
      </c>
      <c r="F27" s="13">
        <v>750</v>
      </c>
      <c r="G27" s="12">
        <v>22.6</v>
      </c>
    </row>
    <row r="28" spans="1:7">
      <c r="A28" s="15" t="s">
        <v>4</v>
      </c>
      <c r="B28" s="13">
        <v>176</v>
      </c>
      <c r="C28" s="13">
        <v>12733</v>
      </c>
      <c r="D28" s="13">
        <v>1029</v>
      </c>
      <c r="E28" s="13">
        <v>11470</v>
      </c>
      <c r="F28" s="13">
        <v>514</v>
      </c>
      <c r="G28" s="12">
        <v>22.3</v>
      </c>
    </row>
    <row r="29" spans="1:7">
      <c r="A29" s="15" t="s">
        <v>3</v>
      </c>
      <c r="B29" s="13">
        <v>172</v>
      </c>
      <c r="C29" s="13">
        <v>14095</v>
      </c>
      <c r="D29" s="13">
        <v>1208</v>
      </c>
      <c r="E29" s="13">
        <v>13257</v>
      </c>
      <c r="F29" s="13">
        <v>586</v>
      </c>
      <c r="G29" s="12">
        <v>22.6</v>
      </c>
    </row>
    <row r="30" spans="1:7">
      <c r="A30" s="11" t="s">
        <v>2</v>
      </c>
      <c r="B30" s="6">
        <v>559</v>
      </c>
      <c r="C30" s="6">
        <v>45603</v>
      </c>
      <c r="D30" s="6">
        <v>3750</v>
      </c>
      <c r="E30" s="6">
        <v>41646</v>
      </c>
      <c r="F30" s="6">
        <v>1850</v>
      </c>
      <c r="G30" s="5">
        <v>22.5</v>
      </c>
    </row>
    <row r="31" spans="1:7">
      <c r="A31" s="10" t="s">
        <v>1</v>
      </c>
      <c r="B31" s="6">
        <v>1883</v>
      </c>
      <c r="C31" s="6">
        <v>147492</v>
      </c>
      <c r="D31" s="6">
        <v>12145</v>
      </c>
      <c r="E31" s="6">
        <v>137668</v>
      </c>
      <c r="F31" s="6">
        <v>5923</v>
      </c>
      <c r="G31" s="5">
        <v>23.2</v>
      </c>
    </row>
    <row r="32" spans="1:7">
      <c r="A32" s="8" t="s">
        <v>0</v>
      </c>
      <c r="B32" s="6">
        <v>4386</v>
      </c>
      <c r="C32" s="6">
        <v>349514</v>
      </c>
      <c r="D32" s="6">
        <v>29920</v>
      </c>
      <c r="E32" s="6">
        <v>323958</v>
      </c>
      <c r="F32" s="6">
        <v>14248</v>
      </c>
      <c r="G32" s="5">
        <v>22.7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97944-850E-4373-AE1B-065B51470CAC}">
  <sheetPr codeName="Munka13"/>
  <dimension ref="A1:G32"/>
  <sheetViews>
    <sheetView zoomScaleNormal="100" workbookViewId="0"/>
  </sheetViews>
  <sheetFormatPr defaultRowHeight="11.25"/>
  <cols>
    <col min="1" max="1" width="20.7109375" style="83" customWidth="1"/>
    <col min="2" max="3" width="11.140625" style="83" customWidth="1"/>
    <col min="4" max="6" width="11.28515625" style="83" customWidth="1"/>
    <col min="7" max="7" width="11.140625" style="83" customWidth="1"/>
    <col min="8" max="16384" width="9.140625" style="83"/>
  </cols>
  <sheetData>
    <row r="1" spans="1:7" ht="12" thickBot="1">
      <c r="A1" s="194" t="s">
        <v>123</v>
      </c>
      <c r="B1" s="193"/>
      <c r="C1" s="193"/>
      <c r="D1" s="193"/>
      <c r="E1" s="193"/>
      <c r="F1" s="193"/>
      <c r="G1" s="193"/>
    </row>
    <row r="2" spans="1:7" ht="22.5">
      <c r="A2" s="191" t="s">
        <v>37</v>
      </c>
      <c r="B2" s="190" t="s">
        <v>122</v>
      </c>
      <c r="C2" s="190" t="s">
        <v>121</v>
      </c>
      <c r="D2" s="190" t="s">
        <v>120</v>
      </c>
      <c r="E2" s="190" t="s">
        <v>119</v>
      </c>
      <c r="F2" s="190" t="s">
        <v>118</v>
      </c>
      <c r="G2" s="189" t="s">
        <v>117</v>
      </c>
    </row>
    <row r="3" spans="1:7">
      <c r="A3" s="18" t="s">
        <v>30</v>
      </c>
      <c r="B3" s="188">
        <v>378</v>
      </c>
      <c r="C3" s="188">
        <v>5237</v>
      </c>
      <c r="D3" s="188">
        <v>12412</v>
      </c>
      <c r="E3" s="188">
        <v>109519</v>
      </c>
      <c r="F3" s="188">
        <v>5385</v>
      </c>
      <c r="G3" s="187">
        <v>20.3</v>
      </c>
    </row>
    <row r="4" spans="1:7">
      <c r="A4" s="15" t="s">
        <v>28</v>
      </c>
      <c r="B4" s="13">
        <v>318</v>
      </c>
      <c r="C4" s="13">
        <v>4409</v>
      </c>
      <c r="D4" s="13">
        <v>8577</v>
      </c>
      <c r="E4" s="13">
        <v>96461</v>
      </c>
      <c r="F4" s="13">
        <v>4553</v>
      </c>
      <c r="G4" s="12">
        <v>21.2</v>
      </c>
    </row>
    <row r="5" spans="1:7">
      <c r="A5" s="10" t="s">
        <v>27</v>
      </c>
      <c r="B5" s="6">
        <v>696</v>
      </c>
      <c r="C5" s="6">
        <v>9646</v>
      </c>
      <c r="D5" s="6">
        <v>20989</v>
      </c>
      <c r="E5" s="6">
        <v>205980</v>
      </c>
      <c r="F5" s="6">
        <v>9938</v>
      </c>
      <c r="G5" s="5">
        <v>20.7</v>
      </c>
    </row>
    <row r="6" spans="1:7">
      <c r="A6" s="15" t="s">
        <v>26</v>
      </c>
      <c r="B6" s="13">
        <v>146</v>
      </c>
      <c r="C6" s="13">
        <v>1690</v>
      </c>
      <c r="D6" s="13">
        <v>3186</v>
      </c>
      <c r="E6" s="13">
        <v>34243</v>
      </c>
      <c r="F6" s="13">
        <v>1724</v>
      </c>
      <c r="G6" s="12">
        <v>19.899999999999999</v>
      </c>
    </row>
    <row r="7" spans="1:7">
      <c r="A7" s="15" t="s">
        <v>25</v>
      </c>
      <c r="B7" s="13">
        <v>117</v>
      </c>
      <c r="C7" s="13">
        <v>1259</v>
      </c>
      <c r="D7" s="13">
        <v>2417</v>
      </c>
      <c r="E7" s="13">
        <v>25163</v>
      </c>
      <c r="F7" s="13">
        <v>1287</v>
      </c>
      <c r="G7" s="12">
        <v>19.600000000000001</v>
      </c>
    </row>
    <row r="8" spans="1:7">
      <c r="A8" s="15" t="s">
        <v>24</v>
      </c>
      <c r="B8" s="13">
        <v>142</v>
      </c>
      <c r="C8" s="13">
        <v>1388</v>
      </c>
      <c r="D8" s="13">
        <v>2817</v>
      </c>
      <c r="E8" s="13">
        <v>28212</v>
      </c>
      <c r="F8" s="13">
        <v>1470</v>
      </c>
      <c r="G8" s="12">
        <v>19.2</v>
      </c>
    </row>
    <row r="9" spans="1:7">
      <c r="A9" s="11" t="s">
        <v>23</v>
      </c>
      <c r="B9" s="6">
        <v>405</v>
      </c>
      <c r="C9" s="6">
        <v>4337</v>
      </c>
      <c r="D9" s="6">
        <v>8420</v>
      </c>
      <c r="E9" s="6">
        <v>87618</v>
      </c>
      <c r="F9" s="6">
        <v>4481</v>
      </c>
      <c r="G9" s="5">
        <v>19.600000000000001</v>
      </c>
    </row>
    <row r="10" spans="1:7">
      <c r="A10" s="15" t="s">
        <v>22</v>
      </c>
      <c r="B10" s="13">
        <v>182</v>
      </c>
      <c r="C10" s="13">
        <v>1749</v>
      </c>
      <c r="D10" s="13">
        <v>3299</v>
      </c>
      <c r="E10" s="13">
        <v>33515</v>
      </c>
      <c r="F10" s="13">
        <v>1733</v>
      </c>
      <c r="G10" s="12">
        <v>19.3</v>
      </c>
    </row>
    <row r="11" spans="1:7">
      <c r="A11" s="15" t="s">
        <v>21</v>
      </c>
      <c r="B11" s="13">
        <v>104</v>
      </c>
      <c r="C11" s="13">
        <v>1016</v>
      </c>
      <c r="D11" s="13">
        <v>1929</v>
      </c>
      <c r="E11" s="13">
        <v>20129</v>
      </c>
      <c r="F11" s="13">
        <v>978</v>
      </c>
      <c r="G11" s="12">
        <v>20.6</v>
      </c>
    </row>
    <row r="12" spans="1:7">
      <c r="A12" s="15" t="s">
        <v>20</v>
      </c>
      <c r="B12" s="13">
        <v>118</v>
      </c>
      <c r="C12" s="13">
        <v>1204</v>
      </c>
      <c r="D12" s="13">
        <v>2188</v>
      </c>
      <c r="E12" s="13">
        <v>21621</v>
      </c>
      <c r="F12" s="13">
        <v>1145</v>
      </c>
      <c r="G12" s="12">
        <v>18.899999999999999</v>
      </c>
    </row>
    <row r="13" spans="1:7">
      <c r="A13" s="11" t="s">
        <v>19</v>
      </c>
      <c r="B13" s="6">
        <v>404</v>
      </c>
      <c r="C13" s="6">
        <v>3969</v>
      </c>
      <c r="D13" s="6">
        <v>7416</v>
      </c>
      <c r="E13" s="6">
        <v>75265</v>
      </c>
      <c r="F13" s="6">
        <v>3856</v>
      </c>
      <c r="G13" s="5">
        <v>19.5</v>
      </c>
    </row>
    <row r="14" spans="1:7">
      <c r="A14" s="15" t="s">
        <v>18</v>
      </c>
      <c r="B14" s="13">
        <v>154</v>
      </c>
      <c r="C14" s="13">
        <v>1478</v>
      </c>
      <c r="D14" s="13">
        <v>3239</v>
      </c>
      <c r="E14" s="13">
        <v>32888</v>
      </c>
      <c r="F14" s="13">
        <v>1662</v>
      </c>
      <c r="G14" s="12">
        <v>19.8</v>
      </c>
    </row>
    <row r="15" spans="1:7">
      <c r="A15" s="15" t="s">
        <v>17</v>
      </c>
      <c r="B15" s="13">
        <v>150</v>
      </c>
      <c r="C15" s="13">
        <v>1369</v>
      </c>
      <c r="D15" s="13">
        <v>2803</v>
      </c>
      <c r="E15" s="13">
        <v>27696</v>
      </c>
      <c r="F15" s="13">
        <v>1432</v>
      </c>
      <c r="G15" s="12">
        <v>19.3</v>
      </c>
    </row>
    <row r="16" spans="1:7">
      <c r="A16" s="15" t="s">
        <v>16</v>
      </c>
      <c r="B16" s="13">
        <v>94</v>
      </c>
      <c r="C16" s="13">
        <v>991</v>
      </c>
      <c r="D16" s="13">
        <v>1958</v>
      </c>
      <c r="E16" s="13">
        <v>18799</v>
      </c>
      <c r="F16" s="13">
        <v>962</v>
      </c>
      <c r="G16" s="12">
        <v>19.5</v>
      </c>
    </row>
    <row r="17" spans="1:7" ht="22.5">
      <c r="A17" s="11" t="s">
        <v>15</v>
      </c>
      <c r="B17" s="6">
        <v>398</v>
      </c>
      <c r="C17" s="6">
        <v>3838</v>
      </c>
      <c r="D17" s="6">
        <v>8000</v>
      </c>
      <c r="E17" s="6">
        <v>79383</v>
      </c>
      <c r="F17" s="6">
        <v>4056</v>
      </c>
      <c r="G17" s="5">
        <v>19.600000000000001</v>
      </c>
    </row>
    <row r="18" spans="1:7">
      <c r="A18" s="10" t="s">
        <v>14</v>
      </c>
      <c r="B18" s="6">
        <v>1207</v>
      </c>
      <c r="C18" s="6">
        <v>12144</v>
      </c>
      <c r="D18" s="6">
        <v>23836</v>
      </c>
      <c r="E18" s="6">
        <v>242266</v>
      </c>
      <c r="F18" s="6">
        <v>12393</v>
      </c>
      <c r="G18" s="5">
        <v>19.5</v>
      </c>
    </row>
    <row r="19" spans="1:7">
      <c r="A19" s="15" t="s">
        <v>13</v>
      </c>
      <c r="B19" s="13">
        <v>319</v>
      </c>
      <c r="C19" s="13">
        <v>3300</v>
      </c>
      <c r="D19" s="13">
        <v>6021</v>
      </c>
      <c r="E19" s="13">
        <v>67416</v>
      </c>
      <c r="F19" s="13">
        <v>3364</v>
      </c>
      <c r="G19" s="12">
        <v>20</v>
      </c>
    </row>
    <row r="20" spans="1:7">
      <c r="A20" s="15" t="s">
        <v>12</v>
      </c>
      <c r="B20" s="13">
        <v>124</v>
      </c>
      <c r="C20" s="13">
        <v>1290</v>
      </c>
      <c r="D20" s="13">
        <v>2505</v>
      </c>
      <c r="E20" s="13">
        <v>25623</v>
      </c>
      <c r="F20" s="13">
        <v>1306</v>
      </c>
      <c r="G20" s="12">
        <v>19.600000000000001</v>
      </c>
    </row>
    <row r="21" spans="1:7">
      <c r="A21" s="15" t="s">
        <v>11</v>
      </c>
      <c r="B21" s="13">
        <v>104</v>
      </c>
      <c r="C21" s="13">
        <v>897</v>
      </c>
      <c r="D21" s="13">
        <v>1619</v>
      </c>
      <c r="E21" s="13">
        <v>17179</v>
      </c>
      <c r="F21" s="13">
        <v>892</v>
      </c>
      <c r="G21" s="12">
        <v>19.3</v>
      </c>
    </row>
    <row r="22" spans="1:7">
      <c r="A22" s="11" t="s">
        <v>10</v>
      </c>
      <c r="B22" s="6">
        <v>547</v>
      </c>
      <c r="C22" s="6">
        <v>5487</v>
      </c>
      <c r="D22" s="6">
        <v>10145</v>
      </c>
      <c r="E22" s="6">
        <v>110218</v>
      </c>
      <c r="F22" s="6">
        <v>5562</v>
      </c>
      <c r="G22" s="5">
        <v>19.8</v>
      </c>
    </row>
    <row r="23" spans="1:7">
      <c r="A23" s="15" t="s">
        <v>9</v>
      </c>
      <c r="B23" s="13">
        <v>163</v>
      </c>
      <c r="C23" s="13">
        <v>2156</v>
      </c>
      <c r="D23" s="13">
        <v>4556</v>
      </c>
      <c r="E23" s="13">
        <v>50025</v>
      </c>
      <c r="F23" s="13">
        <v>2322</v>
      </c>
      <c r="G23" s="12">
        <v>21.5</v>
      </c>
    </row>
    <row r="24" spans="1:7">
      <c r="A24" s="15" t="s">
        <v>8</v>
      </c>
      <c r="B24" s="13">
        <v>128</v>
      </c>
      <c r="C24" s="13">
        <v>1576</v>
      </c>
      <c r="D24" s="13">
        <v>3157</v>
      </c>
      <c r="E24" s="13">
        <v>35004</v>
      </c>
      <c r="F24" s="13">
        <v>1672</v>
      </c>
      <c r="G24" s="12">
        <v>20.9</v>
      </c>
    </row>
    <row r="25" spans="1:7">
      <c r="A25" s="15" t="s">
        <v>7</v>
      </c>
      <c r="B25" s="13">
        <v>241</v>
      </c>
      <c r="C25" s="13">
        <v>2826</v>
      </c>
      <c r="D25" s="13">
        <v>5295</v>
      </c>
      <c r="E25" s="13">
        <v>59012</v>
      </c>
      <c r="F25" s="13">
        <v>2880</v>
      </c>
      <c r="G25" s="12">
        <v>20.5</v>
      </c>
    </row>
    <row r="26" spans="1:7">
      <c r="A26" s="11" t="s">
        <v>6</v>
      </c>
      <c r="B26" s="6">
        <v>532</v>
      </c>
      <c r="C26" s="6">
        <v>6558</v>
      </c>
      <c r="D26" s="6">
        <v>13008</v>
      </c>
      <c r="E26" s="6">
        <v>144041</v>
      </c>
      <c r="F26" s="6">
        <v>6874</v>
      </c>
      <c r="G26" s="5">
        <v>21</v>
      </c>
    </row>
    <row r="27" spans="1:7">
      <c r="A27" s="15" t="s">
        <v>5</v>
      </c>
      <c r="B27" s="13">
        <v>185</v>
      </c>
      <c r="C27" s="13">
        <v>2186</v>
      </c>
      <c r="D27" s="13">
        <v>4151</v>
      </c>
      <c r="E27" s="13">
        <v>44150</v>
      </c>
      <c r="F27" s="13">
        <v>2202</v>
      </c>
      <c r="G27" s="12">
        <v>20</v>
      </c>
    </row>
    <row r="28" spans="1:7">
      <c r="A28" s="15" t="s">
        <v>4</v>
      </c>
      <c r="B28" s="13">
        <v>135</v>
      </c>
      <c r="C28" s="13">
        <v>1494</v>
      </c>
      <c r="D28" s="13">
        <v>2881</v>
      </c>
      <c r="E28" s="13">
        <v>30002</v>
      </c>
      <c r="F28" s="13">
        <v>1474</v>
      </c>
      <c r="G28" s="12">
        <v>20.399999999999999</v>
      </c>
    </row>
    <row r="29" spans="1:7">
      <c r="A29" s="15" t="s">
        <v>3</v>
      </c>
      <c r="B29" s="13">
        <v>116</v>
      </c>
      <c r="C29" s="13">
        <v>1269</v>
      </c>
      <c r="D29" s="13">
        <v>3063</v>
      </c>
      <c r="E29" s="13">
        <v>32503</v>
      </c>
      <c r="F29" s="13">
        <v>1457</v>
      </c>
      <c r="G29" s="12">
        <v>22.3</v>
      </c>
    </row>
    <row r="30" spans="1:7">
      <c r="A30" s="11" t="s">
        <v>2</v>
      </c>
      <c r="B30" s="6">
        <v>436</v>
      </c>
      <c r="C30" s="6">
        <v>4949</v>
      </c>
      <c r="D30" s="6">
        <v>10095</v>
      </c>
      <c r="E30" s="6">
        <v>106655</v>
      </c>
      <c r="F30" s="6">
        <v>5133</v>
      </c>
      <c r="G30" s="5">
        <v>20.8</v>
      </c>
    </row>
    <row r="31" spans="1:7">
      <c r="A31" s="10" t="s">
        <v>1</v>
      </c>
      <c r="B31" s="6">
        <v>1515</v>
      </c>
      <c r="C31" s="6">
        <v>16994</v>
      </c>
      <c r="D31" s="6">
        <v>33248</v>
      </c>
      <c r="E31" s="6">
        <v>360914</v>
      </c>
      <c r="F31" s="6">
        <v>17569</v>
      </c>
      <c r="G31" s="5">
        <v>20.5</v>
      </c>
    </row>
    <row r="32" spans="1:7">
      <c r="A32" s="8" t="s">
        <v>0</v>
      </c>
      <c r="B32" s="6">
        <v>3418</v>
      </c>
      <c r="C32" s="6">
        <v>38784</v>
      </c>
      <c r="D32" s="6">
        <v>78073</v>
      </c>
      <c r="E32" s="6">
        <v>809160</v>
      </c>
      <c r="F32" s="6">
        <v>39900</v>
      </c>
      <c r="G32" s="5">
        <v>20.3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39F94-CF5D-4642-879F-90D571212DF1}">
  <sheetPr codeName="Munka14"/>
  <dimension ref="A1:F32"/>
  <sheetViews>
    <sheetView zoomScaleNormal="100" workbookViewId="0"/>
  </sheetViews>
  <sheetFormatPr defaultRowHeight="11.25"/>
  <cols>
    <col min="1" max="1" width="20.7109375" style="83" customWidth="1"/>
    <col min="2" max="6" width="13.42578125" style="83" customWidth="1"/>
    <col min="7" max="16384" width="9.140625" style="83"/>
  </cols>
  <sheetData>
    <row r="1" spans="1:6" ht="12" thickBot="1">
      <c r="A1" s="196" t="s">
        <v>126</v>
      </c>
      <c r="B1" s="195"/>
      <c r="C1" s="195"/>
      <c r="D1" s="195"/>
      <c r="E1" s="195"/>
      <c r="F1" s="195"/>
    </row>
    <row r="2" spans="1:6" ht="22.5">
      <c r="A2" s="191" t="s">
        <v>37</v>
      </c>
      <c r="B2" s="190" t="s">
        <v>125</v>
      </c>
      <c r="C2" s="190" t="s">
        <v>121</v>
      </c>
      <c r="D2" s="190" t="s">
        <v>120</v>
      </c>
      <c r="E2" s="190" t="s">
        <v>119</v>
      </c>
      <c r="F2" s="189" t="s">
        <v>124</v>
      </c>
    </row>
    <row r="3" spans="1:6">
      <c r="A3" s="18" t="s">
        <v>30</v>
      </c>
      <c r="B3" s="188">
        <v>103</v>
      </c>
      <c r="C3" s="188">
        <v>572</v>
      </c>
      <c r="D3" s="188">
        <v>1334</v>
      </c>
      <c r="E3" s="188">
        <v>15361</v>
      </c>
      <c r="F3" s="187">
        <v>5.0999999999999996</v>
      </c>
    </row>
    <row r="4" spans="1:6">
      <c r="A4" s="15" t="s">
        <v>28</v>
      </c>
      <c r="B4" s="13">
        <v>42</v>
      </c>
      <c r="C4" s="13">
        <v>229</v>
      </c>
      <c r="D4" s="13">
        <v>709</v>
      </c>
      <c r="E4" s="13">
        <v>7984</v>
      </c>
      <c r="F4" s="12">
        <v>6.9</v>
      </c>
    </row>
    <row r="5" spans="1:6">
      <c r="A5" s="10" t="s">
        <v>27</v>
      </c>
      <c r="B5" s="6">
        <v>145</v>
      </c>
      <c r="C5" s="6">
        <v>801</v>
      </c>
      <c r="D5" s="6">
        <v>2043</v>
      </c>
      <c r="E5" s="6">
        <v>23345</v>
      </c>
      <c r="F5" s="5">
        <v>5.7</v>
      </c>
    </row>
    <row r="6" spans="1:6">
      <c r="A6" s="15" t="s">
        <v>26</v>
      </c>
      <c r="B6" s="13">
        <v>34</v>
      </c>
      <c r="C6" s="13">
        <v>190</v>
      </c>
      <c r="D6" s="13">
        <v>523</v>
      </c>
      <c r="E6" s="13">
        <v>6276</v>
      </c>
      <c r="F6" s="12">
        <v>8.9</v>
      </c>
    </row>
    <row r="7" spans="1:6">
      <c r="A7" s="15" t="s">
        <v>25</v>
      </c>
      <c r="B7" s="13">
        <v>31</v>
      </c>
      <c r="C7" s="13">
        <v>152</v>
      </c>
      <c r="D7" s="13">
        <v>415</v>
      </c>
      <c r="E7" s="13">
        <v>5294</v>
      </c>
      <c r="F7" s="12">
        <v>7.4</v>
      </c>
    </row>
    <row r="8" spans="1:6">
      <c r="A8" s="15" t="s">
        <v>24</v>
      </c>
      <c r="B8" s="13">
        <v>31</v>
      </c>
      <c r="C8" s="13">
        <v>180</v>
      </c>
      <c r="D8" s="13">
        <v>473</v>
      </c>
      <c r="E8" s="13">
        <v>6197</v>
      </c>
      <c r="F8" s="12">
        <v>11</v>
      </c>
    </row>
    <row r="9" spans="1:6">
      <c r="A9" s="11" t="s">
        <v>23</v>
      </c>
      <c r="B9" s="6">
        <v>96</v>
      </c>
      <c r="C9" s="6">
        <v>522</v>
      </c>
      <c r="D9" s="6">
        <v>1411</v>
      </c>
      <c r="E9" s="6">
        <v>17767</v>
      </c>
      <c r="F9" s="5">
        <v>9.1999999999999993</v>
      </c>
    </row>
    <row r="10" spans="1:6">
      <c r="A10" s="15" t="s">
        <v>22</v>
      </c>
      <c r="B10" s="13">
        <v>31</v>
      </c>
      <c r="C10" s="13">
        <v>200</v>
      </c>
      <c r="D10" s="13">
        <v>509</v>
      </c>
      <c r="E10" s="13">
        <v>6198</v>
      </c>
      <c r="F10" s="12">
        <v>7</v>
      </c>
    </row>
    <row r="11" spans="1:6">
      <c r="A11" s="15" t="s">
        <v>21</v>
      </c>
      <c r="B11" s="13">
        <v>19</v>
      </c>
      <c r="C11" s="13">
        <v>97</v>
      </c>
      <c r="D11" s="13">
        <v>262</v>
      </c>
      <c r="E11" s="13">
        <v>3449</v>
      </c>
      <c r="F11" s="12">
        <v>15</v>
      </c>
    </row>
    <row r="12" spans="1:6">
      <c r="A12" s="15" t="s">
        <v>20</v>
      </c>
      <c r="B12" s="13">
        <v>20</v>
      </c>
      <c r="C12" s="13">
        <v>125</v>
      </c>
      <c r="D12" s="13">
        <v>264</v>
      </c>
      <c r="E12" s="13">
        <v>4200</v>
      </c>
      <c r="F12" s="12">
        <v>7.9</v>
      </c>
    </row>
    <row r="13" spans="1:6">
      <c r="A13" s="11" t="s">
        <v>19</v>
      </c>
      <c r="B13" s="6">
        <v>70</v>
      </c>
      <c r="C13" s="6">
        <v>422</v>
      </c>
      <c r="D13" s="6">
        <v>1035</v>
      </c>
      <c r="E13" s="6">
        <v>13847</v>
      </c>
      <c r="F13" s="5">
        <v>9.3000000000000007</v>
      </c>
    </row>
    <row r="14" spans="1:6">
      <c r="A14" s="15" t="s">
        <v>18</v>
      </c>
      <c r="B14" s="13">
        <v>32</v>
      </c>
      <c r="C14" s="13">
        <v>177</v>
      </c>
      <c r="D14" s="13">
        <v>388</v>
      </c>
      <c r="E14" s="13">
        <v>5428</v>
      </c>
      <c r="F14" s="12">
        <v>10</v>
      </c>
    </row>
    <row r="15" spans="1:6">
      <c r="A15" s="15" t="s">
        <v>17</v>
      </c>
      <c r="B15" s="13">
        <v>32</v>
      </c>
      <c r="C15" s="13">
        <v>144</v>
      </c>
      <c r="D15" s="13">
        <v>456</v>
      </c>
      <c r="E15" s="13">
        <v>5645</v>
      </c>
      <c r="F15" s="12">
        <v>18.3</v>
      </c>
    </row>
    <row r="16" spans="1:6">
      <c r="A16" s="15" t="s">
        <v>16</v>
      </c>
      <c r="B16" s="13">
        <v>19</v>
      </c>
      <c r="C16" s="13">
        <v>112</v>
      </c>
      <c r="D16" s="13">
        <v>315</v>
      </c>
      <c r="E16" s="13">
        <v>4372</v>
      </c>
      <c r="F16" s="12">
        <v>11.7</v>
      </c>
    </row>
    <row r="17" spans="1:6" ht="22.5">
      <c r="A17" s="11" t="s">
        <v>15</v>
      </c>
      <c r="B17" s="6">
        <v>83</v>
      </c>
      <c r="C17" s="6">
        <v>433</v>
      </c>
      <c r="D17" s="6">
        <v>1159</v>
      </c>
      <c r="E17" s="6">
        <v>15445</v>
      </c>
      <c r="F17" s="5">
        <v>13.5</v>
      </c>
    </row>
    <row r="18" spans="1:6">
      <c r="A18" s="10" t="s">
        <v>14</v>
      </c>
      <c r="B18" s="6">
        <v>249</v>
      </c>
      <c r="C18" s="6">
        <v>1377</v>
      </c>
      <c r="D18" s="6">
        <v>3605</v>
      </c>
      <c r="E18" s="6">
        <v>47059</v>
      </c>
      <c r="F18" s="5">
        <v>10.6</v>
      </c>
    </row>
    <row r="19" spans="1:6">
      <c r="A19" s="15" t="s">
        <v>13</v>
      </c>
      <c r="B19" s="13">
        <v>66</v>
      </c>
      <c r="C19" s="13">
        <v>340</v>
      </c>
      <c r="D19" s="13">
        <v>834</v>
      </c>
      <c r="E19" s="13">
        <v>10802</v>
      </c>
      <c r="F19" s="12">
        <v>9.6</v>
      </c>
    </row>
    <row r="20" spans="1:6">
      <c r="A20" s="15" t="s">
        <v>12</v>
      </c>
      <c r="B20" s="13">
        <v>28</v>
      </c>
      <c r="C20" s="13">
        <v>181</v>
      </c>
      <c r="D20" s="13">
        <v>362</v>
      </c>
      <c r="E20" s="13">
        <v>5099</v>
      </c>
      <c r="F20" s="12">
        <v>10.4</v>
      </c>
    </row>
    <row r="21" spans="1:6">
      <c r="A21" s="15" t="s">
        <v>11</v>
      </c>
      <c r="B21" s="13">
        <v>15</v>
      </c>
      <c r="C21" s="13">
        <v>93</v>
      </c>
      <c r="D21" s="13">
        <v>188</v>
      </c>
      <c r="E21" s="13">
        <v>2534</v>
      </c>
      <c r="F21" s="12">
        <v>10.1</v>
      </c>
    </row>
    <row r="22" spans="1:6">
      <c r="A22" s="11" t="s">
        <v>10</v>
      </c>
      <c r="B22" s="6">
        <v>109</v>
      </c>
      <c r="C22" s="6">
        <v>614</v>
      </c>
      <c r="D22" s="6">
        <v>1384</v>
      </c>
      <c r="E22" s="6">
        <v>18435</v>
      </c>
      <c r="F22" s="5">
        <v>9.9</v>
      </c>
    </row>
    <row r="23" spans="1:6">
      <c r="A23" s="15" t="s">
        <v>9</v>
      </c>
      <c r="B23" s="13">
        <v>39</v>
      </c>
      <c r="C23" s="13">
        <v>180</v>
      </c>
      <c r="D23" s="13">
        <v>548</v>
      </c>
      <c r="E23" s="13">
        <v>8112</v>
      </c>
      <c r="F23" s="12">
        <v>7.2</v>
      </c>
    </row>
    <row r="24" spans="1:6">
      <c r="A24" s="15" t="s">
        <v>8</v>
      </c>
      <c r="B24" s="13">
        <v>36</v>
      </c>
      <c r="C24" s="13">
        <v>193</v>
      </c>
      <c r="D24" s="13">
        <v>534</v>
      </c>
      <c r="E24" s="13">
        <v>6910</v>
      </c>
      <c r="F24" s="12">
        <v>10.3</v>
      </c>
    </row>
    <row r="25" spans="1:6">
      <c r="A25" s="15" t="s">
        <v>7</v>
      </c>
      <c r="B25" s="13">
        <v>56</v>
      </c>
      <c r="C25" s="13">
        <v>276</v>
      </c>
      <c r="D25" s="13">
        <v>703</v>
      </c>
      <c r="E25" s="13">
        <v>9141</v>
      </c>
      <c r="F25" s="12">
        <v>11.9</v>
      </c>
    </row>
    <row r="26" spans="1:6">
      <c r="A26" s="11" t="s">
        <v>6</v>
      </c>
      <c r="B26" s="6">
        <v>131</v>
      </c>
      <c r="C26" s="6">
        <v>649</v>
      </c>
      <c r="D26" s="6">
        <v>1785</v>
      </c>
      <c r="E26" s="6">
        <v>24163</v>
      </c>
      <c r="F26" s="5">
        <v>9.9</v>
      </c>
    </row>
    <row r="27" spans="1:6">
      <c r="A27" s="15" t="s">
        <v>5</v>
      </c>
      <c r="B27" s="13">
        <v>46</v>
      </c>
      <c r="C27" s="13">
        <v>222</v>
      </c>
      <c r="D27" s="13">
        <v>604</v>
      </c>
      <c r="E27" s="13">
        <v>8464</v>
      </c>
      <c r="F27" s="12">
        <v>12.3</v>
      </c>
    </row>
    <row r="28" spans="1:6">
      <c r="A28" s="15" t="s">
        <v>4</v>
      </c>
      <c r="B28" s="13">
        <v>29</v>
      </c>
      <c r="C28" s="13">
        <v>182</v>
      </c>
      <c r="D28" s="13">
        <v>442</v>
      </c>
      <c r="E28" s="13">
        <v>5811</v>
      </c>
      <c r="F28" s="12">
        <v>21.9</v>
      </c>
    </row>
    <row r="29" spans="1:6">
      <c r="A29" s="15" t="s">
        <v>3</v>
      </c>
      <c r="B29" s="13">
        <v>39</v>
      </c>
      <c r="C29" s="13">
        <v>159</v>
      </c>
      <c r="D29" s="13">
        <v>453</v>
      </c>
      <c r="E29" s="13">
        <v>5688</v>
      </c>
      <c r="F29" s="12">
        <v>10.4</v>
      </c>
    </row>
    <row r="30" spans="1:6">
      <c r="A30" s="11" t="s">
        <v>2</v>
      </c>
      <c r="B30" s="6">
        <v>114</v>
      </c>
      <c r="C30" s="6">
        <v>563</v>
      </c>
      <c r="D30" s="6">
        <v>1499</v>
      </c>
      <c r="E30" s="6">
        <v>19963</v>
      </c>
      <c r="F30" s="5">
        <v>14.5</v>
      </c>
    </row>
    <row r="31" spans="1:6">
      <c r="A31" s="10" t="s">
        <v>1</v>
      </c>
      <c r="B31" s="6">
        <v>354</v>
      </c>
      <c r="C31" s="6">
        <v>1826</v>
      </c>
      <c r="D31" s="6">
        <v>4668</v>
      </c>
      <c r="E31" s="6">
        <v>62561</v>
      </c>
      <c r="F31" s="5">
        <v>11.4</v>
      </c>
    </row>
    <row r="32" spans="1:6">
      <c r="A32" s="8" t="s">
        <v>0</v>
      </c>
      <c r="B32" s="6">
        <v>748</v>
      </c>
      <c r="C32" s="6">
        <v>4004</v>
      </c>
      <c r="D32" s="6">
        <v>10316</v>
      </c>
      <c r="E32" s="6">
        <v>132965</v>
      </c>
      <c r="F32" s="5">
        <v>10.1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B302-F5B8-43AC-B9D9-9C08940CFF76}">
  <sheetPr codeName="Munka15"/>
  <dimension ref="A1:G32"/>
  <sheetViews>
    <sheetView zoomScaleNormal="100" workbookViewId="0"/>
  </sheetViews>
  <sheetFormatPr defaultRowHeight="11.25"/>
  <cols>
    <col min="1" max="1" width="20.85546875" style="83" customWidth="1"/>
    <col min="2" max="4" width="11.140625" style="83" customWidth="1"/>
    <col min="5" max="6" width="11.28515625" style="83" customWidth="1"/>
    <col min="7" max="7" width="11.140625" style="83" customWidth="1"/>
    <col min="8" max="16384" width="9.140625" style="83"/>
  </cols>
  <sheetData>
    <row r="1" spans="1:7" ht="12" thickBot="1">
      <c r="A1" s="196" t="s">
        <v>130</v>
      </c>
      <c r="B1" s="195"/>
      <c r="C1" s="195"/>
      <c r="D1" s="195"/>
      <c r="E1" s="195"/>
      <c r="F1" s="195"/>
      <c r="G1" s="195"/>
    </row>
    <row r="2" spans="1:7" ht="45">
      <c r="A2" s="191" t="s">
        <v>37</v>
      </c>
      <c r="B2" s="190" t="s">
        <v>129</v>
      </c>
      <c r="C2" s="190" t="s">
        <v>128</v>
      </c>
      <c r="D2" s="190" t="s">
        <v>120</v>
      </c>
      <c r="E2" s="190" t="s">
        <v>119</v>
      </c>
      <c r="F2" s="189" t="s">
        <v>127</v>
      </c>
      <c r="G2" s="189" t="s">
        <v>124</v>
      </c>
    </row>
    <row r="3" spans="1:7">
      <c r="A3" s="18" t="s">
        <v>30</v>
      </c>
      <c r="B3" s="188">
        <v>186</v>
      </c>
      <c r="C3" s="188">
        <v>189</v>
      </c>
      <c r="D3" s="188">
        <v>10083</v>
      </c>
      <c r="E3" s="188">
        <v>105173</v>
      </c>
      <c r="F3" s="188">
        <v>50917</v>
      </c>
      <c r="G3" s="199">
        <v>3.5</v>
      </c>
    </row>
    <row r="4" spans="1:7">
      <c r="A4" s="15" t="s">
        <v>28</v>
      </c>
      <c r="B4" s="13">
        <v>61</v>
      </c>
      <c r="C4" s="13">
        <v>61</v>
      </c>
      <c r="D4" s="13">
        <v>2555</v>
      </c>
      <c r="E4" s="13">
        <v>27923</v>
      </c>
      <c r="F4" s="13">
        <v>14924</v>
      </c>
      <c r="G4" s="199">
        <v>4.2</v>
      </c>
    </row>
    <row r="5" spans="1:7">
      <c r="A5" s="10" t="s">
        <v>27</v>
      </c>
      <c r="B5" s="6">
        <v>247</v>
      </c>
      <c r="C5" s="6">
        <v>250</v>
      </c>
      <c r="D5" s="6">
        <v>12638</v>
      </c>
      <c r="E5" s="6">
        <v>133096</v>
      </c>
      <c r="F5" s="6">
        <v>65841</v>
      </c>
      <c r="G5" s="197">
        <v>3.6</v>
      </c>
    </row>
    <row r="6" spans="1:7">
      <c r="A6" s="15" t="s">
        <v>26</v>
      </c>
      <c r="B6" s="13">
        <v>33</v>
      </c>
      <c r="C6" s="13">
        <v>46</v>
      </c>
      <c r="D6" s="13">
        <v>1419</v>
      </c>
      <c r="E6" s="13">
        <v>17757</v>
      </c>
      <c r="F6" s="13">
        <v>6872</v>
      </c>
      <c r="G6" s="199">
        <v>8.6999999999999993</v>
      </c>
    </row>
    <row r="7" spans="1:7">
      <c r="A7" s="15" t="s">
        <v>25</v>
      </c>
      <c r="B7" s="13">
        <v>23</v>
      </c>
      <c r="C7" s="13">
        <v>30</v>
      </c>
      <c r="D7" s="13">
        <v>1001</v>
      </c>
      <c r="E7" s="13">
        <v>12645</v>
      </c>
      <c r="F7" s="13">
        <v>6183</v>
      </c>
      <c r="G7" s="199">
        <v>6.6</v>
      </c>
    </row>
    <row r="8" spans="1:7">
      <c r="A8" s="15" t="s">
        <v>24</v>
      </c>
      <c r="B8" s="13">
        <v>23</v>
      </c>
      <c r="C8" s="13">
        <v>31</v>
      </c>
      <c r="D8" s="13">
        <v>1243</v>
      </c>
      <c r="E8" s="13">
        <v>14587</v>
      </c>
      <c r="F8" s="13">
        <v>6686</v>
      </c>
      <c r="G8" s="199">
        <v>14.3</v>
      </c>
    </row>
    <row r="9" spans="1:7">
      <c r="A9" s="11" t="s">
        <v>23</v>
      </c>
      <c r="B9" s="6">
        <v>79</v>
      </c>
      <c r="C9" s="6">
        <v>107</v>
      </c>
      <c r="D9" s="6">
        <v>3663</v>
      </c>
      <c r="E9" s="6">
        <v>44989</v>
      </c>
      <c r="F9" s="6">
        <v>19741</v>
      </c>
      <c r="G9" s="197">
        <v>9.9</v>
      </c>
    </row>
    <row r="10" spans="1:7">
      <c r="A10" s="15" t="s">
        <v>22</v>
      </c>
      <c r="B10" s="13">
        <v>31</v>
      </c>
      <c r="C10" s="13">
        <v>42</v>
      </c>
      <c r="D10" s="13">
        <v>1715</v>
      </c>
      <c r="E10" s="13">
        <v>20365</v>
      </c>
      <c r="F10" s="13">
        <v>9015</v>
      </c>
      <c r="G10" s="199">
        <v>14.6</v>
      </c>
    </row>
    <row r="11" spans="1:7">
      <c r="A11" s="15" t="s">
        <v>21</v>
      </c>
      <c r="B11" s="13">
        <v>15</v>
      </c>
      <c r="C11" s="13">
        <v>26</v>
      </c>
      <c r="D11" s="13">
        <v>932</v>
      </c>
      <c r="E11" s="13">
        <v>11179</v>
      </c>
      <c r="F11" s="13">
        <v>4455</v>
      </c>
      <c r="G11" s="199">
        <v>15</v>
      </c>
    </row>
    <row r="12" spans="1:7">
      <c r="A12" s="15" t="s">
        <v>20</v>
      </c>
      <c r="B12" s="13">
        <v>14</v>
      </c>
      <c r="C12" s="13">
        <v>26</v>
      </c>
      <c r="D12" s="13">
        <v>977</v>
      </c>
      <c r="E12" s="13">
        <v>12677</v>
      </c>
      <c r="F12" s="13">
        <v>4883</v>
      </c>
      <c r="G12" s="199">
        <v>9.1999999999999993</v>
      </c>
    </row>
    <row r="13" spans="1:7">
      <c r="A13" s="11" t="s">
        <v>19</v>
      </c>
      <c r="B13" s="6">
        <v>60</v>
      </c>
      <c r="C13" s="6">
        <v>94</v>
      </c>
      <c r="D13" s="6">
        <v>3624</v>
      </c>
      <c r="E13" s="6">
        <v>44221</v>
      </c>
      <c r="F13" s="6">
        <v>18353</v>
      </c>
      <c r="G13" s="197">
        <v>13.2</v>
      </c>
    </row>
    <row r="14" spans="1:7">
      <c r="A14" s="15" t="s">
        <v>18</v>
      </c>
      <c r="B14" s="13">
        <v>28</v>
      </c>
      <c r="C14" s="13">
        <v>35</v>
      </c>
      <c r="D14" s="13">
        <v>1644</v>
      </c>
      <c r="E14" s="13">
        <v>17329</v>
      </c>
      <c r="F14" s="13">
        <v>9572</v>
      </c>
      <c r="G14" s="199">
        <v>13.7</v>
      </c>
    </row>
    <row r="15" spans="1:7">
      <c r="A15" s="15" t="s">
        <v>17</v>
      </c>
      <c r="B15" s="13">
        <v>24</v>
      </c>
      <c r="C15" s="13">
        <v>37</v>
      </c>
      <c r="D15" s="13">
        <v>1087</v>
      </c>
      <c r="E15" s="13">
        <v>12165</v>
      </c>
      <c r="F15" s="13">
        <v>5200</v>
      </c>
      <c r="G15" s="199">
        <v>19.100000000000001</v>
      </c>
    </row>
    <row r="16" spans="1:7">
      <c r="A16" s="15" t="s">
        <v>16</v>
      </c>
      <c r="B16" s="13">
        <v>22</v>
      </c>
      <c r="C16" s="13">
        <v>22</v>
      </c>
      <c r="D16" s="13">
        <v>906</v>
      </c>
      <c r="E16" s="13">
        <v>10029</v>
      </c>
      <c r="F16" s="13">
        <v>4762</v>
      </c>
      <c r="G16" s="199">
        <v>13.3</v>
      </c>
    </row>
    <row r="17" spans="1:7" ht="22.5">
      <c r="A17" s="11" t="s">
        <v>15</v>
      </c>
      <c r="B17" s="6">
        <v>74</v>
      </c>
      <c r="C17" s="6">
        <v>94</v>
      </c>
      <c r="D17" s="6">
        <v>3637</v>
      </c>
      <c r="E17" s="6">
        <v>39523</v>
      </c>
      <c r="F17" s="6">
        <v>19534</v>
      </c>
      <c r="G17" s="197">
        <v>15.3</v>
      </c>
    </row>
    <row r="18" spans="1:7">
      <c r="A18" s="10" t="s">
        <v>14</v>
      </c>
      <c r="B18" s="6">
        <v>213</v>
      </c>
      <c r="C18" s="6">
        <v>295</v>
      </c>
      <c r="D18" s="6">
        <v>10924</v>
      </c>
      <c r="E18" s="6">
        <v>128733</v>
      </c>
      <c r="F18" s="6">
        <v>57628</v>
      </c>
      <c r="G18" s="197">
        <v>12.7</v>
      </c>
    </row>
    <row r="19" spans="1:7">
      <c r="A19" s="15" t="s">
        <v>13</v>
      </c>
      <c r="B19" s="13">
        <v>53</v>
      </c>
      <c r="C19" s="13">
        <v>64</v>
      </c>
      <c r="D19" s="13">
        <v>2680</v>
      </c>
      <c r="E19" s="13">
        <v>32299</v>
      </c>
      <c r="F19" s="13">
        <v>12300</v>
      </c>
      <c r="G19" s="199">
        <v>11.6</v>
      </c>
    </row>
    <row r="20" spans="1:7">
      <c r="A20" s="15" t="s">
        <v>12</v>
      </c>
      <c r="B20" s="13">
        <v>20</v>
      </c>
      <c r="C20" s="13">
        <v>27</v>
      </c>
      <c r="D20" s="13">
        <v>1114</v>
      </c>
      <c r="E20" s="13">
        <v>14354</v>
      </c>
      <c r="F20" s="13">
        <v>5663</v>
      </c>
      <c r="G20" s="199">
        <v>18.8</v>
      </c>
    </row>
    <row r="21" spans="1:7">
      <c r="A21" s="15" t="s">
        <v>11</v>
      </c>
      <c r="B21" s="13">
        <v>15</v>
      </c>
      <c r="C21" s="13">
        <v>16</v>
      </c>
      <c r="D21" s="13">
        <v>602</v>
      </c>
      <c r="E21" s="13">
        <v>7307</v>
      </c>
      <c r="F21" s="13">
        <v>3131</v>
      </c>
      <c r="G21" s="199">
        <v>6.6</v>
      </c>
    </row>
    <row r="22" spans="1:7">
      <c r="A22" s="11" t="s">
        <v>10</v>
      </c>
      <c r="B22" s="6">
        <v>88</v>
      </c>
      <c r="C22" s="6">
        <v>107</v>
      </c>
      <c r="D22" s="6">
        <v>4396</v>
      </c>
      <c r="E22" s="6">
        <v>53960</v>
      </c>
      <c r="F22" s="6">
        <v>21094</v>
      </c>
      <c r="G22" s="197">
        <v>12.8</v>
      </c>
    </row>
    <row r="23" spans="1:7">
      <c r="A23" s="15" t="s">
        <v>9</v>
      </c>
      <c r="B23" s="13">
        <v>47</v>
      </c>
      <c r="C23" s="13">
        <v>57</v>
      </c>
      <c r="D23" s="13">
        <v>2239</v>
      </c>
      <c r="E23" s="13">
        <v>25821</v>
      </c>
      <c r="F23" s="13">
        <v>11503</v>
      </c>
      <c r="G23" s="199">
        <v>13.6</v>
      </c>
    </row>
    <row r="24" spans="1:7">
      <c r="A24" s="15" t="s">
        <v>8</v>
      </c>
      <c r="B24" s="13">
        <v>35</v>
      </c>
      <c r="C24" s="13">
        <v>38</v>
      </c>
      <c r="D24" s="13">
        <v>1407</v>
      </c>
      <c r="E24" s="13">
        <v>16997</v>
      </c>
      <c r="F24" s="13">
        <v>7327</v>
      </c>
      <c r="G24" s="199">
        <v>11.4</v>
      </c>
    </row>
    <row r="25" spans="1:7">
      <c r="A25" s="15" t="s">
        <v>7</v>
      </c>
      <c r="B25" s="13">
        <v>72</v>
      </c>
      <c r="C25" s="13">
        <v>62</v>
      </c>
      <c r="D25" s="13">
        <v>2014</v>
      </c>
      <c r="E25" s="13">
        <v>23986</v>
      </c>
      <c r="F25" s="13">
        <v>11192</v>
      </c>
      <c r="G25" s="199">
        <v>15.2</v>
      </c>
    </row>
    <row r="26" spans="1:7">
      <c r="A26" s="11" t="s">
        <v>6</v>
      </c>
      <c r="B26" s="6">
        <v>154</v>
      </c>
      <c r="C26" s="6">
        <v>157</v>
      </c>
      <c r="D26" s="6">
        <v>5660</v>
      </c>
      <c r="E26" s="6">
        <v>66804</v>
      </c>
      <c r="F26" s="6">
        <v>30022</v>
      </c>
      <c r="G26" s="197">
        <v>13.6</v>
      </c>
    </row>
    <row r="27" spans="1:7">
      <c r="A27" s="15" t="s">
        <v>5</v>
      </c>
      <c r="B27" s="13">
        <v>45</v>
      </c>
      <c r="C27" s="13">
        <v>49</v>
      </c>
      <c r="D27" s="13">
        <v>1930</v>
      </c>
      <c r="E27" s="13">
        <v>21579</v>
      </c>
      <c r="F27" s="13">
        <v>9221</v>
      </c>
      <c r="G27" s="199">
        <v>12.2</v>
      </c>
    </row>
    <row r="28" spans="1:7">
      <c r="A28" s="15" t="s">
        <v>4</v>
      </c>
      <c r="B28" s="13">
        <v>39</v>
      </c>
      <c r="C28" s="13">
        <v>41</v>
      </c>
      <c r="D28" s="13">
        <v>1467</v>
      </c>
      <c r="E28" s="13">
        <v>17067</v>
      </c>
      <c r="F28" s="13">
        <v>8165</v>
      </c>
      <c r="G28" s="199">
        <v>18.100000000000001</v>
      </c>
    </row>
    <row r="29" spans="1:7">
      <c r="A29" s="15" t="s">
        <v>3</v>
      </c>
      <c r="B29" s="13">
        <v>36</v>
      </c>
      <c r="C29" s="13">
        <v>56</v>
      </c>
      <c r="D29" s="13">
        <v>1859</v>
      </c>
      <c r="E29" s="13">
        <v>20803</v>
      </c>
      <c r="F29" s="13">
        <v>8055</v>
      </c>
      <c r="G29" s="199">
        <v>12.6</v>
      </c>
    </row>
    <row r="30" spans="1:7">
      <c r="A30" s="11" t="s">
        <v>2</v>
      </c>
      <c r="B30" s="6">
        <v>120</v>
      </c>
      <c r="C30" s="6">
        <v>146</v>
      </c>
      <c r="D30" s="6">
        <v>5256</v>
      </c>
      <c r="E30" s="6">
        <v>59449</v>
      </c>
      <c r="F30" s="6">
        <v>25441</v>
      </c>
      <c r="G30" s="197">
        <v>14</v>
      </c>
    </row>
    <row r="31" spans="1:7">
      <c r="A31" s="10" t="s">
        <v>1</v>
      </c>
      <c r="B31" s="6">
        <v>362</v>
      </c>
      <c r="C31" s="6">
        <v>410</v>
      </c>
      <c r="D31" s="6">
        <v>15312</v>
      </c>
      <c r="E31" s="6">
        <v>180213</v>
      </c>
      <c r="F31" s="6">
        <v>76557</v>
      </c>
      <c r="G31" s="197">
        <v>13.5</v>
      </c>
    </row>
    <row r="32" spans="1:7">
      <c r="A32" s="198" t="s">
        <v>0</v>
      </c>
      <c r="B32" s="6">
        <v>822</v>
      </c>
      <c r="C32" s="6">
        <v>955</v>
      </c>
      <c r="D32" s="6">
        <v>38874</v>
      </c>
      <c r="E32" s="6">
        <v>442042</v>
      </c>
      <c r="F32" s="6">
        <v>200026</v>
      </c>
      <c r="G32" s="197">
        <v>10.3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6C879-3B85-423A-959C-676C24C74D48}">
  <sheetPr codeName="Munka16"/>
  <dimension ref="A1:G33"/>
  <sheetViews>
    <sheetView zoomScaleNormal="100" workbookViewId="0"/>
  </sheetViews>
  <sheetFormatPr defaultRowHeight="11.25"/>
  <cols>
    <col min="1" max="1" width="24" style="83" customWidth="1"/>
    <col min="2" max="3" width="11.140625" style="83" customWidth="1"/>
    <col min="4" max="6" width="11.28515625" style="83" customWidth="1"/>
    <col min="7" max="7" width="11.140625" style="83" customWidth="1"/>
    <col min="8" max="16384" width="9.140625" style="83"/>
  </cols>
  <sheetData>
    <row r="1" spans="1:7" ht="12" thickBot="1">
      <c r="A1" s="196" t="s">
        <v>135</v>
      </c>
      <c r="B1" s="195"/>
      <c r="C1" s="195"/>
      <c r="D1" s="195"/>
      <c r="E1" s="195"/>
      <c r="F1" s="195"/>
      <c r="G1" s="195"/>
    </row>
    <row r="2" spans="1:7" ht="34.5" customHeight="1">
      <c r="A2" s="1005" t="s">
        <v>37</v>
      </c>
      <c r="B2" s="983" t="s">
        <v>134</v>
      </c>
      <c r="C2" s="983" t="s">
        <v>120</v>
      </c>
      <c r="D2" s="983" t="s">
        <v>133</v>
      </c>
      <c r="E2" s="988" t="s">
        <v>132</v>
      </c>
      <c r="F2" s="1022"/>
      <c r="G2" s="1008" t="s">
        <v>124</v>
      </c>
    </row>
    <row r="3" spans="1:7" ht="22.5">
      <c r="A3" s="991"/>
      <c r="B3" s="1012"/>
      <c r="C3" s="1012"/>
      <c r="D3" s="1012"/>
      <c r="E3" s="200" t="s">
        <v>56</v>
      </c>
      <c r="F3" s="200" t="s">
        <v>131</v>
      </c>
      <c r="G3" s="1009"/>
    </row>
    <row r="4" spans="1:7">
      <c r="A4" s="18" t="s">
        <v>30</v>
      </c>
      <c r="B4" s="13">
        <v>36</v>
      </c>
      <c r="C4" s="13">
        <v>9867</v>
      </c>
      <c r="D4" s="13">
        <v>156828</v>
      </c>
      <c r="E4" s="13">
        <v>139966</v>
      </c>
      <c r="F4" s="13">
        <v>98774</v>
      </c>
      <c r="G4" s="12">
        <v>15.4</v>
      </c>
    </row>
    <row r="5" spans="1:7">
      <c r="A5" s="15" t="s">
        <v>28</v>
      </c>
      <c r="B5" s="13">
        <v>3</v>
      </c>
      <c r="C5" s="13">
        <v>834</v>
      </c>
      <c r="D5" s="13">
        <v>17239</v>
      </c>
      <c r="E5" s="13">
        <v>15678</v>
      </c>
      <c r="F5" s="13">
        <v>8805</v>
      </c>
      <c r="G5" s="12">
        <v>27.6</v>
      </c>
    </row>
    <row r="6" spans="1:7">
      <c r="A6" s="10" t="s">
        <v>27</v>
      </c>
      <c r="B6" s="6">
        <v>39</v>
      </c>
      <c r="C6" s="6">
        <v>10701</v>
      </c>
      <c r="D6" s="6">
        <v>174067</v>
      </c>
      <c r="E6" s="6">
        <v>155644</v>
      </c>
      <c r="F6" s="6">
        <v>107579</v>
      </c>
      <c r="G6" s="5">
        <v>16.399999999999999</v>
      </c>
    </row>
    <row r="7" spans="1:7">
      <c r="A7" s="15" t="s">
        <v>26</v>
      </c>
      <c r="B7" s="13">
        <v>2</v>
      </c>
      <c r="C7" s="13">
        <v>535</v>
      </c>
      <c r="D7" s="13">
        <v>11928</v>
      </c>
      <c r="E7" s="13">
        <v>10709</v>
      </c>
      <c r="F7" s="13">
        <v>5573</v>
      </c>
      <c r="G7" s="12">
        <v>21.8</v>
      </c>
    </row>
    <row r="8" spans="1:7">
      <c r="A8" s="15" t="s">
        <v>25</v>
      </c>
      <c r="B8" s="13">
        <v>3</v>
      </c>
      <c r="C8" s="13">
        <v>240</v>
      </c>
      <c r="D8" s="13">
        <v>4035</v>
      </c>
      <c r="E8" s="13">
        <v>3888</v>
      </c>
      <c r="F8" s="13">
        <v>2443</v>
      </c>
      <c r="G8" s="12">
        <v>21.4</v>
      </c>
    </row>
    <row r="9" spans="1:7">
      <c r="A9" s="15" t="s">
        <v>24</v>
      </c>
      <c r="B9" s="13">
        <v>3</v>
      </c>
      <c r="C9" s="13">
        <v>509</v>
      </c>
      <c r="D9" s="13">
        <v>11441</v>
      </c>
      <c r="E9" s="13">
        <v>10147</v>
      </c>
      <c r="F9" s="13">
        <v>7886</v>
      </c>
      <c r="G9" s="12">
        <v>26.5</v>
      </c>
    </row>
    <row r="10" spans="1:7">
      <c r="A10" s="11" t="s">
        <v>23</v>
      </c>
      <c r="B10" s="6">
        <v>8</v>
      </c>
      <c r="C10" s="6">
        <v>1284</v>
      </c>
      <c r="D10" s="6">
        <v>27404</v>
      </c>
      <c r="E10" s="6">
        <v>24744</v>
      </c>
      <c r="F10" s="6">
        <v>15902</v>
      </c>
      <c r="G10" s="5">
        <v>24</v>
      </c>
    </row>
    <row r="11" spans="1:7">
      <c r="A11" s="15" t="s">
        <v>22</v>
      </c>
      <c r="B11" s="13">
        <v>3</v>
      </c>
      <c r="C11" s="13">
        <v>957</v>
      </c>
      <c r="D11" s="13">
        <v>23351</v>
      </c>
      <c r="E11" s="13">
        <v>21369</v>
      </c>
      <c r="F11" s="13">
        <v>12378</v>
      </c>
      <c r="G11" s="12">
        <v>27.4</v>
      </c>
    </row>
    <row r="12" spans="1:7">
      <c r="A12" s="15" t="s">
        <v>21</v>
      </c>
      <c r="B12" s="13">
        <v>1</v>
      </c>
      <c r="C12" s="13">
        <v>278</v>
      </c>
      <c r="D12" s="13">
        <v>4941</v>
      </c>
      <c r="E12" s="13">
        <v>4573</v>
      </c>
      <c r="F12" s="13">
        <v>2709</v>
      </c>
      <c r="G12" s="12">
        <v>23.1</v>
      </c>
    </row>
    <row r="13" spans="1:7">
      <c r="A13" s="15" t="s">
        <v>20</v>
      </c>
      <c r="B13" s="13" t="s">
        <v>29</v>
      </c>
      <c r="C13" s="13" t="s">
        <v>29</v>
      </c>
      <c r="D13" s="13" t="s">
        <v>29</v>
      </c>
      <c r="E13" s="13" t="s">
        <v>29</v>
      </c>
      <c r="F13" s="13" t="s">
        <v>29</v>
      </c>
      <c r="G13" s="13" t="s">
        <v>29</v>
      </c>
    </row>
    <row r="14" spans="1:7" ht="12" customHeight="1">
      <c r="A14" s="11" t="s">
        <v>19</v>
      </c>
      <c r="B14" s="6">
        <v>4</v>
      </c>
      <c r="C14" s="6">
        <v>1235</v>
      </c>
      <c r="D14" s="6">
        <v>28292</v>
      </c>
      <c r="E14" s="6">
        <v>25942</v>
      </c>
      <c r="F14" s="6">
        <v>15087</v>
      </c>
      <c r="G14" s="5">
        <v>26.6</v>
      </c>
    </row>
    <row r="15" spans="1:7">
      <c r="A15" s="15" t="s">
        <v>18</v>
      </c>
      <c r="B15" s="13">
        <v>2</v>
      </c>
      <c r="C15" s="13">
        <v>2209</v>
      </c>
      <c r="D15" s="13">
        <v>33437</v>
      </c>
      <c r="E15" s="13">
        <v>29299</v>
      </c>
      <c r="F15" s="13">
        <v>17963</v>
      </c>
      <c r="G15" s="12">
        <v>21.4</v>
      </c>
    </row>
    <row r="16" spans="1:7">
      <c r="A16" s="15" t="s">
        <v>17</v>
      </c>
      <c r="B16" s="13">
        <v>1</v>
      </c>
      <c r="C16" s="13">
        <v>267</v>
      </c>
      <c r="D16" s="13">
        <v>4049</v>
      </c>
      <c r="E16" s="13">
        <v>3654</v>
      </c>
      <c r="F16" s="13">
        <v>2121</v>
      </c>
      <c r="G16" s="12">
        <v>38.700000000000003</v>
      </c>
    </row>
    <row r="17" spans="1:7">
      <c r="A17" s="15" t="s">
        <v>16</v>
      </c>
      <c r="B17" s="13" t="s">
        <v>29</v>
      </c>
      <c r="C17" s="13" t="s">
        <v>29</v>
      </c>
      <c r="D17" s="13" t="s">
        <v>29</v>
      </c>
      <c r="E17" s="13" t="s">
        <v>29</v>
      </c>
      <c r="F17" s="13" t="s">
        <v>29</v>
      </c>
      <c r="G17" s="13" t="s">
        <v>29</v>
      </c>
    </row>
    <row r="18" spans="1:7" ht="12.75" customHeight="1">
      <c r="A18" s="11" t="s">
        <v>15</v>
      </c>
      <c r="B18" s="6">
        <v>3</v>
      </c>
      <c r="C18" s="6">
        <v>2476</v>
      </c>
      <c r="D18" s="6">
        <v>37486</v>
      </c>
      <c r="E18" s="6">
        <v>32953</v>
      </c>
      <c r="F18" s="6">
        <v>20084</v>
      </c>
      <c r="G18" s="5">
        <v>23.3</v>
      </c>
    </row>
    <row r="19" spans="1:7">
      <c r="A19" s="10" t="s">
        <v>14</v>
      </c>
      <c r="B19" s="6">
        <v>15</v>
      </c>
      <c r="C19" s="6">
        <v>4995</v>
      </c>
      <c r="D19" s="6">
        <v>93182</v>
      </c>
      <c r="E19" s="6">
        <v>83639</v>
      </c>
      <c r="F19" s="6">
        <v>51073</v>
      </c>
      <c r="G19" s="5">
        <v>24.5</v>
      </c>
    </row>
    <row r="20" spans="1:7">
      <c r="A20" s="15" t="s">
        <v>13</v>
      </c>
      <c r="B20" s="13">
        <v>2</v>
      </c>
      <c r="C20" s="13">
        <v>871</v>
      </c>
      <c r="D20" s="13">
        <v>13950</v>
      </c>
      <c r="E20" s="13">
        <v>13199</v>
      </c>
      <c r="F20" s="13">
        <v>8526</v>
      </c>
      <c r="G20" s="12">
        <v>26.7</v>
      </c>
    </row>
    <row r="21" spans="1:7">
      <c r="A21" s="15" t="s">
        <v>12</v>
      </c>
      <c r="B21" s="13">
        <v>3</v>
      </c>
      <c r="C21" s="13">
        <v>619</v>
      </c>
      <c r="D21" s="13">
        <v>25221</v>
      </c>
      <c r="E21" s="13">
        <v>23301</v>
      </c>
      <c r="F21" s="13">
        <v>6006</v>
      </c>
      <c r="G21" s="12">
        <v>20.399999999999999</v>
      </c>
    </row>
    <row r="22" spans="1:7">
      <c r="A22" s="15" t="s">
        <v>11</v>
      </c>
      <c r="B22" s="13" t="s">
        <v>29</v>
      </c>
      <c r="C22" s="13" t="s">
        <v>29</v>
      </c>
      <c r="D22" s="13" t="s">
        <v>29</v>
      </c>
      <c r="E22" s="13" t="s">
        <v>29</v>
      </c>
      <c r="F22" s="13" t="s">
        <v>29</v>
      </c>
      <c r="G22" s="13" t="s">
        <v>29</v>
      </c>
    </row>
    <row r="23" spans="1:7">
      <c r="A23" s="11" t="s">
        <v>10</v>
      </c>
      <c r="B23" s="6">
        <v>5</v>
      </c>
      <c r="C23" s="6">
        <v>1490</v>
      </c>
      <c r="D23" s="6">
        <v>39171</v>
      </c>
      <c r="E23" s="6">
        <v>36500</v>
      </c>
      <c r="F23" s="6">
        <v>14532</v>
      </c>
      <c r="G23" s="5">
        <v>24.1</v>
      </c>
    </row>
    <row r="24" spans="1:7">
      <c r="A24" s="15" t="s">
        <v>9</v>
      </c>
      <c r="B24" s="13">
        <v>3</v>
      </c>
      <c r="C24" s="13">
        <v>1844</v>
      </c>
      <c r="D24" s="13">
        <v>30882</v>
      </c>
      <c r="E24" s="13">
        <v>28484</v>
      </c>
      <c r="F24" s="13">
        <v>20932</v>
      </c>
      <c r="G24" s="12">
        <v>24.3</v>
      </c>
    </row>
    <row r="25" spans="1:7">
      <c r="A25" s="15" t="s">
        <v>8</v>
      </c>
      <c r="B25" s="13">
        <v>1</v>
      </c>
      <c r="C25" s="13">
        <v>134</v>
      </c>
      <c r="D25" s="13">
        <v>5713</v>
      </c>
      <c r="E25" s="13">
        <v>5091</v>
      </c>
      <c r="F25" s="13">
        <v>2226</v>
      </c>
      <c r="G25" s="12">
        <v>36.4</v>
      </c>
    </row>
    <row r="26" spans="1:7">
      <c r="A26" s="15" t="s">
        <v>7</v>
      </c>
      <c r="B26" s="13">
        <v>2</v>
      </c>
      <c r="C26" s="13">
        <v>395</v>
      </c>
      <c r="D26" s="13">
        <v>11833</v>
      </c>
      <c r="E26" s="13">
        <v>11209</v>
      </c>
      <c r="F26" s="13">
        <v>5791</v>
      </c>
      <c r="G26" s="12">
        <v>22.7</v>
      </c>
    </row>
    <row r="27" spans="1:7">
      <c r="A27" s="11" t="s">
        <v>6</v>
      </c>
      <c r="B27" s="6">
        <v>6</v>
      </c>
      <c r="C27" s="6">
        <v>2373</v>
      </c>
      <c r="D27" s="6">
        <v>48428</v>
      </c>
      <c r="E27" s="6">
        <v>44784</v>
      </c>
      <c r="F27" s="6">
        <v>28949</v>
      </c>
      <c r="G27" s="5">
        <v>24.9</v>
      </c>
    </row>
    <row r="28" spans="1:7">
      <c r="A28" s="15" t="s">
        <v>5</v>
      </c>
      <c r="B28" s="13">
        <v>3</v>
      </c>
      <c r="C28" s="13">
        <v>342</v>
      </c>
      <c r="D28" s="13">
        <v>8065</v>
      </c>
      <c r="E28" s="13">
        <v>7158</v>
      </c>
      <c r="F28" s="13">
        <v>3937</v>
      </c>
      <c r="G28" s="12">
        <v>34.200000000000003</v>
      </c>
    </row>
    <row r="29" spans="1:7">
      <c r="A29" s="15" t="s">
        <v>4</v>
      </c>
      <c r="B29" s="13">
        <v>1</v>
      </c>
      <c r="C29" s="13">
        <v>230</v>
      </c>
      <c r="D29" s="13">
        <v>4761</v>
      </c>
      <c r="E29" s="13">
        <v>4285</v>
      </c>
      <c r="F29" s="13">
        <v>1914</v>
      </c>
      <c r="G29" s="12">
        <v>10.1</v>
      </c>
    </row>
    <row r="30" spans="1:7">
      <c r="A30" s="15" t="s">
        <v>3</v>
      </c>
      <c r="B30" s="13">
        <v>2</v>
      </c>
      <c r="C30" s="13">
        <v>2245</v>
      </c>
      <c r="D30" s="13">
        <v>30030</v>
      </c>
      <c r="E30" s="13">
        <v>27381</v>
      </c>
      <c r="F30" s="13">
        <v>19134</v>
      </c>
      <c r="G30" s="12">
        <v>18</v>
      </c>
    </row>
    <row r="31" spans="1:7">
      <c r="A31" s="11" t="s">
        <v>2</v>
      </c>
      <c r="B31" s="6">
        <v>6</v>
      </c>
      <c r="C31" s="6">
        <v>2817</v>
      </c>
      <c r="D31" s="6">
        <v>42856</v>
      </c>
      <c r="E31" s="6">
        <v>38824</v>
      </c>
      <c r="F31" s="6">
        <v>24985</v>
      </c>
      <c r="G31" s="5">
        <v>19.899999999999999</v>
      </c>
    </row>
    <row r="32" spans="1:7" ht="10.5" customHeight="1">
      <c r="A32" s="10" t="s">
        <v>1</v>
      </c>
      <c r="B32" s="6">
        <v>17</v>
      </c>
      <c r="C32" s="6">
        <v>6680</v>
      </c>
      <c r="D32" s="6">
        <v>130455</v>
      </c>
      <c r="E32" s="6">
        <v>120108</v>
      </c>
      <c r="F32" s="6">
        <v>68466</v>
      </c>
      <c r="G32" s="5">
        <v>22.9</v>
      </c>
    </row>
    <row r="33" spans="1:7">
      <c r="A33" s="198" t="s">
        <v>0</v>
      </c>
      <c r="B33" s="6">
        <v>71</v>
      </c>
      <c r="C33" s="6">
        <v>22376</v>
      </c>
      <c r="D33" s="6">
        <v>397704</v>
      </c>
      <c r="E33" s="6">
        <v>359391</v>
      </c>
      <c r="F33" s="6">
        <v>227118</v>
      </c>
      <c r="G33" s="5">
        <v>20.2</v>
      </c>
    </row>
  </sheetData>
  <mergeCells count="6">
    <mergeCell ref="B2:B3"/>
    <mergeCell ref="A2:A3"/>
    <mergeCell ref="E2:F2"/>
    <mergeCell ref="G2:G3"/>
    <mergeCell ref="D2:D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1E470-E3D9-4EDF-B45A-DF69A81B05FE}">
  <sheetPr codeName="Munka17"/>
  <dimension ref="A1:G32"/>
  <sheetViews>
    <sheetView zoomScaleNormal="100" workbookViewId="0"/>
  </sheetViews>
  <sheetFormatPr defaultRowHeight="11.25"/>
  <cols>
    <col min="1" max="1" width="22" style="201" customWidth="1"/>
    <col min="2" max="7" width="11" style="201" customWidth="1"/>
    <col min="8" max="16384" width="9.140625" style="201"/>
  </cols>
  <sheetData>
    <row r="1" spans="1:7" ht="12" thickBot="1">
      <c r="A1" s="210" t="s">
        <v>142</v>
      </c>
      <c r="B1" s="209"/>
      <c r="C1" s="209"/>
      <c r="D1" s="209"/>
      <c r="E1" s="209"/>
      <c r="F1" s="209"/>
      <c r="G1" s="209"/>
    </row>
    <row r="2" spans="1:7" ht="33.75">
      <c r="A2" s="208" t="s">
        <v>37</v>
      </c>
      <c r="B2" s="207" t="s">
        <v>141</v>
      </c>
      <c r="C2" s="207" t="s">
        <v>140</v>
      </c>
      <c r="D2" s="207" t="s">
        <v>139</v>
      </c>
      <c r="E2" s="207" t="s">
        <v>138</v>
      </c>
      <c r="F2" s="207" t="s">
        <v>137</v>
      </c>
      <c r="G2" s="206" t="s">
        <v>136</v>
      </c>
    </row>
    <row r="3" spans="1:7">
      <c r="A3" s="205" t="s">
        <v>30</v>
      </c>
      <c r="B3" s="203">
        <v>63</v>
      </c>
      <c r="C3" s="203">
        <v>3492.625</v>
      </c>
      <c r="D3" s="203">
        <v>290.47300000000001</v>
      </c>
      <c r="E3" s="203">
        <v>4652.3149999999996</v>
      </c>
      <c r="F3" s="203">
        <v>2056.9051825677266</v>
      </c>
      <c r="G3" s="203">
        <v>16.016342310645051</v>
      </c>
    </row>
    <row r="4" spans="1:7">
      <c r="A4" s="204" t="s">
        <v>28</v>
      </c>
      <c r="B4" s="203">
        <v>205</v>
      </c>
      <c r="C4" s="203">
        <v>3812.9569999999999</v>
      </c>
      <c r="D4" s="203">
        <v>136.56200000000001</v>
      </c>
      <c r="E4" s="203">
        <v>2800.0250000000001</v>
      </c>
      <c r="F4" s="203">
        <v>3214.9721753794265</v>
      </c>
      <c r="G4" s="203">
        <v>20.503690631361579</v>
      </c>
    </row>
    <row r="5" spans="1:7">
      <c r="A5" s="10" t="s">
        <v>27</v>
      </c>
      <c r="B5" s="202">
        <f>SUM(B3:B4)</f>
        <v>268</v>
      </c>
      <c r="C5" s="202">
        <v>7305.5820000000003</v>
      </c>
      <c r="D5" s="202">
        <v>427.03500000000003</v>
      </c>
      <c r="E5" s="202">
        <v>7452.34</v>
      </c>
      <c r="F5" s="202">
        <v>2533.1421636615814</v>
      </c>
      <c r="G5" s="202">
        <v>17.451356446192936</v>
      </c>
    </row>
    <row r="6" spans="1:7">
      <c r="A6" s="15" t="s">
        <v>26</v>
      </c>
      <c r="B6" s="203">
        <v>113</v>
      </c>
      <c r="C6" s="203">
        <v>1943.8689999999999</v>
      </c>
      <c r="D6" s="203">
        <v>59.101999999999997</v>
      </c>
      <c r="E6" s="203">
        <v>1159.258</v>
      </c>
      <c r="F6" s="203">
        <v>4531.1631701631704</v>
      </c>
      <c r="G6" s="203">
        <v>19.614530811140064</v>
      </c>
    </row>
    <row r="7" spans="1:7">
      <c r="A7" s="15" t="s">
        <v>25</v>
      </c>
      <c r="B7" s="203">
        <v>64</v>
      </c>
      <c r="C7" s="203">
        <v>1585.2950000000001</v>
      </c>
      <c r="D7" s="203">
        <v>30.01</v>
      </c>
      <c r="E7" s="203">
        <v>588.976</v>
      </c>
      <c r="F7" s="203">
        <v>5032.6825396825398</v>
      </c>
      <c r="G7" s="203">
        <v>19.625991336221258</v>
      </c>
    </row>
    <row r="8" spans="1:7">
      <c r="A8" s="15" t="s">
        <v>24</v>
      </c>
      <c r="B8" s="203">
        <v>233</v>
      </c>
      <c r="C8" s="203">
        <v>2242.1770000000001</v>
      </c>
      <c r="D8" s="203">
        <v>54.22</v>
      </c>
      <c r="E8" s="203">
        <v>995.97799999999995</v>
      </c>
      <c r="F8" s="203">
        <v>6176.7961432506891</v>
      </c>
      <c r="G8" s="203">
        <v>18.369199557358908</v>
      </c>
    </row>
    <row r="9" spans="1:7">
      <c r="A9" s="11" t="s">
        <v>23</v>
      </c>
      <c r="B9" s="202">
        <f>SUM(B6:B8)</f>
        <v>410</v>
      </c>
      <c r="C9" s="202">
        <v>5771.3410000000003</v>
      </c>
      <c r="D9" s="202">
        <v>143.33199999999999</v>
      </c>
      <c r="E9" s="202">
        <v>2744.212</v>
      </c>
      <c r="F9" s="202">
        <v>5213.4968383017167</v>
      </c>
      <c r="G9" s="202">
        <v>19.145843217146208</v>
      </c>
    </row>
    <row r="10" spans="1:7">
      <c r="A10" s="15" t="s">
        <v>22</v>
      </c>
      <c r="B10" s="203">
        <v>105</v>
      </c>
      <c r="C10" s="203">
        <v>1690.9659999999999</v>
      </c>
      <c r="D10" s="203">
        <v>51.655999999999999</v>
      </c>
      <c r="E10" s="203">
        <v>1020.631</v>
      </c>
      <c r="F10" s="203">
        <v>3808.4819819819818</v>
      </c>
      <c r="G10" s="203">
        <v>19.758227505033297</v>
      </c>
    </row>
    <row r="11" spans="1:7">
      <c r="A11" s="15" t="s">
        <v>21</v>
      </c>
      <c r="B11" s="203">
        <v>233</v>
      </c>
      <c r="C11" s="203">
        <v>1408.17</v>
      </c>
      <c r="D11" s="203">
        <v>33.877000000000002</v>
      </c>
      <c r="E11" s="203">
        <v>1044.203</v>
      </c>
      <c r="F11" s="203">
        <v>5374.6946564885493</v>
      </c>
      <c r="G11" s="203">
        <v>30.82336098237742</v>
      </c>
    </row>
    <row r="12" spans="1:7">
      <c r="A12" s="15" t="s">
        <v>20</v>
      </c>
      <c r="B12" s="203">
        <v>236</v>
      </c>
      <c r="C12" s="203">
        <v>1662.9829999999999</v>
      </c>
      <c r="D12" s="203">
        <v>41.268000000000001</v>
      </c>
      <c r="E12" s="203">
        <v>912.61599999999999</v>
      </c>
      <c r="F12" s="203">
        <v>5695.1472602739723</v>
      </c>
      <c r="G12" s="203">
        <v>22.114374333624117</v>
      </c>
    </row>
    <row r="13" spans="1:7">
      <c r="A13" s="11" t="s">
        <v>19</v>
      </c>
      <c r="B13" s="202">
        <f>SUM(B10:B12)</f>
        <v>574</v>
      </c>
      <c r="C13" s="202">
        <v>4762.1189999999997</v>
      </c>
      <c r="D13" s="202">
        <v>126.801</v>
      </c>
      <c r="E13" s="202">
        <v>2977.45</v>
      </c>
      <c r="F13" s="202">
        <v>4771.6623246492982</v>
      </c>
      <c r="G13" s="202">
        <v>23.481281693362039</v>
      </c>
    </row>
    <row r="14" spans="1:7">
      <c r="A14" s="15" t="s">
        <v>18</v>
      </c>
      <c r="B14" s="203">
        <v>77</v>
      </c>
      <c r="C14" s="203">
        <v>1764.886</v>
      </c>
      <c r="D14" s="203">
        <v>40.271000000000001</v>
      </c>
      <c r="E14" s="203">
        <v>1101.258</v>
      </c>
      <c r="F14" s="203">
        <v>4445.5566750629723</v>
      </c>
      <c r="G14" s="203">
        <v>27.346179632986516</v>
      </c>
    </row>
    <row r="15" spans="1:7">
      <c r="A15" s="15" t="s">
        <v>17</v>
      </c>
      <c r="B15" s="203">
        <v>245</v>
      </c>
      <c r="C15" s="203">
        <v>1780.4059999999999</v>
      </c>
      <c r="D15" s="203">
        <v>46.372999999999998</v>
      </c>
      <c r="E15" s="203">
        <v>1101.423</v>
      </c>
      <c r="F15" s="203">
        <v>5444.666666666667</v>
      </c>
      <c r="G15" s="203">
        <v>23.751385504496152</v>
      </c>
    </row>
    <row r="16" spans="1:7">
      <c r="A16" s="15" t="s">
        <v>16</v>
      </c>
      <c r="B16" s="203">
        <v>37</v>
      </c>
      <c r="C16" s="203">
        <v>1387.4939999999999</v>
      </c>
      <c r="D16" s="203">
        <v>25.382999999999999</v>
      </c>
      <c r="E16" s="203">
        <v>519.15800000000002</v>
      </c>
      <c r="F16" s="203">
        <v>5781.2250000000004</v>
      </c>
      <c r="G16" s="203">
        <v>20.452980341173227</v>
      </c>
    </row>
    <row r="17" spans="1:7">
      <c r="A17" s="11" t="s">
        <v>15</v>
      </c>
      <c r="B17" s="202">
        <f>SUM(B14:B16)</f>
        <v>359</v>
      </c>
      <c r="C17" s="202">
        <v>4932.7860000000001</v>
      </c>
      <c r="D17" s="202">
        <v>112.027</v>
      </c>
      <c r="E17" s="202">
        <v>2721.8389999999999</v>
      </c>
      <c r="F17" s="202">
        <v>5116.9979253112033</v>
      </c>
      <c r="G17" s="202">
        <v>24.296276790416595</v>
      </c>
    </row>
    <row r="18" spans="1:7">
      <c r="A18" s="10" t="s">
        <v>14</v>
      </c>
      <c r="B18" s="202">
        <v>1343</v>
      </c>
      <c r="C18" s="202">
        <v>15466</v>
      </c>
      <c r="D18" s="202">
        <v>382</v>
      </c>
      <c r="E18" s="202">
        <v>8444</v>
      </c>
      <c r="F18" s="202">
        <v>5039.4265232974913</v>
      </c>
      <c r="G18" s="202">
        <v>22.104712041884817</v>
      </c>
    </row>
    <row r="19" spans="1:7">
      <c r="A19" s="15" t="s">
        <v>13</v>
      </c>
      <c r="B19" s="203">
        <v>372</v>
      </c>
      <c r="C19" s="203">
        <v>2932.6410000000001</v>
      </c>
      <c r="D19" s="203">
        <v>92.430999999999997</v>
      </c>
      <c r="E19" s="203">
        <v>2137.7800000000002</v>
      </c>
      <c r="F19" s="203">
        <v>4107.3403361344544</v>
      </c>
      <c r="G19" s="203">
        <v>23.128387662147983</v>
      </c>
    </row>
    <row r="20" spans="1:7">
      <c r="A20" s="15" t="s">
        <v>12</v>
      </c>
      <c r="B20" s="203">
        <v>120</v>
      </c>
      <c r="C20" s="203">
        <v>1325.2650000000001</v>
      </c>
      <c r="D20" s="203">
        <v>37.075000000000003</v>
      </c>
      <c r="E20" s="203">
        <v>775.41099999999994</v>
      </c>
      <c r="F20" s="203">
        <v>4167.5</v>
      </c>
      <c r="G20" s="203">
        <v>20.914659474039105</v>
      </c>
    </row>
    <row r="21" spans="1:7">
      <c r="A21" s="15" t="s">
        <v>11</v>
      </c>
      <c r="B21" s="203">
        <v>126</v>
      </c>
      <c r="C21" s="203">
        <v>1097.8589999999999</v>
      </c>
      <c r="D21" s="203">
        <v>28.465</v>
      </c>
      <c r="E21" s="203">
        <v>372.99</v>
      </c>
      <c r="F21" s="203">
        <v>5178.5801886792451</v>
      </c>
      <c r="G21" s="203">
        <v>13.103460389952573</v>
      </c>
    </row>
    <row r="22" spans="1:7">
      <c r="A22" s="11" t="s">
        <v>10</v>
      </c>
      <c r="B22" s="202">
        <f>SUM(B19:B21)</f>
        <v>618</v>
      </c>
      <c r="C22" s="202">
        <v>5355.7650000000003</v>
      </c>
      <c r="D22" s="202">
        <v>157.971</v>
      </c>
      <c r="E22" s="202">
        <v>3286.181</v>
      </c>
      <c r="F22" s="202">
        <v>4305.2773311897108</v>
      </c>
      <c r="G22" s="202">
        <v>20.802432091966246</v>
      </c>
    </row>
    <row r="23" spans="1:7">
      <c r="A23" s="15" t="s">
        <v>9</v>
      </c>
      <c r="B23" s="203">
        <v>106</v>
      </c>
      <c r="C23" s="203">
        <v>1905.8679999999999</v>
      </c>
      <c r="D23" s="203">
        <v>72.537999999999997</v>
      </c>
      <c r="E23" s="203">
        <v>1592.2539999999999</v>
      </c>
      <c r="F23" s="203">
        <v>3497.0055045871559</v>
      </c>
      <c r="G23" s="203">
        <v>21.950618985910832</v>
      </c>
    </row>
    <row r="24" spans="1:7">
      <c r="A24" s="15" t="s">
        <v>8</v>
      </c>
      <c r="B24" s="203">
        <v>107</v>
      </c>
      <c r="C24" s="203">
        <v>2524.8389999999999</v>
      </c>
      <c r="D24" s="203">
        <v>66.474999999999994</v>
      </c>
      <c r="E24" s="203">
        <v>1371.845</v>
      </c>
      <c r="F24" s="203">
        <v>6296.3566084788026</v>
      </c>
      <c r="G24" s="203">
        <v>20.637006393380972</v>
      </c>
    </row>
    <row r="25" spans="1:7">
      <c r="A25" s="15" t="s">
        <v>7</v>
      </c>
      <c r="B25" s="203">
        <v>191</v>
      </c>
      <c r="C25" s="203">
        <v>2442.6469999999999</v>
      </c>
      <c r="D25" s="203">
        <v>73.084000000000003</v>
      </c>
      <c r="E25" s="203">
        <v>1324.28</v>
      </c>
      <c r="F25" s="203">
        <v>4255.4825783972128</v>
      </c>
      <c r="G25" s="203">
        <v>18.119971539598268</v>
      </c>
    </row>
    <row r="26" spans="1:7">
      <c r="A26" s="11" t="s">
        <v>6</v>
      </c>
      <c r="B26" s="202">
        <f>SUM(B23:B25)</f>
        <v>404</v>
      </c>
      <c r="C26" s="202">
        <v>6873.3540000000003</v>
      </c>
      <c r="D26" s="202">
        <v>212.09700000000001</v>
      </c>
      <c r="E26" s="202">
        <v>4288.3789999999999</v>
      </c>
      <c r="F26" s="202">
        <v>4521.9434210526324</v>
      </c>
      <c r="G26" s="202">
        <v>20.21895170605902</v>
      </c>
    </row>
    <row r="27" spans="1:7">
      <c r="A27" s="15" t="s">
        <v>5</v>
      </c>
      <c r="B27" s="203">
        <v>128</v>
      </c>
      <c r="C27" s="203">
        <v>2749.8629999999998</v>
      </c>
      <c r="D27" s="203">
        <v>85.81</v>
      </c>
      <c r="E27" s="203">
        <v>1399.4549999999999</v>
      </c>
      <c r="F27" s="203">
        <v>5139.9308411214952</v>
      </c>
      <c r="G27" s="203">
        <v>16.308763547372099</v>
      </c>
    </row>
    <row r="28" spans="1:7">
      <c r="A28" s="15" t="s">
        <v>4</v>
      </c>
      <c r="B28" s="203">
        <v>79</v>
      </c>
      <c r="C28" s="203">
        <v>1711.4010000000001</v>
      </c>
      <c r="D28" s="203">
        <v>55.88</v>
      </c>
      <c r="E28" s="203">
        <v>985.67</v>
      </c>
      <c r="F28" s="203">
        <v>4503.6868421052632</v>
      </c>
      <c r="G28" s="203">
        <v>17.639047959914102</v>
      </c>
    </row>
    <row r="29" spans="1:7">
      <c r="A29" s="15" t="s">
        <v>3</v>
      </c>
      <c r="B29" s="203">
        <v>125</v>
      </c>
      <c r="C29" s="203">
        <v>2214.8359999999998</v>
      </c>
      <c r="D29" s="203">
        <v>82.885999999999996</v>
      </c>
      <c r="E29" s="203">
        <v>1312.826</v>
      </c>
      <c r="F29" s="203">
        <v>5223.669811320754</v>
      </c>
      <c r="G29" s="203">
        <v>15.838935405255413</v>
      </c>
    </row>
    <row r="30" spans="1:7">
      <c r="A30" s="11" t="s">
        <v>2</v>
      </c>
      <c r="B30" s="202">
        <f>SUM(B27:B29)</f>
        <v>332</v>
      </c>
      <c r="C30" s="202">
        <v>6676.1</v>
      </c>
      <c r="D30" s="202">
        <v>224.57599999999999</v>
      </c>
      <c r="E30" s="202">
        <v>3697.951</v>
      </c>
      <c r="F30" s="202">
        <v>4985.8849887976103</v>
      </c>
      <c r="G30" s="202">
        <v>16.466367732972358</v>
      </c>
    </row>
    <row r="31" spans="1:7">
      <c r="A31" s="10" t="s">
        <v>1</v>
      </c>
      <c r="B31" s="202">
        <v>1354</v>
      </c>
      <c r="C31" s="202">
        <v>18905</v>
      </c>
      <c r="D31" s="202">
        <v>595</v>
      </c>
      <c r="E31" s="202">
        <v>11273</v>
      </c>
      <c r="F31" s="202">
        <v>4607.604192054594</v>
      </c>
      <c r="G31" s="202">
        <v>18.946218487394958</v>
      </c>
    </row>
    <row r="32" spans="1:7">
      <c r="A32" s="8" t="s">
        <v>0</v>
      </c>
      <c r="B32" s="202">
        <f>SUM(B5+B9+B13+B17+B22+B26+B30)</f>
        <v>2965</v>
      </c>
      <c r="C32" s="202">
        <v>41677.046999999999</v>
      </c>
      <c r="D32" s="202">
        <v>1403.8389999999999</v>
      </c>
      <c r="E32" s="202">
        <v>27168.351999999999</v>
      </c>
      <c r="F32" s="202">
        <v>4144.4955250596659</v>
      </c>
      <c r="G32" s="202">
        <v>19.352897305175308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10A26-B4B2-4C9C-8A52-1B9FF4E65F54}">
  <sheetPr codeName="Munka18"/>
  <dimension ref="A1:G33"/>
  <sheetViews>
    <sheetView zoomScaleNormal="100" workbookViewId="0"/>
  </sheetViews>
  <sheetFormatPr defaultRowHeight="11.25"/>
  <cols>
    <col min="1" max="1" width="22" style="201" customWidth="1"/>
    <col min="2" max="7" width="11" style="201" customWidth="1"/>
    <col min="8" max="16384" width="9.140625" style="201"/>
  </cols>
  <sheetData>
    <row r="1" spans="1:7" ht="12" thickBot="1">
      <c r="A1" s="210" t="s">
        <v>148</v>
      </c>
      <c r="B1" s="220"/>
      <c r="C1" s="220"/>
      <c r="D1" s="220"/>
      <c r="E1" s="220"/>
      <c r="F1" s="220"/>
      <c r="G1" s="220"/>
    </row>
    <row r="2" spans="1:7">
      <c r="A2" s="1025" t="s">
        <v>37</v>
      </c>
      <c r="B2" s="1015" t="s">
        <v>147</v>
      </c>
      <c r="C2" s="1023"/>
      <c r="D2" s="1024"/>
      <c r="E2" s="1015" t="s">
        <v>146</v>
      </c>
      <c r="F2" s="1023"/>
      <c r="G2" s="1023"/>
    </row>
    <row r="3" spans="1:7" ht="33.75">
      <c r="A3" s="1026"/>
      <c r="B3" s="219" t="s">
        <v>145</v>
      </c>
      <c r="C3" s="219" t="s">
        <v>144</v>
      </c>
      <c r="D3" s="219" t="s">
        <v>143</v>
      </c>
      <c r="E3" s="219" t="s">
        <v>145</v>
      </c>
      <c r="F3" s="219" t="s">
        <v>144</v>
      </c>
      <c r="G3" s="218" t="s">
        <v>143</v>
      </c>
    </row>
    <row r="4" spans="1:7">
      <c r="A4" s="18" t="s">
        <v>30</v>
      </c>
      <c r="B4" s="214">
        <v>208755</v>
      </c>
      <c r="C4" s="214">
        <v>6395</v>
      </c>
      <c r="D4" s="213">
        <v>376.61955241460544</v>
      </c>
      <c r="E4" s="203">
        <v>6357</v>
      </c>
      <c r="F4" s="203">
        <v>2288</v>
      </c>
      <c r="G4" s="216">
        <v>134.74676089517078</v>
      </c>
    </row>
    <row r="5" spans="1:7">
      <c r="A5" s="15" t="s">
        <v>28</v>
      </c>
      <c r="B5" s="214">
        <v>5540</v>
      </c>
      <c r="C5" s="214">
        <v>75</v>
      </c>
      <c r="D5" s="213">
        <v>6.3237774030354128</v>
      </c>
      <c r="E5" s="203">
        <v>157</v>
      </c>
      <c r="F5" s="203">
        <v>33</v>
      </c>
      <c r="G5" s="212">
        <v>2.7824620573355818</v>
      </c>
    </row>
    <row r="6" spans="1:7">
      <c r="A6" s="10" t="s">
        <v>27</v>
      </c>
      <c r="B6" s="211">
        <f>SUM(B4:B5)</f>
        <v>214295</v>
      </c>
      <c r="C6" s="211">
        <f>SUM(C4:C5)</f>
        <v>6470</v>
      </c>
      <c r="D6" s="211">
        <v>224.34119278779474</v>
      </c>
      <c r="E6" s="202">
        <f>SUM(E4:E5)</f>
        <v>6514</v>
      </c>
      <c r="F6" s="202">
        <f>SUM(F4:F5)</f>
        <v>2321</v>
      </c>
      <c r="G6" s="202">
        <v>80.478502080443832</v>
      </c>
    </row>
    <row r="7" spans="1:7">
      <c r="A7" s="15" t="s">
        <v>26</v>
      </c>
      <c r="B7" s="214">
        <v>19472</v>
      </c>
      <c r="C7" s="214">
        <v>356</v>
      </c>
      <c r="D7" s="213">
        <v>82.983682983682982</v>
      </c>
      <c r="E7" s="203">
        <v>375</v>
      </c>
      <c r="F7" s="203">
        <v>103</v>
      </c>
      <c r="G7" s="212">
        <v>24.009324009324011</v>
      </c>
    </row>
    <row r="8" spans="1:7">
      <c r="A8" s="15" t="s">
        <v>25</v>
      </c>
      <c r="B8" s="214">
        <v>5884</v>
      </c>
      <c r="C8" s="214">
        <v>147</v>
      </c>
      <c r="D8" s="213">
        <v>46.666666666666664</v>
      </c>
      <c r="E8" s="203">
        <v>63</v>
      </c>
      <c r="F8" s="203">
        <v>17</v>
      </c>
      <c r="G8" s="212">
        <v>5.3968253968253972</v>
      </c>
    </row>
    <row r="9" spans="1:7">
      <c r="A9" s="15" t="s">
        <v>24</v>
      </c>
      <c r="B9" s="214">
        <v>9696</v>
      </c>
      <c r="C9" s="214">
        <v>195</v>
      </c>
      <c r="D9" s="213">
        <v>53.719008264462808</v>
      </c>
      <c r="E9" s="203">
        <v>414</v>
      </c>
      <c r="F9" s="203">
        <v>83</v>
      </c>
      <c r="G9" s="212">
        <v>22.865013774104685</v>
      </c>
    </row>
    <row r="10" spans="1:7">
      <c r="A10" s="11" t="s">
        <v>23</v>
      </c>
      <c r="B10" s="211">
        <f>SUM(B7:B9)</f>
        <v>35052</v>
      </c>
      <c r="C10" s="211">
        <f>SUM(C7:C9)</f>
        <v>698</v>
      </c>
      <c r="D10" s="211">
        <v>62.782294489611566</v>
      </c>
      <c r="E10" s="202">
        <f>SUM(E7:E9)</f>
        <v>852</v>
      </c>
      <c r="F10" s="202">
        <f>SUM(F7:F9)</f>
        <v>203</v>
      </c>
      <c r="G10" s="202">
        <v>18.337850045167116</v>
      </c>
    </row>
    <row r="11" spans="1:7">
      <c r="A11" s="15" t="s">
        <v>22</v>
      </c>
      <c r="B11" s="214">
        <v>35117</v>
      </c>
      <c r="C11" s="214">
        <v>512</v>
      </c>
      <c r="D11" s="215">
        <v>115.31531531531532</v>
      </c>
      <c r="E11" s="203">
        <v>746</v>
      </c>
      <c r="F11" s="203">
        <v>218</v>
      </c>
      <c r="G11" s="212">
        <v>49.099099099099099</v>
      </c>
    </row>
    <row r="12" spans="1:7">
      <c r="A12" s="15" t="s">
        <v>21</v>
      </c>
      <c r="B12" s="214">
        <v>8239</v>
      </c>
      <c r="C12" s="214">
        <v>168</v>
      </c>
      <c r="D12" s="213">
        <v>64.122137404580144</v>
      </c>
      <c r="E12" s="203">
        <v>190</v>
      </c>
      <c r="F12" s="203">
        <v>42</v>
      </c>
      <c r="G12" s="212">
        <v>16.030534351145036</v>
      </c>
    </row>
    <row r="13" spans="1:7">
      <c r="A13" s="15" t="s">
        <v>20</v>
      </c>
      <c r="B13" s="214">
        <v>10252</v>
      </c>
      <c r="C13" s="214">
        <v>161</v>
      </c>
      <c r="D13" s="213">
        <v>55.136986301369859</v>
      </c>
      <c r="E13" s="203">
        <v>482</v>
      </c>
      <c r="F13" s="203">
        <v>113</v>
      </c>
      <c r="G13" s="212">
        <v>38.698630136986303</v>
      </c>
    </row>
    <row r="14" spans="1:7">
      <c r="A14" s="11" t="s">
        <v>19</v>
      </c>
      <c r="B14" s="211">
        <f>SUM(B11:B13)</f>
        <v>53608</v>
      </c>
      <c r="C14" s="211">
        <f>SUM(C11:C13)</f>
        <v>841</v>
      </c>
      <c r="D14" s="211">
        <v>84.168336673346687</v>
      </c>
      <c r="E14" s="202">
        <f>SUM(E11:E13)</f>
        <v>1418</v>
      </c>
      <c r="F14" s="202">
        <f>SUM(F11:F13)</f>
        <v>373</v>
      </c>
      <c r="G14" s="202">
        <v>37.374749498997993</v>
      </c>
    </row>
    <row r="15" spans="1:7">
      <c r="A15" s="15" t="s">
        <v>18</v>
      </c>
      <c r="B15" s="214">
        <v>20828</v>
      </c>
      <c r="C15" s="214">
        <v>359</v>
      </c>
      <c r="D15" s="213">
        <v>90.428211586901767</v>
      </c>
      <c r="E15" s="203">
        <v>605</v>
      </c>
      <c r="F15" s="203">
        <v>130</v>
      </c>
      <c r="G15" s="212">
        <v>32.7455919395466</v>
      </c>
    </row>
    <row r="16" spans="1:7">
      <c r="A16" s="15" t="s">
        <v>17</v>
      </c>
      <c r="B16" s="214">
        <v>5320</v>
      </c>
      <c r="C16" s="214">
        <v>122</v>
      </c>
      <c r="D16" s="213">
        <v>37.308868501529055</v>
      </c>
      <c r="E16" s="203">
        <v>277</v>
      </c>
      <c r="F16" s="203">
        <v>101</v>
      </c>
      <c r="G16" s="212">
        <v>30.886850152905197</v>
      </c>
    </row>
    <row r="17" spans="1:7">
      <c r="A17" s="15" t="s">
        <v>16</v>
      </c>
      <c r="B17" s="214">
        <v>1959</v>
      </c>
      <c r="C17" s="214">
        <v>45</v>
      </c>
      <c r="D17" s="213">
        <v>18.75</v>
      </c>
      <c r="E17" s="203">
        <v>112</v>
      </c>
      <c r="F17" s="203">
        <v>17</v>
      </c>
      <c r="G17" s="212">
        <v>7.083333333333333</v>
      </c>
    </row>
    <row r="18" spans="1:7">
      <c r="A18" s="11" t="s">
        <v>15</v>
      </c>
      <c r="B18" s="211">
        <f>SUM(B15:B17)</f>
        <v>28107</v>
      </c>
      <c r="C18" s="211">
        <f>SUM(C15:C17)</f>
        <v>526</v>
      </c>
      <c r="D18" s="211">
        <v>54.564315352697093</v>
      </c>
      <c r="E18" s="202">
        <f>SUM(E15:E17)</f>
        <v>994</v>
      </c>
      <c r="F18" s="202">
        <f>SUM(F15:F17)</f>
        <v>248</v>
      </c>
      <c r="G18" s="202">
        <v>25.726141078838172</v>
      </c>
    </row>
    <row r="19" spans="1:7">
      <c r="A19" s="10" t="s">
        <v>14</v>
      </c>
      <c r="B19" s="211">
        <v>116494</v>
      </c>
      <c r="C19" s="211">
        <v>2059</v>
      </c>
      <c r="D19" s="211">
        <v>67.090257412838056</v>
      </c>
      <c r="E19" s="202">
        <v>3264</v>
      </c>
      <c r="F19" s="202">
        <v>824</v>
      </c>
      <c r="G19" s="202">
        <v>26.849136526555885</v>
      </c>
    </row>
    <row r="20" spans="1:7">
      <c r="A20" s="15" t="s">
        <v>13</v>
      </c>
      <c r="B20" s="214">
        <v>19374</v>
      </c>
      <c r="C20" s="214">
        <v>403</v>
      </c>
      <c r="D20" s="213">
        <v>56.442577030812323</v>
      </c>
      <c r="E20" s="203">
        <v>679</v>
      </c>
      <c r="F20" s="203">
        <v>186</v>
      </c>
      <c r="G20" s="212">
        <v>26.05042016806723</v>
      </c>
    </row>
    <row r="21" spans="1:7">
      <c r="A21" s="15" t="s">
        <v>12</v>
      </c>
      <c r="B21" s="214">
        <v>4569</v>
      </c>
      <c r="C21" s="214">
        <v>98</v>
      </c>
      <c r="D21" s="213">
        <v>30.817610062893081</v>
      </c>
      <c r="E21" s="203">
        <v>325</v>
      </c>
      <c r="F21" s="203">
        <v>69</v>
      </c>
      <c r="G21" s="212">
        <v>21.69811320754717</v>
      </c>
    </row>
    <row r="22" spans="1:7">
      <c r="A22" s="15" t="s">
        <v>11</v>
      </c>
      <c r="B22" s="214">
        <v>1883</v>
      </c>
      <c r="C22" s="214">
        <v>25</v>
      </c>
      <c r="D22" s="213">
        <v>11.79245283018868</v>
      </c>
      <c r="E22" s="203">
        <v>8</v>
      </c>
      <c r="F22" s="203">
        <v>4</v>
      </c>
      <c r="G22" s="212">
        <v>1.8867924528301887</v>
      </c>
    </row>
    <row r="23" spans="1:7">
      <c r="A23" s="11" t="s">
        <v>10</v>
      </c>
      <c r="B23" s="211">
        <f>SUM(B20:B22)</f>
        <v>25826</v>
      </c>
      <c r="C23" s="211">
        <f>SUM(C20:C22)</f>
        <v>526</v>
      </c>
      <c r="D23" s="211">
        <v>42.282958199356912</v>
      </c>
      <c r="E23" s="202">
        <f>SUM(E20:E22)</f>
        <v>1012</v>
      </c>
      <c r="F23" s="202">
        <f>SUM(F20:F22)</f>
        <v>259</v>
      </c>
      <c r="G23" s="202">
        <v>20.819935691318328</v>
      </c>
    </row>
    <row r="24" spans="1:7">
      <c r="A24" s="15" t="s">
        <v>9</v>
      </c>
      <c r="B24" s="214">
        <v>18731</v>
      </c>
      <c r="C24" s="214">
        <v>408</v>
      </c>
      <c r="D24" s="213">
        <v>74.862385321100916</v>
      </c>
      <c r="E24" s="203">
        <v>615</v>
      </c>
      <c r="F24" s="203">
        <v>97</v>
      </c>
      <c r="G24" s="212">
        <v>17.798165137614681</v>
      </c>
    </row>
    <row r="25" spans="1:7">
      <c r="A25" s="15" t="s">
        <v>8</v>
      </c>
      <c r="B25" s="214">
        <v>9887</v>
      </c>
      <c r="C25" s="214">
        <v>196</v>
      </c>
      <c r="D25" s="213">
        <v>48.877805486284288</v>
      </c>
      <c r="E25" s="203">
        <v>273</v>
      </c>
      <c r="F25" s="203">
        <v>99</v>
      </c>
      <c r="G25" s="212">
        <v>24.688279301745634</v>
      </c>
    </row>
    <row r="26" spans="1:7">
      <c r="A26" s="15" t="s">
        <v>7</v>
      </c>
      <c r="B26" s="214">
        <v>10054</v>
      </c>
      <c r="C26" s="214">
        <v>263</v>
      </c>
      <c r="D26" s="213">
        <v>45.818815331010455</v>
      </c>
      <c r="E26" s="203">
        <v>430</v>
      </c>
      <c r="F26" s="203">
        <v>108</v>
      </c>
      <c r="G26" s="212">
        <v>18.815331010452962</v>
      </c>
    </row>
    <row r="27" spans="1:7">
      <c r="A27" s="11" t="s">
        <v>6</v>
      </c>
      <c r="B27" s="211">
        <f>SUM(B24:B26)</f>
        <v>38672</v>
      </c>
      <c r="C27" s="211">
        <f>SUM(C24:C26)</f>
        <v>867</v>
      </c>
      <c r="D27" s="211">
        <v>56.84210526315789</v>
      </c>
      <c r="E27" s="202">
        <f>SUM(E24:E26)</f>
        <v>1318</v>
      </c>
      <c r="F27" s="202">
        <f>SUM(F24:F26)</f>
        <v>304</v>
      </c>
      <c r="G27" s="202">
        <v>20</v>
      </c>
    </row>
    <row r="28" spans="1:7">
      <c r="A28" s="15" t="s">
        <v>5</v>
      </c>
      <c r="B28" s="214">
        <v>11716</v>
      </c>
      <c r="C28" s="214">
        <v>299</v>
      </c>
      <c r="D28" s="213">
        <v>55.887850467289724</v>
      </c>
      <c r="E28" s="203">
        <v>637</v>
      </c>
      <c r="F28" s="203">
        <v>122</v>
      </c>
      <c r="G28" s="212">
        <v>22.803738317757009</v>
      </c>
    </row>
    <row r="29" spans="1:7">
      <c r="A29" s="15" t="s">
        <v>4</v>
      </c>
      <c r="B29" s="214">
        <v>7430</v>
      </c>
      <c r="C29" s="214">
        <v>178</v>
      </c>
      <c r="D29" s="213">
        <v>46.842105263157897</v>
      </c>
      <c r="E29" s="203">
        <v>260</v>
      </c>
      <c r="F29" s="203">
        <v>65</v>
      </c>
      <c r="G29" s="212">
        <v>17.105263157894736</v>
      </c>
    </row>
    <row r="30" spans="1:7">
      <c r="A30" s="15" t="s">
        <v>3</v>
      </c>
      <c r="B30" s="214">
        <v>20504</v>
      </c>
      <c r="C30" s="214">
        <v>505</v>
      </c>
      <c r="D30" s="213">
        <v>119.10377358490567</v>
      </c>
      <c r="E30" s="203">
        <v>479</v>
      </c>
      <c r="F30" s="203">
        <v>154</v>
      </c>
      <c r="G30" s="212">
        <v>36.320754716981128</v>
      </c>
    </row>
    <row r="31" spans="1:7">
      <c r="A31" s="11" t="s">
        <v>2</v>
      </c>
      <c r="B31" s="211">
        <f>SUM(B28:B30)</f>
        <v>39650</v>
      </c>
      <c r="C31" s="211">
        <f>SUM(C28:C30)</f>
        <v>982</v>
      </c>
      <c r="D31" s="211">
        <v>73.338312173263631</v>
      </c>
      <c r="E31" s="202">
        <f>SUM(E28:E30)</f>
        <v>1376</v>
      </c>
      <c r="F31" s="202">
        <f>SUM(F28:F30)</f>
        <v>341</v>
      </c>
      <c r="G31" s="202">
        <v>25.466766243465273</v>
      </c>
    </row>
    <row r="32" spans="1:7">
      <c r="A32" s="10" t="s">
        <v>1</v>
      </c>
      <c r="B32" s="211">
        <v>104148</v>
      </c>
      <c r="C32" s="211">
        <v>2375</v>
      </c>
      <c r="D32" s="211">
        <v>58</v>
      </c>
      <c r="E32" s="202">
        <v>3706</v>
      </c>
      <c r="F32" s="202">
        <v>904</v>
      </c>
      <c r="G32" s="202">
        <v>22.032659029978067</v>
      </c>
    </row>
    <row r="33" spans="1:7">
      <c r="A33" s="8" t="s">
        <v>0</v>
      </c>
      <c r="B33" s="211">
        <f>SUM(B6+B10+B14+B18+B23+B27+B31)</f>
        <v>435210</v>
      </c>
      <c r="C33" s="211">
        <f>SUM(C6+C10+C14+C18+C23+C27+C31)</f>
        <v>10910</v>
      </c>
      <c r="D33" s="211">
        <v>108.49244232299125</v>
      </c>
      <c r="E33" s="202">
        <f>SUM(E6+E10+E14+E18+E23+E27+E31)</f>
        <v>13484</v>
      </c>
      <c r="F33" s="202">
        <f>SUM(F6+F10+F14+F18+F23+F27+F31)</f>
        <v>4049</v>
      </c>
      <c r="G33" s="202">
        <v>40.264518695306286</v>
      </c>
    </row>
  </sheetData>
  <mergeCells count="3">
    <mergeCell ref="B2:D2"/>
    <mergeCell ref="E2:G2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6EBDC-5E8D-455A-AC31-F135B6CE8BB1}">
  <sheetPr codeName="Munka19"/>
  <dimension ref="A1:I33"/>
  <sheetViews>
    <sheetView zoomScaleNormal="100" workbookViewId="0"/>
  </sheetViews>
  <sheetFormatPr defaultRowHeight="11.25"/>
  <cols>
    <col min="1" max="1" width="21.85546875" style="221" customWidth="1"/>
    <col min="2" max="9" width="8.140625" style="221" customWidth="1"/>
    <col min="10" max="16384" width="9.140625" style="221"/>
  </cols>
  <sheetData>
    <row r="1" spans="1:9" ht="12" thickBot="1">
      <c r="A1" s="243" t="s">
        <v>151</v>
      </c>
      <c r="B1" s="242"/>
      <c r="C1" s="242"/>
      <c r="D1" s="242"/>
      <c r="E1" s="242"/>
      <c r="F1" s="242"/>
      <c r="G1" s="242"/>
      <c r="H1" s="242"/>
      <c r="I1" s="242"/>
    </row>
    <row r="2" spans="1:9" s="241" customFormat="1">
      <c r="A2" s="1005" t="s">
        <v>37</v>
      </c>
      <c r="B2" s="988" t="s">
        <v>150</v>
      </c>
      <c r="C2" s="1006"/>
      <c r="D2" s="1006"/>
      <c r="E2" s="1007"/>
      <c r="F2" s="988" t="s">
        <v>149</v>
      </c>
      <c r="G2" s="1006"/>
      <c r="H2" s="1006"/>
      <c r="I2" s="1006"/>
    </row>
    <row r="3" spans="1:9" s="236" customFormat="1">
      <c r="A3" s="991"/>
      <c r="B3" s="240">
        <v>2000</v>
      </c>
      <c r="C3" s="239">
        <v>2005</v>
      </c>
      <c r="D3" s="239">
        <v>2006</v>
      </c>
      <c r="E3" s="239">
        <v>2007</v>
      </c>
      <c r="F3" s="240">
        <v>2000</v>
      </c>
      <c r="G3" s="239">
        <v>2005</v>
      </c>
      <c r="H3" s="238">
        <v>2006</v>
      </c>
      <c r="I3" s="237">
        <v>2007</v>
      </c>
    </row>
    <row r="4" spans="1:9">
      <c r="A4" s="96" t="s">
        <v>44</v>
      </c>
      <c r="B4" s="235">
        <v>6785.4979651256208</v>
      </c>
      <c r="C4" s="235">
        <v>6795.3310445834995</v>
      </c>
      <c r="D4" s="235">
        <v>6594.9489634480124</v>
      </c>
      <c r="E4" s="235">
        <v>6245.7756166459458</v>
      </c>
      <c r="F4" s="234">
        <v>1219</v>
      </c>
      <c r="G4" s="234">
        <v>1383.2447665886737</v>
      </c>
      <c r="H4" s="234">
        <v>1269.1270415410895</v>
      </c>
      <c r="I4" s="234">
        <v>1112.7326582741894</v>
      </c>
    </row>
    <row r="5" spans="1:9">
      <c r="A5" s="96" t="s">
        <v>28</v>
      </c>
      <c r="B5" s="228">
        <v>4275.9975758021601</v>
      </c>
      <c r="C5" s="228">
        <v>3417.7055118801427</v>
      </c>
      <c r="D5" s="228">
        <v>3248.2560834646465</v>
      </c>
      <c r="E5" s="228">
        <v>3367.1365382425988</v>
      </c>
      <c r="F5" s="227">
        <v>1301</v>
      </c>
      <c r="G5" s="227">
        <v>1384.6116477509106</v>
      </c>
      <c r="H5" s="227">
        <v>1281.6682554765591</v>
      </c>
      <c r="I5" s="227">
        <v>1156.9499320633474</v>
      </c>
    </row>
    <row r="6" spans="1:9" s="233" customFormat="1">
      <c r="A6" s="231" t="s">
        <v>27</v>
      </c>
      <c r="B6" s="223">
        <v>5845.7189051042042</v>
      </c>
      <c r="C6" s="223">
        <v>5430.9187763598275</v>
      </c>
      <c r="D6" s="223">
        <v>5231.2813397510063</v>
      </c>
      <c r="E6" s="223">
        <v>5062.6040403847837</v>
      </c>
      <c r="F6" s="222">
        <v>1248</v>
      </c>
      <c r="G6" s="222">
        <v>1383.7800815816991</v>
      </c>
      <c r="H6" s="222">
        <v>1274.0863586779321</v>
      </c>
      <c r="I6" s="222">
        <v>1130.3934149666391</v>
      </c>
    </row>
    <row r="7" spans="1:9">
      <c r="A7" s="96" t="s">
        <v>26</v>
      </c>
      <c r="B7" s="228">
        <v>3805.1177314914926</v>
      </c>
      <c r="C7" s="228">
        <v>3979.0930197286293</v>
      </c>
      <c r="D7" s="228">
        <v>5354.2237670688637</v>
      </c>
      <c r="E7" s="228">
        <v>4064.7020878752992</v>
      </c>
      <c r="F7" s="227">
        <v>1046</v>
      </c>
      <c r="G7" s="227">
        <v>1293.5766287814656</v>
      </c>
      <c r="H7" s="227">
        <v>1175.9168314999877</v>
      </c>
      <c r="I7" s="227">
        <v>1016.5101535749399</v>
      </c>
    </row>
    <row r="8" spans="1:9">
      <c r="A8" s="96" t="s">
        <v>25</v>
      </c>
      <c r="B8" s="228">
        <v>4463.5690012280411</v>
      </c>
      <c r="C8" s="228">
        <v>4174.9758458704764</v>
      </c>
      <c r="D8" s="228">
        <v>3874.4464679534913</v>
      </c>
      <c r="E8" s="228">
        <v>3487.4580147216461</v>
      </c>
      <c r="F8" s="227">
        <v>1587</v>
      </c>
      <c r="G8" s="227">
        <v>1660.7640329559599</v>
      </c>
      <c r="H8" s="227">
        <v>1535.0865033997011</v>
      </c>
      <c r="I8" s="227">
        <v>1274.0216148426837</v>
      </c>
    </row>
    <row r="9" spans="1:9">
      <c r="A9" s="96" t="s">
        <v>24</v>
      </c>
      <c r="B9" s="228">
        <v>3540.804914523897</v>
      </c>
      <c r="C9" s="228">
        <v>3705.7591680290443</v>
      </c>
      <c r="D9" s="228">
        <v>3295.664285763296</v>
      </c>
      <c r="E9" s="228">
        <v>3490.292640826332</v>
      </c>
      <c r="F9" s="227">
        <v>1193</v>
      </c>
      <c r="G9" s="227">
        <v>1324.3037970669334</v>
      </c>
      <c r="H9" s="227">
        <v>1264.3351852174919</v>
      </c>
      <c r="I9" s="227">
        <v>1113.4013409763795</v>
      </c>
    </row>
    <row r="10" spans="1:9">
      <c r="A10" s="226" t="s">
        <v>23</v>
      </c>
      <c r="B10" s="223">
        <v>3902.5961394422334</v>
      </c>
      <c r="C10" s="223">
        <v>3944.6224258355373</v>
      </c>
      <c r="D10" s="223">
        <v>4256.4984200503977</v>
      </c>
      <c r="E10" s="223">
        <v>3712.0744349530396</v>
      </c>
      <c r="F10" s="222">
        <v>1248</v>
      </c>
      <c r="G10" s="222">
        <v>1407.9333407254387</v>
      </c>
      <c r="H10" s="222">
        <v>1307.080535293587</v>
      </c>
      <c r="I10" s="222">
        <v>1121.5954000444237</v>
      </c>
    </row>
    <row r="11" spans="1:9">
      <c r="A11" s="96" t="s">
        <v>22</v>
      </c>
      <c r="B11" s="228">
        <v>5574.6660974006354</v>
      </c>
      <c r="C11" s="228">
        <v>4032.5434926627399</v>
      </c>
      <c r="D11" s="228">
        <v>3455.267773640041</v>
      </c>
      <c r="E11" s="228">
        <v>3798.2032600154898</v>
      </c>
      <c r="F11" s="227">
        <v>1253</v>
      </c>
      <c r="G11" s="227">
        <v>1258.056837445537</v>
      </c>
      <c r="H11" s="227">
        <v>1164.5415812311617</v>
      </c>
      <c r="I11" s="227">
        <v>1057.5787055027997</v>
      </c>
    </row>
    <row r="12" spans="1:9">
      <c r="A12" s="96" t="s">
        <v>21</v>
      </c>
      <c r="B12" s="228">
        <v>3328.4644940173998</v>
      </c>
      <c r="C12" s="228">
        <v>3336.1657130988124</v>
      </c>
      <c r="D12" s="228">
        <v>2964.2995231344244</v>
      </c>
      <c r="E12" s="228">
        <v>3759.0834996419921</v>
      </c>
      <c r="F12" s="227">
        <v>1104</v>
      </c>
      <c r="G12" s="227">
        <v>1220.1834862385322</v>
      </c>
      <c r="H12" s="227">
        <v>1108.3251174452996</v>
      </c>
      <c r="I12" s="227">
        <v>1139.199186787042</v>
      </c>
    </row>
    <row r="13" spans="1:9">
      <c r="A13" s="96" t="s">
        <v>20</v>
      </c>
      <c r="B13" s="228">
        <v>4389.1582307330509</v>
      </c>
      <c r="C13" s="228">
        <v>3672.7228304025298</v>
      </c>
      <c r="D13" s="228">
        <v>3725.2092345707588</v>
      </c>
      <c r="E13" s="228">
        <v>3451.2519632691356</v>
      </c>
      <c r="F13" s="227">
        <v>1334</v>
      </c>
      <c r="G13" s="227">
        <v>1306.2197323301068</v>
      </c>
      <c r="H13" s="227">
        <v>1175.6393512183633</v>
      </c>
      <c r="I13" s="227">
        <v>1125.186230996638</v>
      </c>
    </row>
    <row r="14" spans="1:9">
      <c r="A14" s="226" t="s">
        <v>19</v>
      </c>
      <c r="B14" s="223">
        <v>4616.776192589411</v>
      </c>
      <c r="C14" s="223">
        <v>3742.1831651245443</v>
      </c>
      <c r="D14" s="223">
        <v>3405.0461539692615</v>
      </c>
      <c r="E14" s="223">
        <v>3686.2764732388723</v>
      </c>
      <c r="F14" s="222">
        <v>1237</v>
      </c>
      <c r="G14" s="222">
        <v>1262.3273250556383</v>
      </c>
      <c r="H14" s="222">
        <v>1153.0055148754082</v>
      </c>
      <c r="I14" s="222">
        <v>1099.0080703365165</v>
      </c>
    </row>
    <row r="15" spans="1:9">
      <c r="A15" s="96" t="s">
        <v>18</v>
      </c>
      <c r="B15" s="228">
        <v>4037.8203576380592</v>
      </c>
      <c r="C15" s="228">
        <v>3914.7680888679656</v>
      </c>
      <c r="D15" s="228">
        <v>4368.7309338790055</v>
      </c>
      <c r="E15" s="228">
        <v>4354.2916381496843</v>
      </c>
      <c r="F15" s="227">
        <v>1215</v>
      </c>
      <c r="G15" s="227">
        <v>1553.2134774627066</v>
      </c>
      <c r="H15" s="227">
        <v>1508.9885124978557</v>
      </c>
      <c r="I15" s="227">
        <v>1440.8107613097541</v>
      </c>
    </row>
    <row r="16" spans="1:9">
      <c r="A16" s="96" t="s">
        <v>17</v>
      </c>
      <c r="B16" s="228">
        <v>4592.024693657816</v>
      </c>
      <c r="C16" s="228">
        <v>5060.7908941456535</v>
      </c>
      <c r="D16" s="228">
        <v>4687.3741250503499</v>
      </c>
      <c r="E16" s="228">
        <v>4283.8780756518545</v>
      </c>
      <c r="F16" s="227">
        <v>1354</v>
      </c>
      <c r="G16" s="227">
        <v>1538.344698715809</v>
      </c>
      <c r="H16" s="227">
        <v>1144.0441056781108</v>
      </c>
      <c r="I16" s="227">
        <v>1125.6302819402031</v>
      </c>
    </row>
    <row r="17" spans="1:9">
      <c r="A17" s="96" t="s">
        <v>16</v>
      </c>
      <c r="B17" s="228">
        <v>3309.0172806161549</v>
      </c>
      <c r="C17" s="228">
        <v>3356.9801923423502</v>
      </c>
      <c r="D17" s="228">
        <v>3454.7603696539863</v>
      </c>
      <c r="E17" s="228">
        <v>3188.5889982624003</v>
      </c>
      <c r="F17" s="227">
        <v>1439</v>
      </c>
      <c r="G17" s="227">
        <v>1383.2069804033756</v>
      </c>
      <c r="H17" s="227">
        <v>1383.6652756550609</v>
      </c>
      <c r="I17" s="227">
        <v>1281.7206581652451</v>
      </c>
    </row>
    <row r="18" spans="1:9">
      <c r="A18" s="232" t="s">
        <v>15</v>
      </c>
      <c r="B18" s="223">
        <v>4041.7662959094214</v>
      </c>
      <c r="C18" s="223">
        <v>4163.9183539381929</v>
      </c>
      <c r="D18" s="223">
        <v>4248.7091004484682</v>
      </c>
      <c r="E18" s="223">
        <v>4040.5339862483238</v>
      </c>
      <c r="F18" s="222">
        <v>1377</v>
      </c>
      <c r="G18" s="222">
        <v>1505.575253070243</v>
      </c>
      <c r="H18" s="222">
        <v>1354.198842507788</v>
      </c>
      <c r="I18" s="222">
        <v>1294.6425088095111</v>
      </c>
    </row>
    <row r="19" spans="1:9">
      <c r="A19" s="231" t="s">
        <v>14</v>
      </c>
      <c r="B19" s="223">
        <v>4259</v>
      </c>
      <c r="C19" s="223">
        <v>3948</v>
      </c>
      <c r="D19" s="223">
        <v>3977.3740191895386</v>
      </c>
      <c r="E19" s="223">
        <v>3806.84916753281</v>
      </c>
      <c r="F19" s="227">
        <v>1285</v>
      </c>
      <c r="G19" s="227">
        <v>1391</v>
      </c>
      <c r="H19" s="227">
        <v>1271.5769753229581</v>
      </c>
      <c r="I19" s="227">
        <v>1168.497048443485</v>
      </c>
    </row>
    <row r="20" spans="1:9">
      <c r="A20" s="230" t="s">
        <v>13</v>
      </c>
      <c r="B20" s="228">
        <v>3087.3621570210225</v>
      </c>
      <c r="C20" s="228">
        <v>3988.5211160834037</v>
      </c>
      <c r="D20" s="228">
        <v>4304.3336817259969</v>
      </c>
      <c r="E20" s="228">
        <v>4051.5615101656535</v>
      </c>
      <c r="F20" s="227">
        <v>1862</v>
      </c>
      <c r="G20" s="227">
        <v>1898.7191621748309</v>
      </c>
      <c r="H20" s="227">
        <v>1763.9071761119201</v>
      </c>
      <c r="I20" s="227">
        <v>1761.0722398004982</v>
      </c>
    </row>
    <row r="21" spans="1:9">
      <c r="A21" s="96" t="s">
        <v>12</v>
      </c>
      <c r="B21" s="228">
        <v>3582.5661350647902</v>
      </c>
      <c r="C21" s="228">
        <v>3872.6497027850887</v>
      </c>
      <c r="D21" s="228">
        <v>3289.4716294003556</v>
      </c>
      <c r="E21" s="228">
        <v>4119.2204094076378</v>
      </c>
      <c r="F21" s="227">
        <v>1378</v>
      </c>
      <c r="G21" s="227">
        <v>1563.0348594808115</v>
      </c>
      <c r="H21" s="227">
        <v>1321.341832258252</v>
      </c>
      <c r="I21" s="227">
        <v>1357.6600522850538</v>
      </c>
    </row>
    <row r="22" spans="1:9">
      <c r="A22" s="96" t="s">
        <v>11</v>
      </c>
      <c r="B22" s="228">
        <v>2985.9134260550686</v>
      </c>
      <c r="C22" s="228">
        <v>3573.175679591955</v>
      </c>
      <c r="D22" s="228">
        <v>3349.7407994315818</v>
      </c>
      <c r="E22" s="228">
        <v>4499.8724043741677</v>
      </c>
      <c r="F22" s="227">
        <v>1405</v>
      </c>
      <c r="G22" s="227">
        <v>1668.406850448154</v>
      </c>
      <c r="H22" s="227">
        <v>1536.767391529517</v>
      </c>
      <c r="I22" s="227">
        <v>1484.214751961814</v>
      </c>
    </row>
    <row r="23" spans="1:9">
      <c r="A23" s="226" t="s">
        <v>10</v>
      </c>
      <c r="B23" s="223">
        <v>3194.620136068716</v>
      </c>
      <c r="C23" s="223">
        <v>3888.3360972913215</v>
      </c>
      <c r="D23" s="223">
        <v>3883.1961097205258</v>
      </c>
      <c r="E23" s="223">
        <v>4145.1193687149107</v>
      </c>
      <c r="F23" s="222">
        <v>1657</v>
      </c>
      <c r="G23" s="222">
        <v>1772.6193025700461</v>
      </c>
      <c r="H23" s="222">
        <v>1610.6411064110641</v>
      </c>
      <c r="I23" s="222">
        <v>1609.0721668961316</v>
      </c>
    </row>
    <row r="24" spans="1:9">
      <c r="A24" s="96" t="s">
        <v>9</v>
      </c>
      <c r="B24" s="228">
        <v>3940.7851257151615</v>
      </c>
      <c r="C24" s="228">
        <v>5025.4894326675048</v>
      </c>
      <c r="D24" s="228">
        <v>3603.8492293673003</v>
      </c>
      <c r="E24" s="228">
        <v>3835.9051368451587</v>
      </c>
      <c r="F24" s="227">
        <v>1608</v>
      </c>
      <c r="G24" s="227">
        <v>1612.8752611548898</v>
      </c>
      <c r="H24" s="227">
        <v>1678.4344146227045</v>
      </c>
      <c r="I24" s="227">
        <v>1519.7927378048714</v>
      </c>
    </row>
    <row r="25" spans="1:9">
      <c r="A25" s="96" t="s">
        <v>8</v>
      </c>
      <c r="B25" s="228">
        <v>3494.5880965660444</v>
      </c>
      <c r="C25" s="228">
        <v>3609.048291374052</v>
      </c>
      <c r="D25" s="228">
        <v>3543.6712404452592</v>
      </c>
      <c r="E25" s="228">
        <v>4027.5428426226485</v>
      </c>
      <c r="F25" s="227">
        <v>1462</v>
      </c>
      <c r="G25" s="227">
        <v>1592.5973820710662</v>
      </c>
      <c r="H25" s="227">
        <v>1534.3081529801429</v>
      </c>
      <c r="I25" s="227">
        <v>1589.4587052109919</v>
      </c>
    </row>
    <row r="26" spans="1:9">
      <c r="A26" s="96" t="s">
        <v>7</v>
      </c>
      <c r="B26" s="228">
        <v>3842.3423996202246</v>
      </c>
      <c r="C26" s="228">
        <v>3873.4834459005206</v>
      </c>
      <c r="D26" s="228">
        <v>3792.5667769764609</v>
      </c>
      <c r="E26" s="228">
        <v>3804.2947609217204</v>
      </c>
      <c r="F26" s="227">
        <v>1920</v>
      </c>
      <c r="G26" s="227">
        <v>1890.889039506485</v>
      </c>
      <c r="H26" s="227">
        <v>1818.9386317381363</v>
      </c>
      <c r="I26" s="227">
        <v>1940.0643329782599</v>
      </c>
    </row>
    <row r="27" spans="1:9">
      <c r="A27" s="226" t="s">
        <v>6</v>
      </c>
      <c r="B27" s="223">
        <v>3783.5776034371752</v>
      </c>
      <c r="C27" s="223">
        <v>4214.0111480399873</v>
      </c>
      <c r="D27" s="223">
        <v>3659.1390687985759</v>
      </c>
      <c r="E27" s="223">
        <v>3874.595018584645</v>
      </c>
      <c r="F27" s="222">
        <v>1683</v>
      </c>
      <c r="G27" s="222">
        <v>1710.7260590925162</v>
      </c>
      <c r="H27" s="222">
        <v>1691.8766896989418</v>
      </c>
      <c r="I27" s="222">
        <v>1694.7181881388453</v>
      </c>
    </row>
    <row r="28" spans="1:9" s="229" customFormat="1">
      <c r="A28" s="96" t="s">
        <v>5</v>
      </c>
      <c r="B28" s="228">
        <v>3946.7190276493834</v>
      </c>
      <c r="C28" s="228">
        <v>3593.7872382254182</v>
      </c>
      <c r="D28" s="228">
        <v>3662.4239400010424</v>
      </c>
      <c r="E28" s="228">
        <v>3731.2149532710282</v>
      </c>
      <c r="F28" s="227">
        <v>1346</v>
      </c>
      <c r="G28" s="227">
        <v>1406.2990931646063</v>
      </c>
      <c r="H28" s="227">
        <v>1475.519494528869</v>
      </c>
      <c r="I28" s="227">
        <v>1492.650747085379</v>
      </c>
    </row>
    <row r="29" spans="1:9">
      <c r="A29" s="96" t="s">
        <v>4</v>
      </c>
      <c r="B29" s="228">
        <v>3440.3463995114103</v>
      </c>
      <c r="C29" s="228">
        <v>2707.1186956516131</v>
      </c>
      <c r="D29" s="228">
        <v>3504.2582583911972</v>
      </c>
      <c r="E29" s="228">
        <v>3780.7357741415594</v>
      </c>
      <c r="F29" s="227">
        <v>1257</v>
      </c>
      <c r="G29" s="227">
        <v>1250.9340077655538</v>
      </c>
      <c r="H29" s="227">
        <v>1131.1859377471174</v>
      </c>
      <c r="I29" s="227">
        <v>1070.041865919683</v>
      </c>
    </row>
    <row r="30" spans="1:9">
      <c r="A30" s="96" t="s">
        <v>3</v>
      </c>
      <c r="B30" s="228">
        <v>4100.9032801534495</v>
      </c>
      <c r="C30" s="228">
        <v>3743.8386486161567</v>
      </c>
      <c r="D30" s="228">
        <v>3646.0152761124277</v>
      </c>
      <c r="E30" s="228">
        <v>4475.1087994905001</v>
      </c>
      <c r="F30" s="227">
        <v>1485</v>
      </c>
      <c r="G30" s="227">
        <v>1183.0715060328178</v>
      </c>
      <c r="H30" s="227">
        <v>1235.5412483631601</v>
      </c>
      <c r="I30" s="227">
        <v>1131.5575036083869</v>
      </c>
    </row>
    <row r="31" spans="1:9">
      <c r="A31" s="226" t="s">
        <v>2</v>
      </c>
      <c r="B31" s="223">
        <v>3847.2197399297111</v>
      </c>
      <c r="C31" s="223">
        <v>3386.4597858363018</v>
      </c>
      <c r="D31" s="223">
        <v>3612.0876362926538</v>
      </c>
      <c r="E31" s="223">
        <v>3980.8916602564991</v>
      </c>
      <c r="F31" s="222">
        <v>1363</v>
      </c>
      <c r="G31" s="222">
        <v>1291.2763084202873</v>
      </c>
      <c r="H31" s="222">
        <v>1301.105625046348</v>
      </c>
      <c r="I31" s="222">
        <v>1257.7605467607373</v>
      </c>
    </row>
    <row r="32" spans="1:9">
      <c r="A32" s="225" t="s">
        <v>1</v>
      </c>
      <c r="B32" s="223">
        <v>3735</v>
      </c>
      <c r="C32" s="223">
        <v>3846</v>
      </c>
      <c r="D32" s="223">
        <v>3711.9773623660471</v>
      </c>
      <c r="E32" s="223">
        <v>3991.3190857615091</v>
      </c>
      <c r="F32" s="222">
        <v>1570</v>
      </c>
      <c r="G32" s="222">
        <v>1591</v>
      </c>
      <c r="H32" s="222">
        <v>1538.1706753862511</v>
      </c>
      <c r="I32" s="222">
        <v>1524.2116242902839</v>
      </c>
    </row>
    <row r="33" spans="1:9">
      <c r="A33" s="224" t="s">
        <v>0</v>
      </c>
      <c r="B33" s="223">
        <v>4410.3642153320488</v>
      </c>
      <c r="C33" s="223">
        <v>4324.6474569163574</v>
      </c>
      <c r="D33" s="223">
        <v>4225.1254906296508</v>
      </c>
      <c r="E33" s="223">
        <v>4245.4590417381369</v>
      </c>
      <c r="F33" s="222">
        <v>1390</v>
      </c>
      <c r="G33" s="222">
        <v>1470.5446917617296</v>
      </c>
      <c r="H33" s="222">
        <v>1380.5097650886639</v>
      </c>
      <c r="I33" s="222">
        <v>1342.2303086074746</v>
      </c>
    </row>
  </sheetData>
  <mergeCells count="3">
    <mergeCell ref="B2:E2"/>
    <mergeCell ref="F2:I2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DA8D5-74AF-45E6-94A5-9C7BF73346D4}">
  <sheetPr codeName="Munka9"/>
  <dimension ref="A1:H33"/>
  <sheetViews>
    <sheetView zoomScaleNormal="100" workbookViewId="0"/>
  </sheetViews>
  <sheetFormatPr defaultRowHeight="11.25"/>
  <cols>
    <col min="1" max="1" width="21.28515625" style="2" customWidth="1"/>
    <col min="2" max="5" width="9.140625" style="1"/>
    <col min="6" max="7" width="10.140625" style="1" customWidth="1"/>
    <col min="8" max="8" width="9.85546875" style="1" customWidth="1"/>
    <col min="9" max="16384" width="9.140625" style="1"/>
  </cols>
  <sheetData>
    <row r="1" spans="1:8" ht="12" thickBot="1">
      <c r="A1" s="23" t="s">
        <v>38</v>
      </c>
      <c r="B1" s="22"/>
      <c r="C1" s="22"/>
      <c r="D1" s="22"/>
      <c r="E1" s="22"/>
      <c r="F1" s="22"/>
      <c r="G1" s="22"/>
      <c r="H1" s="22"/>
    </row>
    <row r="2" spans="1:8" ht="33.75">
      <c r="A2" s="986" t="s">
        <v>37</v>
      </c>
      <c r="B2" s="21" t="s">
        <v>36</v>
      </c>
      <c r="C2" s="21" t="s">
        <v>35</v>
      </c>
      <c r="D2" s="21" t="s">
        <v>34</v>
      </c>
      <c r="E2" s="21" t="s">
        <v>33</v>
      </c>
      <c r="F2" s="983" t="s">
        <v>32</v>
      </c>
      <c r="G2" s="984"/>
      <c r="H2" s="20" t="s">
        <v>31</v>
      </c>
    </row>
    <row r="3" spans="1:8">
      <c r="A3" s="987"/>
      <c r="B3" s="981">
        <v>2008</v>
      </c>
      <c r="C3" s="982"/>
      <c r="D3" s="982"/>
      <c r="E3" s="985"/>
      <c r="F3" s="19">
        <v>2001</v>
      </c>
      <c r="G3" s="981">
        <v>2008</v>
      </c>
      <c r="H3" s="982"/>
    </row>
    <row r="4" spans="1:8">
      <c r="A4" s="18" t="s">
        <v>30</v>
      </c>
      <c r="B4" s="17">
        <v>1</v>
      </c>
      <c r="C4" s="16" t="s">
        <v>29</v>
      </c>
      <c r="D4" s="16" t="s">
        <v>29</v>
      </c>
      <c r="E4" s="13">
        <v>525.12</v>
      </c>
      <c r="F4" s="16">
        <v>1759209</v>
      </c>
      <c r="G4" s="16">
        <v>1702297</v>
      </c>
      <c r="H4" s="12">
        <v>3241.7295094454603</v>
      </c>
    </row>
    <row r="5" spans="1:8">
      <c r="A5" s="15" t="s">
        <v>28</v>
      </c>
      <c r="B5" s="14">
        <v>1</v>
      </c>
      <c r="C5" s="14">
        <v>42</v>
      </c>
      <c r="D5" s="14">
        <v>144</v>
      </c>
      <c r="E5" s="13">
        <v>6390.66</v>
      </c>
      <c r="F5" s="13">
        <v>1071898</v>
      </c>
      <c r="G5" s="13">
        <v>1195020</v>
      </c>
      <c r="H5" s="12">
        <v>186.9947704931885</v>
      </c>
    </row>
    <row r="6" spans="1:8">
      <c r="A6" s="10" t="s">
        <v>27</v>
      </c>
      <c r="B6" s="7">
        <v>2</v>
      </c>
      <c r="C6" s="7">
        <v>42</v>
      </c>
      <c r="D6" s="7">
        <v>144</v>
      </c>
      <c r="E6" s="6">
        <v>6915.78</v>
      </c>
      <c r="F6" s="6">
        <v>2831107</v>
      </c>
      <c r="G6" s="6">
        <v>2897317</v>
      </c>
      <c r="H6" s="5">
        <v>418.94291027187103</v>
      </c>
    </row>
    <row r="7" spans="1:8">
      <c r="A7" s="15" t="s">
        <v>26</v>
      </c>
      <c r="B7" s="14">
        <v>2</v>
      </c>
      <c r="C7" s="14">
        <v>10</v>
      </c>
      <c r="D7" s="14">
        <v>96</v>
      </c>
      <c r="E7" s="13">
        <v>4358.46</v>
      </c>
      <c r="F7" s="13">
        <v>428115</v>
      </c>
      <c r="G7" s="13">
        <v>428572</v>
      </c>
      <c r="H7" s="12">
        <v>98.331061888832295</v>
      </c>
    </row>
    <row r="8" spans="1:8">
      <c r="A8" s="15" t="s">
        <v>25</v>
      </c>
      <c r="B8" s="14">
        <v>1</v>
      </c>
      <c r="C8" s="14">
        <v>10</v>
      </c>
      <c r="D8" s="14">
        <v>65</v>
      </c>
      <c r="E8" s="13">
        <v>2264.67</v>
      </c>
      <c r="F8" s="13">
        <v>316998</v>
      </c>
      <c r="G8" s="13">
        <v>314649</v>
      </c>
      <c r="H8" s="12">
        <v>138.93812343520247</v>
      </c>
    </row>
    <row r="9" spans="1:8">
      <c r="A9" s="15" t="s">
        <v>24</v>
      </c>
      <c r="B9" s="14">
        <v>1</v>
      </c>
      <c r="C9" s="14">
        <v>13</v>
      </c>
      <c r="D9" s="14">
        <v>203</v>
      </c>
      <c r="E9" s="13">
        <v>4492.82</v>
      </c>
      <c r="F9" s="13">
        <v>371608</v>
      </c>
      <c r="G9" s="13">
        <v>361620</v>
      </c>
      <c r="H9" s="12">
        <v>80.488423751674901</v>
      </c>
    </row>
    <row r="10" spans="1:8">
      <c r="A10" s="11" t="s">
        <v>23</v>
      </c>
      <c r="B10" s="7">
        <v>4</v>
      </c>
      <c r="C10" s="7">
        <v>33</v>
      </c>
      <c r="D10" s="7">
        <v>364</v>
      </c>
      <c r="E10" s="6">
        <v>11115.95</v>
      </c>
      <c r="F10" s="6">
        <v>1116721</v>
      </c>
      <c r="G10" s="6">
        <v>1104841</v>
      </c>
      <c r="H10" s="5">
        <v>99.392404607793296</v>
      </c>
    </row>
    <row r="11" spans="1:8">
      <c r="A11" s="15" t="s">
        <v>22</v>
      </c>
      <c r="B11" s="14">
        <v>2</v>
      </c>
      <c r="C11" s="14">
        <v>7</v>
      </c>
      <c r="D11" s="14">
        <v>173</v>
      </c>
      <c r="E11" s="13">
        <v>4208.25</v>
      </c>
      <c r="F11" s="13">
        <v>438218</v>
      </c>
      <c r="G11" s="13">
        <v>444384</v>
      </c>
      <c r="H11" s="12">
        <v>105.59828907503119</v>
      </c>
    </row>
    <row r="12" spans="1:8">
      <c r="A12" s="15" t="s">
        <v>21</v>
      </c>
      <c r="B12" s="14">
        <v>1</v>
      </c>
      <c r="C12" s="14">
        <v>10</v>
      </c>
      <c r="D12" s="14">
        <v>205</v>
      </c>
      <c r="E12" s="13">
        <v>3336.11</v>
      </c>
      <c r="F12" s="13">
        <v>269149</v>
      </c>
      <c r="G12" s="13">
        <v>261877</v>
      </c>
      <c r="H12" s="12">
        <v>78.497711406398466</v>
      </c>
    </row>
    <row r="13" spans="1:8">
      <c r="A13" s="15" t="s">
        <v>20</v>
      </c>
      <c r="B13" s="14">
        <v>2</v>
      </c>
      <c r="C13" s="14">
        <v>7</v>
      </c>
      <c r="D13" s="14">
        <v>248</v>
      </c>
      <c r="E13" s="13">
        <v>3784.01</v>
      </c>
      <c r="F13" s="13">
        <v>300496</v>
      </c>
      <c r="G13" s="13">
        <v>291678</v>
      </c>
      <c r="H13" s="12">
        <v>77.081720185728898</v>
      </c>
    </row>
    <row r="14" spans="1:8">
      <c r="A14" s="11" t="s">
        <v>19</v>
      </c>
      <c r="B14" s="7">
        <v>5</v>
      </c>
      <c r="C14" s="7">
        <v>24</v>
      </c>
      <c r="D14" s="7">
        <v>626</v>
      </c>
      <c r="E14" s="6">
        <v>11328.37</v>
      </c>
      <c r="F14" s="6">
        <v>1007863</v>
      </c>
      <c r="G14" s="6">
        <v>997939</v>
      </c>
      <c r="H14" s="5">
        <v>88.092020299478207</v>
      </c>
    </row>
    <row r="15" spans="1:8">
      <c r="A15" s="15" t="s">
        <v>18</v>
      </c>
      <c r="B15" s="14">
        <v>1</v>
      </c>
      <c r="C15" s="14">
        <v>12</v>
      </c>
      <c r="D15" s="14">
        <v>288</v>
      </c>
      <c r="E15" s="13">
        <v>4429.6099999999997</v>
      </c>
      <c r="F15" s="13">
        <v>408147</v>
      </c>
      <c r="G15" s="13">
        <v>396633</v>
      </c>
      <c r="H15" s="12">
        <v>89.541291445522305</v>
      </c>
    </row>
    <row r="16" spans="1:8">
      <c r="A16" s="15" t="s">
        <v>17</v>
      </c>
      <c r="B16" s="14">
        <v>1</v>
      </c>
      <c r="C16" s="14">
        <v>13</v>
      </c>
      <c r="D16" s="14">
        <v>231</v>
      </c>
      <c r="E16" s="13">
        <v>6035.86</v>
      </c>
      <c r="F16" s="13">
        <v>337930</v>
      </c>
      <c r="G16" s="13">
        <v>325024</v>
      </c>
      <c r="H16" s="12">
        <v>53.848830158419844</v>
      </c>
    </row>
    <row r="17" spans="1:8">
      <c r="A17" s="15" t="s">
        <v>16</v>
      </c>
      <c r="B17" s="14">
        <v>1</v>
      </c>
      <c r="C17" s="14">
        <v>8</v>
      </c>
      <c r="D17" s="14">
        <v>100</v>
      </c>
      <c r="E17" s="13">
        <v>3703.27</v>
      </c>
      <c r="F17" s="13">
        <v>251594</v>
      </c>
      <c r="G17" s="13">
        <v>238431</v>
      </c>
      <c r="H17" s="12">
        <v>64.383909355785562</v>
      </c>
    </row>
    <row r="18" spans="1:8">
      <c r="A18" s="11" t="s">
        <v>15</v>
      </c>
      <c r="B18" s="7">
        <v>3</v>
      </c>
      <c r="C18" s="7">
        <v>33</v>
      </c>
      <c r="D18" s="7">
        <v>619</v>
      </c>
      <c r="E18" s="6">
        <v>14168.74</v>
      </c>
      <c r="F18" s="6">
        <v>997671</v>
      </c>
      <c r="G18" s="6">
        <v>960088</v>
      </c>
      <c r="H18" s="5">
        <v>67.76100062532025</v>
      </c>
    </row>
    <row r="19" spans="1:8">
      <c r="A19" s="10" t="s">
        <v>14</v>
      </c>
      <c r="B19" s="9">
        <v>12</v>
      </c>
      <c r="C19" s="9">
        <v>90</v>
      </c>
      <c r="D19" s="6">
        <v>1609</v>
      </c>
      <c r="E19" s="6">
        <v>36613.06</v>
      </c>
      <c r="F19" s="6">
        <v>3122255</v>
      </c>
      <c r="G19" s="6">
        <v>3062868</v>
      </c>
      <c r="H19" s="5">
        <v>83.655067344821774</v>
      </c>
    </row>
    <row r="20" spans="1:8">
      <c r="A20" s="15" t="s">
        <v>13</v>
      </c>
      <c r="B20" s="14">
        <v>1</v>
      </c>
      <c r="C20" s="14">
        <v>24</v>
      </c>
      <c r="D20" s="14">
        <v>333</v>
      </c>
      <c r="E20" s="13">
        <v>7250</v>
      </c>
      <c r="F20" s="13">
        <v>753497</v>
      </c>
      <c r="G20" s="13">
        <v>709634</v>
      </c>
      <c r="H20" s="12">
        <v>97.880551724137931</v>
      </c>
    </row>
    <row r="21" spans="1:8">
      <c r="A21" s="15" t="s">
        <v>12</v>
      </c>
      <c r="B21" s="14">
        <v>1</v>
      </c>
      <c r="C21" s="14">
        <v>8</v>
      </c>
      <c r="D21" s="14">
        <v>112</v>
      </c>
      <c r="E21" s="13">
        <v>3637.25</v>
      </c>
      <c r="F21" s="13">
        <v>327733</v>
      </c>
      <c r="G21" s="13">
        <v>316874</v>
      </c>
      <c r="H21" s="12">
        <v>87.119114715788029</v>
      </c>
    </row>
    <row r="22" spans="1:8">
      <c r="A22" s="15" t="s">
        <v>11</v>
      </c>
      <c r="B22" s="14">
        <v>1</v>
      </c>
      <c r="C22" s="14">
        <v>5</v>
      </c>
      <c r="D22" s="14">
        <v>125</v>
      </c>
      <c r="E22" s="13">
        <v>2545.5100000000002</v>
      </c>
      <c r="F22" s="13">
        <v>221605</v>
      </c>
      <c r="G22" s="13">
        <v>210182</v>
      </c>
      <c r="H22" s="12">
        <v>82.569701160081863</v>
      </c>
    </row>
    <row r="23" spans="1:8">
      <c r="A23" s="11" t="s">
        <v>10</v>
      </c>
      <c r="B23" s="7">
        <v>3</v>
      </c>
      <c r="C23" s="7">
        <v>37</v>
      </c>
      <c r="D23" s="7">
        <v>570</v>
      </c>
      <c r="E23" s="6">
        <v>13432.76</v>
      </c>
      <c r="F23" s="6">
        <v>1302835</v>
      </c>
      <c r="G23" s="6">
        <v>1236690</v>
      </c>
      <c r="H23" s="5">
        <v>92.065219657017622</v>
      </c>
    </row>
    <row r="24" spans="1:8">
      <c r="A24" s="15" t="s">
        <v>9</v>
      </c>
      <c r="B24" s="14">
        <v>1</v>
      </c>
      <c r="C24" s="14">
        <v>20</v>
      </c>
      <c r="D24" s="14">
        <v>61</v>
      </c>
      <c r="E24" s="13">
        <v>6210.56</v>
      </c>
      <c r="F24" s="13">
        <v>553264</v>
      </c>
      <c r="G24" s="13">
        <v>543802</v>
      </c>
      <c r="H24" s="12">
        <v>87.560864076669404</v>
      </c>
    </row>
    <row r="25" spans="1:8">
      <c r="A25" s="15" t="s">
        <v>8</v>
      </c>
      <c r="B25" s="14">
        <v>1</v>
      </c>
      <c r="C25" s="14">
        <v>17</v>
      </c>
      <c r="D25" s="14">
        <v>60</v>
      </c>
      <c r="E25" s="13">
        <v>5581.7</v>
      </c>
      <c r="F25" s="13">
        <v>420461</v>
      </c>
      <c r="G25" s="13">
        <v>399200</v>
      </c>
      <c r="H25" s="12">
        <v>71.519429564469604</v>
      </c>
    </row>
    <row r="26" spans="1:8">
      <c r="A26" s="15" t="s">
        <v>7</v>
      </c>
      <c r="B26" s="14">
        <v>1</v>
      </c>
      <c r="C26" s="14">
        <v>24</v>
      </c>
      <c r="D26" s="14">
        <v>204</v>
      </c>
      <c r="E26" s="13">
        <v>5936.55</v>
      </c>
      <c r="F26" s="13">
        <v>589989</v>
      </c>
      <c r="G26" s="13">
        <v>571018</v>
      </c>
      <c r="H26" s="12">
        <v>96.18684252638316</v>
      </c>
    </row>
    <row r="27" spans="1:8">
      <c r="A27" s="11" t="s">
        <v>6</v>
      </c>
      <c r="B27" s="7">
        <v>3</v>
      </c>
      <c r="C27" s="7">
        <v>61</v>
      </c>
      <c r="D27" s="7">
        <v>325</v>
      </c>
      <c r="E27" s="6">
        <v>17728.810000000001</v>
      </c>
      <c r="F27" s="6">
        <v>1563714</v>
      </c>
      <c r="G27" s="6">
        <v>1514020</v>
      </c>
      <c r="H27" s="5">
        <v>85.398850797092408</v>
      </c>
    </row>
    <row r="28" spans="1:8">
      <c r="A28" s="15" t="s">
        <v>5</v>
      </c>
      <c r="B28" s="14">
        <v>1</v>
      </c>
      <c r="C28" s="14">
        <v>19</v>
      </c>
      <c r="D28" s="14">
        <v>99</v>
      </c>
      <c r="E28" s="13">
        <v>8444.7199999999993</v>
      </c>
      <c r="F28" s="13">
        <v>547954</v>
      </c>
      <c r="G28" s="13">
        <v>533710</v>
      </c>
      <c r="H28" s="12">
        <v>63.200437669928668</v>
      </c>
    </row>
    <row r="29" spans="1:8">
      <c r="A29" s="15" t="s">
        <v>4</v>
      </c>
      <c r="B29" s="14">
        <v>1</v>
      </c>
      <c r="C29" s="14">
        <v>18</v>
      </c>
      <c r="D29" s="14">
        <v>56</v>
      </c>
      <c r="E29" s="13">
        <v>5629.69</v>
      </c>
      <c r="F29" s="13">
        <v>401919</v>
      </c>
      <c r="G29" s="13">
        <v>376657</v>
      </c>
      <c r="H29" s="12">
        <v>66.905460158552245</v>
      </c>
    </row>
    <row r="30" spans="1:8">
      <c r="A30" s="15" t="s">
        <v>3</v>
      </c>
      <c r="B30" s="14">
        <v>2</v>
      </c>
      <c r="C30" s="14">
        <v>7</v>
      </c>
      <c r="D30" s="14">
        <v>51</v>
      </c>
      <c r="E30" s="13">
        <v>4262.7700000000004</v>
      </c>
      <c r="F30" s="13">
        <v>430514</v>
      </c>
      <c r="G30" s="13">
        <v>424139</v>
      </c>
      <c r="H30" s="12">
        <v>99.498448192137971</v>
      </c>
    </row>
    <row r="31" spans="1:8">
      <c r="A31" s="11" t="s">
        <v>2</v>
      </c>
      <c r="B31" s="7">
        <v>4</v>
      </c>
      <c r="C31" s="7">
        <v>44</v>
      </c>
      <c r="D31" s="7">
        <v>206</v>
      </c>
      <c r="E31" s="6">
        <v>18337.18</v>
      </c>
      <c r="F31" s="6">
        <v>1380387</v>
      </c>
      <c r="G31" s="6">
        <v>1334506</v>
      </c>
      <c r="H31" s="5">
        <v>72.775966642635339</v>
      </c>
    </row>
    <row r="32" spans="1:8">
      <c r="A32" s="10" t="s">
        <v>1</v>
      </c>
      <c r="B32" s="9">
        <v>10</v>
      </c>
      <c r="C32" s="9">
        <v>142</v>
      </c>
      <c r="D32" s="6">
        <v>1101</v>
      </c>
      <c r="E32" s="6">
        <v>49498.75</v>
      </c>
      <c r="F32" s="6">
        <v>4246936</v>
      </c>
      <c r="G32" s="6">
        <v>4085216</v>
      </c>
      <c r="H32" s="5">
        <v>82.531700295462002</v>
      </c>
    </row>
    <row r="33" spans="1:8">
      <c r="A33" s="8" t="s">
        <v>0</v>
      </c>
      <c r="B33" s="7">
        <v>24</v>
      </c>
      <c r="C33" s="7">
        <v>274</v>
      </c>
      <c r="D33" s="6">
        <v>2854</v>
      </c>
      <c r="E33" s="6">
        <v>93027.59</v>
      </c>
      <c r="F33" s="6">
        <v>10200298</v>
      </c>
      <c r="G33" s="6">
        <v>10045401</v>
      </c>
      <c r="H33" s="5">
        <v>107.98302955069566</v>
      </c>
    </row>
  </sheetData>
  <mergeCells count="4">
    <mergeCell ref="G3:H3"/>
    <mergeCell ref="F2:G2"/>
    <mergeCell ref="B3:E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7F920-8085-41D4-909A-498B0E774D9D}">
  <sheetPr codeName="Munka20"/>
  <dimension ref="A1:F33"/>
  <sheetViews>
    <sheetView zoomScaleNormal="100" workbookViewId="0"/>
  </sheetViews>
  <sheetFormatPr defaultRowHeight="11.25"/>
  <cols>
    <col min="1" max="1" width="22.140625" style="1" customWidth="1"/>
    <col min="2" max="6" width="13.140625" style="201" customWidth="1"/>
    <col min="7" max="16384" width="9.140625" style="201"/>
  </cols>
  <sheetData>
    <row r="1" spans="1:6" ht="12" thickBot="1">
      <c r="A1" s="257" t="s">
        <v>168</v>
      </c>
      <c r="B1" s="256"/>
      <c r="C1" s="256"/>
      <c r="D1" s="256"/>
      <c r="E1" s="256"/>
      <c r="F1" s="256"/>
    </row>
    <row r="2" spans="1:6" s="217" customFormat="1">
      <c r="A2" s="1030" t="s">
        <v>37</v>
      </c>
      <c r="B2" s="1032" t="s">
        <v>167</v>
      </c>
      <c r="C2" s="1027" t="s">
        <v>166</v>
      </c>
      <c r="D2" s="1028"/>
      <c r="E2" s="1029"/>
      <c r="F2" s="1034" t="s">
        <v>165</v>
      </c>
    </row>
    <row r="3" spans="1:6" ht="33.75">
      <c r="A3" s="1031"/>
      <c r="B3" s="1033"/>
      <c r="C3" s="255" t="s">
        <v>164</v>
      </c>
      <c r="D3" s="255" t="s">
        <v>163</v>
      </c>
      <c r="E3" s="254" t="s">
        <v>162</v>
      </c>
      <c r="F3" s="1035"/>
    </row>
    <row r="4" spans="1:6">
      <c r="A4" s="192" t="s">
        <v>44</v>
      </c>
      <c r="B4" s="252">
        <v>8874185</v>
      </c>
      <c r="C4" s="252">
        <v>5228.9765525888906</v>
      </c>
      <c r="D4" s="253">
        <v>221.31656868225323</v>
      </c>
      <c r="E4" s="253">
        <v>293.46836002222034</v>
      </c>
      <c r="F4" s="252">
        <v>1</v>
      </c>
    </row>
    <row r="5" spans="1:6">
      <c r="A5" s="192" t="s">
        <v>28</v>
      </c>
      <c r="B5" s="252">
        <v>2355118</v>
      </c>
      <c r="C5" s="252">
        <v>2017.9974071532065</v>
      </c>
      <c r="D5" s="253">
        <v>85.411792779929328</v>
      </c>
      <c r="E5" s="253">
        <v>113.25703675476117</v>
      </c>
      <c r="F5" s="252">
        <v>6</v>
      </c>
    </row>
    <row r="6" spans="1:6">
      <c r="A6" s="250" t="s">
        <v>27</v>
      </c>
      <c r="B6" s="246">
        <v>11229303</v>
      </c>
      <c r="C6" s="246">
        <v>3920.607826200503</v>
      </c>
      <c r="D6" s="245">
        <v>165.93982828511312</v>
      </c>
      <c r="E6" s="245">
        <v>220.0381542112078</v>
      </c>
      <c r="F6" s="246" t="s">
        <v>161</v>
      </c>
    </row>
    <row r="7" spans="1:6">
      <c r="A7" s="192" t="s">
        <v>26</v>
      </c>
      <c r="B7" s="252">
        <v>982099</v>
      </c>
      <c r="C7" s="252">
        <v>2291.8313316834747</v>
      </c>
      <c r="D7" s="253">
        <v>97.001820762714743</v>
      </c>
      <c r="E7" s="253">
        <v>128.62554949183951</v>
      </c>
      <c r="F7" s="252">
        <v>5</v>
      </c>
    </row>
    <row r="8" spans="1:6">
      <c r="A8" s="192" t="s">
        <v>25</v>
      </c>
      <c r="B8" s="252">
        <v>763841</v>
      </c>
      <c r="C8" s="252">
        <v>2425.5889390443922</v>
      </c>
      <c r="D8" s="253">
        <v>102.66311497555833</v>
      </c>
      <c r="E8" s="253">
        <v>136.13249186917142</v>
      </c>
      <c r="F8" s="252">
        <v>3</v>
      </c>
    </row>
    <row r="9" spans="1:6">
      <c r="A9" s="192" t="s">
        <v>24</v>
      </c>
      <c r="B9" s="252">
        <v>623984</v>
      </c>
      <c r="C9" s="252">
        <v>1712.5597798865126</v>
      </c>
      <c r="D9" s="253">
        <v>72.484137256279027</v>
      </c>
      <c r="E9" s="253">
        <v>96.11481424495561</v>
      </c>
      <c r="F9" s="252">
        <v>9</v>
      </c>
    </row>
    <row r="10" spans="1:6">
      <c r="A10" s="251" t="s">
        <v>23</v>
      </c>
      <c r="B10" s="76">
        <v>2369924</v>
      </c>
      <c r="C10" s="246">
        <v>2139.3289423026145</v>
      </c>
      <c r="D10" s="245">
        <v>90.547153163008943</v>
      </c>
      <c r="E10" s="245">
        <v>120.06658471910345</v>
      </c>
      <c r="F10" s="246" t="s">
        <v>160</v>
      </c>
    </row>
    <row r="11" spans="1:6">
      <c r="A11" s="192" t="s">
        <v>22</v>
      </c>
      <c r="B11" s="252">
        <v>1202059</v>
      </c>
      <c r="C11" s="252">
        <v>2718.7508834941245</v>
      </c>
      <c r="D11" s="253">
        <v>115.07120190448308</v>
      </c>
      <c r="E11" s="253">
        <v>152.58576034213723</v>
      </c>
      <c r="F11" s="252">
        <v>2</v>
      </c>
    </row>
    <row r="12" spans="1:6">
      <c r="A12" s="192" t="s">
        <v>21</v>
      </c>
      <c r="B12" s="252">
        <v>615169</v>
      </c>
      <c r="C12" s="252">
        <v>2331.8991986535561</v>
      </c>
      <c r="D12" s="253">
        <v>98.697694275064876</v>
      </c>
      <c r="E12" s="253">
        <v>130.87429761511737</v>
      </c>
      <c r="F12" s="252">
        <v>4</v>
      </c>
    </row>
    <row r="13" spans="1:6">
      <c r="A13" s="192" t="s">
        <v>20</v>
      </c>
      <c r="B13" s="252">
        <v>551892</v>
      </c>
      <c r="C13" s="252">
        <v>1878.403997154614</v>
      </c>
      <c r="D13" s="253">
        <v>79.503498068558415</v>
      </c>
      <c r="E13" s="253">
        <v>105.42256882586717</v>
      </c>
      <c r="F13" s="252">
        <v>7</v>
      </c>
    </row>
    <row r="14" spans="1:6">
      <c r="A14" s="251" t="s">
        <v>19</v>
      </c>
      <c r="B14" s="246">
        <v>2369120</v>
      </c>
      <c r="C14" s="246">
        <v>2369.7088726548545</v>
      </c>
      <c r="D14" s="245">
        <v>100.29798971123756</v>
      </c>
      <c r="E14" s="245">
        <v>132.99630809088481</v>
      </c>
      <c r="F14" s="246" t="s">
        <v>159</v>
      </c>
    </row>
    <row r="15" spans="1:6">
      <c r="A15" s="192" t="s">
        <v>18</v>
      </c>
      <c r="B15" s="252">
        <v>678054</v>
      </c>
      <c r="C15" s="252">
        <v>1702.43418657494</v>
      </c>
      <c r="D15" s="253">
        <v>72.055571255829136</v>
      </c>
      <c r="E15" s="253">
        <v>95.546530713080145</v>
      </c>
      <c r="F15" s="252">
        <v>10</v>
      </c>
    </row>
    <row r="16" spans="1:6">
      <c r="A16" s="192" t="s">
        <v>17</v>
      </c>
      <c r="B16" s="252">
        <v>483252</v>
      </c>
      <c r="C16" s="252">
        <v>1469.085492365803</v>
      </c>
      <c r="D16" s="253">
        <v>62.179081700089711</v>
      </c>
      <c r="E16" s="253">
        <v>82.450189982889441</v>
      </c>
      <c r="F16" s="252">
        <v>17</v>
      </c>
    </row>
    <row r="17" spans="1:6">
      <c r="A17" s="192" t="s">
        <v>16</v>
      </c>
      <c r="B17" s="252">
        <v>385417</v>
      </c>
      <c r="C17" s="252">
        <v>1592.9218535601515</v>
      </c>
      <c r="D17" s="253">
        <v>67.420458910714217</v>
      </c>
      <c r="E17" s="253">
        <v>89.400317501214545</v>
      </c>
      <c r="F17" s="252">
        <v>13</v>
      </c>
    </row>
    <row r="18" spans="1:6">
      <c r="A18" s="251" t="s">
        <v>15</v>
      </c>
      <c r="B18" s="246">
        <v>1546723</v>
      </c>
      <c r="C18" s="246">
        <v>1595.8949162108299</v>
      </c>
      <c r="D18" s="245">
        <v>67.546293864783721</v>
      </c>
      <c r="E18" s="245">
        <v>89.567176122889933</v>
      </c>
      <c r="F18" s="246" t="s">
        <v>158</v>
      </c>
    </row>
    <row r="19" spans="1:6">
      <c r="A19" s="250" t="s">
        <v>14</v>
      </c>
      <c r="B19" s="246">
        <v>6285767</v>
      </c>
      <c r="C19" s="6">
        <v>2043.0034694318983</v>
      </c>
      <c r="D19" s="249">
        <v>86.470175016704658</v>
      </c>
      <c r="E19" s="249">
        <v>114.66046398640711</v>
      </c>
      <c r="F19" s="216"/>
    </row>
    <row r="20" spans="1:6">
      <c r="A20" s="192" t="s">
        <v>13</v>
      </c>
      <c r="B20" s="252">
        <v>1128729</v>
      </c>
      <c r="C20" s="252">
        <v>1562.5466350113861</v>
      </c>
      <c r="D20" s="253">
        <v>66.134826995065652</v>
      </c>
      <c r="E20" s="253">
        <v>87.695554536001168</v>
      </c>
      <c r="F20" s="252">
        <v>15</v>
      </c>
    </row>
    <row r="21" spans="1:6">
      <c r="A21" s="192" t="s">
        <v>12</v>
      </c>
      <c r="B21" s="252">
        <v>520466</v>
      </c>
      <c r="C21" s="252">
        <v>1625.57742220612</v>
      </c>
      <c r="D21" s="253">
        <v>68.802606703577297</v>
      </c>
      <c r="E21" s="253">
        <v>91.233061649088114</v>
      </c>
      <c r="F21" s="252">
        <v>12</v>
      </c>
    </row>
    <row r="22" spans="1:6">
      <c r="A22" s="192" t="s">
        <v>11</v>
      </c>
      <c r="B22" s="252">
        <v>250064</v>
      </c>
      <c r="C22" s="252">
        <v>1168.9221089437051</v>
      </c>
      <c r="D22" s="253">
        <v>49.474658684434019</v>
      </c>
      <c r="E22" s="253">
        <v>65.603976391055497</v>
      </c>
      <c r="F22" s="252">
        <v>20</v>
      </c>
    </row>
    <row r="23" spans="1:6">
      <c r="A23" s="251" t="s">
        <v>10</v>
      </c>
      <c r="B23" s="246">
        <v>1899259</v>
      </c>
      <c r="C23" s="246">
        <v>1511.5892603454929</v>
      </c>
      <c r="D23" s="245">
        <v>63.978054786070416</v>
      </c>
      <c r="E23" s="245">
        <v>84.835649347320683</v>
      </c>
      <c r="F23" s="246" t="s">
        <v>157</v>
      </c>
    </row>
    <row r="24" spans="1:6">
      <c r="A24" s="192" t="s">
        <v>156</v>
      </c>
      <c r="B24" s="252">
        <v>927749</v>
      </c>
      <c r="C24" s="252">
        <v>1697.6225025114411</v>
      </c>
      <c r="D24" s="253">
        <v>71.851916602608441</v>
      </c>
      <c r="E24" s="253">
        <v>95.276482259647892</v>
      </c>
      <c r="F24" s="252">
        <v>11</v>
      </c>
    </row>
    <row r="25" spans="1:6">
      <c r="A25" s="192" t="s">
        <v>8</v>
      </c>
      <c r="B25" s="252">
        <v>625128</v>
      </c>
      <c r="C25" s="252">
        <v>1541.9002681123852</v>
      </c>
      <c r="D25" s="253">
        <v>65.260968978704994</v>
      </c>
      <c r="E25" s="253">
        <v>86.536808580013471</v>
      </c>
      <c r="F25" s="252">
        <v>16</v>
      </c>
    </row>
    <row r="26" spans="1:6">
      <c r="A26" s="192" t="s">
        <v>7</v>
      </c>
      <c r="B26" s="252">
        <v>725510</v>
      </c>
      <c r="C26" s="252">
        <v>1256.7002157406678</v>
      </c>
      <c r="D26" s="253">
        <v>53.18986933920543</v>
      </c>
      <c r="E26" s="253">
        <v>70.530389196407626</v>
      </c>
      <c r="F26" s="252">
        <v>19</v>
      </c>
    </row>
    <row r="27" spans="1:6">
      <c r="A27" s="251" t="s">
        <v>6</v>
      </c>
      <c r="B27" s="246">
        <v>2278387</v>
      </c>
      <c r="C27" s="246">
        <v>1489.8823892529588</v>
      </c>
      <c r="D27" s="245">
        <v>63.059310902116849</v>
      </c>
      <c r="E27" s="245">
        <v>83.617384205629477</v>
      </c>
      <c r="F27" s="246" t="s">
        <v>155</v>
      </c>
    </row>
    <row r="28" spans="1:6">
      <c r="A28" s="192" t="s">
        <v>154</v>
      </c>
      <c r="B28" s="252">
        <v>841794</v>
      </c>
      <c r="C28" s="252">
        <v>1567.3647677423678</v>
      </c>
      <c r="D28" s="253">
        <v>66.338754588305406</v>
      </c>
      <c r="E28" s="253">
        <v>87.965964911092726</v>
      </c>
      <c r="F28" s="252">
        <v>14</v>
      </c>
    </row>
    <row r="29" spans="1:6">
      <c r="A29" s="192" t="s">
        <v>4</v>
      </c>
      <c r="B29" s="252">
        <v>521951</v>
      </c>
      <c r="C29" s="252">
        <v>1359.1819144129774</v>
      </c>
      <c r="D29" s="253">
        <v>57.527409902789486</v>
      </c>
      <c r="E29" s="253">
        <v>76.282018743639725</v>
      </c>
      <c r="F29" s="252">
        <v>18</v>
      </c>
    </row>
    <row r="30" spans="1:6">
      <c r="A30" s="192" t="s">
        <v>3</v>
      </c>
      <c r="B30" s="252">
        <v>738845</v>
      </c>
      <c r="C30" s="252">
        <v>1743.9244880425238</v>
      </c>
      <c r="D30" s="253">
        <v>73.811649345307586</v>
      </c>
      <c r="E30" s="253">
        <v>97.87511081017216</v>
      </c>
      <c r="F30" s="252">
        <v>8</v>
      </c>
    </row>
    <row r="31" spans="1:6">
      <c r="A31" s="251" t="s">
        <v>2</v>
      </c>
      <c r="B31" s="246">
        <v>2102590</v>
      </c>
      <c r="C31" s="246">
        <v>1563.5400303027486</v>
      </c>
      <c r="D31" s="245">
        <v>66.176872476627551</v>
      </c>
      <c r="E31" s="245">
        <v>87.751307336588042</v>
      </c>
      <c r="F31" s="246" t="s">
        <v>153</v>
      </c>
    </row>
    <row r="32" spans="1:6">
      <c r="A32" s="250" t="s">
        <v>1</v>
      </c>
      <c r="B32" s="246">
        <v>6280236</v>
      </c>
      <c r="C32" s="6">
        <v>1520.4663298363114</v>
      </c>
      <c r="D32" s="249">
        <v>64.35377698331169</v>
      </c>
      <c r="E32" s="249">
        <v>85.333861377738756</v>
      </c>
      <c r="F32" s="248"/>
    </row>
    <row r="33" spans="1:6">
      <c r="A33" s="247" t="s">
        <v>152</v>
      </c>
      <c r="B33" s="246">
        <v>23795306</v>
      </c>
      <c r="C33" s="246">
        <v>2362.6683640194119</v>
      </c>
      <c r="D33" s="245">
        <v>100</v>
      </c>
      <c r="E33" s="245">
        <v>132.60117024656944</v>
      </c>
      <c r="F33" s="244"/>
    </row>
  </sheetData>
  <mergeCells count="4">
    <mergeCell ref="C2:E2"/>
    <mergeCell ref="A2:A3"/>
    <mergeCell ref="B2:B3"/>
    <mergeCell ref="F2:F3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27E52-3D3F-4FB7-8F07-209401992EF9}">
  <sheetPr codeName="Munka21"/>
  <dimension ref="A1:H33"/>
  <sheetViews>
    <sheetView zoomScaleNormal="100" workbookViewId="0"/>
  </sheetViews>
  <sheetFormatPr defaultRowHeight="11.25"/>
  <cols>
    <col min="1" max="1" width="21.140625" style="258" customWidth="1"/>
    <col min="2" max="8" width="9.28515625" style="258" customWidth="1"/>
    <col min="9" max="16384" width="9.140625" style="258"/>
  </cols>
  <sheetData>
    <row r="1" spans="1:8" s="268" customFormat="1" ht="12" thickBot="1">
      <c r="A1" s="270" t="s">
        <v>176</v>
      </c>
      <c r="B1" s="269"/>
      <c r="C1" s="269"/>
      <c r="D1" s="269"/>
      <c r="E1" s="269"/>
      <c r="F1" s="269"/>
      <c r="G1" s="269"/>
      <c r="H1" s="269"/>
    </row>
    <row r="2" spans="1:8" s="264" customFormat="1" ht="56.25">
      <c r="A2" s="267" t="s">
        <v>37</v>
      </c>
      <c r="B2" s="266" t="s">
        <v>175</v>
      </c>
      <c r="C2" s="266" t="s">
        <v>174</v>
      </c>
      <c r="D2" s="266" t="s">
        <v>173</v>
      </c>
      <c r="E2" s="266" t="s">
        <v>172</v>
      </c>
      <c r="F2" s="266" t="s">
        <v>171</v>
      </c>
      <c r="G2" s="266" t="s">
        <v>170</v>
      </c>
      <c r="H2" s="265" t="s">
        <v>0</v>
      </c>
    </row>
    <row r="3" spans="1:8">
      <c r="A3" s="51" t="s">
        <v>44</v>
      </c>
      <c r="B3" s="261">
        <v>212536</v>
      </c>
      <c r="C3" s="261">
        <v>142909</v>
      </c>
      <c r="D3" s="261">
        <v>355445</v>
      </c>
      <c r="E3" s="261">
        <v>1412</v>
      </c>
      <c r="F3" s="261">
        <v>18759</v>
      </c>
      <c r="G3" s="263">
        <v>39</v>
      </c>
      <c r="H3" s="261">
        <v>375655</v>
      </c>
    </row>
    <row r="4" spans="1:8">
      <c r="A4" s="51" t="s">
        <v>28</v>
      </c>
      <c r="B4" s="261">
        <v>68211</v>
      </c>
      <c r="C4" s="261">
        <v>70382</v>
      </c>
      <c r="D4" s="261">
        <v>138593</v>
      </c>
      <c r="E4" s="261">
        <v>1252</v>
      </c>
      <c r="F4" s="261">
        <v>6877</v>
      </c>
      <c r="G4" s="263">
        <v>7</v>
      </c>
      <c r="H4" s="261">
        <v>146729</v>
      </c>
    </row>
    <row r="5" spans="1:8">
      <c r="A5" s="47" t="s">
        <v>27</v>
      </c>
      <c r="B5" s="259">
        <v>280747</v>
      </c>
      <c r="C5" s="259">
        <v>213291</v>
      </c>
      <c r="D5" s="259">
        <v>494038</v>
      </c>
      <c r="E5" s="259">
        <v>2664</v>
      </c>
      <c r="F5" s="259">
        <v>25636</v>
      </c>
      <c r="G5" s="260">
        <v>46</v>
      </c>
      <c r="H5" s="259">
        <v>522384</v>
      </c>
    </row>
    <row r="6" spans="1:8">
      <c r="A6" s="51" t="s">
        <v>26</v>
      </c>
      <c r="B6" s="261">
        <v>17302</v>
      </c>
      <c r="C6" s="261">
        <v>28286</v>
      </c>
      <c r="D6" s="261">
        <v>45588</v>
      </c>
      <c r="E6" s="263">
        <v>515</v>
      </c>
      <c r="F6" s="261">
        <v>2486</v>
      </c>
      <c r="G6" s="263">
        <v>5</v>
      </c>
      <c r="H6" s="261">
        <v>48594</v>
      </c>
    </row>
    <row r="7" spans="1:8">
      <c r="A7" s="51" t="s">
        <v>25</v>
      </c>
      <c r="B7" s="261">
        <v>13611</v>
      </c>
      <c r="C7" s="261">
        <v>20074</v>
      </c>
      <c r="D7" s="261">
        <v>33685</v>
      </c>
      <c r="E7" s="263">
        <v>426</v>
      </c>
      <c r="F7" s="261">
        <v>2089</v>
      </c>
      <c r="G7" s="263">
        <v>3</v>
      </c>
      <c r="H7" s="261">
        <v>36203</v>
      </c>
    </row>
    <row r="8" spans="1:8">
      <c r="A8" s="51" t="s">
        <v>24</v>
      </c>
      <c r="B8" s="261">
        <v>13084</v>
      </c>
      <c r="C8" s="261">
        <v>29332</v>
      </c>
      <c r="D8" s="261">
        <v>42416</v>
      </c>
      <c r="E8" s="263">
        <v>672</v>
      </c>
      <c r="F8" s="261">
        <v>3485</v>
      </c>
      <c r="G8" s="263">
        <v>7</v>
      </c>
      <c r="H8" s="261">
        <v>46580</v>
      </c>
    </row>
    <row r="9" spans="1:8">
      <c r="A9" s="49" t="s">
        <v>23</v>
      </c>
      <c r="B9" s="259">
        <v>43997</v>
      </c>
      <c r="C9" s="259">
        <v>77692</v>
      </c>
      <c r="D9" s="259">
        <v>121689</v>
      </c>
      <c r="E9" s="259">
        <v>1613</v>
      </c>
      <c r="F9" s="259">
        <v>8060</v>
      </c>
      <c r="G9" s="260">
        <v>15</v>
      </c>
      <c r="H9" s="259">
        <v>131377</v>
      </c>
    </row>
    <row r="10" spans="1:8">
      <c r="A10" s="51" t="s">
        <v>22</v>
      </c>
      <c r="B10" s="261">
        <v>19618</v>
      </c>
      <c r="C10" s="261">
        <v>32654</v>
      </c>
      <c r="D10" s="261">
        <v>52272</v>
      </c>
      <c r="E10" s="263">
        <v>688</v>
      </c>
      <c r="F10" s="261">
        <v>3193</v>
      </c>
      <c r="G10" s="263">
        <v>4</v>
      </c>
      <c r="H10" s="261">
        <v>56157</v>
      </c>
    </row>
    <row r="11" spans="1:8">
      <c r="A11" s="51" t="s">
        <v>21</v>
      </c>
      <c r="B11" s="261">
        <v>9323</v>
      </c>
      <c r="C11" s="261">
        <v>19851</v>
      </c>
      <c r="D11" s="261">
        <v>29174</v>
      </c>
      <c r="E11" s="263">
        <v>617</v>
      </c>
      <c r="F11" s="261">
        <v>2181</v>
      </c>
      <c r="G11" s="263">
        <v>6</v>
      </c>
      <c r="H11" s="261">
        <v>31978</v>
      </c>
    </row>
    <row r="12" spans="1:8">
      <c r="A12" s="51" t="s">
        <v>20</v>
      </c>
      <c r="B12" s="261">
        <v>11703</v>
      </c>
      <c r="C12" s="261">
        <v>25386</v>
      </c>
      <c r="D12" s="261">
        <v>37089</v>
      </c>
      <c r="E12" s="263">
        <v>736</v>
      </c>
      <c r="F12" s="261">
        <v>2487</v>
      </c>
      <c r="G12" s="263">
        <v>3</v>
      </c>
      <c r="H12" s="261">
        <v>40315</v>
      </c>
    </row>
    <row r="13" spans="1:8">
      <c r="A13" s="49" t="s">
        <v>19</v>
      </c>
      <c r="B13" s="259">
        <v>40644</v>
      </c>
      <c r="C13" s="259">
        <v>77891</v>
      </c>
      <c r="D13" s="259">
        <v>118535</v>
      </c>
      <c r="E13" s="259">
        <v>2041</v>
      </c>
      <c r="F13" s="259">
        <v>7861</v>
      </c>
      <c r="G13" s="260">
        <v>13</v>
      </c>
      <c r="H13" s="259">
        <v>128450</v>
      </c>
    </row>
    <row r="14" spans="1:8">
      <c r="A14" s="51" t="s">
        <v>18</v>
      </c>
      <c r="B14" s="261">
        <v>17891</v>
      </c>
      <c r="C14" s="261">
        <v>27963</v>
      </c>
      <c r="D14" s="261">
        <v>45854</v>
      </c>
      <c r="E14" s="261">
        <v>775</v>
      </c>
      <c r="F14" s="261">
        <v>3169</v>
      </c>
      <c r="G14" s="263">
        <v>8</v>
      </c>
      <c r="H14" s="261">
        <v>49806</v>
      </c>
    </row>
    <row r="15" spans="1:8">
      <c r="A15" s="51" t="s">
        <v>17</v>
      </c>
      <c r="B15" s="261">
        <v>10579</v>
      </c>
      <c r="C15" s="261">
        <v>27942</v>
      </c>
      <c r="D15" s="261">
        <v>38521</v>
      </c>
      <c r="E15" s="263">
        <v>712</v>
      </c>
      <c r="F15" s="261">
        <v>2940</v>
      </c>
      <c r="G15" s="263">
        <v>2</v>
      </c>
      <c r="H15" s="261">
        <v>42175</v>
      </c>
    </row>
    <row r="16" spans="1:8">
      <c r="A16" s="51" t="s">
        <v>16</v>
      </c>
      <c r="B16" s="261">
        <v>7657</v>
      </c>
      <c r="C16" s="261">
        <v>16733</v>
      </c>
      <c r="D16" s="261">
        <v>24390</v>
      </c>
      <c r="E16" s="263">
        <v>445</v>
      </c>
      <c r="F16" s="261">
        <v>2067</v>
      </c>
      <c r="G16" s="263">
        <v>5</v>
      </c>
      <c r="H16" s="261">
        <v>26907</v>
      </c>
    </row>
    <row r="17" spans="1:8" ht="12" customHeight="1">
      <c r="A17" s="49" t="s">
        <v>15</v>
      </c>
      <c r="B17" s="259">
        <v>36127</v>
      </c>
      <c r="C17" s="259">
        <v>72638</v>
      </c>
      <c r="D17" s="259">
        <v>108765</v>
      </c>
      <c r="E17" s="259">
        <v>1932</v>
      </c>
      <c r="F17" s="259">
        <v>8176</v>
      </c>
      <c r="G17" s="260">
        <v>15</v>
      </c>
      <c r="H17" s="259">
        <v>118888</v>
      </c>
    </row>
    <row r="18" spans="1:8">
      <c r="A18" s="47" t="s">
        <v>14</v>
      </c>
      <c r="B18" s="259">
        <f t="shared" ref="B18:H18" si="0">SUM(B17,B13,B9)</f>
        <v>120768</v>
      </c>
      <c r="C18" s="259">
        <f t="shared" si="0"/>
        <v>228221</v>
      </c>
      <c r="D18" s="259">
        <f t="shared" si="0"/>
        <v>348989</v>
      </c>
      <c r="E18" s="259">
        <f t="shared" si="0"/>
        <v>5586</v>
      </c>
      <c r="F18" s="259">
        <f t="shared" si="0"/>
        <v>24097</v>
      </c>
      <c r="G18" s="259">
        <f t="shared" si="0"/>
        <v>43</v>
      </c>
      <c r="H18" s="259">
        <f t="shared" si="0"/>
        <v>378715</v>
      </c>
    </row>
    <row r="19" spans="1:8">
      <c r="A19" s="51" t="s">
        <v>13</v>
      </c>
      <c r="B19" s="261">
        <v>21907</v>
      </c>
      <c r="C19" s="261">
        <v>33915</v>
      </c>
      <c r="D19" s="261">
        <v>55822</v>
      </c>
      <c r="E19" s="261">
        <v>1195</v>
      </c>
      <c r="F19" s="261">
        <v>5224</v>
      </c>
      <c r="G19" s="261">
        <v>6</v>
      </c>
      <c r="H19" s="261">
        <v>62247</v>
      </c>
    </row>
    <row r="20" spans="1:8">
      <c r="A20" s="51" t="s">
        <v>12</v>
      </c>
      <c r="B20" s="261">
        <v>9898</v>
      </c>
      <c r="C20" s="261">
        <v>20860</v>
      </c>
      <c r="D20" s="261">
        <v>30758</v>
      </c>
      <c r="E20" s="261">
        <v>548</v>
      </c>
      <c r="F20" s="261">
        <v>2361</v>
      </c>
      <c r="G20" s="263">
        <v>2</v>
      </c>
      <c r="H20" s="261">
        <v>33669</v>
      </c>
    </row>
    <row r="21" spans="1:8">
      <c r="A21" s="51" t="s">
        <v>11</v>
      </c>
      <c r="B21" s="261">
        <v>5352</v>
      </c>
      <c r="C21" s="261">
        <v>10923</v>
      </c>
      <c r="D21" s="261">
        <v>16275</v>
      </c>
      <c r="E21" s="263">
        <v>493</v>
      </c>
      <c r="F21" s="261">
        <v>1615</v>
      </c>
      <c r="G21" s="263">
        <v>2</v>
      </c>
      <c r="H21" s="261">
        <v>18385</v>
      </c>
    </row>
    <row r="22" spans="1:8">
      <c r="A22" s="49" t="s">
        <v>10</v>
      </c>
      <c r="B22" s="259">
        <v>37157</v>
      </c>
      <c r="C22" s="259">
        <v>65698</v>
      </c>
      <c r="D22" s="259">
        <v>102855</v>
      </c>
      <c r="E22" s="259">
        <v>2236</v>
      </c>
      <c r="F22" s="259">
        <v>9200</v>
      </c>
      <c r="G22" s="260">
        <v>10</v>
      </c>
      <c r="H22" s="259">
        <v>114301</v>
      </c>
    </row>
    <row r="23" spans="1:8">
      <c r="A23" s="51" t="s">
        <v>9</v>
      </c>
      <c r="B23" s="261">
        <v>19340</v>
      </c>
      <c r="C23" s="261">
        <v>32224</v>
      </c>
      <c r="D23" s="261">
        <v>51564</v>
      </c>
      <c r="E23" s="261">
        <v>531</v>
      </c>
      <c r="F23" s="261">
        <v>3632</v>
      </c>
      <c r="G23" s="263">
        <v>7</v>
      </c>
      <c r="H23" s="261">
        <v>55734</v>
      </c>
    </row>
    <row r="24" spans="1:8">
      <c r="A24" s="51" t="s">
        <v>8</v>
      </c>
      <c r="B24" s="261">
        <v>10984</v>
      </c>
      <c r="C24" s="261">
        <v>21689</v>
      </c>
      <c r="D24" s="261">
        <v>32673</v>
      </c>
      <c r="E24" s="263">
        <v>496</v>
      </c>
      <c r="F24" s="261">
        <v>2431</v>
      </c>
      <c r="G24" s="263">
        <v>4</v>
      </c>
      <c r="H24" s="261">
        <v>35604</v>
      </c>
    </row>
    <row r="25" spans="1:8">
      <c r="A25" s="51" t="s">
        <v>7</v>
      </c>
      <c r="B25" s="261">
        <v>16972</v>
      </c>
      <c r="C25" s="261">
        <v>34771</v>
      </c>
      <c r="D25" s="261">
        <v>51743</v>
      </c>
      <c r="E25" s="263">
        <v>912</v>
      </c>
      <c r="F25" s="261">
        <v>3398</v>
      </c>
      <c r="G25" s="263">
        <v>7</v>
      </c>
      <c r="H25" s="261">
        <v>56060</v>
      </c>
    </row>
    <row r="26" spans="1:8">
      <c r="A26" s="49" t="s">
        <v>6</v>
      </c>
      <c r="B26" s="259">
        <v>47296</v>
      </c>
      <c r="C26" s="259">
        <v>88684</v>
      </c>
      <c r="D26" s="259">
        <v>135980</v>
      </c>
      <c r="E26" s="259">
        <v>1939</v>
      </c>
      <c r="F26" s="259">
        <v>9461</v>
      </c>
      <c r="G26" s="260">
        <v>18</v>
      </c>
      <c r="H26" s="259">
        <v>147398</v>
      </c>
    </row>
    <row r="27" spans="1:8">
      <c r="A27" s="51" t="s">
        <v>5</v>
      </c>
      <c r="B27" s="261">
        <v>20490</v>
      </c>
      <c r="C27" s="261">
        <v>39724</v>
      </c>
      <c r="D27" s="261">
        <v>60214</v>
      </c>
      <c r="E27" s="261">
        <v>513</v>
      </c>
      <c r="F27" s="261">
        <v>3578</v>
      </c>
      <c r="G27" s="263">
        <v>1</v>
      </c>
      <c r="H27" s="261">
        <v>64306</v>
      </c>
    </row>
    <row r="28" spans="1:8">
      <c r="A28" s="51" t="s">
        <v>4</v>
      </c>
      <c r="B28" s="261">
        <v>8966</v>
      </c>
      <c r="C28" s="261">
        <v>27566</v>
      </c>
      <c r="D28" s="261">
        <v>36532</v>
      </c>
      <c r="E28" s="263">
        <v>414</v>
      </c>
      <c r="F28" s="261">
        <v>2622</v>
      </c>
      <c r="G28" s="263">
        <v>5</v>
      </c>
      <c r="H28" s="261">
        <v>39573</v>
      </c>
    </row>
    <row r="29" spans="1:8">
      <c r="A29" s="51" t="s">
        <v>3</v>
      </c>
      <c r="B29" s="261">
        <v>15452</v>
      </c>
      <c r="C29" s="261">
        <v>37480</v>
      </c>
      <c r="D29" s="261">
        <v>52932</v>
      </c>
      <c r="E29" s="263">
        <v>411</v>
      </c>
      <c r="F29" s="261">
        <v>3095</v>
      </c>
      <c r="G29" s="263">
        <v>3</v>
      </c>
      <c r="H29" s="261">
        <v>56441</v>
      </c>
    </row>
    <row r="30" spans="1:8">
      <c r="A30" s="49" t="s">
        <v>2</v>
      </c>
      <c r="B30" s="259">
        <v>44908</v>
      </c>
      <c r="C30" s="259">
        <v>104770</v>
      </c>
      <c r="D30" s="259">
        <v>149678</v>
      </c>
      <c r="E30" s="259">
        <v>1338</v>
      </c>
      <c r="F30" s="259">
        <v>9295</v>
      </c>
      <c r="G30" s="260">
        <v>9</v>
      </c>
      <c r="H30" s="259">
        <v>160320</v>
      </c>
    </row>
    <row r="31" spans="1:8">
      <c r="A31" s="47" t="s">
        <v>1</v>
      </c>
      <c r="B31" s="259">
        <f t="shared" ref="B31:H31" si="1">SUM(B30,B26,B22)</f>
        <v>129361</v>
      </c>
      <c r="C31" s="259">
        <f t="shared" si="1"/>
        <v>259152</v>
      </c>
      <c r="D31" s="259">
        <f t="shared" si="1"/>
        <v>388513</v>
      </c>
      <c r="E31" s="259">
        <f t="shared" si="1"/>
        <v>5513</v>
      </c>
      <c r="F31" s="259">
        <f t="shared" si="1"/>
        <v>27956</v>
      </c>
      <c r="G31" s="259">
        <f t="shared" si="1"/>
        <v>37</v>
      </c>
      <c r="H31" s="259">
        <f t="shared" si="1"/>
        <v>422019</v>
      </c>
    </row>
    <row r="32" spans="1:8">
      <c r="A32" s="262" t="s">
        <v>169</v>
      </c>
      <c r="B32" s="261">
        <v>233</v>
      </c>
      <c r="C32" s="261">
        <v>1931</v>
      </c>
      <c r="D32" s="261">
        <v>2164</v>
      </c>
      <c r="E32" s="261" t="s">
        <v>29</v>
      </c>
      <c r="F32" s="261">
        <v>62</v>
      </c>
      <c r="G32" s="261" t="s">
        <v>29</v>
      </c>
      <c r="H32" s="261">
        <v>2226</v>
      </c>
    </row>
    <row r="33" spans="1:8">
      <c r="A33" s="45" t="s">
        <v>0</v>
      </c>
      <c r="B33" s="259">
        <v>531109</v>
      </c>
      <c r="C33" s="259">
        <v>702595</v>
      </c>
      <c r="D33" s="259">
        <v>1233704</v>
      </c>
      <c r="E33" s="259">
        <v>13763</v>
      </c>
      <c r="F33" s="259">
        <v>77751</v>
      </c>
      <c r="G33" s="260">
        <v>126</v>
      </c>
      <c r="H33" s="259">
        <v>1325344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BF4B2-EB4C-41BD-9CE9-F42580805FEE}">
  <sheetPr codeName="Munka22"/>
  <dimension ref="A1:E35"/>
  <sheetViews>
    <sheetView zoomScaleNormal="100" workbookViewId="0"/>
  </sheetViews>
  <sheetFormatPr defaultRowHeight="11.25"/>
  <cols>
    <col min="1" max="1" width="22.85546875" style="186" customWidth="1"/>
    <col min="2" max="5" width="16.28515625" style="186" customWidth="1"/>
    <col min="6" max="16384" width="9.140625" style="201"/>
  </cols>
  <sheetData>
    <row r="1" spans="1:5" ht="12" thickBot="1">
      <c r="A1" s="280" t="s">
        <v>184</v>
      </c>
      <c r="B1" s="279"/>
      <c r="C1" s="279"/>
      <c r="D1" s="279"/>
      <c r="E1" s="279"/>
    </row>
    <row r="2" spans="1:5">
      <c r="A2" s="1025" t="s">
        <v>37</v>
      </c>
      <c r="B2" s="1043" t="s">
        <v>183</v>
      </c>
      <c r="C2" s="1015" t="s">
        <v>182</v>
      </c>
      <c r="D2" s="1024"/>
      <c r="E2" s="993" t="s">
        <v>181</v>
      </c>
    </row>
    <row r="3" spans="1:5">
      <c r="A3" s="1041"/>
      <c r="B3" s="1044"/>
      <c r="C3" s="1045" t="s">
        <v>180</v>
      </c>
      <c r="D3" s="255" t="s">
        <v>179</v>
      </c>
      <c r="E3" s="1036"/>
    </row>
    <row r="4" spans="1:5" ht="33.75">
      <c r="A4" s="1041"/>
      <c r="B4" s="1044"/>
      <c r="C4" s="1044"/>
      <c r="D4" s="278" t="s">
        <v>178</v>
      </c>
      <c r="E4" s="1036"/>
    </row>
    <row r="5" spans="1:5">
      <c r="A5" s="1042"/>
      <c r="B5" s="1038" t="s">
        <v>177</v>
      </c>
      <c r="C5" s="1039"/>
      <c r="D5" s="1040"/>
      <c r="E5" s="1037"/>
    </row>
    <row r="6" spans="1:5">
      <c r="A6" s="276" t="s">
        <v>44</v>
      </c>
      <c r="B6" s="275">
        <v>2225486.0987310852</v>
      </c>
      <c r="C6" s="275">
        <v>254954</v>
      </c>
      <c r="D6" s="275">
        <v>84214</v>
      </c>
      <c r="E6" s="275">
        <v>1309716.1766000928</v>
      </c>
    </row>
    <row r="7" spans="1:5">
      <c r="A7" s="186" t="s">
        <v>28</v>
      </c>
      <c r="B7" s="275">
        <v>386470.74506782356</v>
      </c>
      <c r="C7" s="275">
        <v>35945</v>
      </c>
      <c r="D7" s="275">
        <v>35468</v>
      </c>
      <c r="E7" s="275">
        <v>325919.74520492635</v>
      </c>
    </row>
    <row r="8" spans="1:5">
      <c r="A8" s="273" t="s">
        <v>27</v>
      </c>
      <c r="B8" s="271">
        <v>2611956.8437989084</v>
      </c>
      <c r="C8" s="271">
        <v>290899</v>
      </c>
      <c r="D8" s="271">
        <v>119682</v>
      </c>
      <c r="E8" s="271">
        <v>905358.44270191167</v>
      </c>
    </row>
    <row r="9" spans="1:5">
      <c r="A9" s="276" t="s">
        <v>26</v>
      </c>
      <c r="B9" s="275">
        <v>370295.88913356111</v>
      </c>
      <c r="C9" s="275">
        <v>17526</v>
      </c>
      <c r="D9" s="275">
        <v>16458</v>
      </c>
      <c r="E9" s="275">
        <v>863881.48882648256</v>
      </c>
    </row>
    <row r="10" spans="1:5">
      <c r="A10" s="276" t="s">
        <v>25</v>
      </c>
      <c r="B10" s="275">
        <v>220380.72675534699</v>
      </c>
      <c r="C10" s="275">
        <v>11274</v>
      </c>
      <c r="D10" s="275">
        <v>11153</v>
      </c>
      <c r="E10" s="275">
        <v>699970.22882943868</v>
      </c>
    </row>
    <row r="11" spans="1:5">
      <c r="A11" s="276" t="s">
        <v>24</v>
      </c>
      <c r="B11" s="275">
        <v>97443.132744660688</v>
      </c>
      <c r="C11" s="275">
        <v>12101</v>
      </c>
      <c r="D11" s="275">
        <v>10883</v>
      </c>
      <c r="E11" s="275">
        <v>268687.82518387784</v>
      </c>
    </row>
    <row r="12" spans="1:5">
      <c r="A12" s="274" t="s">
        <v>23</v>
      </c>
      <c r="B12" s="271">
        <v>688119.74863356876</v>
      </c>
      <c r="C12" s="271">
        <v>40901</v>
      </c>
      <c r="D12" s="271">
        <v>38494</v>
      </c>
      <c r="E12" s="271">
        <v>622086.5097921514</v>
      </c>
    </row>
    <row r="13" spans="1:5">
      <c r="A13" s="276" t="s">
        <v>22</v>
      </c>
      <c r="B13" s="275">
        <v>231042.61891836874</v>
      </c>
      <c r="C13" s="275">
        <v>13012</v>
      </c>
      <c r="D13" s="275">
        <v>11199</v>
      </c>
      <c r="E13" s="275">
        <v>520922.37866183434</v>
      </c>
    </row>
    <row r="14" spans="1:5">
      <c r="A14" s="276" t="s">
        <v>21</v>
      </c>
      <c r="B14" s="275">
        <v>94866.421416798185</v>
      </c>
      <c r="C14" s="275">
        <v>9647</v>
      </c>
      <c r="D14" s="275">
        <v>9030</v>
      </c>
      <c r="E14" s="275">
        <v>361307.80082874343</v>
      </c>
    </row>
    <row r="15" spans="1:5">
      <c r="A15" s="276" t="s">
        <v>20</v>
      </c>
      <c r="B15" s="275">
        <v>59102.567038855457</v>
      </c>
      <c r="C15" s="275">
        <v>11427</v>
      </c>
      <c r="D15" s="275">
        <v>11366</v>
      </c>
      <c r="E15" s="275">
        <v>202017.92801793627</v>
      </c>
    </row>
    <row r="16" spans="1:5">
      <c r="A16" s="274" t="s">
        <v>19</v>
      </c>
      <c r="B16" s="271">
        <v>385011.60737402237</v>
      </c>
      <c r="C16" s="271">
        <v>34086</v>
      </c>
      <c r="D16" s="271">
        <v>31595</v>
      </c>
      <c r="E16" s="271">
        <v>385531.68962332426</v>
      </c>
    </row>
    <row r="17" spans="1:5">
      <c r="A17" s="276" t="s">
        <v>18</v>
      </c>
      <c r="B17" s="275">
        <v>94241.718728589651</v>
      </c>
      <c r="C17" s="275">
        <v>16287</v>
      </c>
      <c r="D17" s="275">
        <v>12396</v>
      </c>
      <c r="E17" s="275">
        <v>237131.42318679712</v>
      </c>
    </row>
    <row r="18" spans="1:5">
      <c r="A18" s="276" t="s">
        <v>17</v>
      </c>
      <c r="B18" s="275">
        <v>85951.299839990184</v>
      </c>
      <c r="C18" s="275">
        <v>12654</v>
      </c>
      <c r="D18" s="275">
        <v>12199</v>
      </c>
      <c r="E18" s="275">
        <v>263041.06940871029</v>
      </c>
    </row>
    <row r="19" spans="1:5">
      <c r="A19" s="276" t="s">
        <v>16</v>
      </c>
      <c r="B19" s="275">
        <v>48209.969326711129</v>
      </c>
      <c r="C19" s="275">
        <v>6953</v>
      </c>
      <c r="D19" s="275">
        <v>6887</v>
      </c>
      <c r="E19" s="275">
        <v>201127.11912319672</v>
      </c>
    </row>
    <row r="20" spans="1:5">
      <c r="A20" s="274" t="s">
        <v>15</v>
      </c>
      <c r="B20" s="271">
        <v>228402.98789529101</v>
      </c>
      <c r="C20" s="271">
        <v>35894</v>
      </c>
      <c r="D20" s="271">
        <v>31482</v>
      </c>
      <c r="E20" s="271">
        <v>236961.31988559919</v>
      </c>
    </row>
    <row r="21" spans="1:5">
      <c r="A21" s="273" t="s">
        <v>14</v>
      </c>
      <c r="B21" s="271">
        <v>1301534.3439028822</v>
      </c>
      <c r="C21" s="271">
        <v>110881</v>
      </c>
      <c r="D21" s="271">
        <v>101571</v>
      </c>
      <c r="E21" s="271">
        <v>424134.64278895053</v>
      </c>
    </row>
    <row r="22" spans="1:5">
      <c r="A22" s="276" t="s">
        <v>13</v>
      </c>
      <c r="B22" s="275">
        <v>166795.61775167615</v>
      </c>
      <c r="C22" s="275">
        <v>30939</v>
      </c>
      <c r="D22" s="275">
        <v>27730</v>
      </c>
      <c r="E22" s="275">
        <v>233511.48303521966</v>
      </c>
    </row>
    <row r="23" spans="1:5" s="277" customFormat="1">
      <c r="A23" s="276" t="s">
        <v>12</v>
      </c>
      <c r="B23" s="275">
        <v>90936.936641807872</v>
      </c>
      <c r="C23" s="275">
        <v>17130</v>
      </c>
      <c r="D23" s="275">
        <v>13835</v>
      </c>
      <c r="E23" s="275">
        <v>285815.11169231212</v>
      </c>
    </row>
    <row r="24" spans="1:5" s="277" customFormat="1">
      <c r="A24" s="276" t="s">
        <v>11</v>
      </c>
      <c r="B24" s="275">
        <v>23662.299664876864</v>
      </c>
      <c r="C24" s="275">
        <v>8395</v>
      </c>
      <c r="D24" s="275">
        <v>8351</v>
      </c>
      <c r="E24" s="275">
        <v>111822.44201429479</v>
      </c>
    </row>
    <row r="25" spans="1:5">
      <c r="A25" s="274" t="s">
        <v>10</v>
      </c>
      <c r="B25" s="271">
        <v>281394.85405836091</v>
      </c>
      <c r="C25" s="271">
        <v>56464</v>
      </c>
      <c r="D25" s="271">
        <v>49916</v>
      </c>
      <c r="E25" s="271">
        <v>226189.65075676123</v>
      </c>
    </row>
    <row r="26" spans="1:5">
      <c r="A26" s="276" t="s">
        <v>9</v>
      </c>
      <c r="B26" s="275">
        <v>170916.85778827485</v>
      </c>
      <c r="C26" s="275">
        <v>27837</v>
      </c>
      <c r="D26" s="275">
        <v>18128</v>
      </c>
      <c r="E26" s="275">
        <v>313768.96433093364</v>
      </c>
    </row>
    <row r="27" spans="1:5">
      <c r="A27" s="276" t="s">
        <v>8</v>
      </c>
      <c r="B27" s="275">
        <v>78474</v>
      </c>
      <c r="C27" s="275">
        <v>16838</v>
      </c>
      <c r="D27" s="275">
        <v>15829</v>
      </c>
      <c r="E27" s="275">
        <v>195496</v>
      </c>
    </row>
    <row r="28" spans="1:5">
      <c r="A28" s="276" t="s">
        <v>7</v>
      </c>
      <c r="B28" s="275">
        <v>73549</v>
      </c>
      <c r="C28" s="275">
        <v>20200</v>
      </c>
      <c r="D28" s="275">
        <v>19519</v>
      </c>
      <c r="E28" s="275">
        <v>128237</v>
      </c>
    </row>
    <row r="29" spans="1:5">
      <c r="A29" s="274" t="s">
        <v>6</v>
      </c>
      <c r="B29" s="271">
        <v>322939.8299561998</v>
      </c>
      <c r="C29" s="271">
        <v>64875</v>
      </c>
      <c r="D29" s="271">
        <v>53476</v>
      </c>
      <c r="E29" s="271">
        <v>212506.69057288123</v>
      </c>
    </row>
    <row r="30" spans="1:5">
      <c r="A30" s="276" t="s">
        <v>5</v>
      </c>
      <c r="B30" s="275">
        <v>112343.11580682373</v>
      </c>
      <c r="C30" s="275">
        <v>19236</v>
      </c>
      <c r="D30" s="275">
        <v>18415</v>
      </c>
      <c r="E30" s="275">
        <v>209987.13234920322</v>
      </c>
    </row>
    <row r="31" spans="1:5">
      <c r="A31" s="276" t="s">
        <v>4</v>
      </c>
      <c r="B31" s="275">
        <v>60841.847185162653</v>
      </c>
      <c r="C31" s="275">
        <v>14653</v>
      </c>
      <c r="D31" s="275">
        <v>13677</v>
      </c>
      <c r="E31" s="275">
        <v>160353.18584265269</v>
      </c>
    </row>
    <row r="32" spans="1:5">
      <c r="A32" s="276" t="s">
        <v>3</v>
      </c>
      <c r="B32" s="275">
        <v>99768.165291662197</v>
      </c>
      <c r="C32" s="275">
        <v>28868</v>
      </c>
      <c r="D32" s="275">
        <v>20276</v>
      </c>
      <c r="E32" s="275">
        <v>235332.80329208318</v>
      </c>
    </row>
    <row r="33" spans="1:5">
      <c r="A33" s="274" t="s">
        <v>2</v>
      </c>
      <c r="B33" s="271">
        <v>272953.12828364858</v>
      </c>
      <c r="C33" s="271">
        <v>62757</v>
      </c>
      <c r="D33" s="271">
        <v>52368</v>
      </c>
      <c r="E33" s="271">
        <v>203944.59845053835</v>
      </c>
    </row>
    <row r="34" spans="1:5">
      <c r="A34" s="273" t="s">
        <v>1</v>
      </c>
      <c r="B34" s="271">
        <v>877287.81229820917</v>
      </c>
      <c r="C34" s="271">
        <f>C25+C29+C33</f>
        <v>184096</v>
      </c>
      <c r="D34" s="271">
        <v>155760</v>
      </c>
      <c r="E34" s="271">
        <v>213862.88897068656</v>
      </c>
    </row>
    <row r="35" spans="1:5">
      <c r="A35" s="272" t="s">
        <v>0</v>
      </c>
      <c r="B35" s="271">
        <v>4790779</v>
      </c>
      <c r="C35" s="271">
        <v>585876</v>
      </c>
      <c r="D35" s="271">
        <v>377013</v>
      </c>
      <c r="E35" s="271">
        <v>476420</v>
      </c>
    </row>
  </sheetData>
  <mergeCells count="6">
    <mergeCell ref="E2:E5"/>
    <mergeCell ref="B5:D5"/>
    <mergeCell ref="A2:A5"/>
    <mergeCell ref="B2:B4"/>
    <mergeCell ref="C3:C4"/>
    <mergeCell ref="C2:D2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9CC83-46F1-4199-B7DE-E08E12467652}">
  <sheetPr codeName="Munka23"/>
  <dimension ref="A1:E32"/>
  <sheetViews>
    <sheetView zoomScaleNormal="100" workbookViewId="0"/>
  </sheetViews>
  <sheetFormatPr defaultRowHeight="11.25"/>
  <cols>
    <col min="1" max="1" width="23" style="1" customWidth="1"/>
    <col min="2" max="5" width="16.28515625" style="1" customWidth="1"/>
    <col min="6" max="16384" width="9.140625" style="1"/>
  </cols>
  <sheetData>
    <row r="1" spans="1:5" ht="12" thickBot="1">
      <c r="A1" s="287" t="s">
        <v>189</v>
      </c>
      <c r="B1" s="195"/>
      <c r="C1" s="195"/>
      <c r="D1" s="195"/>
      <c r="E1" s="195"/>
    </row>
    <row r="2" spans="1:5" ht="22.5">
      <c r="A2" s="191" t="s">
        <v>37</v>
      </c>
      <c r="B2" s="190" t="s">
        <v>188</v>
      </c>
      <c r="C2" s="286" t="s">
        <v>187</v>
      </c>
      <c r="D2" s="190" t="s">
        <v>186</v>
      </c>
      <c r="E2" s="286" t="s">
        <v>185</v>
      </c>
    </row>
    <row r="3" spans="1:5">
      <c r="A3" s="285" t="s">
        <v>30</v>
      </c>
      <c r="B3" s="75">
        <v>1199</v>
      </c>
      <c r="C3" s="75">
        <v>26617</v>
      </c>
      <c r="D3" s="75">
        <v>18025</v>
      </c>
      <c r="E3" s="75">
        <v>148080</v>
      </c>
    </row>
    <row r="4" spans="1:5">
      <c r="A4" s="285" t="s">
        <v>28</v>
      </c>
      <c r="B4" s="75">
        <v>175</v>
      </c>
      <c r="C4" s="75">
        <v>2028</v>
      </c>
      <c r="D4" s="75">
        <v>1242</v>
      </c>
      <c r="E4" s="75">
        <v>10681</v>
      </c>
    </row>
    <row r="5" spans="1:5">
      <c r="A5" s="282" t="s">
        <v>27</v>
      </c>
      <c r="B5" s="71">
        <v>1374</v>
      </c>
      <c r="C5" s="71">
        <v>28645</v>
      </c>
      <c r="D5" s="71">
        <v>19267</v>
      </c>
      <c r="E5" s="71">
        <v>158761</v>
      </c>
    </row>
    <row r="6" spans="1:5">
      <c r="A6" s="285" t="s">
        <v>26</v>
      </c>
      <c r="B6" s="75">
        <v>75</v>
      </c>
      <c r="C6" s="75">
        <v>1060</v>
      </c>
      <c r="D6" s="75">
        <v>771</v>
      </c>
      <c r="E6" s="75">
        <v>6276</v>
      </c>
    </row>
    <row r="7" spans="1:5">
      <c r="A7" s="285" t="s">
        <v>25</v>
      </c>
      <c r="B7" s="75">
        <v>27</v>
      </c>
      <c r="C7" s="75">
        <v>342</v>
      </c>
      <c r="D7" s="75">
        <v>182</v>
      </c>
      <c r="E7" s="75">
        <v>633</v>
      </c>
    </row>
    <row r="8" spans="1:5">
      <c r="A8" s="285" t="s">
        <v>24</v>
      </c>
      <c r="B8" s="75">
        <v>84</v>
      </c>
      <c r="C8" s="75">
        <v>1182</v>
      </c>
      <c r="D8" s="75">
        <v>749</v>
      </c>
      <c r="E8" s="75">
        <v>6006</v>
      </c>
    </row>
    <row r="9" spans="1:5">
      <c r="A9" s="283" t="s">
        <v>23</v>
      </c>
      <c r="B9" s="71">
        <v>186</v>
      </c>
      <c r="C9" s="71">
        <v>2584</v>
      </c>
      <c r="D9" s="71">
        <v>1702</v>
      </c>
      <c r="E9" s="71">
        <v>12916</v>
      </c>
    </row>
    <row r="10" spans="1:5">
      <c r="A10" s="285" t="s">
        <v>22</v>
      </c>
      <c r="B10" s="284">
        <v>122</v>
      </c>
      <c r="C10" s="75">
        <v>1761</v>
      </c>
      <c r="D10" s="75">
        <v>1234</v>
      </c>
      <c r="E10" s="75">
        <v>7145</v>
      </c>
    </row>
    <row r="11" spans="1:5">
      <c r="A11" s="285" t="s">
        <v>21</v>
      </c>
      <c r="B11" s="284">
        <v>61</v>
      </c>
      <c r="C11" s="75">
        <v>576</v>
      </c>
      <c r="D11" s="75">
        <v>442</v>
      </c>
      <c r="E11" s="75">
        <v>6670</v>
      </c>
    </row>
    <row r="12" spans="1:5">
      <c r="A12" s="285" t="s">
        <v>20</v>
      </c>
      <c r="B12" s="284">
        <v>33</v>
      </c>
      <c r="C12" s="75">
        <v>345</v>
      </c>
      <c r="D12" s="75">
        <v>187</v>
      </c>
      <c r="E12" s="75">
        <v>1004</v>
      </c>
    </row>
    <row r="13" spans="1:5">
      <c r="A13" s="283" t="s">
        <v>19</v>
      </c>
      <c r="B13" s="71">
        <v>216</v>
      </c>
      <c r="C13" s="71">
        <v>2682</v>
      </c>
      <c r="D13" s="71">
        <v>1863</v>
      </c>
      <c r="E13" s="71">
        <v>14819</v>
      </c>
    </row>
    <row r="14" spans="1:5">
      <c r="A14" s="285" t="s">
        <v>18</v>
      </c>
      <c r="B14" s="284">
        <v>180</v>
      </c>
      <c r="C14" s="75">
        <v>2324</v>
      </c>
      <c r="D14" s="75">
        <v>1923</v>
      </c>
      <c r="E14" s="75">
        <v>4747</v>
      </c>
    </row>
    <row r="15" spans="1:5">
      <c r="A15" s="285" t="s">
        <v>17</v>
      </c>
      <c r="B15" s="284">
        <v>52</v>
      </c>
      <c r="C15" s="75">
        <v>527</v>
      </c>
      <c r="D15" s="75">
        <v>325</v>
      </c>
      <c r="E15" s="75">
        <v>954</v>
      </c>
    </row>
    <row r="16" spans="1:5">
      <c r="A16" s="285" t="s">
        <v>16</v>
      </c>
      <c r="B16" s="284">
        <v>14</v>
      </c>
      <c r="C16" s="75">
        <v>182</v>
      </c>
      <c r="D16" s="75">
        <v>93</v>
      </c>
      <c r="E16" s="75">
        <v>372</v>
      </c>
    </row>
    <row r="17" spans="1:5">
      <c r="A17" s="283" t="s">
        <v>15</v>
      </c>
      <c r="B17" s="71">
        <v>246</v>
      </c>
      <c r="C17" s="71">
        <v>3033</v>
      </c>
      <c r="D17" s="71">
        <v>2341</v>
      </c>
      <c r="E17" s="71">
        <v>6073</v>
      </c>
    </row>
    <row r="18" spans="1:5">
      <c r="A18" s="282" t="s">
        <v>14</v>
      </c>
      <c r="B18" s="71">
        <v>648</v>
      </c>
      <c r="C18" s="71">
        <v>8299</v>
      </c>
      <c r="D18" s="71">
        <v>5906</v>
      </c>
      <c r="E18" s="71">
        <v>33808</v>
      </c>
    </row>
    <row r="19" spans="1:5">
      <c r="A19" s="285" t="s">
        <v>13</v>
      </c>
      <c r="B19" s="284">
        <v>102</v>
      </c>
      <c r="C19" s="75">
        <v>1513</v>
      </c>
      <c r="D19" s="75">
        <v>1119</v>
      </c>
      <c r="E19" s="75">
        <v>5304</v>
      </c>
    </row>
    <row r="20" spans="1:5">
      <c r="A20" s="285" t="s">
        <v>12</v>
      </c>
      <c r="B20" s="284">
        <v>60</v>
      </c>
      <c r="C20" s="75">
        <v>875</v>
      </c>
      <c r="D20" s="75">
        <v>515</v>
      </c>
      <c r="E20" s="75">
        <v>2828</v>
      </c>
    </row>
    <row r="21" spans="1:5">
      <c r="A21" s="285" t="s">
        <v>11</v>
      </c>
      <c r="B21" s="284">
        <v>11</v>
      </c>
      <c r="C21" s="75">
        <v>65</v>
      </c>
      <c r="D21" s="75">
        <v>34</v>
      </c>
      <c r="E21" s="75">
        <v>241</v>
      </c>
    </row>
    <row r="22" spans="1:5">
      <c r="A22" s="283" t="s">
        <v>10</v>
      </c>
      <c r="B22" s="71">
        <v>173</v>
      </c>
      <c r="C22" s="71">
        <v>2453</v>
      </c>
      <c r="D22" s="71">
        <v>1668</v>
      </c>
      <c r="E22" s="71">
        <v>8373</v>
      </c>
    </row>
    <row r="23" spans="1:5">
      <c r="A23" s="285" t="s">
        <v>9</v>
      </c>
      <c r="B23" s="284">
        <v>224</v>
      </c>
      <c r="C23" s="75">
        <v>3489</v>
      </c>
      <c r="D23" s="75">
        <v>2208</v>
      </c>
      <c r="E23" s="75">
        <v>15055</v>
      </c>
    </row>
    <row r="24" spans="1:5">
      <c r="A24" s="285" t="s">
        <v>8</v>
      </c>
      <c r="B24" s="284">
        <v>35</v>
      </c>
      <c r="C24" s="75">
        <v>469</v>
      </c>
      <c r="D24" s="75">
        <v>273</v>
      </c>
      <c r="E24" s="75">
        <v>3261</v>
      </c>
    </row>
    <row r="25" spans="1:5">
      <c r="A25" s="285" t="s">
        <v>7</v>
      </c>
      <c r="B25" s="284">
        <v>76</v>
      </c>
      <c r="C25" s="75">
        <v>939</v>
      </c>
      <c r="D25" s="75">
        <v>637</v>
      </c>
      <c r="E25" s="75">
        <v>2130</v>
      </c>
    </row>
    <row r="26" spans="1:5">
      <c r="A26" s="283" t="s">
        <v>6</v>
      </c>
      <c r="B26" s="71">
        <v>335</v>
      </c>
      <c r="C26" s="71">
        <v>4897</v>
      </c>
      <c r="D26" s="71">
        <v>3118</v>
      </c>
      <c r="E26" s="71">
        <v>20446</v>
      </c>
    </row>
    <row r="27" spans="1:5">
      <c r="A27" s="285" t="s">
        <v>5</v>
      </c>
      <c r="B27" s="284">
        <v>72</v>
      </c>
      <c r="C27" s="75">
        <v>1108</v>
      </c>
      <c r="D27" s="75">
        <v>706</v>
      </c>
      <c r="E27" s="75">
        <v>6177</v>
      </c>
    </row>
    <row r="28" spans="1:5">
      <c r="A28" s="285" t="s">
        <v>4</v>
      </c>
      <c r="B28" s="284">
        <v>31</v>
      </c>
      <c r="C28" s="75">
        <v>434</v>
      </c>
      <c r="D28" s="75">
        <v>229</v>
      </c>
      <c r="E28" s="75">
        <v>1397</v>
      </c>
    </row>
    <row r="29" spans="1:5">
      <c r="A29" s="285" t="s">
        <v>3</v>
      </c>
      <c r="B29" s="284">
        <v>207</v>
      </c>
      <c r="C29" s="75">
        <v>3649</v>
      </c>
      <c r="D29" s="75">
        <v>2165</v>
      </c>
      <c r="E29" s="75">
        <v>11409</v>
      </c>
    </row>
    <row r="30" spans="1:5">
      <c r="A30" s="283" t="s">
        <v>2</v>
      </c>
      <c r="B30" s="71">
        <v>310</v>
      </c>
      <c r="C30" s="71">
        <v>5191</v>
      </c>
      <c r="D30" s="71">
        <v>3100</v>
      </c>
      <c r="E30" s="71">
        <v>18983</v>
      </c>
    </row>
    <row r="31" spans="1:5">
      <c r="A31" s="282" t="s">
        <v>1</v>
      </c>
      <c r="B31" s="71">
        <v>818</v>
      </c>
      <c r="C31" s="71">
        <v>12541</v>
      </c>
      <c r="D31" s="71">
        <v>7886</v>
      </c>
      <c r="E31" s="71">
        <v>47802</v>
      </c>
    </row>
    <row r="32" spans="1:5">
      <c r="A32" s="281" t="s">
        <v>0</v>
      </c>
      <c r="B32" s="71">
        <v>2840</v>
      </c>
      <c r="C32" s="71">
        <v>49485</v>
      </c>
      <c r="D32" s="71">
        <v>33059</v>
      </c>
      <c r="E32" s="71">
        <v>245693</v>
      </c>
    </row>
  </sheetData>
  <pageMargins left="0.74803149606299213" right="0.74803149606299213" top="0.62992125984251968" bottom="0.86614173228346458" header="0.51181102362204722" footer="0.59055118110236227"/>
  <pageSetup paperSize="9" orientation="portrait" horizontalDpi="300" verticalDpi="300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BFB30-29E0-419B-8CEA-4A4D3E81FDF8}">
  <sheetPr codeName="Munka24"/>
  <dimension ref="A1:H32"/>
  <sheetViews>
    <sheetView zoomScaleNormal="100" workbookViewId="0"/>
  </sheetViews>
  <sheetFormatPr defaultRowHeight="11.25"/>
  <cols>
    <col min="1" max="1" width="22.140625" style="288" customWidth="1"/>
    <col min="2" max="8" width="10.5703125" style="288" customWidth="1"/>
    <col min="9" max="16384" width="9.140625" style="288"/>
  </cols>
  <sheetData>
    <row r="1" spans="1:8" s="297" customFormat="1" ht="12" thickBot="1">
      <c r="A1" s="306" t="s">
        <v>197</v>
      </c>
      <c r="B1" s="306"/>
      <c r="C1" s="306"/>
      <c r="D1" s="306"/>
      <c r="E1" s="306"/>
      <c r="F1" s="306"/>
      <c r="G1" s="305"/>
      <c r="H1" s="305"/>
    </row>
    <row r="2" spans="1:8" s="300" customFormat="1" ht="45">
      <c r="A2" s="304" t="s">
        <v>37</v>
      </c>
      <c r="B2" s="302" t="s">
        <v>196</v>
      </c>
      <c r="C2" s="303" t="s">
        <v>195</v>
      </c>
      <c r="D2" s="302" t="s">
        <v>194</v>
      </c>
      <c r="E2" s="302" t="s">
        <v>193</v>
      </c>
      <c r="F2" s="302" t="s">
        <v>192</v>
      </c>
      <c r="G2" s="302" t="s">
        <v>191</v>
      </c>
      <c r="H2" s="301" t="s">
        <v>190</v>
      </c>
    </row>
    <row r="3" spans="1:8" s="297" customFormat="1">
      <c r="A3" s="299" t="s">
        <v>30</v>
      </c>
      <c r="B3" s="298">
        <v>40.890999999999998</v>
      </c>
      <c r="C3" s="298">
        <v>3.641</v>
      </c>
      <c r="D3" s="298">
        <v>20.64</v>
      </c>
      <c r="E3" s="298">
        <v>65.171999999999997</v>
      </c>
      <c r="F3" s="298">
        <v>23.552</v>
      </c>
      <c r="G3" s="298">
        <v>90.853999999999999</v>
      </c>
      <c r="H3" s="298">
        <v>156.98400000000001</v>
      </c>
    </row>
    <row r="4" spans="1:8" s="297" customFormat="1">
      <c r="A4" s="295" t="s">
        <v>28</v>
      </c>
      <c r="B4" s="294">
        <v>263.45</v>
      </c>
      <c r="C4" s="294">
        <v>25.218</v>
      </c>
      <c r="D4" s="294">
        <v>39.43</v>
      </c>
      <c r="E4" s="294">
        <v>328.09800000000001</v>
      </c>
      <c r="F4" s="294">
        <v>137.90899999999999</v>
      </c>
      <c r="G4" s="294">
        <v>476.233</v>
      </c>
      <c r="H4" s="294">
        <v>584.47199999999998</v>
      </c>
    </row>
    <row r="5" spans="1:8" s="289" customFormat="1">
      <c r="A5" s="292" t="s">
        <v>27</v>
      </c>
      <c r="B5" s="290">
        <v>304.34100000000001</v>
      </c>
      <c r="C5" s="290">
        <v>28.859000000000002</v>
      </c>
      <c r="D5" s="290">
        <v>60.07</v>
      </c>
      <c r="E5" s="290">
        <v>393.27</v>
      </c>
      <c r="F5" s="290">
        <v>161.46100000000001</v>
      </c>
      <c r="G5" s="290">
        <v>567.08699999999999</v>
      </c>
      <c r="H5" s="290">
        <v>741.45600000000002</v>
      </c>
    </row>
    <row r="6" spans="1:8" s="296" customFormat="1">
      <c r="A6" s="295" t="s">
        <v>26</v>
      </c>
      <c r="B6" s="294">
        <v>250.768</v>
      </c>
      <c r="C6" s="294">
        <v>12.864000000000001</v>
      </c>
      <c r="D6" s="294">
        <v>32.506</v>
      </c>
      <c r="E6" s="294">
        <v>296.13799999999998</v>
      </c>
      <c r="F6" s="294">
        <v>46.4</v>
      </c>
      <c r="G6" s="294">
        <v>349.50400000000002</v>
      </c>
      <c r="H6" s="294">
        <v>463.25200000000001</v>
      </c>
    </row>
    <row r="7" spans="1:8" s="296" customFormat="1">
      <c r="A7" s="295" t="s">
        <v>25</v>
      </c>
      <c r="B7" s="294">
        <v>104.10299999999999</v>
      </c>
      <c r="C7" s="294">
        <v>4.9080000000000004</v>
      </c>
      <c r="D7" s="294">
        <v>19.655999999999999</v>
      </c>
      <c r="E7" s="294">
        <v>128.667</v>
      </c>
      <c r="F7" s="294">
        <v>59.911000000000001</v>
      </c>
      <c r="G7" s="294">
        <v>190.18700000000001</v>
      </c>
      <c r="H7" s="294">
        <v>223.48400000000001</v>
      </c>
    </row>
    <row r="8" spans="1:8" s="289" customFormat="1">
      <c r="A8" s="295" t="s">
        <v>24</v>
      </c>
      <c r="B8" s="294">
        <v>144.34700000000001</v>
      </c>
      <c r="C8" s="294">
        <v>10.801</v>
      </c>
      <c r="D8" s="294">
        <v>58.284999999999997</v>
      </c>
      <c r="E8" s="294">
        <v>213.43299999999999</v>
      </c>
      <c r="F8" s="294">
        <v>131</v>
      </c>
      <c r="G8" s="294">
        <v>345.70800000000003</v>
      </c>
      <c r="H8" s="294">
        <v>413.50400000000002</v>
      </c>
    </row>
    <row r="9" spans="1:8" s="289" customFormat="1">
      <c r="A9" s="293" t="s">
        <v>23</v>
      </c>
      <c r="B9" s="290">
        <v>499.21800000000002</v>
      </c>
      <c r="C9" s="290">
        <v>28.573</v>
      </c>
      <c r="D9" s="290">
        <v>110.447</v>
      </c>
      <c r="E9" s="290">
        <v>638.23800000000006</v>
      </c>
      <c r="F9" s="290">
        <v>237.31100000000001</v>
      </c>
      <c r="G9" s="290">
        <v>885.399</v>
      </c>
      <c r="H9" s="290">
        <v>1100.24</v>
      </c>
    </row>
    <row r="10" spans="1:8" s="289" customFormat="1">
      <c r="A10" s="295" t="s">
        <v>22</v>
      </c>
      <c r="B10" s="294">
        <v>232.8</v>
      </c>
      <c r="C10" s="294">
        <v>8.6989999999999998</v>
      </c>
      <c r="D10" s="294">
        <v>27.524999999999999</v>
      </c>
      <c r="E10" s="294">
        <v>269.024</v>
      </c>
      <c r="F10" s="294">
        <v>76.281999999999996</v>
      </c>
      <c r="G10" s="294">
        <v>352.52699999999999</v>
      </c>
      <c r="H10" s="294">
        <v>425.64600000000002</v>
      </c>
    </row>
    <row r="11" spans="1:8" s="289" customFormat="1">
      <c r="A11" s="295" t="s">
        <v>21</v>
      </c>
      <c r="B11" s="294">
        <v>150.226</v>
      </c>
      <c r="C11" s="294">
        <v>6.4850000000000003</v>
      </c>
      <c r="D11" s="294">
        <v>21.917000000000002</v>
      </c>
      <c r="E11" s="294">
        <v>178.62799999999999</v>
      </c>
      <c r="F11" s="294">
        <v>92.694000000000003</v>
      </c>
      <c r="G11" s="294">
        <v>271.66399999999999</v>
      </c>
      <c r="H11" s="294">
        <v>324.99200000000002</v>
      </c>
    </row>
    <row r="12" spans="1:8" s="289" customFormat="1">
      <c r="A12" s="295" t="s">
        <v>20</v>
      </c>
      <c r="B12" s="294">
        <v>125.786</v>
      </c>
      <c r="C12" s="294">
        <v>10.282999999999999</v>
      </c>
      <c r="D12" s="294">
        <v>32.954999999999998</v>
      </c>
      <c r="E12" s="294">
        <v>169.024</v>
      </c>
      <c r="F12" s="294">
        <v>117.97</v>
      </c>
      <c r="G12" s="294">
        <v>287.30799999999999</v>
      </c>
      <c r="H12" s="294">
        <v>375.29399999999998</v>
      </c>
    </row>
    <row r="13" spans="1:8" s="289" customFormat="1">
      <c r="A13" s="293" t="s">
        <v>19</v>
      </c>
      <c r="B13" s="290">
        <v>508.81200000000001</v>
      </c>
      <c r="C13" s="290">
        <v>25.466999999999999</v>
      </c>
      <c r="D13" s="290">
        <v>82.397000000000006</v>
      </c>
      <c r="E13" s="290">
        <v>616.67600000000004</v>
      </c>
      <c r="F13" s="290">
        <v>286.94600000000003</v>
      </c>
      <c r="G13" s="290">
        <v>911.49900000000002</v>
      </c>
      <c r="H13" s="290">
        <v>1125.932</v>
      </c>
    </row>
    <row r="14" spans="1:8" s="289" customFormat="1">
      <c r="A14" s="295" t="s">
        <v>18</v>
      </c>
      <c r="B14" s="294">
        <v>227.666</v>
      </c>
      <c r="C14" s="294">
        <v>7.4539999999999997</v>
      </c>
      <c r="D14" s="294">
        <v>27.137</v>
      </c>
      <c r="E14" s="294">
        <v>262.25700000000001</v>
      </c>
      <c r="F14" s="294">
        <v>105.741</v>
      </c>
      <c r="G14" s="294">
        <v>370.404</v>
      </c>
      <c r="H14" s="294">
        <v>439.31900000000002</v>
      </c>
    </row>
    <row r="15" spans="1:8" s="289" customFormat="1">
      <c r="A15" s="295" t="s">
        <v>17</v>
      </c>
      <c r="B15" s="294">
        <v>255.578</v>
      </c>
      <c r="C15" s="294">
        <v>11.528</v>
      </c>
      <c r="D15" s="294">
        <v>50.954999999999998</v>
      </c>
      <c r="E15" s="294">
        <v>318.06099999999998</v>
      </c>
      <c r="F15" s="294">
        <v>168.84800000000001</v>
      </c>
      <c r="G15" s="294">
        <v>494.59300000000002</v>
      </c>
      <c r="H15" s="294">
        <v>569.94200000000001</v>
      </c>
    </row>
    <row r="16" spans="1:8" s="296" customFormat="1">
      <c r="A16" s="295" t="s">
        <v>16</v>
      </c>
      <c r="B16" s="294">
        <v>214.096</v>
      </c>
      <c r="C16" s="294">
        <v>9.7690000000000001</v>
      </c>
      <c r="D16" s="294">
        <v>29.056000000000001</v>
      </c>
      <c r="E16" s="294">
        <v>252.92099999999999</v>
      </c>
      <c r="F16" s="294">
        <v>55.366</v>
      </c>
      <c r="G16" s="294">
        <v>311.92500000000001</v>
      </c>
      <c r="H16" s="294">
        <v>341.75299999999999</v>
      </c>
    </row>
    <row r="17" spans="1:8" s="296" customFormat="1">
      <c r="A17" s="293" t="s">
        <v>15</v>
      </c>
      <c r="B17" s="290">
        <v>697.34</v>
      </c>
      <c r="C17" s="290">
        <v>28.751000000000001</v>
      </c>
      <c r="D17" s="290">
        <v>107.148</v>
      </c>
      <c r="E17" s="290">
        <v>833.23900000000003</v>
      </c>
      <c r="F17" s="290">
        <v>329.95499999999998</v>
      </c>
      <c r="G17" s="290">
        <v>1176.922</v>
      </c>
      <c r="H17" s="290">
        <v>1351.0139999999999</v>
      </c>
    </row>
    <row r="18" spans="1:8" s="289" customFormat="1">
      <c r="A18" s="292" t="s">
        <v>14</v>
      </c>
      <c r="B18" s="290">
        <v>1705.37</v>
      </c>
      <c r="C18" s="290">
        <v>82.790999999999997</v>
      </c>
      <c r="D18" s="290">
        <v>299.99200000000002</v>
      </c>
      <c r="E18" s="290">
        <v>2088.1529999999998</v>
      </c>
      <c r="F18" s="290">
        <v>854.21199999999999</v>
      </c>
      <c r="G18" s="290">
        <v>2973.82</v>
      </c>
      <c r="H18" s="290">
        <v>3577.1860000000001</v>
      </c>
    </row>
    <row r="19" spans="1:8" s="289" customFormat="1">
      <c r="A19" s="295" t="s">
        <v>13</v>
      </c>
      <c r="B19" s="294">
        <v>262.18</v>
      </c>
      <c r="C19" s="294">
        <v>23.097000000000001</v>
      </c>
      <c r="D19" s="294">
        <v>122.357</v>
      </c>
      <c r="E19" s="294">
        <v>407.63400000000001</v>
      </c>
      <c r="F19" s="294">
        <v>165.17699999999999</v>
      </c>
      <c r="G19" s="294">
        <v>575.39</v>
      </c>
      <c r="H19" s="294">
        <v>685.70399999999995</v>
      </c>
    </row>
    <row r="20" spans="1:8" s="289" customFormat="1">
      <c r="A20" s="295" t="s">
        <v>12</v>
      </c>
      <c r="B20" s="294">
        <v>155.41300000000001</v>
      </c>
      <c r="C20" s="294">
        <v>22.064</v>
      </c>
      <c r="D20" s="294">
        <v>40.597000000000001</v>
      </c>
      <c r="E20" s="294">
        <v>218.07400000000001</v>
      </c>
      <c r="F20" s="294">
        <v>107.77800000000001</v>
      </c>
      <c r="G20" s="294">
        <v>326.38900000000001</v>
      </c>
      <c r="H20" s="294">
        <v>383.18799999999999</v>
      </c>
    </row>
    <row r="21" spans="1:8" s="289" customFormat="1">
      <c r="A21" s="295" t="s">
        <v>11</v>
      </c>
      <c r="B21" s="294">
        <v>80.423000000000002</v>
      </c>
      <c r="C21" s="294">
        <v>7.2880000000000003</v>
      </c>
      <c r="D21" s="294">
        <v>33.454999999999998</v>
      </c>
      <c r="E21" s="294">
        <v>121.166</v>
      </c>
      <c r="F21" s="294">
        <v>105.16</v>
      </c>
      <c r="G21" s="294">
        <v>226.52600000000001</v>
      </c>
      <c r="H21" s="294">
        <v>253.59700000000001</v>
      </c>
    </row>
    <row r="22" spans="1:8" s="289" customFormat="1">
      <c r="A22" s="293" t="s">
        <v>10</v>
      </c>
      <c r="B22" s="290">
        <v>498.01600000000002</v>
      </c>
      <c r="C22" s="290">
        <v>52.448999999999998</v>
      </c>
      <c r="D22" s="290">
        <v>196.40899999999999</v>
      </c>
      <c r="E22" s="290">
        <v>746.87400000000002</v>
      </c>
      <c r="F22" s="290">
        <v>378.11500000000001</v>
      </c>
      <c r="G22" s="290">
        <v>1128.3050000000001</v>
      </c>
      <c r="H22" s="290">
        <v>1322.489</v>
      </c>
    </row>
    <row r="23" spans="1:8" s="289" customFormat="1">
      <c r="A23" s="295" t="s">
        <v>9</v>
      </c>
      <c r="B23" s="294">
        <v>330.56700000000001</v>
      </c>
      <c r="C23" s="294">
        <v>11.098000000000001</v>
      </c>
      <c r="D23" s="294">
        <v>114.318</v>
      </c>
      <c r="E23" s="294">
        <v>455.983</v>
      </c>
      <c r="F23" s="294">
        <v>32.939</v>
      </c>
      <c r="G23" s="294">
        <v>504.58300000000003</v>
      </c>
      <c r="H23" s="294">
        <v>595.50699999999995</v>
      </c>
    </row>
    <row r="24" spans="1:8" s="289" customFormat="1">
      <c r="A24" s="295" t="s">
        <v>8</v>
      </c>
      <c r="B24" s="294">
        <v>358.18099999999998</v>
      </c>
      <c r="C24" s="294">
        <v>5.367</v>
      </c>
      <c r="D24" s="294">
        <v>52.912999999999997</v>
      </c>
      <c r="E24" s="294">
        <v>416.46100000000001</v>
      </c>
      <c r="F24" s="294">
        <v>52.573999999999998</v>
      </c>
      <c r="G24" s="294">
        <v>472.08499999999998</v>
      </c>
      <c r="H24" s="294">
        <v>595.82799999999997</v>
      </c>
    </row>
    <row r="25" spans="1:8" s="289" customFormat="1">
      <c r="A25" s="295" t="s">
        <v>7</v>
      </c>
      <c r="B25" s="294">
        <v>282.17</v>
      </c>
      <c r="C25" s="294">
        <v>43.439</v>
      </c>
      <c r="D25" s="294">
        <v>64.911000000000001</v>
      </c>
      <c r="E25" s="294">
        <v>390.52</v>
      </c>
      <c r="F25" s="294">
        <v>117.184</v>
      </c>
      <c r="G25" s="294">
        <v>512.13599999999997</v>
      </c>
      <c r="H25" s="294">
        <v>625.24400000000003</v>
      </c>
    </row>
    <row r="26" spans="1:8" s="296" customFormat="1">
      <c r="A26" s="293" t="s">
        <v>6</v>
      </c>
      <c r="B26" s="290">
        <v>970.91800000000001</v>
      </c>
      <c r="C26" s="290">
        <v>59.904000000000003</v>
      </c>
      <c r="D26" s="290">
        <v>232.142</v>
      </c>
      <c r="E26" s="290">
        <v>1262.9639999999999</v>
      </c>
      <c r="F26" s="290">
        <v>202.697</v>
      </c>
      <c r="G26" s="290">
        <v>1488.8040000000001</v>
      </c>
      <c r="H26" s="290">
        <v>1816.579</v>
      </c>
    </row>
    <row r="27" spans="1:8" s="289" customFormat="1">
      <c r="A27" s="295" t="s">
        <v>5</v>
      </c>
      <c r="B27" s="294">
        <v>377.16800000000001</v>
      </c>
      <c r="C27" s="294">
        <v>41.543999999999997</v>
      </c>
      <c r="D27" s="294">
        <v>131.94800000000001</v>
      </c>
      <c r="E27" s="294">
        <v>550.66</v>
      </c>
      <c r="F27" s="294">
        <v>169.096</v>
      </c>
      <c r="G27" s="294">
        <v>730.56399999999996</v>
      </c>
      <c r="H27" s="294">
        <v>861.14400000000001</v>
      </c>
    </row>
    <row r="28" spans="1:8" s="289" customFormat="1">
      <c r="A28" s="295" t="s">
        <v>4</v>
      </c>
      <c r="B28" s="294">
        <v>392.608</v>
      </c>
      <c r="C28" s="294">
        <v>7.141</v>
      </c>
      <c r="D28" s="294">
        <v>45.691000000000003</v>
      </c>
      <c r="E28" s="294">
        <v>445.44</v>
      </c>
      <c r="F28" s="294">
        <v>12.598000000000001</v>
      </c>
      <c r="G28" s="294">
        <v>462.11700000000002</v>
      </c>
      <c r="H28" s="294">
        <v>541.65</v>
      </c>
    </row>
    <row r="29" spans="1:8" s="289" customFormat="1">
      <c r="A29" s="295" t="s">
        <v>3</v>
      </c>
      <c r="B29" s="294">
        <v>257.69799999999998</v>
      </c>
      <c r="C29" s="294">
        <v>11.326000000000001</v>
      </c>
      <c r="D29" s="294">
        <v>50.667000000000002</v>
      </c>
      <c r="E29" s="294">
        <v>319.69099999999997</v>
      </c>
      <c r="F29" s="294">
        <v>44.210999999999999</v>
      </c>
      <c r="G29" s="294">
        <v>370.32799999999997</v>
      </c>
      <c r="H29" s="294">
        <v>442.89600000000002</v>
      </c>
    </row>
    <row r="30" spans="1:8" s="289" customFormat="1">
      <c r="A30" s="293" t="s">
        <v>2</v>
      </c>
      <c r="B30" s="290">
        <v>1027.4739999999999</v>
      </c>
      <c r="C30" s="290">
        <v>60.011000000000003</v>
      </c>
      <c r="D30" s="290">
        <v>228.30600000000001</v>
      </c>
      <c r="E30" s="290">
        <v>1315.7909999999999</v>
      </c>
      <c r="F30" s="290">
        <v>225.905</v>
      </c>
      <c r="G30" s="290">
        <v>1563.009</v>
      </c>
      <c r="H30" s="290">
        <v>1845.69</v>
      </c>
    </row>
    <row r="31" spans="1:8" s="289" customFormat="1">
      <c r="A31" s="292" t="s">
        <v>1</v>
      </c>
      <c r="B31" s="290">
        <v>2496.4079999999999</v>
      </c>
      <c r="C31" s="290">
        <v>172.364</v>
      </c>
      <c r="D31" s="290">
        <v>656.85699999999997</v>
      </c>
      <c r="E31" s="290">
        <v>3325.6289999999999</v>
      </c>
      <c r="F31" s="290">
        <v>806.71699999999998</v>
      </c>
      <c r="G31" s="290">
        <v>4180.1180000000004</v>
      </c>
      <c r="H31" s="290">
        <v>4984.7579999999998</v>
      </c>
    </row>
    <row r="32" spans="1:8" s="289" customFormat="1">
      <c r="A32" s="291" t="s">
        <v>0</v>
      </c>
      <c r="B32" s="290">
        <v>4506.1189999999997</v>
      </c>
      <c r="C32" s="290">
        <v>284.01400000000001</v>
      </c>
      <c r="D32" s="290">
        <v>1016.919</v>
      </c>
      <c r="E32" s="290">
        <v>5807.0519999999997</v>
      </c>
      <c r="F32" s="290">
        <v>1822.39</v>
      </c>
      <c r="G32" s="290">
        <v>7721.0249999999996</v>
      </c>
      <c r="H32" s="290">
        <v>9303.4</v>
      </c>
    </row>
  </sheetData>
  <pageMargins left="0.43307086614173229" right="0.43307086614173229" top="0.62992125984251968" bottom="0.86614173228346458" header="0.51181102362204722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5EBAC-7667-4904-9A00-B3615286601B}">
  <sheetPr codeName="Munka25"/>
  <dimension ref="A1:I33"/>
  <sheetViews>
    <sheetView zoomScaleNormal="100" workbookViewId="0"/>
  </sheetViews>
  <sheetFormatPr defaultRowHeight="11.25"/>
  <cols>
    <col min="1" max="1" width="25.7109375" style="307" customWidth="1"/>
    <col min="2" max="6" width="8.7109375" style="307" customWidth="1"/>
    <col min="7" max="7" width="9" style="307" customWidth="1"/>
    <col min="8" max="9" width="8.7109375" style="307" customWidth="1"/>
    <col min="10" max="16384" width="9.140625" style="307"/>
  </cols>
  <sheetData>
    <row r="1" spans="1:9" s="318" customFormat="1" ht="12" thickBot="1">
      <c r="A1" s="324" t="s">
        <v>205</v>
      </c>
      <c r="B1" s="322"/>
      <c r="C1" s="322"/>
      <c r="D1" s="322"/>
      <c r="E1" s="323"/>
      <c r="F1" s="322"/>
      <c r="G1" s="321"/>
      <c r="H1" s="321"/>
    </row>
    <row r="2" spans="1:9" s="318" customFormat="1">
      <c r="A2" s="1047" t="s">
        <v>37</v>
      </c>
      <c r="B2" s="1046" t="s">
        <v>204</v>
      </c>
      <c r="C2" s="989"/>
      <c r="D2" s="1046" t="s">
        <v>203</v>
      </c>
      <c r="E2" s="989"/>
      <c r="F2" s="1046" t="s">
        <v>202</v>
      </c>
      <c r="G2" s="989"/>
      <c r="H2" s="1046" t="s">
        <v>201</v>
      </c>
      <c r="I2" s="990"/>
    </row>
    <row r="3" spans="1:9" s="318" customFormat="1" ht="22.5">
      <c r="A3" s="1048"/>
      <c r="B3" s="320" t="s">
        <v>200</v>
      </c>
      <c r="C3" s="320" t="s">
        <v>199</v>
      </c>
      <c r="D3" s="320" t="s">
        <v>200</v>
      </c>
      <c r="E3" s="320" t="s">
        <v>199</v>
      </c>
      <c r="F3" s="320" t="s">
        <v>200</v>
      </c>
      <c r="G3" s="320" t="s">
        <v>199</v>
      </c>
      <c r="H3" s="320" t="s">
        <v>200</v>
      </c>
      <c r="I3" s="319" t="s">
        <v>199</v>
      </c>
    </row>
    <row r="4" spans="1:9" s="308" customFormat="1">
      <c r="A4" s="299" t="s">
        <v>30</v>
      </c>
      <c r="B4" s="317">
        <v>27689</v>
      </c>
      <c r="C4" s="317">
        <v>3360</v>
      </c>
      <c r="D4" s="316">
        <v>27882</v>
      </c>
      <c r="E4" s="316">
        <v>2870</v>
      </c>
      <c r="F4" s="316">
        <v>2775</v>
      </c>
      <c r="G4" s="316">
        <v>26180</v>
      </c>
      <c r="H4" s="316">
        <v>8801</v>
      </c>
      <c r="I4" s="316">
        <v>1580</v>
      </c>
    </row>
    <row r="5" spans="1:9" s="308" customFormat="1">
      <c r="A5" s="295" t="s">
        <v>28</v>
      </c>
      <c r="B5" s="315">
        <v>108229</v>
      </c>
      <c r="C5" s="315">
        <v>2610</v>
      </c>
      <c r="D5" s="314">
        <v>158255</v>
      </c>
      <c r="E5" s="314">
        <v>2780</v>
      </c>
      <c r="F5" s="314">
        <v>61091</v>
      </c>
      <c r="G5" s="314">
        <v>34130</v>
      </c>
      <c r="H5" s="314">
        <v>45676</v>
      </c>
      <c r="I5" s="314">
        <v>1810</v>
      </c>
    </row>
    <row r="6" spans="1:9" s="312" customFormat="1">
      <c r="A6" s="292" t="s">
        <v>27</v>
      </c>
      <c r="B6" s="311">
        <v>135918</v>
      </c>
      <c r="C6" s="311">
        <v>2730</v>
      </c>
      <c r="D6" s="311">
        <v>186137</v>
      </c>
      <c r="E6" s="311">
        <v>2800</v>
      </c>
      <c r="F6" s="310">
        <v>63866</v>
      </c>
      <c r="G6" s="310">
        <v>33680</v>
      </c>
      <c r="H6" s="311">
        <v>54477</v>
      </c>
      <c r="I6" s="311">
        <v>1770</v>
      </c>
    </row>
    <row r="7" spans="1:9" s="308" customFormat="1">
      <c r="A7" s="295" t="s">
        <v>26</v>
      </c>
      <c r="B7" s="315">
        <v>221158</v>
      </c>
      <c r="C7" s="315">
        <v>2890</v>
      </c>
      <c r="D7" s="313">
        <v>228415</v>
      </c>
      <c r="E7" s="313">
        <v>3640</v>
      </c>
      <c r="F7" s="314">
        <v>116229</v>
      </c>
      <c r="G7" s="314">
        <v>50580</v>
      </c>
      <c r="H7" s="313">
        <v>72066</v>
      </c>
      <c r="I7" s="313">
        <v>1990</v>
      </c>
    </row>
    <row r="8" spans="1:9" s="308" customFormat="1">
      <c r="A8" s="295" t="s">
        <v>25</v>
      </c>
      <c r="B8" s="315">
        <v>133733</v>
      </c>
      <c r="C8" s="315">
        <v>3350</v>
      </c>
      <c r="D8" s="313">
        <v>100409</v>
      </c>
      <c r="E8" s="313">
        <v>3400</v>
      </c>
      <c r="F8" s="314">
        <v>60419</v>
      </c>
      <c r="G8" s="314">
        <v>45950</v>
      </c>
      <c r="H8" s="313">
        <v>28302</v>
      </c>
      <c r="I8" s="313">
        <v>2030</v>
      </c>
    </row>
    <row r="9" spans="1:9" s="308" customFormat="1">
      <c r="A9" s="295" t="s">
        <v>24</v>
      </c>
      <c r="B9" s="315">
        <v>69621</v>
      </c>
      <c r="C9" s="315">
        <v>3630</v>
      </c>
      <c r="D9" s="313">
        <v>122294</v>
      </c>
      <c r="E9" s="313">
        <v>3470</v>
      </c>
      <c r="F9" s="314">
        <v>3636</v>
      </c>
      <c r="G9" s="314">
        <v>12850</v>
      </c>
      <c r="H9" s="313">
        <v>16252</v>
      </c>
      <c r="I9" s="313">
        <v>1650</v>
      </c>
    </row>
    <row r="10" spans="1:9" s="312" customFormat="1">
      <c r="A10" s="293" t="s">
        <v>23</v>
      </c>
      <c r="B10" s="311">
        <v>424512</v>
      </c>
      <c r="C10" s="311">
        <v>3130</v>
      </c>
      <c r="D10" s="311">
        <v>451118</v>
      </c>
      <c r="E10" s="311">
        <v>3540</v>
      </c>
      <c r="F10" s="310">
        <v>180284</v>
      </c>
      <c r="G10" s="310">
        <v>46270</v>
      </c>
      <c r="H10" s="311">
        <v>116620</v>
      </c>
      <c r="I10" s="311">
        <v>1950</v>
      </c>
    </row>
    <row r="11" spans="1:9" s="308" customFormat="1">
      <c r="A11" s="295" t="s">
        <v>22</v>
      </c>
      <c r="B11" s="315">
        <v>170944</v>
      </c>
      <c r="C11" s="315">
        <v>4220</v>
      </c>
      <c r="D11" s="313">
        <v>280310</v>
      </c>
      <c r="E11" s="313">
        <v>4070</v>
      </c>
      <c r="F11" s="314">
        <v>419872</v>
      </c>
      <c r="G11" s="314">
        <v>40590</v>
      </c>
      <c r="H11" s="313">
        <v>38771</v>
      </c>
      <c r="I11" s="313">
        <v>2020</v>
      </c>
    </row>
    <row r="12" spans="1:9" s="308" customFormat="1">
      <c r="A12" s="295" t="s">
        <v>21</v>
      </c>
      <c r="B12" s="315">
        <v>144295</v>
      </c>
      <c r="C12" s="315">
        <v>4630</v>
      </c>
      <c r="D12" s="313">
        <v>157845</v>
      </c>
      <c r="E12" s="313">
        <v>4220</v>
      </c>
      <c r="F12" s="314">
        <v>113883</v>
      </c>
      <c r="G12" s="314">
        <v>33120</v>
      </c>
      <c r="H12" s="313">
        <v>14802</v>
      </c>
      <c r="I12" s="313">
        <v>2170</v>
      </c>
    </row>
    <row r="13" spans="1:9" s="308" customFormat="1">
      <c r="A13" s="295" t="s">
        <v>20</v>
      </c>
      <c r="B13" s="315">
        <v>194632</v>
      </c>
      <c r="C13" s="315">
        <v>4500</v>
      </c>
      <c r="D13" s="313">
        <v>101260</v>
      </c>
      <c r="E13" s="313">
        <v>4270</v>
      </c>
      <c r="F13" s="314">
        <v>4990</v>
      </c>
      <c r="G13" s="314">
        <v>17030</v>
      </c>
      <c r="H13" s="313">
        <v>12531</v>
      </c>
      <c r="I13" s="313">
        <v>2270</v>
      </c>
    </row>
    <row r="14" spans="1:9" s="312" customFormat="1">
      <c r="A14" s="293" t="s">
        <v>19</v>
      </c>
      <c r="B14" s="311">
        <v>509871</v>
      </c>
      <c r="C14" s="311">
        <v>4440</v>
      </c>
      <c r="D14" s="311">
        <v>539415</v>
      </c>
      <c r="E14" s="311">
        <v>4150</v>
      </c>
      <c r="F14" s="310">
        <v>538745</v>
      </c>
      <c r="G14" s="310">
        <v>38270</v>
      </c>
      <c r="H14" s="311">
        <v>66104</v>
      </c>
      <c r="I14" s="311">
        <v>2090</v>
      </c>
    </row>
    <row r="15" spans="1:9" s="308" customFormat="1">
      <c r="A15" s="295" t="s">
        <v>18</v>
      </c>
      <c r="B15" s="315">
        <v>355577</v>
      </c>
      <c r="C15" s="315">
        <v>4240</v>
      </c>
      <c r="D15" s="313">
        <v>234052</v>
      </c>
      <c r="E15" s="313">
        <v>4390</v>
      </c>
      <c r="F15" s="314">
        <v>78036</v>
      </c>
      <c r="G15" s="314">
        <v>45960</v>
      </c>
      <c r="H15" s="313">
        <v>33001</v>
      </c>
      <c r="I15" s="313">
        <v>2490</v>
      </c>
    </row>
    <row r="16" spans="1:9" s="308" customFormat="1">
      <c r="A16" s="295" t="s">
        <v>17</v>
      </c>
      <c r="B16" s="315">
        <v>339554</v>
      </c>
      <c r="C16" s="315">
        <v>3170</v>
      </c>
      <c r="D16" s="313">
        <v>210102</v>
      </c>
      <c r="E16" s="313">
        <v>3890</v>
      </c>
      <c r="F16" s="314">
        <v>37562</v>
      </c>
      <c r="G16" s="314">
        <v>55650</v>
      </c>
      <c r="H16" s="313">
        <v>35068</v>
      </c>
      <c r="I16" s="313">
        <v>2290</v>
      </c>
    </row>
    <row r="17" spans="1:9" s="308" customFormat="1">
      <c r="A17" s="295" t="s">
        <v>16</v>
      </c>
      <c r="B17" s="315">
        <v>357094</v>
      </c>
      <c r="C17" s="315">
        <v>3370</v>
      </c>
      <c r="D17" s="313">
        <v>177737</v>
      </c>
      <c r="E17" s="313">
        <v>3530</v>
      </c>
      <c r="F17" s="314">
        <v>110183</v>
      </c>
      <c r="G17" s="314">
        <v>52720</v>
      </c>
      <c r="H17" s="313">
        <v>47361</v>
      </c>
      <c r="I17" s="313">
        <v>2240</v>
      </c>
    </row>
    <row r="18" spans="1:9" s="312" customFormat="1">
      <c r="A18" s="293" t="s">
        <v>15</v>
      </c>
      <c r="B18" s="311">
        <v>1052225</v>
      </c>
      <c r="C18" s="311">
        <v>3540</v>
      </c>
      <c r="D18" s="311">
        <v>621891</v>
      </c>
      <c r="E18" s="311">
        <v>3940</v>
      </c>
      <c r="F18" s="310">
        <v>225781</v>
      </c>
      <c r="G18" s="310">
        <v>50590</v>
      </c>
      <c r="H18" s="311">
        <v>115430</v>
      </c>
      <c r="I18" s="311">
        <v>2320</v>
      </c>
    </row>
    <row r="19" spans="1:9" s="312" customFormat="1">
      <c r="A19" s="292" t="s">
        <v>14</v>
      </c>
      <c r="B19" s="311">
        <v>1986608</v>
      </c>
      <c r="C19" s="311">
        <v>3630</v>
      </c>
      <c r="D19" s="311">
        <v>1612424</v>
      </c>
      <c r="E19" s="311">
        <v>3880</v>
      </c>
      <c r="F19" s="310">
        <v>944810</v>
      </c>
      <c r="G19" s="310">
        <v>42110</v>
      </c>
      <c r="H19" s="311">
        <v>298154</v>
      </c>
      <c r="I19" s="311">
        <v>2110</v>
      </c>
    </row>
    <row r="20" spans="1:9" s="308" customFormat="1">
      <c r="A20" s="295" t="s">
        <v>13</v>
      </c>
      <c r="B20" s="315">
        <v>115649</v>
      </c>
      <c r="C20" s="315">
        <v>4110</v>
      </c>
      <c r="D20" s="313">
        <v>222198</v>
      </c>
      <c r="E20" s="313">
        <v>3280</v>
      </c>
      <c r="F20" s="314">
        <v>102914</v>
      </c>
      <c r="G20" s="314">
        <v>41100</v>
      </c>
      <c r="H20" s="313">
        <v>76557</v>
      </c>
      <c r="I20" s="313">
        <v>2060</v>
      </c>
    </row>
    <row r="21" spans="1:9" s="308" customFormat="1">
      <c r="A21" s="295" t="s">
        <v>12</v>
      </c>
      <c r="B21" s="315">
        <v>43903</v>
      </c>
      <c r="C21" s="315">
        <v>2860</v>
      </c>
      <c r="D21" s="313">
        <v>152137</v>
      </c>
      <c r="E21" s="313">
        <v>3050</v>
      </c>
      <c r="F21" s="314">
        <v>16983</v>
      </c>
      <c r="G21" s="314">
        <v>36370</v>
      </c>
      <c r="H21" s="313">
        <v>40467</v>
      </c>
      <c r="I21" s="313">
        <v>1550</v>
      </c>
    </row>
    <row r="22" spans="1:9" s="308" customFormat="1">
      <c r="A22" s="295" t="s">
        <v>11</v>
      </c>
      <c r="B22" s="315">
        <v>14029</v>
      </c>
      <c r="C22" s="315">
        <v>2950</v>
      </c>
      <c r="D22" s="313">
        <v>51989</v>
      </c>
      <c r="E22" s="313">
        <v>2810</v>
      </c>
      <c r="F22" s="314">
        <v>1</v>
      </c>
      <c r="G22" s="314" t="s">
        <v>198</v>
      </c>
      <c r="H22" s="313">
        <v>12936</v>
      </c>
      <c r="I22" s="313">
        <v>1840</v>
      </c>
    </row>
    <row r="23" spans="1:9" s="312" customFormat="1">
      <c r="A23" s="293" t="s">
        <v>10</v>
      </c>
      <c r="B23" s="311">
        <v>173581</v>
      </c>
      <c r="C23" s="311">
        <v>3600</v>
      </c>
      <c r="D23" s="311">
        <v>426324</v>
      </c>
      <c r="E23" s="311">
        <v>3130</v>
      </c>
      <c r="F23" s="310">
        <v>119898</v>
      </c>
      <c r="G23" s="310">
        <v>40360</v>
      </c>
      <c r="H23" s="311">
        <v>129960</v>
      </c>
      <c r="I23" s="311">
        <v>1850</v>
      </c>
    </row>
    <row r="24" spans="1:9" s="308" customFormat="1">
      <c r="A24" s="295" t="s">
        <v>9</v>
      </c>
      <c r="B24" s="315">
        <v>464194</v>
      </c>
      <c r="C24" s="315">
        <v>4640</v>
      </c>
      <c r="D24" s="313">
        <v>252843</v>
      </c>
      <c r="E24" s="313">
        <v>3410</v>
      </c>
      <c r="F24" s="314">
        <v>158006</v>
      </c>
      <c r="G24" s="314">
        <v>45290</v>
      </c>
      <c r="H24" s="313">
        <v>81774</v>
      </c>
      <c r="I24" s="313">
        <v>2480</v>
      </c>
    </row>
    <row r="25" spans="1:9" s="308" customFormat="1">
      <c r="A25" s="295" t="s">
        <v>8</v>
      </c>
      <c r="B25" s="315">
        <v>112949</v>
      </c>
      <c r="C25" s="315">
        <v>2830</v>
      </c>
      <c r="D25" s="313">
        <v>359711</v>
      </c>
      <c r="E25" s="313">
        <v>3110</v>
      </c>
      <c r="F25" s="314">
        <v>125607</v>
      </c>
      <c r="G25" s="314">
        <v>37380</v>
      </c>
      <c r="H25" s="313">
        <v>149369</v>
      </c>
      <c r="I25" s="313">
        <v>2000</v>
      </c>
    </row>
    <row r="26" spans="1:9" s="308" customFormat="1">
      <c r="A26" s="295" t="s">
        <v>7</v>
      </c>
      <c r="B26" s="315">
        <v>288505</v>
      </c>
      <c r="C26" s="315">
        <v>3460</v>
      </c>
      <c r="D26" s="313">
        <v>109715</v>
      </c>
      <c r="E26" s="313">
        <v>3410</v>
      </c>
      <c r="F26" s="314">
        <v>80177</v>
      </c>
      <c r="G26" s="314">
        <v>39810</v>
      </c>
      <c r="H26" s="313">
        <v>70472</v>
      </c>
      <c r="I26" s="313">
        <v>1620</v>
      </c>
    </row>
    <row r="27" spans="1:9" s="312" customFormat="1">
      <c r="A27" s="293" t="s">
        <v>6</v>
      </c>
      <c r="B27" s="311">
        <v>865648</v>
      </c>
      <c r="C27" s="311">
        <v>3880</v>
      </c>
      <c r="D27" s="311">
        <v>722269</v>
      </c>
      <c r="E27" s="311">
        <v>3250</v>
      </c>
      <c r="F27" s="310">
        <v>363790</v>
      </c>
      <c r="G27" s="310">
        <v>41050</v>
      </c>
      <c r="H27" s="311">
        <v>301615</v>
      </c>
      <c r="I27" s="311">
        <v>1990</v>
      </c>
    </row>
    <row r="28" spans="1:9" s="308" customFormat="1">
      <c r="A28" s="295" t="s">
        <v>5</v>
      </c>
      <c r="B28" s="315">
        <v>283237</v>
      </c>
      <c r="C28" s="315">
        <v>3630</v>
      </c>
      <c r="D28" s="313">
        <v>319854</v>
      </c>
      <c r="E28" s="313">
        <v>3810</v>
      </c>
      <c r="F28" s="314">
        <v>76841</v>
      </c>
      <c r="G28" s="314">
        <v>38850</v>
      </c>
      <c r="H28" s="313">
        <v>71142</v>
      </c>
      <c r="I28" s="313">
        <v>2010</v>
      </c>
    </row>
    <row r="29" spans="1:9" s="308" customFormat="1">
      <c r="A29" s="295" t="s">
        <v>4</v>
      </c>
      <c r="B29" s="315">
        <v>435790</v>
      </c>
      <c r="C29" s="315">
        <v>4440</v>
      </c>
      <c r="D29" s="313">
        <v>465097</v>
      </c>
      <c r="E29" s="313">
        <v>3880</v>
      </c>
      <c r="F29" s="314">
        <v>49368</v>
      </c>
      <c r="G29" s="314">
        <v>45970</v>
      </c>
      <c r="H29" s="313">
        <v>146344</v>
      </c>
      <c r="I29" s="313">
        <v>2400</v>
      </c>
    </row>
    <row r="30" spans="1:9" s="308" customFormat="1">
      <c r="A30" s="295" t="s">
        <v>3</v>
      </c>
      <c r="B30" s="315">
        <v>145952</v>
      </c>
      <c r="C30" s="315">
        <v>3820</v>
      </c>
      <c r="D30" s="313">
        <v>254603</v>
      </c>
      <c r="E30" s="313">
        <v>3600</v>
      </c>
      <c r="F30" s="314">
        <v>74228</v>
      </c>
      <c r="G30" s="314">
        <v>36570</v>
      </c>
      <c r="H30" s="313">
        <v>58765</v>
      </c>
      <c r="I30" s="313">
        <v>2410</v>
      </c>
    </row>
    <row r="31" spans="1:9" s="312" customFormat="1">
      <c r="A31" s="293" t="s">
        <v>2</v>
      </c>
      <c r="B31" s="311">
        <v>864979</v>
      </c>
      <c r="C31" s="311">
        <v>4040</v>
      </c>
      <c r="D31" s="311">
        <v>1039554</v>
      </c>
      <c r="E31" s="311">
        <v>3790</v>
      </c>
      <c r="F31" s="310">
        <v>200437</v>
      </c>
      <c r="G31" s="310">
        <v>39440</v>
      </c>
      <c r="H31" s="311">
        <v>276251</v>
      </c>
      <c r="I31" s="311">
        <v>2290</v>
      </c>
    </row>
    <row r="32" spans="1:9" s="312" customFormat="1">
      <c r="A32" s="292" t="s">
        <v>1</v>
      </c>
      <c r="B32" s="311">
        <v>1904208</v>
      </c>
      <c r="C32" s="311">
        <v>3920</v>
      </c>
      <c r="D32" s="311">
        <v>2188147</v>
      </c>
      <c r="E32" s="311">
        <v>3460</v>
      </c>
      <c r="F32" s="310">
        <v>684125</v>
      </c>
      <c r="G32" s="310">
        <v>40440</v>
      </c>
      <c r="H32" s="311">
        <v>707826</v>
      </c>
      <c r="I32" s="311">
        <v>2070</v>
      </c>
    </row>
    <row r="33" spans="1:9" s="308" customFormat="1">
      <c r="A33" s="291" t="s">
        <v>0</v>
      </c>
      <c r="B33" s="311">
        <v>4026734</v>
      </c>
      <c r="C33" s="311">
        <v>3720</v>
      </c>
      <c r="D33" s="309">
        <v>3986708</v>
      </c>
      <c r="E33" s="309">
        <v>3580</v>
      </c>
      <c r="F33" s="310">
        <v>1692801</v>
      </c>
      <c r="G33" s="310">
        <v>41040</v>
      </c>
      <c r="H33" s="309">
        <v>1060457</v>
      </c>
      <c r="I33" s="309">
        <v>2060</v>
      </c>
    </row>
  </sheetData>
  <mergeCells count="5">
    <mergeCell ref="H2:I2"/>
    <mergeCell ref="A2:A3"/>
    <mergeCell ref="B2:C2"/>
    <mergeCell ref="D2:E2"/>
    <mergeCell ref="F2:G2"/>
  </mergeCells>
  <pageMargins left="0.39370078740157483" right="0.39370078740157483" top="0.59055118110236227" bottom="0.78740157480314965" header="0.51181102362204722" footer="0.51181102362204722"/>
  <pageSetup paperSize="9" orientation="portrait" r:id="rId1"/>
  <headerFooter alignWithMargins="0">
    <oddFooter>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F6FBD-0028-430F-AA08-FD416C63AE4E}">
  <sheetPr codeName="Munka26"/>
  <dimension ref="A1:I33"/>
  <sheetViews>
    <sheetView zoomScaleNormal="100" workbookViewId="0"/>
  </sheetViews>
  <sheetFormatPr defaultRowHeight="11.25"/>
  <cols>
    <col min="1" max="1" width="21.85546875" style="325" customWidth="1"/>
    <col min="2" max="9" width="9" style="325" customWidth="1"/>
    <col min="10" max="16384" width="9.140625" style="325"/>
  </cols>
  <sheetData>
    <row r="1" spans="1:9" s="318" customFormat="1" ht="12" thickBot="1">
      <c r="A1" s="306" t="s">
        <v>216</v>
      </c>
      <c r="B1" s="306"/>
      <c r="C1" s="306"/>
      <c r="D1" s="306"/>
      <c r="E1" s="306"/>
      <c r="F1" s="306"/>
      <c r="G1" s="305"/>
      <c r="H1" s="305"/>
      <c r="I1" s="339"/>
    </row>
    <row r="2" spans="1:9" s="337" customFormat="1" ht="33.75">
      <c r="A2" s="1049" t="s">
        <v>37</v>
      </c>
      <c r="B2" s="338" t="s">
        <v>215</v>
      </c>
      <c r="C2" s="338" t="s">
        <v>214</v>
      </c>
      <c r="D2" s="338" t="s">
        <v>213</v>
      </c>
      <c r="E2" s="338" t="s">
        <v>212</v>
      </c>
      <c r="F2" s="338" t="s">
        <v>211</v>
      </c>
      <c r="G2" s="338" t="s">
        <v>210</v>
      </c>
      <c r="H2" s="1051" t="s">
        <v>209</v>
      </c>
      <c r="I2" s="1052"/>
    </row>
    <row r="3" spans="1:9" s="334" customFormat="1">
      <c r="A3" s="1050"/>
      <c r="B3" s="1053" t="s">
        <v>208</v>
      </c>
      <c r="C3" s="1054"/>
      <c r="D3" s="1054"/>
      <c r="E3" s="1054"/>
      <c r="F3" s="1054"/>
      <c r="G3" s="1055"/>
      <c r="H3" s="336" t="s">
        <v>207</v>
      </c>
      <c r="I3" s="335" t="s">
        <v>206</v>
      </c>
    </row>
    <row r="4" spans="1:9" s="326" customFormat="1">
      <c r="A4" s="299" t="s">
        <v>30</v>
      </c>
      <c r="B4" s="333">
        <v>10</v>
      </c>
      <c r="C4" s="333">
        <v>3.081</v>
      </c>
      <c r="D4" s="333">
        <v>11.818</v>
      </c>
      <c r="E4" s="333">
        <v>1.355</v>
      </c>
      <c r="F4" s="333">
        <v>14.805</v>
      </c>
      <c r="G4" s="333">
        <v>628.18200000000002</v>
      </c>
      <c r="H4" s="333">
        <v>15.750629104523414</v>
      </c>
      <c r="I4" s="333">
        <v>18.133554287117168</v>
      </c>
    </row>
    <row r="5" spans="1:9" s="326" customFormat="1">
      <c r="A5" s="295" t="s">
        <v>28</v>
      </c>
      <c r="B5" s="332">
        <v>52</v>
      </c>
      <c r="C5" s="332">
        <v>21.225000000000001</v>
      </c>
      <c r="D5" s="332">
        <v>177.89500000000001</v>
      </c>
      <c r="E5" s="332">
        <v>11.558999999999999</v>
      </c>
      <c r="F5" s="332">
        <v>57.683999999999997</v>
      </c>
      <c r="G5" s="332">
        <v>1447.69</v>
      </c>
      <c r="H5" s="332">
        <v>15.711769044614718</v>
      </c>
      <c r="I5" s="332">
        <v>54.220080585678666</v>
      </c>
    </row>
    <row r="6" spans="1:9" s="328" customFormat="1">
      <c r="A6" s="292" t="s">
        <v>27</v>
      </c>
      <c r="B6" s="327">
        <v>62</v>
      </c>
      <c r="C6" s="327">
        <v>24.306000000000001</v>
      </c>
      <c r="D6" s="327">
        <v>189.71299999999999</v>
      </c>
      <c r="E6" s="327">
        <v>12.914</v>
      </c>
      <c r="F6" s="327">
        <v>72.489000000000004</v>
      </c>
      <c r="G6" s="327">
        <v>2075.8719999999998</v>
      </c>
      <c r="H6" s="327">
        <v>15.718208864139141</v>
      </c>
      <c r="I6" s="327">
        <v>48.23988608335241</v>
      </c>
    </row>
    <row r="7" spans="1:9" s="326" customFormat="1">
      <c r="A7" s="295" t="s">
        <v>26</v>
      </c>
      <c r="B7" s="330">
        <v>41</v>
      </c>
      <c r="C7" s="330">
        <v>20.11</v>
      </c>
      <c r="D7" s="330">
        <v>107.684</v>
      </c>
      <c r="E7" s="330">
        <v>7.6180000000000003</v>
      </c>
      <c r="F7" s="330">
        <v>48.676000000000002</v>
      </c>
      <c r="G7" s="330">
        <v>909.12599999999998</v>
      </c>
      <c r="H7" s="330">
        <v>13.984358643605347</v>
      </c>
      <c r="I7" s="330">
        <v>36.362776813512617</v>
      </c>
    </row>
    <row r="8" spans="1:9" s="326" customFormat="1">
      <c r="A8" s="295" t="s">
        <v>25</v>
      </c>
      <c r="B8" s="330">
        <v>12</v>
      </c>
      <c r="C8" s="330">
        <v>5.6420000000000003</v>
      </c>
      <c r="D8" s="330">
        <v>150.18600000000001</v>
      </c>
      <c r="E8" s="330">
        <v>7.9669999999999996</v>
      </c>
      <c r="F8" s="330">
        <v>16.529</v>
      </c>
      <c r="G8" s="330">
        <v>3261.6019999999999</v>
      </c>
      <c r="H8" s="330">
        <v>9.6955707368633757</v>
      </c>
      <c r="I8" s="330">
        <v>116.72456807106717</v>
      </c>
    </row>
    <row r="9" spans="1:9" s="326" customFormat="1">
      <c r="A9" s="295" t="s">
        <v>24</v>
      </c>
      <c r="B9" s="330">
        <v>36</v>
      </c>
      <c r="C9" s="330">
        <v>17.295000000000002</v>
      </c>
      <c r="D9" s="330">
        <v>135.16</v>
      </c>
      <c r="E9" s="330">
        <v>10.269</v>
      </c>
      <c r="F9" s="330">
        <v>41.633000000000003</v>
      </c>
      <c r="G9" s="330">
        <v>901.28499999999997</v>
      </c>
      <c r="H9" s="330">
        <v>16.778098981881904</v>
      </c>
      <c r="I9" s="330">
        <v>63.326664573894384</v>
      </c>
    </row>
    <row r="10" spans="1:9" s="328" customFormat="1">
      <c r="A10" s="293" t="s">
        <v>23</v>
      </c>
      <c r="B10" s="327">
        <v>90</v>
      </c>
      <c r="C10" s="327">
        <v>43.046999999999997</v>
      </c>
      <c r="D10" s="327">
        <v>393.03</v>
      </c>
      <c r="E10" s="327">
        <v>25.853999999999999</v>
      </c>
      <c r="F10" s="327">
        <v>106.83799999999999</v>
      </c>
      <c r="G10" s="327">
        <v>5072.0129999999999</v>
      </c>
      <c r="H10" s="327">
        <v>14.05400493232932</v>
      </c>
      <c r="I10" s="327">
        <v>61.58047624867212</v>
      </c>
    </row>
    <row r="11" spans="1:9" s="326" customFormat="1">
      <c r="A11" s="295" t="s">
        <v>22</v>
      </c>
      <c r="B11" s="330">
        <v>58</v>
      </c>
      <c r="C11" s="330">
        <v>24.376000000000001</v>
      </c>
      <c r="D11" s="330">
        <v>182.62899999999999</v>
      </c>
      <c r="E11" s="330">
        <v>13.695</v>
      </c>
      <c r="F11" s="330">
        <v>7.0209999999999999</v>
      </c>
      <c r="G11" s="330">
        <v>1306.7370000000001</v>
      </c>
      <c r="H11" s="330">
        <v>21.545661353633879</v>
      </c>
      <c r="I11" s="330">
        <v>67.885764838824798</v>
      </c>
    </row>
    <row r="12" spans="1:9" s="326" customFormat="1">
      <c r="A12" s="295" t="s">
        <v>21</v>
      </c>
      <c r="B12" s="330">
        <v>26</v>
      </c>
      <c r="C12" s="330">
        <v>11.603999999999999</v>
      </c>
      <c r="D12" s="330">
        <v>47.969000000000001</v>
      </c>
      <c r="E12" s="330">
        <v>3.6379999999999999</v>
      </c>
      <c r="F12" s="330">
        <v>3.774</v>
      </c>
      <c r="G12" s="330">
        <v>623.50800000000004</v>
      </c>
      <c r="H12" s="330">
        <v>14.309066887610006</v>
      </c>
      <c r="I12" s="330">
        <v>26.854132610788898</v>
      </c>
    </row>
    <row r="13" spans="1:9" s="326" customFormat="1">
      <c r="A13" s="295" t="s">
        <v>20</v>
      </c>
      <c r="B13" s="330">
        <v>24</v>
      </c>
      <c r="C13" s="330">
        <v>9.5259999999999998</v>
      </c>
      <c r="D13" s="330">
        <v>61.295000000000002</v>
      </c>
      <c r="E13" s="330">
        <v>3.8730000000000002</v>
      </c>
      <c r="F13" s="330">
        <v>18.626000000000001</v>
      </c>
      <c r="G13" s="330">
        <v>1091.4849999999999</v>
      </c>
      <c r="H13" s="330">
        <v>14.221057364634609</v>
      </c>
      <c r="I13" s="330">
        <v>36.264080840590687</v>
      </c>
    </row>
    <row r="14" spans="1:9" s="328" customFormat="1">
      <c r="A14" s="293" t="s">
        <v>19</v>
      </c>
      <c r="B14" s="327">
        <v>108</v>
      </c>
      <c r="C14" s="327">
        <v>45.506</v>
      </c>
      <c r="D14" s="327">
        <v>291.89299999999997</v>
      </c>
      <c r="E14" s="327">
        <v>21.206</v>
      </c>
      <c r="F14" s="327">
        <v>29.420999999999999</v>
      </c>
      <c r="G14" s="327">
        <v>3021.73</v>
      </c>
      <c r="H14" s="327">
        <v>17.441898176676247</v>
      </c>
      <c r="I14" s="327">
        <v>47.333283604356261</v>
      </c>
    </row>
    <row r="15" spans="1:9" s="326" customFormat="1">
      <c r="A15" s="295" t="s">
        <v>18</v>
      </c>
      <c r="B15" s="330">
        <v>27</v>
      </c>
      <c r="C15" s="330">
        <v>12.874000000000001</v>
      </c>
      <c r="D15" s="330">
        <v>378.21199999999999</v>
      </c>
      <c r="E15" s="330">
        <v>25.283999999999999</v>
      </c>
      <c r="F15" s="330">
        <v>27.155000000000001</v>
      </c>
      <c r="G15" s="330">
        <v>1930.81</v>
      </c>
      <c r="H15" s="330">
        <v>10.203350148899744</v>
      </c>
      <c r="I15" s="330">
        <v>144.21426310832504</v>
      </c>
    </row>
    <row r="16" spans="1:9" s="331" customFormat="1">
      <c r="A16" s="295" t="s">
        <v>17</v>
      </c>
      <c r="B16" s="330">
        <v>30</v>
      </c>
      <c r="C16" s="330">
        <v>13.984</v>
      </c>
      <c r="D16" s="330">
        <v>168.31</v>
      </c>
      <c r="E16" s="330">
        <v>9.5180000000000007</v>
      </c>
      <c r="F16" s="330">
        <v>20.95</v>
      </c>
      <c r="G16" s="330">
        <v>832.58799999999997</v>
      </c>
      <c r="H16" s="330">
        <v>9.3582677536698942</v>
      </c>
      <c r="I16" s="330">
        <v>52.917522110538542</v>
      </c>
    </row>
    <row r="17" spans="1:9" s="326" customFormat="1">
      <c r="A17" s="295" t="s">
        <v>16</v>
      </c>
      <c r="B17" s="330">
        <v>25</v>
      </c>
      <c r="C17" s="330">
        <v>11.512</v>
      </c>
      <c r="D17" s="330">
        <v>171.21899999999999</v>
      </c>
      <c r="E17" s="330">
        <v>10.361000000000001</v>
      </c>
      <c r="F17" s="330">
        <v>55.225000000000001</v>
      </c>
      <c r="G17" s="330">
        <v>610.13400000000001</v>
      </c>
      <c r="H17" s="330">
        <v>9.9714930749127202</v>
      </c>
      <c r="I17" s="330">
        <v>67.696632545340236</v>
      </c>
    </row>
    <row r="18" spans="1:9" s="328" customFormat="1">
      <c r="A18" s="293" t="s">
        <v>15</v>
      </c>
      <c r="B18" s="327">
        <v>82</v>
      </c>
      <c r="C18" s="327">
        <v>38.369999999999997</v>
      </c>
      <c r="D18" s="327">
        <v>717.74099999999999</v>
      </c>
      <c r="E18" s="327">
        <v>45.162999999999997</v>
      </c>
      <c r="F18" s="327">
        <v>103.33</v>
      </c>
      <c r="G18" s="327">
        <v>3373.5320000000002</v>
      </c>
      <c r="H18" s="327">
        <v>9.8103905362086987</v>
      </c>
      <c r="I18" s="327">
        <v>86.138670897545595</v>
      </c>
    </row>
    <row r="19" spans="1:9" s="328" customFormat="1">
      <c r="A19" s="292" t="s">
        <v>14</v>
      </c>
      <c r="B19" s="329">
        <v>279</v>
      </c>
      <c r="C19" s="329">
        <v>126.923</v>
      </c>
      <c r="D19" s="329">
        <v>1402.664</v>
      </c>
      <c r="E19" s="329">
        <v>92.222999999999999</v>
      </c>
      <c r="F19" s="329">
        <v>239.589</v>
      </c>
      <c r="G19" s="329">
        <v>11467.275</v>
      </c>
      <c r="H19" s="329">
        <v>13.361185698557529</v>
      </c>
      <c r="I19" s="329">
        <v>67.172472515184467</v>
      </c>
    </row>
    <row r="20" spans="1:9" s="326" customFormat="1">
      <c r="A20" s="295" t="s">
        <v>13</v>
      </c>
      <c r="B20" s="330">
        <v>36</v>
      </c>
      <c r="C20" s="330">
        <v>18.998000000000001</v>
      </c>
      <c r="D20" s="330">
        <v>110.79900000000001</v>
      </c>
      <c r="E20" s="330">
        <v>6.64</v>
      </c>
      <c r="F20" s="330">
        <v>56.582000000000001</v>
      </c>
      <c r="G20" s="330">
        <v>2291.1149999999998</v>
      </c>
      <c r="H20" s="330">
        <v>8.9126520358949453</v>
      </c>
      <c r="I20" s="330">
        <v>27.181000603482534</v>
      </c>
    </row>
    <row r="21" spans="1:9" s="326" customFormat="1">
      <c r="A21" s="295" t="s">
        <v>12</v>
      </c>
      <c r="B21" s="330">
        <v>11</v>
      </c>
      <c r="C21" s="330">
        <v>5.6639999999999997</v>
      </c>
      <c r="D21" s="330">
        <v>57.761000000000003</v>
      </c>
      <c r="E21" s="330">
        <v>4.3440000000000003</v>
      </c>
      <c r="F21" s="330">
        <v>17.797000000000001</v>
      </c>
      <c r="G21" s="330">
        <v>331.10399999999998</v>
      </c>
      <c r="H21" s="330">
        <v>5.2252904977209571</v>
      </c>
      <c r="I21" s="330">
        <v>26.48688060016325</v>
      </c>
    </row>
    <row r="22" spans="1:9" s="326" customFormat="1">
      <c r="A22" s="295" t="s">
        <v>11</v>
      </c>
      <c r="B22" s="330">
        <v>13</v>
      </c>
      <c r="C22" s="330">
        <v>6.9829999999999997</v>
      </c>
      <c r="D22" s="330">
        <v>32.656999999999996</v>
      </c>
      <c r="E22" s="330">
        <v>2.214</v>
      </c>
      <c r="F22" s="330">
        <v>14.14</v>
      </c>
      <c r="G22" s="330">
        <v>315.69900000000001</v>
      </c>
      <c r="H22" s="330">
        <v>10.801710050674282</v>
      </c>
      <c r="I22" s="330">
        <v>26.952280342670388</v>
      </c>
    </row>
    <row r="23" spans="1:9" s="328" customFormat="1">
      <c r="A23" s="293" t="s">
        <v>10</v>
      </c>
      <c r="B23" s="327">
        <v>61</v>
      </c>
      <c r="C23" s="327">
        <v>31.645</v>
      </c>
      <c r="D23" s="327">
        <v>201.21700000000001</v>
      </c>
      <c r="E23" s="327">
        <v>13.198</v>
      </c>
      <c r="F23" s="327">
        <v>88.519000000000005</v>
      </c>
      <c r="G23" s="327">
        <v>2937.9180000000001</v>
      </c>
      <c r="H23" s="327">
        <v>8.1424711530994518</v>
      </c>
      <c r="I23" s="327">
        <v>26.94122435645102</v>
      </c>
    </row>
    <row r="24" spans="1:9" s="326" customFormat="1">
      <c r="A24" s="295" t="s">
        <v>9</v>
      </c>
      <c r="B24" s="330">
        <v>82</v>
      </c>
      <c r="C24" s="330">
        <v>38.029000000000003</v>
      </c>
      <c r="D24" s="330">
        <v>501.51100000000002</v>
      </c>
      <c r="E24" s="330">
        <v>32.570999999999998</v>
      </c>
      <c r="F24" s="330">
        <v>261.24</v>
      </c>
      <c r="G24" s="330">
        <v>3987.808</v>
      </c>
      <c r="H24" s="330">
        <v>17.92566828149295</v>
      </c>
      <c r="I24" s="330">
        <v>109.98458275856775</v>
      </c>
    </row>
    <row r="25" spans="1:9" s="326" customFormat="1">
      <c r="A25" s="295" t="s">
        <v>8</v>
      </c>
      <c r="B25" s="330">
        <v>47</v>
      </c>
      <c r="C25" s="330">
        <v>21.645</v>
      </c>
      <c r="D25" s="330">
        <v>256.53699999999998</v>
      </c>
      <c r="E25" s="330">
        <v>18.739999999999998</v>
      </c>
      <c r="F25" s="330">
        <v>57.942</v>
      </c>
      <c r="G25" s="330">
        <v>1161.723</v>
      </c>
      <c r="H25" s="330">
        <v>11.937928915292431</v>
      </c>
      <c r="I25" s="330">
        <v>65.691129775683692</v>
      </c>
    </row>
    <row r="26" spans="1:9" s="326" customFormat="1">
      <c r="A26" s="295" t="s">
        <v>7</v>
      </c>
      <c r="B26" s="330">
        <v>36</v>
      </c>
      <c r="C26" s="330">
        <v>15.715</v>
      </c>
      <c r="D26" s="330">
        <v>232.90100000000001</v>
      </c>
      <c r="E26" s="330">
        <v>14.744999999999999</v>
      </c>
      <c r="F26" s="330">
        <v>226.36799999999999</v>
      </c>
      <c r="G26" s="330">
        <v>3152.0149999999999</v>
      </c>
      <c r="H26" s="330">
        <v>8.6562727362225989</v>
      </c>
      <c r="I26" s="330">
        <v>55.923844009403048</v>
      </c>
    </row>
    <row r="27" spans="1:9" s="328" customFormat="1">
      <c r="A27" s="293" t="s">
        <v>6</v>
      </c>
      <c r="B27" s="327">
        <v>164</v>
      </c>
      <c r="C27" s="327">
        <v>75.388999999999996</v>
      </c>
      <c r="D27" s="327">
        <v>990.94899999999996</v>
      </c>
      <c r="E27" s="327">
        <v>66.055999999999997</v>
      </c>
      <c r="F27" s="327">
        <v>545.54999999999995</v>
      </c>
      <c r="G27" s="327">
        <v>8301.5460000000003</v>
      </c>
      <c r="H27" s="327">
        <v>13.017631539774687</v>
      </c>
      <c r="I27" s="327">
        <v>78.462173110239092</v>
      </c>
    </row>
    <row r="28" spans="1:9" s="326" customFormat="1">
      <c r="A28" s="295" t="s">
        <v>5</v>
      </c>
      <c r="B28" s="330">
        <v>54</v>
      </c>
      <c r="C28" s="330">
        <v>26.366</v>
      </c>
      <c r="D28" s="330">
        <v>453.59199999999998</v>
      </c>
      <c r="E28" s="330">
        <v>30.648</v>
      </c>
      <c r="F28" s="330">
        <v>181.035</v>
      </c>
      <c r="G28" s="330">
        <v>2865.1590000000001</v>
      </c>
      <c r="H28" s="330">
        <v>9.8271165510478333</v>
      </c>
      <c r="I28" s="330">
        <v>82.372425816293173</v>
      </c>
    </row>
    <row r="29" spans="1:9" s="326" customFormat="1">
      <c r="A29" s="295" t="s">
        <v>4</v>
      </c>
      <c r="B29" s="330">
        <v>49</v>
      </c>
      <c r="C29" s="330">
        <v>21.893000000000001</v>
      </c>
      <c r="D29" s="330">
        <v>362.12799999999999</v>
      </c>
      <c r="E29" s="330">
        <v>24.78</v>
      </c>
      <c r="F29" s="330">
        <v>49.075000000000003</v>
      </c>
      <c r="G29" s="330">
        <v>1082.336</v>
      </c>
      <c r="H29" s="330">
        <v>11.103852370689655</v>
      </c>
      <c r="I29" s="330">
        <v>81.296695402298852</v>
      </c>
    </row>
    <row r="30" spans="1:9" s="326" customFormat="1">
      <c r="A30" s="295" t="s">
        <v>3</v>
      </c>
      <c r="B30" s="330">
        <v>35</v>
      </c>
      <c r="C30" s="330">
        <v>15.853</v>
      </c>
      <c r="D30" s="330">
        <v>270.89800000000002</v>
      </c>
      <c r="E30" s="330">
        <v>19.507999999999999</v>
      </c>
      <c r="F30" s="330">
        <v>55.756999999999998</v>
      </c>
      <c r="G30" s="330">
        <v>1135.48</v>
      </c>
      <c r="H30" s="330">
        <v>11.092273476575819</v>
      </c>
      <c r="I30" s="330">
        <v>84.737449599769775</v>
      </c>
    </row>
    <row r="31" spans="1:9" s="328" customFormat="1">
      <c r="A31" s="293" t="s">
        <v>2</v>
      </c>
      <c r="B31" s="327">
        <v>139</v>
      </c>
      <c r="C31" s="327">
        <v>64.111999999999995</v>
      </c>
      <c r="D31" s="327">
        <v>1086.6179999999999</v>
      </c>
      <c r="E31" s="327">
        <v>74.936000000000007</v>
      </c>
      <c r="F31" s="327">
        <v>285.86700000000002</v>
      </c>
      <c r="G31" s="327">
        <v>5082.9750000000004</v>
      </c>
      <c r="H31" s="327">
        <v>10.566723742600459</v>
      </c>
      <c r="I31" s="327">
        <v>82.582872203868234</v>
      </c>
    </row>
    <row r="32" spans="1:9" s="328" customFormat="1">
      <c r="A32" s="292" t="s">
        <v>1</v>
      </c>
      <c r="B32" s="329">
        <v>364</v>
      </c>
      <c r="C32" s="329">
        <v>171.14599999999999</v>
      </c>
      <c r="D32" s="329">
        <v>2278.7840000000001</v>
      </c>
      <c r="E32" s="329">
        <v>154.19</v>
      </c>
      <c r="F32" s="329">
        <v>919.93600000000004</v>
      </c>
      <c r="G32" s="329">
        <v>16322.439</v>
      </c>
      <c r="H32" s="329">
        <v>10.953055797865607</v>
      </c>
      <c r="I32" s="329">
        <v>68.52189465511637</v>
      </c>
    </row>
    <row r="33" spans="1:9" s="326" customFormat="1">
      <c r="A33" s="291" t="s">
        <v>0</v>
      </c>
      <c r="B33" s="327">
        <v>705</v>
      </c>
      <c r="C33" s="327">
        <v>322.375</v>
      </c>
      <c r="D33" s="327">
        <v>3871.1610000000001</v>
      </c>
      <c r="E33" s="327">
        <v>259.327</v>
      </c>
      <c r="F33" s="327">
        <v>1232.0139999999999</v>
      </c>
      <c r="G33" s="327">
        <v>29865.585999999999</v>
      </c>
      <c r="H33" s="327">
        <v>12.141702881255412</v>
      </c>
      <c r="I33" s="327">
        <v>66.663102035249551</v>
      </c>
    </row>
  </sheetData>
  <mergeCells count="3">
    <mergeCell ref="A2:A3"/>
    <mergeCell ref="H2:I2"/>
    <mergeCell ref="B3:G3"/>
  </mergeCells>
  <pageMargins left="0.43307086614173229" right="0.43307086614173229" top="0.62992125984251968" bottom="0.86614173228346458" header="0.51181102362204722" footer="0.59055118110236227"/>
  <pageSetup paperSize="9" orientation="portrait" r:id="rId1"/>
  <headerFooter alignWithMargins="0">
    <oddFooter>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B6331-9FB8-48CA-B737-EAA8DBF4533F}">
  <sheetPr codeName="Munka27"/>
  <dimension ref="A1:F34"/>
  <sheetViews>
    <sheetView zoomScaleNormal="100" workbookViewId="0"/>
  </sheetViews>
  <sheetFormatPr defaultRowHeight="11.25"/>
  <cols>
    <col min="1" max="1" width="24.28515625" style="341" customWidth="1"/>
    <col min="2" max="4" width="12.7109375" style="341" customWidth="1"/>
    <col min="5" max="5" width="12.7109375" style="342" customWidth="1"/>
    <col min="6" max="6" width="12.7109375" style="341" customWidth="1"/>
    <col min="7" max="16384" width="9.140625" style="340"/>
  </cols>
  <sheetData>
    <row r="1" spans="1:6" ht="12" thickBot="1">
      <c r="A1" s="360" t="s">
        <v>220</v>
      </c>
      <c r="B1" s="359"/>
      <c r="C1" s="359"/>
      <c r="D1" s="359"/>
      <c r="E1" s="359"/>
      <c r="F1" s="359"/>
    </row>
    <row r="2" spans="1:6" s="355" customFormat="1" ht="33.75">
      <c r="A2" s="1059" t="s">
        <v>37</v>
      </c>
      <c r="B2" s="1056" t="s">
        <v>219</v>
      </c>
      <c r="C2" s="1057"/>
      <c r="D2" s="1057"/>
      <c r="E2" s="1058"/>
      <c r="F2" s="358" t="s">
        <v>218</v>
      </c>
    </row>
    <row r="3" spans="1:6" s="355" customFormat="1">
      <c r="A3" s="1060"/>
      <c r="B3" s="357">
        <v>2000</v>
      </c>
      <c r="C3" s="357">
        <v>2005</v>
      </c>
      <c r="D3" s="357">
        <v>2006</v>
      </c>
      <c r="E3" s="357">
        <v>2007</v>
      </c>
      <c r="F3" s="356">
        <v>2007</v>
      </c>
    </row>
    <row r="4" spans="1:6" s="354" customFormat="1">
      <c r="A4" s="350" t="s">
        <v>44</v>
      </c>
      <c r="B4" s="353">
        <v>1765</v>
      </c>
      <c r="C4" s="346">
        <v>2454.356284</v>
      </c>
      <c r="D4" s="346">
        <v>2721.7254640000001</v>
      </c>
      <c r="E4" s="346">
        <v>2934.4330639999998</v>
      </c>
      <c r="F4" s="346">
        <v>102.68</v>
      </c>
    </row>
    <row r="5" spans="1:6" s="343" customFormat="1">
      <c r="A5" s="350" t="s">
        <v>28</v>
      </c>
      <c r="B5" s="353">
        <v>882.11041599999999</v>
      </c>
      <c r="C5" s="346">
        <v>1505.8566580000002</v>
      </c>
      <c r="D5" s="346">
        <v>1496.6388689999999</v>
      </c>
      <c r="E5" s="346">
        <v>1676.3503519999999</v>
      </c>
      <c r="F5" s="346">
        <v>110.68</v>
      </c>
    </row>
    <row r="6" spans="1:6" s="343" customFormat="1">
      <c r="A6" s="348" t="s">
        <v>27</v>
      </c>
      <c r="B6" s="352">
        <v>2647.1</v>
      </c>
      <c r="C6" s="344">
        <v>3960.2129419999997</v>
      </c>
      <c r="D6" s="344">
        <v>4218.3643330000004</v>
      </c>
      <c r="E6" s="344">
        <v>4610.7834160000002</v>
      </c>
      <c r="F6" s="344">
        <v>105.2</v>
      </c>
    </row>
    <row r="7" spans="1:6" s="343" customFormat="1">
      <c r="A7" s="350" t="s">
        <v>26</v>
      </c>
      <c r="B7" s="346">
        <v>1843.5940250000001</v>
      </c>
      <c r="C7" s="346">
        <v>1484.839393</v>
      </c>
      <c r="D7" s="346">
        <v>2108.9293729999999</v>
      </c>
      <c r="E7" s="346">
        <v>2345.5646219999999</v>
      </c>
      <c r="F7" s="346">
        <v>114.78</v>
      </c>
    </row>
    <row r="8" spans="1:6" s="343" customFormat="1">
      <c r="A8" s="350" t="s">
        <v>25</v>
      </c>
      <c r="B8" s="346">
        <v>633.38291100000004</v>
      </c>
      <c r="C8" s="346">
        <v>2390.33583</v>
      </c>
      <c r="D8" s="346">
        <v>2786.501197</v>
      </c>
      <c r="E8" s="346">
        <v>3050.144953</v>
      </c>
      <c r="F8" s="346">
        <v>117.57</v>
      </c>
    </row>
    <row r="9" spans="1:6" s="343" customFormat="1">
      <c r="A9" s="350" t="s">
        <v>24</v>
      </c>
      <c r="B9" s="346">
        <v>340.57779900000003</v>
      </c>
      <c r="C9" s="346">
        <v>475.60897700000004</v>
      </c>
      <c r="D9" s="346">
        <v>550.07029499999999</v>
      </c>
      <c r="E9" s="346">
        <v>566.42456700000002</v>
      </c>
      <c r="F9" s="346">
        <v>101.35</v>
      </c>
    </row>
    <row r="10" spans="1:6" s="343" customFormat="1">
      <c r="A10" s="349" t="s">
        <v>23</v>
      </c>
      <c r="B10" s="344">
        <v>2817.5547350000002</v>
      </c>
      <c r="C10" s="344">
        <v>4350.7842000000001</v>
      </c>
      <c r="D10" s="344">
        <v>5445.500865</v>
      </c>
      <c r="E10" s="344">
        <v>5962.1341419999999</v>
      </c>
      <c r="F10" s="344">
        <v>114.65</v>
      </c>
    </row>
    <row r="11" spans="1:6" s="343" customFormat="1">
      <c r="A11" s="350" t="s">
        <v>22</v>
      </c>
      <c r="B11" s="346">
        <v>1490.949057</v>
      </c>
      <c r="C11" s="346">
        <v>1674.5911019999999</v>
      </c>
      <c r="D11" s="346">
        <v>2037.5757139999998</v>
      </c>
      <c r="E11" s="346">
        <v>2230.3284750000003</v>
      </c>
      <c r="F11" s="346">
        <v>110.9</v>
      </c>
    </row>
    <row r="12" spans="1:6" s="343" customFormat="1">
      <c r="A12" s="350" t="s">
        <v>21</v>
      </c>
      <c r="B12" s="346">
        <v>543.70355900000004</v>
      </c>
      <c r="C12" s="346">
        <v>570.46410000000003</v>
      </c>
      <c r="D12" s="346">
        <v>626.785708</v>
      </c>
      <c r="E12" s="346">
        <v>606.72409400000004</v>
      </c>
      <c r="F12" s="346">
        <v>96.51</v>
      </c>
    </row>
    <row r="13" spans="1:6" s="343" customFormat="1">
      <c r="A13" s="350" t="s">
        <v>20</v>
      </c>
      <c r="B13" s="346">
        <v>421.00271300000003</v>
      </c>
      <c r="C13" s="346">
        <v>513.41438900000003</v>
      </c>
      <c r="D13" s="346">
        <v>511.61340899999999</v>
      </c>
      <c r="E13" s="346">
        <v>520.81962999999996</v>
      </c>
      <c r="F13" s="346">
        <v>102</v>
      </c>
    </row>
    <row r="14" spans="1:6" s="343" customFormat="1">
      <c r="A14" s="349" t="s">
        <v>19</v>
      </c>
      <c r="B14" s="344">
        <v>2455.6553290000002</v>
      </c>
      <c r="C14" s="344">
        <v>2758.469591</v>
      </c>
      <c r="D14" s="344">
        <v>3175.974831</v>
      </c>
      <c r="E14" s="344">
        <v>3357.8721989999999</v>
      </c>
      <c r="F14" s="344">
        <v>106.58</v>
      </c>
    </row>
    <row r="15" spans="1:6" s="343" customFormat="1">
      <c r="A15" s="350" t="s">
        <v>18</v>
      </c>
      <c r="B15" s="346">
        <v>247.750968</v>
      </c>
      <c r="C15" s="346">
        <v>278.50381599999997</v>
      </c>
      <c r="D15" s="346">
        <v>292.53557799999999</v>
      </c>
      <c r="E15" s="346">
        <v>325.88266200000004</v>
      </c>
      <c r="F15" s="346">
        <v>106.6</v>
      </c>
    </row>
    <row r="16" spans="1:6" s="343" customFormat="1">
      <c r="A16" s="350" t="s">
        <v>17</v>
      </c>
      <c r="B16" s="346">
        <v>275.23783900000001</v>
      </c>
      <c r="C16" s="346">
        <v>297.091499</v>
      </c>
      <c r="D16" s="346">
        <v>298.127387</v>
      </c>
      <c r="E16" s="346">
        <v>332.21243400000003</v>
      </c>
      <c r="F16" s="346">
        <v>112.9</v>
      </c>
    </row>
    <row r="17" spans="1:6" s="343" customFormat="1">
      <c r="A17" s="350" t="s">
        <v>16</v>
      </c>
      <c r="B17" s="346">
        <v>173.292205</v>
      </c>
      <c r="C17" s="346">
        <v>210.25209000000001</v>
      </c>
      <c r="D17" s="346">
        <v>224.79709400000002</v>
      </c>
      <c r="E17" s="346">
        <v>257.401839</v>
      </c>
      <c r="F17" s="346">
        <v>106.61</v>
      </c>
    </row>
    <row r="18" spans="1:6" s="343" customFormat="1">
      <c r="A18" s="349" t="s">
        <v>15</v>
      </c>
      <c r="B18" s="344">
        <v>696.28101200000003</v>
      </c>
      <c r="C18" s="344">
        <v>785.84740499999987</v>
      </c>
      <c r="D18" s="344">
        <v>815.460059</v>
      </c>
      <c r="E18" s="344">
        <v>915.49693500000001</v>
      </c>
      <c r="F18" s="344">
        <v>108.79</v>
      </c>
    </row>
    <row r="19" spans="1:6" s="343" customFormat="1">
      <c r="A19" s="351" t="s">
        <v>14</v>
      </c>
      <c r="B19" s="344">
        <v>5969.4910760000012</v>
      </c>
      <c r="C19" s="344">
        <v>7895.1011959999996</v>
      </c>
      <c r="D19" s="344">
        <v>9436.9357549999986</v>
      </c>
      <c r="E19" s="344">
        <v>10235.503275999999</v>
      </c>
      <c r="F19" s="344">
        <v>111.3453316533179</v>
      </c>
    </row>
    <row r="20" spans="1:6" s="343" customFormat="1">
      <c r="A20" s="350" t="s">
        <v>13</v>
      </c>
      <c r="B20" s="346">
        <v>649.22883000000002</v>
      </c>
      <c r="C20" s="346">
        <v>1233.953673</v>
      </c>
      <c r="D20" s="346">
        <v>1575.833768</v>
      </c>
      <c r="E20" s="346">
        <v>1562.8110020000001</v>
      </c>
      <c r="F20" s="346">
        <v>97.61</v>
      </c>
    </row>
    <row r="21" spans="1:6" s="343" customFormat="1">
      <c r="A21" s="350" t="s">
        <v>12</v>
      </c>
      <c r="B21" s="346">
        <v>237.97286700000001</v>
      </c>
      <c r="C21" s="346">
        <v>448.670253</v>
      </c>
      <c r="D21" s="346">
        <v>581.714158</v>
      </c>
      <c r="E21" s="346">
        <v>657.09682900000007</v>
      </c>
      <c r="F21" s="346">
        <v>111.07</v>
      </c>
    </row>
    <row r="22" spans="1:6" s="343" customFormat="1">
      <c r="A22" s="350" t="s">
        <v>11</v>
      </c>
      <c r="B22" s="346">
        <v>131.74383399999999</v>
      </c>
      <c r="C22" s="346">
        <v>152.168701</v>
      </c>
      <c r="D22" s="346">
        <v>155.06154999999998</v>
      </c>
      <c r="E22" s="346">
        <v>168.16129699999999</v>
      </c>
      <c r="F22" s="346">
        <v>105.91</v>
      </c>
    </row>
    <row r="23" spans="1:6" s="343" customFormat="1">
      <c r="A23" s="349" t="s">
        <v>10</v>
      </c>
      <c r="B23" s="344">
        <v>1018.945531</v>
      </c>
      <c r="C23" s="344">
        <v>1834.7926269999998</v>
      </c>
      <c r="D23" s="344">
        <v>2312.6094759999996</v>
      </c>
      <c r="E23" s="344">
        <v>2388.0691280000001</v>
      </c>
      <c r="F23" s="344">
        <v>101.54</v>
      </c>
    </row>
    <row r="24" spans="1:6" s="343" customFormat="1">
      <c r="A24" s="350" t="s">
        <v>9</v>
      </c>
      <c r="B24" s="346">
        <v>336.32456500000001</v>
      </c>
      <c r="C24" s="346">
        <v>514.29045199999996</v>
      </c>
      <c r="D24" s="346">
        <v>583.19841500000007</v>
      </c>
      <c r="E24" s="346">
        <v>592.91182100000003</v>
      </c>
      <c r="F24" s="346">
        <v>97.76</v>
      </c>
    </row>
    <row r="25" spans="1:6" s="343" customFormat="1">
      <c r="A25" s="350" t="s">
        <v>8</v>
      </c>
      <c r="B25" s="346">
        <v>392.40689500000002</v>
      </c>
      <c r="C25" s="346">
        <v>589.96260199999995</v>
      </c>
      <c r="D25" s="346">
        <v>785.94567200000006</v>
      </c>
      <c r="E25" s="346">
        <v>908.20624800000007</v>
      </c>
      <c r="F25" s="346">
        <v>117.2</v>
      </c>
    </row>
    <row r="26" spans="1:6" s="343" customFormat="1">
      <c r="A26" s="350" t="s">
        <v>7</v>
      </c>
      <c r="B26" s="346">
        <v>303.69219299999997</v>
      </c>
      <c r="C26" s="346">
        <v>388.42322799999999</v>
      </c>
      <c r="D26" s="346">
        <v>460.18382600000001</v>
      </c>
      <c r="E26" s="346">
        <v>465.12209100000001</v>
      </c>
      <c r="F26" s="346">
        <v>97.37</v>
      </c>
    </row>
    <row r="27" spans="1:6" s="343" customFormat="1">
      <c r="A27" s="349" t="s">
        <v>6</v>
      </c>
      <c r="B27" s="344">
        <v>1032.4236530000001</v>
      </c>
      <c r="C27" s="344">
        <v>1492.6762820000001</v>
      </c>
      <c r="D27" s="344">
        <v>1829.3279130000001</v>
      </c>
      <c r="E27" s="344">
        <v>1966.2401599999998</v>
      </c>
      <c r="F27" s="344">
        <v>105.69</v>
      </c>
    </row>
    <row r="28" spans="1:6" s="343" customFormat="1">
      <c r="A28" s="350" t="s">
        <v>5</v>
      </c>
      <c r="B28" s="346">
        <v>328.76805000000002</v>
      </c>
      <c r="C28" s="346">
        <v>486.57399699999996</v>
      </c>
      <c r="D28" s="346">
        <v>546.96119499999998</v>
      </c>
      <c r="E28" s="346">
        <v>573.39572499999997</v>
      </c>
      <c r="F28" s="346">
        <v>101.68</v>
      </c>
    </row>
    <row r="29" spans="1:6" s="343" customFormat="1">
      <c r="A29" s="350" t="s">
        <v>4</v>
      </c>
      <c r="B29" s="346">
        <v>247.97018700000001</v>
      </c>
      <c r="C29" s="346">
        <v>277.89612699999998</v>
      </c>
      <c r="D29" s="346">
        <v>301.16240399999998</v>
      </c>
      <c r="E29" s="346">
        <v>307.427075</v>
      </c>
      <c r="F29" s="346">
        <v>98.34</v>
      </c>
    </row>
    <row r="30" spans="1:6" s="343" customFormat="1">
      <c r="A30" s="350" t="s">
        <v>3</v>
      </c>
      <c r="B30" s="346">
        <v>302.60383999999999</v>
      </c>
      <c r="C30" s="346">
        <v>409.36166300000002</v>
      </c>
      <c r="D30" s="346">
        <v>483.62139100000002</v>
      </c>
      <c r="E30" s="346">
        <v>541.50339699999995</v>
      </c>
      <c r="F30" s="346">
        <v>105.93</v>
      </c>
    </row>
    <row r="31" spans="1:6" s="343" customFormat="1">
      <c r="A31" s="349" t="s">
        <v>2</v>
      </c>
      <c r="B31" s="344">
        <v>879.34207700000002</v>
      </c>
      <c r="C31" s="344">
        <v>1173.8317870000001</v>
      </c>
      <c r="D31" s="344">
        <v>1331.7449899999999</v>
      </c>
      <c r="E31" s="344">
        <v>1422.3261969999999</v>
      </c>
      <c r="F31" s="344">
        <v>102.4</v>
      </c>
    </row>
    <row r="32" spans="1:6" s="343" customFormat="1">
      <c r="A32" s="348" t="s">
        <v>1</v>
      </c>
      <c r="B32" s="344">
        <v>2930.7112610000004</v>
      </c>
      <c r="C32" s="344">
        <v>4501.3006960000002</v>
      </c>
      <c r="D32" s="344">
        <v>5473.6823789999999</v>
      </c>
      <c r="E32" s="344">
        <v>5776.6354850000007</v>
      </c>
      <c r="F32" s="344">
        <v>103.12915299227268</v>
      </c>
    </row>
    <row r="33" spans="1:6" s="343" customFormat="1" ht="22.5">
      <c r="A33" s="347" t="s">
        <v>217</v>
      </c>
      <c r="B33" s="346">
        <v>10.051358</v>
      </c>
      <c r="C33" s="346">
        <v>14.859052</v>
      </c>
      <c r="D33" s="346">
        <v>18.067896000000001</v>
      </c>
      <c r="E33" s="346">
        <v>19.542307000000001</v>
      </c>
      <c r="F33" s="346">
        <v>108.2</v>
      </c>
    </row>
    <row r="34" spans="1:6" s="343" customFormat="1">
      <c r="A34" s="345" t="s">
        <v>0</v>
      </c>
      <c r="B34" s="344">
        <v>11557.353695</v>
      </c>
      <c r="C34" s="344">
        <v>16371.473886</v>
      </c>
      <c r="D34" s="344">
        <v>19147.055017000002</v>
      </c>
      <c r="E34" s="344">
        <v>20642.464484</v>
      </c>
      <c r="F34" s="344">
        <v>108.25168318927132</v>
      </c>
    </row>
  </sheetData>
  <mergeCells count="2">
    <mergeCell ref="B2:E2"/>
    <mergeCell ref="A2:A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148D1-2C1A-471F-9E91-28081E8D9873}">
  <sheetPr codeName="Munka28"/>
  <dimension ref="A1:D33"/>
  <sheetViews>
    <sheetView zoomScaleNormal="100" workbookViewId="0"/>
  </sheetViews>
  <sheetFormatPr defaultRowHeight="11.25"/>
  <cols>
    <col min="1" max="1" width="25.140625" style="186" customWidth="1"/>
    <col min="2" max="3" width="20.7109375" style="186" customWidth="1"/>
    <col min="4" max="4" width="21.28515625" style="186" customWidth="1"/>
    <col min="5" max="16384" width="9.140625" style="201"/>
  </cols>
  <sheetData>
    <row r="1" spans="1:4" ht="12" thickBot="1">
      <c r="A1" s="85" t="s">
        <v>225</v>
      </c>
      <c r="B1" s="371"/>
      <c r="C1" s="371"/>
      <c r="D1" s="371"/>
    </row>
    <row r="2" spans="1:4" ht="22.5">
      <c r="A2" s="208" t="s">
        <v>224</v>
      </c>
      <c r="B2" s="206" t="s">
        <v>223</v>
      </c>
      <c r="C2" s="206" t="s">
        <v>222</v>
      </c>
      <c r="D2" s="206" t="s">
        <v>0</v>
      </c>
    </row>
    <row r="3" spans="1:4" s="276" customFormat="1">
      <c r="A3" s="370" t="s">
        <v>44</v>
      </c>
      <c r="B3" s="363">
        <v>341205</v>
      </c>
      <c r="C3" s="363">
        <v>36481</v>
      </c>
      <c r="D3" s="363">
        <v>377686</v>
      </c>
    </row>
    <row r="4" spans="1:4">
      <c r="A4" s="368" t="s">
        <v>28</v>
      </c>
      <c r="B4" s="363">
        <v>154876</v>
      </c>
      <c r="C4" s="363">
        <v>16517</v>
      </c>
      <c r="D4" s="363">
        <v>171393</v>
      </c>
    </row>
    <row r="5" spans="1:4">
      <c r="A5" s="365" t="s">
        <v>27</v>
      </c>
      <c r="B5" s="76">
        <v>496081</v>
      </c>
      <c r="C5" s="76">
        <v>52999</v>
      </c>
      <c r="D5" s="76">
        <v>549079</v>
      </c>
    </row>
    <row r="6" spans="1:4">
      <c r="A6" s="368" t="s">
        <v>26</v>
      </c>
      <c r="B6" s="363">
        <v>58245</v>
      </c>
      <c r="C6" s="363">
        <v>5631</v>
      </c>
      <c r="D6" s="363">
        <v>63876</v>
      </c>
    </row>
    <row r="7" spans="1:4">
      <c r="A7" s="368" t="s">
        <v>25</v>
      </c>
      <c r="B7" s="212">
        <v>43613</v>
      </c>
      <c r="C7" s="212">
        <v>2248</v>
      </c>
      <c r="D7" s="212">
        <v>45861</v>
      </c>
    </row>
    <row r="8" spans="1:4">
      <c r="A8" s="368" t="s">
        <v>24</v>
      </c>
      <c r="B8" s="212">
        <v>36393</v>
      </c>
      <c r="C8" s="212">
        <v>2638</v>
      </c>
      <c r="D8" s="212">
        <v>39031</v>
      </c>
    </row>
    <row r="9" spans="1:4">
      <c r="A9" s="366" t="s">
        <v>23</v>
      </c>
      <c r="B9" s="361">
        <v>138251</v>
      </c>
      <c r="C9" s="361">
        <v>10517</v>
      </c>
      <c r="D9" s="361">
        <v>148768</v>
      </c>
    </row>
    <row r="10" spans="1:4">
      <c r="A10" s="369" t="s">
        <v>22</v>
      </c>
      <c r="B10" s="363">
        <v>72914</v>
      </c>
      <c r="C10" s="363">
        <v>4847</v>
      </c>
      <c r="D10" s="363">
        <v>77761</v>
      </c>
    </row>
    <row r="11" spans="1:4">
      <c r="A11" s="367" t="s">
        <v>21</v>
      </c>
      <c r="B11" s="363">
        <v>31201</v>
      </c>
      <c r="C11" s="363">
        <v>3462</v>
      </c>
      <c r="D11" s="363">
        <v>34664</v>
      </c>
    </row>
    <row r="12" spans="1:4">
      <c r="A12" s="367" t="s">
        <v>20</v>
      </c>
      <c r="B12" s="212">
        <v>52124</v>
      </c>
      <c r="C12" s="212">
        <v>6687</v>
      </c>
      <c r="D12" s="212">
        <v>58811</v>
      </c>
    </row>
    <row r="13" spans="1:4">
      <c r="A13" s="366" t="s">
        <v>19</v>
      </c>
      <c r="B13" s="361">
        <v>156240</v>
      </c>
      <c r="C13" s="361">
        <v>14996</v>
      </c>
      <c r="D13" s="361">
        <v>171235</v>
      </c>
    </row>
    <row r="14" spans="1:4">
      <c r="A14" s="368" t="s">
        <v>18</v>
      </c>
      <c r="B14" s="212">
        <v>40418</v>
      </c>
      <c r="C14" s="212">
        <v>7684</v>
      </c>
      <c r="D14" s="212">
        <v>48102</v>
      </c>
    </row>
    <row r="15" spans="1:4">
      <c r="A15" s="368" t="s">
        <v>17</v>
      </c>
      <c r="B15" s="212">
        <v>38099</v>
      </c>
      <c r="C15" s="212">
        <v>4586</v>
      </c>
      <c r="D15" s="212">
        <v>42685</v>
      </c>
    </row>
    <row r="16" spans="1:4">
      <c r="A16" s="367" t="s">
        <v>16</v>
      </c>
      <c r="B16" s="363">
        <v>20667</v>
      </c>
      <c r="C16" s="363">
        <v>3495</v>
      </c>
      <c r="D16" s="363">
        <v>24162</v>
      </c>
    </row>
    <row r="17" spans="1:4">
      <c r="A17" s="366" t="s">
        <v>15</v>
      </c>
      <c r="B17" s="361">
        <v>99184</v>
      </c>
      <c r="C17" s="361">
        <v>15765</v>
      </c>
      <c r="D17" s="361">
        <v>114949</v>
      </c>
    </row>
    <row r="18" spans="1:4">
      <c r="A18" s="365" t="s">
        <v>14</v>
      </c>
      <c r="B18" s="76">
        <f>+B9+B13+B17</f>
        <v>393675</v>
      </c>
      <c r="C18" s="76">
        <f>+C9+C13+C17</f>
        <v>41278</v>
      </c>
      <c r="D18" s="76">
        <f>+D9+D13+D17</f>
        <v>434952</v>
      </c>
    </row>
    <row r="19" spans="1:4">
      <c r="A19" s="367" t="s">
        <v>13</v>
      </c>
      <c r="B19" s="363">
        <v>68428</v>
      </c>
      <c r="C19" s="363">
        <v>5667</v>
      </c>
      <c r="D19" s="363">
        <v>74095</v>
      </c>
    </row>
    <row r="20" spans="1:4">
      <c r="A20" s="367" t="s">
        <v>12</v>
      </c>
      <c r="B20" s="212">
        <v>40263</v>
      </c>
      <c r="C20" s="212">
        <v>4073</v>
      </c>
      <c r="D20" s="212">
        <v>44336</v>
      </c>
    </row>
    <row r="21" spans="1:4">
      <c r="A21" s="367" t="s">
        <v>11</v>
      </c>
      <c r="B21" s="363">
        <v>13301</v>
      </c>
      <c r="C21" s="363">
        <v>1532</v>
      </c>
      <c r="D21" s="363">
        <v>14833</v>
      </c>
    </row>
    <row r="22" spans="1:4">
      <c r="A22" s="366" t="s">
        <v>10</v>
      </c>
      <c r="B22" s="76">
        <v>121992</v>
      </c>
      <c r="C22" s="76">
        <v>11272</v>
      </c>
      <c r="D22" s="76">
        <v>133264</v>
      </c>
    </row>
    <row r="23" spans="1:4">
      <c r="A23" s="367" t="s">
        <v>9</v>
      </c>
      <c r="B23" s="212">
        <v>69913</v>
      </c>
      <c r="C23" s="212">
        <v>7401</v>
      </c>
      <c r="D23" s="212">
        <v>77314</v>
      </c>
    </row>
    <row r="24" spans="1:4">
      <c r="A24" s="367" t="s">
        <v>8</v>
      </c>
      <c r="B24" s="363">
        <v>47024</v>
      </c>
      <c r="C24" s="363">
        <v>4038</v>
      </c>
      <c r="D24" s="363">
        <v>51062</v>
      </c>
    </row>
    <row r="25" spans="1:4">
      <c r="A25" s="367" t="s">
        <v>7</v>
      </c>
      <c r="B25" s="363">
        <v>58242</v>
      </c>
      <c r="C25" s="363">
        <v>6924</v>
      </c>
      <c r="D25" s="363">
        <v>65166</v>
      </c>
    </row>
    <row r="26" spans="1:4">
      <c r="A26" s="366" t="s">
        <v>6</v>
      </c>
      <c r="B26" s="361">
        <v>175179</v>
      </c>
      <c r="C26" s="361">
        <v>18363</v>
      </c>
      <c r="D26" s="361">
        <v>193542</v>
      </c>
    </row>
    <row r="27" spans="1:4">
      <c r="A27" s="367" t="s">
        <v>5</v>
      </c>
      <c r="B27" s="212">
        <v>45340</v>
      </c>
      <c r="C27" s="212">
        <v>3112</v>
      </c>
      <c r="D27" s="212">
        <v>48451</v>
      </c>
    </row>
    <row r="28" spans="1:4">
      <c r="A28" s="367" t="s">
        <v>4</v>
      </c>
      <c r="B28" s="363">
        <v>35235</v>
      </c>
      <c r="C28" s="363">
        <v>4076</v>
      </c>
      <c r="D28" s="363">
        <v>39311</v>
      </c>
    </row>
    <row r="29" spans="1:4">
      <c r="A29" s="367" t="s">
        <v>3</v>
      </c>
      <c r="B29" s="212">
        <v>52111</v>
      </c>
      <c r="C29" s="212">
        <v>3858</v>
      </c>
      <c r="D29" s="212">
        <v>55969</v>
      </c>
    </row>
    <row r="30" spans="1:4">
      <c r="A30" s="366" t="s">
        <v>2</v>
      </c>
      <c r="B30" s="76">
        <v>132686</v>
      </c>
      <c r="C30" s="76">
        <v>11045</v>
      </c>
      <c r="D30" s="76">
        <v>143731</v>
      </c>
    </row>
    <row r="31" spans="1:4">
      <c r="A31" s="365" t="s">
        <v>1</v>
      </c>
      <c r="B31" s="361">
        <f>+B22+B26+B30</f>
        <v>429857</v>
      </c>
      <c r="C31" s="361">
        <f>+C22+C26+C30</f>
        <v>40680</v>
      </c>
      <c r="D31" s="361">
        <f>+D22+D26+D30</f>
        <v>470537</v>
      </c>
    </row>
    <row r="32" spans="1:4">
      <c r="A32" s="364" t="s">
        <v>221</v>
      </c>
      <c r="B32" s="363">
        <v>49924</v>
      </c>
      <c r="C32" s="363">
        <v>3623</v>
      </c>
      <c r="D32" s="363">
        <v>53547</v>
      </c>
    </row>
    <row r="33" spans="1:4" s="276" customFormat="1">
      <c r="A33" s="362" t="s">
        <v>0</v>
      </c>
      <c r="B33" s="361">
        <v>1369534</v>
      </c>
      <c r="C33" s="361">
        <f>+C5+C18+C31+C32</f>
        <v>138580</v>
      </c>
      <c r="D33" s="361">
        <v>1508114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F0682-01CF-4B8D-B389-5E4FE39B801E}">
  <sheetPr codeName="Munka29"/>
  <dimension ref="A1:F32"/>
  <sheetViews>
    <sheetView zoomScaleNormal="100" workbookViewId="0"/>
  </sheetViews>
  <sheetFormatPr defaultRowHeight="11.25"/>
  <cols>
    <col min="1" max="1" width="26.5703125" style="372" customWidth="1"/>
    <col min="2" max="5" width="11.85546875" style="372" customWidth="1"/>
    <col min="6" max="6" width="11.85546875" style="373" customWidth="1"/>
    <col min="7" max="16384" width="9.140625" style="372"/>
  </cols>
  <sheetData>
    <row r="1" spans="1:6" ht="12" thickBot="1">
      <c r="A1" s="385" t="s">
        <v>231</v>
      </c>
    </row>
    <row r="2" spans="1:6" ht="56.25">
      <c r="A2" s="384" t="s">
        <v>37</v>
      </c>
      <c r="B2" s="383" t="s">
        <v>230</v>
      </c>
      <c r="C2" s="383" t="s">
        <v>229</v>
      </c>
      <c r="D2" s="382" t="s">
        <v>228</v>
      </c>
      <c r="E2" s="383" t="s">
        <v>227</v>
      </c>
      <c r="F2" s="382" t="s">
        <v>226</v>
      </c>
    </row>
    <row r="3" spans="1:6">
      <c r="A3" s="381" t="s">
        <v>44</v>
      </c>
      <c r="B3" s="379">
        <v>7725</v>
      </c>
      <c r="C3" s="379">
        <v>22637</v>
      </c>
      <c r="D3" s="379">
        <f>SUM(B3:C3)</f>
        <v>30362</v>
      </c>
      <c r="E3" s="379">
        <v>2087</v>
      </c>
      <c r="F3" s="379">
        <f>SUM(D3:E3)</f>
        <v>32449</v>
      </c>
    </row>
    <row r="4" spans="1:6">
      <c r="A4" s="380" t="s">
        <v>28</v>
      </c>
      <c r="B4" s="379">
        <v>4463</v>
      </c>
      <c r="C4" s="379">
        <v>10512</v>
      </c>
      <c r="D4" s="379">
        <f>SUM(B4:C4)</f>
        <v>14975</v>
      </c>
      <c r="E4" s="379">
        <v>1278</v>
      </c>
      <c r="F4" s="379">
        <f>SUM(D4:E4)</f>
        <v>16253</v>
      </c>
    </row>
    <row r="5" spans="1:6">
      <c r="A5" s="377" t="s">
        <v>27</v>
      </c>
      <c r="B5" s="374">
        <f>SUM(B3:B4)</f>
        <v>12188</v>
      </c>
      <c r="C5" s="374">
        <f>SUM(C3:C4)</f>
        <v>33149</v>
      </c>
      <c r="D5" s="374">
        <f>SUM(D3:D4)</f>
        <v>45337</v>
      </c>
      <c r="E5" s="374">
        <f>SUM(E3:E4)</f>
        <v>3365</v>
      </c>
      <c r="F5" s="374">
        <f>SUM(F3:F4)</f>
        <v>48702</v>
      </c>
    </row>
    <row r="6" spans="1:6">
      <c r="A6" s="380" t="s">
        <v>26</v>
      </c>
      <c r="B6" s="379">
        <v>1638</v>
      </c>
      <c r="C6" s="379">
        <v>3495</v>
      </c>
      <c r="D6" s="379">
        <f>SUM(B6:C6)</f>
        <v>5133</v>
      </c>
      <c r="E6" s="379">
        <v>486</v>
      </c>
      <c r="F6" s="379">
        <f>SUM(D6:E6)</f>
        <v>5619</v>
      </c>
    </row>
    <row r="7" spans="1:6">
      <c r="A7" s="380" t="s">
        <v>25</v>
      </c>
      <c r="B7" s="379">
        <v>1403</v>
      </c>
      <c r="C7" s="379">
        <v>3117</v>
      </c>
      <c r="D7" s="379">
        <f>SUM(B7:C7)</f>
        <v>4520</v>
      </c>
      <c r="E7" s="379">
        <v>357</v>
      </c>
      <c r="F7" s="379">
        <f>SUM(D7:E7)</f>
        <v>4877</v>
      </c>
    </row>
    <row r="8" spans="1:6">
      <c r="A8" s="380" t="s">
        <v>24</v>
      </c>
      <c r="B8" s="379">
        <v>1741</v>
      </c>
      <c r="C8" s="379">
        <v>3930</v>
      </c>
      <c r="D8" s="379">
        <f>SUM(B8:C8)</f>
        <v>5671</v>
      </c>
      <c r="E8" s="379">
        <v>423</v>
      </c>
      <c r="F8" s="379">
        <f>SUM(D8:E8)</f>
        <v>6094</v>
      </c>
    </row>
    <row r="9" spans="1:6">
      <c r="A9" s="378" t="s">
        <v>23</v>
      </c>
      <c r="B9" s="374">
        <f>SUM(B6:B8)</f>
        <v>4782</v>
      </c>
      <c r="C9" s="374">
        <f>SUM(C6:C8)</f>
        <v>10542</v>
      </c>
      <c r="D9" s="374">
        <f>SUM(D6:D8)</f>
        <v>15324</v>
      </c>
      <c r="E9" s="374">
        <f>SUM(E6:E8)</f>
        <v>1266</v>
      </c>
      <c r="F9" s="374">
        <f>SUM(F6:F8)</f>
        <v>16590</v>
      </c>
    </row>
    <row r="10" spans="1:6">
      <c r="A10" s="380" t="s">
        <v>22</v>
      </c>
      <c r="B10" s="379">
        <v>2027</v>
      </c>
      <c r="C10" s="379">
        <v>5134</v>
      </c>
      <c r="D10" s="379">
        <f>SUM(B10:C10)</f>
        <v>7161</v>
      </c>
      <c r="E10" s="379">
        <v>582</v>
      </c>
      <c r="F10" s="379">
        <f>SUM(D10:E10)</f>
        <v>7743</v>
      </c>
    </row>
    <row r="11" spans="1:6">
      <c r="A11" s="380" t="s">
        <v>21</v>
      </c>
      <c r="B11" s="379">
        <v>1261</v>
      </c>
      <c r="C11" s="379">
        <v>2624</v>
      </c>
      <c r="D11" s="379">
        <f>SUM(B11:C11)</f>
        <v>3885</v>
      </c>
      <c r="E11" s="379">
        <v>265</v>
      </c>
      <c r="F11" s="379">
        <f>SUM(D11:E11)</f>
        <v>4150</v>
      </c>
    </row>
    <row r="12" spans="1:6">
      <c r="A12" s="380" t="s">
        <v>20</v>
      </c>
      <c r="B12" s="379">
        <v>1395</v>
      </c>
      <c r="C12" s="379">
        <v>3549</v>
      </c>
      <c r="D12" s="379">
        <f>SUM(B12:C12)</f>
        <v>4944</v>
      </c>
      <c r="E12" s="379">
        <v>352</v>
      </c>
      <c r="F12" s="379">
        <f>SUM(D12:E12)</f>
        <v>5296</v>
      </c>
    </row>
    <row r="13" spans="1:6">
      <c r="A13" s="378" t="s">
        <v>19</v>
      </c>
      <c r="B13" s="374">
        <f>SUM(B10:B12)</f>
        <v>4683</v>
      </c>
      <c r="C13" s="374">
        <f>SUM(C10:C12)</f>
        <v>11307</v>
      </c>
      <c r="D13" s="374">
        <f>SUM(D10:D12)</f>
        <v>15990</v>
      </c>
      <c r="E13" s="374">
        <f>SUM(E10:E12)</f>
        <v>1199</v>
      </c>
      <c r="F13" s="374">
        <f>SUM(F10:F12)</f>
        <v>17189</v>
      </c>
    </row>
    <row r="14" spans="1:6">
      <c r="A14" s="380" t="s">
        <v>18</v>
      </c>
      <c r="B14" s="379">
        <v>1867</v>
      </c>
      <c r="C14" s="379">
        <v>3880</v>
      </c>
      <c r="D14" s="379">
        <f>SUM(B14:C14)</f>
        <v>5747</v>
      </c>
      <c r="E14" s="379">
        <v>449</v>
      </c>
      <c r="F14" s="379">
        <f>SUM(D14:E14)</f>
        <v>6196</v>
      </c>
    </row>
    <row r="15" spans="1:6">
      <c r="A15" s="380" t="s">
        <v>17</v>
      </c>
      <c r="B15" s="379">
        <v>1846</v>
      </c>
      <c r="C15" s="379">
        <v>4111</v>
      </c>
      <c r="D15" s="379">
        <f>SUM(B15:C15)</f>
        <v>5957</v>
      </c>
      <c r="E15" s="379">
        <v>359</v>
      </c>
      <c r="F15" s="379">
        <f>SUM(D15:E15)</f>
        <v>6316</v>
      </c>
    </row>
    <row r="16" spans="1:6">
      <c r="A16" s="380" t="s">
        <v>16</v>
      </c>
      <c r="B16" s="379">
        <v>1194</v>
      </c>
      <c r="C16" s="379">
        <v>2558</v>
      </c>
      <c r="D16" s="379">
        <f>SUM(B16:C16)</f>
        <v>3752</v>
      </c>
      <c r="E16" s="379">
        <v>287</v>
      </c>
      <c r="F16" s="379">
        <f>SUM(D16:E16)</f>
        <v>4039</v>
      </c>
    </row>
    <row r="17" spans="1:6">
      <c r="A17" s="378" t="s">
        <v>15</v>
      </c>
      <c r="B17" s="374">
        <f>SUM(B14:B16)</f>
        <v>4907</v>
      </c>
      <c r="C17" s="374">
        <f>SUM(C14:C16)</f>
        <v>10549</v>
      </c>
      <c r="D17" s="374">
        <f>SUM(D14:D16)</f>
        <v>15456</v>
      </c>
      <c r="E17" s="374">
        <f>SUM(E14:E16)</f>
        <v>1095</v>
      </c>
      <c r="F17" s="374">
        <f>SUM(F14:F16)</f>
        <v>16551</v>
      </c>
    </row>
    <row r="18" spans="1:6">
      <c r="A18" s="377" t="s">
        <v>14</v>
      </c>
      <c r="B18" s="376">
        <f>B9+B13+B17</f>
        <v>14372</v>
      </c>
      <c r="C18" s="376">
        <f>C9+C13+C17</f>
        <v>32398</v>
      </c>
      <c r="D18" s="376">
        <f>D9+D13+D17</f>
        <v>46770</v>
      </c>
      <c r="E18" s="376">
        <f>E9+E13+E17</f>
        <v>3560</v>
      </c>
      <c r="F18" s="376">
        <f>F9+F13+F17</f>
        <v>50330</v>
      </c>
    </row>
    <row r="19" spans="1:6">
      <c r="A19" s="380" t="s">
        <v>13</v>
      </c>
      <c r="B19" s="379">
        <v>3321</v>
      </c>
      <c r="C19" s="379">
        <v>5502</v>
      </c>
      <c r="D19" s="379">
        <f>SUM(B19:C19)</f>
        <v>8823</v>
      </c>
      <c r="E19" s="379">
        <v>630</v>
      </c>
      <c r="F19" s="379">
        <f>SUM(D19:E19)</f>
        <v>9453</v>
      </c>
    </row>
    <row r="20" spans="1:6">
      <c r="A20" s="380" t="s">
        <v>12</v>
      </c>
      <c r="B20" s="379">
        <v>1646</v>
      </c>
      <c r="C20" s="379">
        <v>3096</v>
      </c>
      <c r="D20" s="379">
        <f>SUM(B20:C20)</f>
        <v>4742</v>
      </c>
      <c r="E20" s="379">
        <v>361</v>
      </c>
      <c r="F20" s="379">
        <f>SUM(D20:E20)</f>
        <v>5103</v>
      </c>
    </row>
    <row r="21" spans="1:6">
      <c r="A21" s="380" t="s">
        <v>11</v>
      </c>
      <c r="B21" s="379">
        <v>903</v>
      </c>
      <c r="C21" s="379">
        <v>1747</v>
      </c>
      <c r="D21" s="379">
        <f>SUM(B21:C21)</f>
        <v>2650</v>
      </c>
      <c r="E21" s="379">
        <v>200</v>
      </c>
      <c r="F21" s="379">
        <f>SUM(D21:E21)</f>
        <v>2850</v>
      </c>
    </row>
    <row r="22" spans="1:6">
      <c r="A22" s="378" t="s">
        <v>10</v>
      </c>
      <c r="B22" s="374">
        <f>SUM(B19:B21)</f>
        <v>5870</v>
      </c>
      <c r="C22" s="374">
        <f>SUM(C19:C21)</f>
        <v>10345</v>
      </c>
      <c r="D22" s="374">
        <f>SUM(D19:D21)</f>
        <v>16215</v>
      </c>
      <c r="E22" s="374">
        <f>SUM(E19:E21)</f>
        <v>1191</v>
      </c>
      <c r="F22" s="374">
        <f>SUM(F19:F21)</f>
        <v>17406</v>
      </c>
    </row>
    <row r="23" spans="1:6">
      <c r="A23" s="380" t="s">
        <v>9</v>
      </c>
      <c r="B23" s="379">
        <v>2534</v>
      </c>
      <c r="C23" s="379">
        <v>5344</v>
      </c>
      <c r="D23" s="379">
        <f>SUM(B23:C23)</f>
        <v>7878</v>
      </c>
      <c r="E23" s="379">
        <v>586</v>
      </c>
      <c r="F23" s="379">
        <f>SUM(D23:E23)</f>
        <v>8464</v>
      </c>
    </row>
    <row r="24" spans="1:6">
      <c r="A24" s="380" t="s">
        <v>8</v>
      </c>
      <c r="B24" s="379">
        <v>1777</v>
      </c>
      <c r="C24" s="379">
        <v>3776</v>
      </c>
      <c r="D24" s="379">
        <f>SUM(B24:C24)</f>
        <v>5553</v>
      </c>
      <c r="E24" s="379">
        <v>378</v>
      </c>
      <c r="F24" s="379">
        <f>SUM(D24:E24)</f>
        <v>5931</v>
      </c>
    </row>
    <row r="25" spans="1:6">
      <c r="A25" s="380" t="s">
        <v>7</v>
      </c>
      <c r="B25" s="379">
        <v>2918</v>
      </c>
      <c r="C25" s="379">
        <v>6018</v>
      </c>
      <c r="D25" s="379">
        <f>SUM(B25:C25)</f>
        <v>8936</v>
      </c>
      <c r="E25" s="379">
        <v>658</v>
      </c>
      <c r="F25" s="379">
        <f>SUM(D25:E25)</f>
        <v>9594</v>
      </c>
    </row>
    <row r="26" spans="1:6">
      <c r="A26" s="378" t="s">
        <v>6</v>
      </c>
      <c r="B26" s="374">
        <f>SUM(B23:B25)</f>
        <v>7229</v>
      </c>
      <c r="C26" s="374">
        <f>SUM(C23:C25)</f>
        <v>15138</v>
      </c>
      <c r="D26" s="374">
        <f>SUM(D23:D25)</f>
        <v>22367</v>
      </c>
      <c r="E26" s="374">
        <f>SUM(E23:E25)</f>
        <v>1622</v>
      </c>
      <c r="F26" s="374">
        <f>SUM(F23:F25)</f>
        <v>23989</v>
      </c>
    </row>
    <row r="27" spans="1:6">
      <c r="A27" s="380" t="s">
        <v>5</v>
      </c>
      <c r="B27" s="379">
        <v>2452</v>
      </c>
      <c r="C27" s="379">
        <v>6116</v>
      </c>
      <c r="D27" s="379">
        <f>SUM(B27:C27)</f>
        <v>8568</v>
      </c>
      <c r="E27" s="379">
        <v>708</v>
      </c>
      <c r="F27" s="379">
        <f>SUM(D27:E27)</f>
        <v>9276</v>
      </c>
    </row>
    <row r="28" spans="1:6">
      <c r="A28" s="380" t="s">
        <v>4</v>
      </c>
      <c r="B28" s="379">
        <v>1687</v>
      </c>
      <c r="C28" s="379">
        <v>3694</v>
      </c>
      <c r="D28" s="379">
        <f>SUM(B28:C28)</f>
        <v>5381</v>
      </c>
      <c r="E28" s="379">
        <v>415</v>
      </c>
      <c r="F28" s="379">
        <f>SUM(D28:E28)</f>
        <v>5796</v>
      </c>
    </row>
    <row r="29" spans="1:6">
      <c r="A29" s="380" t="s">
        <v>3</v>
      </c>
      <c r="B29" s="379">
        <v>1801</v>
      </c>
      <c r="C29" s="379">
        <v>4697</v>
      </c>
      <c r="D29" s="379">
        <f>SUM(B29:C29)</f>
        <v>6498</v>
      </c>
      <c r="E29" s="379">
        <v>476</v>
      </c>
      <c r="F29" s="379">
        <f>SUM(D29:E29)</f>
        <v>6974</v>
      </c>
    </row>
    <row r="30" spans="1:6">
      <c r="A30" s="378" t="s">
        <v>2</v>
      </c>
      <c r="B30" s="374">
        <f>SUM(B27:B29)</f>
        <v>5940</v>
      </c>
      <c r="C30" s="374">
        <f>SUM(C27:C29)</f>
        <v>14507</v>
      </c>
      <c r="D30" s="374">
        <f>SUM(D27:D29)</f>
        <v>20447</v>
      </c>
      <c r="E30" s="374">
        <f>SUM(E27:E29)</f>
        <v>1599</v>
      </c>
      <c r="F30" s="374">
        <f>SUM(F27:F29)</f>
        <v>22046</v>
      </c>
    </row>
    <row r="31" spans="1:6">
      <c r="A31" s="377" t="s">
        <v>1</v>
      </c>
      <c r="B31" s="376">
        <f>B22+B26+B30</f>
        <v>19039</v>
      </c>
      <c r="C31" s="376">
        <f>C22+C26+C30</f>
        <v>39990</v>
      </c>
      <c r="D31" s="376">
        <f>D22+D26+D30</f>
        <v>59029</v>
      </c>
      <c r="E31" s="376">
        <f>E22+E26+E30</f>
        <v>4412</v>
      </c>
      <c r="F31" s="376">
        <f>F22+F26+F30</f>
        <v>63441</v>
      </c>
    </row>
    <row r="32" spans="1:6">
      <c r="A32" s="375" t="s">
        <v>0</v>
      </c>
      <c r="B32" s="374">
        <f>B5+B18+B31</f>
        <v>45599</v>
      </c>
      <c r="C32" s="374">
        <f>C5+C18+C31</f>
        <v>105537</v>
      </c>
      <c r="D32" s="374">
        <f>D5+D18+D31</f>
        <v>151136</v>
      </c>
      <c r="E32" s="374">
        <f>E5+E18+E31</f>
        <v>11337</v>
      </c>
      <c r="F32" s="374">
        <f>F5+F18+F31</f>
        <v>162473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0EE9F-EF27-42DD-825D-3B616586A9BC}">
  <sheetPr codeName="Munka2"/>
  <dimension ref="A1:I33"/>
  <sheetViews>
    <sheetView zoomScaleNormal="100" workbookViewId="0"/>
  </sheetViews>
  <sheetFormatPr defaultRowHeight="11.25"/>
  <cols>
    <col min="1" max="1" width="21.85546875" style="1" customWidth="1"/>
    <col min="2" max="9" width="8.140625" style="1" customWidth="1"/>
    <col min="10" max="16384" width="9.140625" style="1"/>
  </cols>
  <sheetData>
    <row r="1" spans="1:9" ht="12" thickBot="1">
      <c r="A1" s="42" t="s">
        <v>43</v>
      </c>
      <c r="B1" s="41"/>
      <c r="C1" s="41"/>
      <c r="D1" s="41"/>
      <c r="E1" s="41"/>
      <c r="F1" s="40"/>
      <c r="G1" s="39"/>
      <c r="H1" s="39"/>
    </row>
    <row r="2" spans="1:9" s="37" customFormat="1" ht="42.75" customHeight="1">
      <c r="A2" s="991" t="s">
        <v>37</v>
      </c>
      <c r="B2" s="988" t="s">
        <v>42</v>
      </c>
      <c r="C2" s="989"/>
      <c r="D2" s="988" t="s">
        <v>41</v>
      </c>
      <c r="E2" s="989"/>
      <c r="F2" s="988" t="s">
        <v>40</v>
      </c>
      <c r="G2" s="989"/>
      <c r="H2" s="988" t="s">
        <v>39</v>
      </c>
      <c r="I2" s="990"/>
    </row>
    <row r="3" spans="1:9" s="37" customFormat="1">
      <c r="A3" s="992"/>
      <c r="B3" s="19">
        <v>2000</v>
      </c>
      <c r="C3" s="19">
        <v>2007</v>
      </c>
      <c r="D3" s="19">
        <v>2000</v>
      </c>
      <c r="E3" s="19">
        <v>2007</v>
      </c>
      <c r="F3" s="19">
        <v>2000</v>
      </c>
      <c r="G3" s="19">
        <v>2007</v>
      </c>
      <c r="H3" s="38">
        <v>2000</v>
      </c>
      <c r="I3" s="38">
        <v>2007</v>
      </c>
    </row>
    <row r="4" spans="1:9" s="32" customFormat="1">
      <c r="A4" s="18" t="s">
        <v>30</v>
      </c>
      <c r="B4" s="36">
        <v>8.3018175979059272</v>
      </c>
      <c r="C4" s="35">
        <v>9.979328659599668</v>
      </c>
      <c r="D4" s="36">
        <v>14.10018962309733</v>
      </c>
      <c r="E4" s="35">
        <v>13.415037848415075</v>
      </c>
      <c r="F4" s="34">
        <v>-5.7983720251914033</v>
      </c>
      <c r="G4" s="34">
        <v>-3.4357081778446847</v>
      </c>
      <c r="H4" s="33">
        <v>9.9748931261450782</v>
      </c>
      <c r="I4" s="28">
        <v>4.4819248687857529</v>
      </c>
    </row>
    <row r="5" spans="1:9">
      <c r="A5" s="15" t="s">
        <v>28</v>
      </c>
      <c r="B5" s="31">
        <v>10.390775730477788</v>
      </c>
      <c r="C5" s="28">
        <v>10.558406456482414</v>
      </c>
      <c r="D5" s="31">
        <v>12.222781557448743</v>
      </c>
      <c r="E5" s="28">
        <v>11.513891641402109</v>
      </c>
      <c r="F5" s="30">
        <v>-1.8320058269709547</v>
      </c>
      <c r="G5" s="30">
        <v>-0.95548518491969447</v>
      </c>
      <c r="H5" s="29">
        <v>8.5121796613239162</v>
      </c>
      <c r="I5" s="28">
        <v>5.4313099041533546</v>
      </c>
    </row>
    <row r="6" spans="1:9">
      <c r="A6" s="10" t="s">
        <v>27</v>
      </c>
      <c r="B6" s="27">
        <v>9.0841084150760043</v>
      </c>
      <c r="C6" s="26">
        <v>10.217339876377709</v>
      </c>
      <c r="D6" s="27">
        <v>13.397121875143121</v>
      </c>
      <c r="E6" s="26">
        <v>12.633633131397861</v>
      </c>
      <c r="F6" s="24">
        <v>-4.3130134600671175</v>
      </c>
      <c r="G6" s="24">
        <v>-2.4162928362515328</v>
      </c>
      <c r="H6" s="25">
        <v>9.348332040341349</v>
      </c>
      <c r="I6" s="26">
        <v>4.8851647046850086</v>
      </c>
    </row>
    <row r="7" spans="1:9">
      <c r="A7" s="15" t="s">
        <v>26</v>
      </c>
      <c r="B7" s="31">
        <v>9.2546793777061911</v>
      </c>
      <c r="C7" s="28">
        <v>9.5137778306580216</v>
      </c>
      <c r="D7" s="31">
        <v>11.249363625064063</v>
      </c>
      <c r="E7" s="28">
        <v>12.199005462606863</v>
      </c>
      <c r="F7" s="30">
        <v>-1.9946842473578734</v>
      </c>
      <c r="G7" s="30">
        <v>-2.6852244996990495</v>
      </c>
      <c r="H7" s="29">
        <v>8.8540349101947893</v>
      </c>
      <c r="I7" s="28">
        <v>7.8469838155958804</v>
      </c>
    </row>
    <row r="8" spans="1:9">
      <c r="A8" s="15" t="s">
        <v>25</v>
      </c>
      <c r="B8" s="31">
        <v>9.3444828089928578</v>
      </c>
      <c r="C8" s="28">
        <v>9.5730404884982168</v>
      </c>
      <c r="D8" s="31">
        <v>12.580325673593425</v>
      </c>
      <c r="E8" s="28">
        <v>12.755584141276987</v>
      </c>
      <c r="F8" s="30">
        <v>-3.2358428646005675</v>
      </c>
      <c r="G8" s="30">
        <v>-3.1825385986031134</v>
      </c>
      <c r="H8" s="29">
        <v>8.7837837837837842</v>
      </c>
      <c r="I8" s="28">
        <v>7.9628400796284016</v>
      </c>
    </row>
    <row r="9" spans="1:9">
      <c r="A9" s="15" t="s">
        <v>24</v>
      </c>
      <c r="B9" s="31">
        <v>8.5728109375375823</v>
      </c>
      <c r="C9" s="28">
        <v>8.9063400457173731</v>
      </c>
      <c r="D9" s="31">
        <v>12.127974778569762</v>
      </c>
      <c r="E9" s="28">
        <v>12.681194387075603</v>
      </c>
      <c r="F9" s="30">
        <v>-3.5551638410321798</v>
      </c>
      <c r="G9" s="30">
        <v>-3.7748543413582305</v>
      </c>
      <c r="H9" s="29">
        <v>7.7543424317617866</v>
      </c>
      <c r="I9" s="28">
        <v>3.0959752321981426</v>
      </c>
    </row>
    <row r="10" spans="1:9">
      <c r="A10" s="11" t="s">
        <v>23</v>
      </c>
      <c r="B10" s="27">
        <v>9.0511158290303655</v>
      </c>
      <c r="C10" s="26">
        <v>9.3314902992097792</v>
      </c>
      <c r="D10" s="27">
        <v>11.920829380821191</v>
      </c>
      <c r="E10" s="26">
        <v>12.515515568907208</v>
      </c>
      <c r="F10" s="24">
        <v>-2.869713551790825</v>
      </c>
      <c r="G10" s="24">
        <v>-3.1840252696974272</v>
      </c>
      <c r="H10" s="25">
        <v>8.4837723192265955</v>
      </c>
      <c r="I10" s="26">
        <v>6.3941096686688628</v>
      </c>
    </row>
    <row r="11" spans="1:9">
      <c r="A11" s="15" t="s">
        <v>22</v>
      </c>
      <c r="B11" s="31">
        <v>8.8283021864089282</v>
      </c>
      <c r="C11" s="28">
        <v>9.4380142742638249</v>
      </c>
      <c r="D11" s="31">
        <v>11.913944741251411</v>
      </c>
      <c r="E11" s="28">
        <v>12.222521591205016</v>
      </c>
      <c r="F11" s="30">
        <v>-3.0856425548424835</v>
      </c>
      <c r="G11" s="30">
        <v>-2.7845041778835964</v>
      </c>
      <c r="H11" s="29">
        <v>10.702166536152442</v>
      </c>
      <c r="I11" s="28">
        <v>4.7778308647873873</v>
      </c>
    </row>
    <row r="12" spans="1:9">
      <c r="A12" s="15" t="s">
        <v>21</v>
      </c>
      <c r="B12" s="31">
        <v>8.3415698802130613</v>
      </c>
      <c r="C12" s="28">
        <v>8.4779329991925785</v>
      </c>
      <c r="D12" s="31">
        <v>13.59215768292724</v>
      </c>
      <c r="E12" s="28">
        <v>13.63096235584467</v>
      </c>
      <c r="F12" s="30">
        <v>-5.2505878027141817</v>
      </c>
      <c r="G12" s="30">
        <v>-5.1530293566520919</v>
      </c>
      <c r="H12" s="29">
        <v>7.5622775800711741</v>
      </c>
      <c r="I12" s="28">
        <v>6.7385444743935317</v>
      </c>
    </row>
    <row r="13" spans="1:9">
      <c r="A13" s="15" t="s">
        <v>20</v>
      </c>
      <c r="B13" s="31">
        <v>8.0204761914114755</v>
      </c>
      <c r="C13" s="28">
        <v>8.193177137720232</v>
      </c>
      <c r="D13" s="31">
        <v>13.391835298465326</v>
      </c>
      <c r="E13" s="28">
        <v>13.16308934391348</v>
      </c>
      <c r="F13" s="30">
        <v>-5.3713591070538511</v>
      </c>
      <c r="G13" s="30">
        <v>-4.9699037123881862</v>
      </c>
      <c r="H13" s="29">
        <v>11.18939079983423</v>
      </c>
      <c r="I13" s="28">
        <v>5.423445974134335</v>
      </c>
    </row>
    <row r="14" spans="1:9">
      <c r="A14" s="11" t="s">
        <v>19</v>
      </c>
      <c r="B14" s="27">
        <v>8.4556924098411077</v>
      </c>
      <c r="C14" s="26">
        <v>8.8209082261052423</v>
      </c>
      <c r="D14" s="27">
        <v>12.807008452116854</v>
      </c>
      <c r="E14" s="26">
        <v>12.86837230260852</v>
      </c>
      <c r="F14" s="24">
        <v>-4.3513160422757462</v>
      </c>
      <c r="G14" s="24">
        <v>-4.047464076503279</v>
      </c>
      <c r="H14" s="25">
        <v>10.009420631182289</v>
      </c>
      <c r="I14" s="26">
        <v>5.4489726416165292</v>
      </c>
    </row>
    <row r="15" spans="1:9">
      <c r="A15" s="15" t="s">
        <v>18</v>
      </c>
      <c r="B15" s="31">
        <v>9.2352449864184631</v>
      </c>
      <c r="C15" s="28">
        <v>9.3200209348202421</v>
      </c>
      <c r="D15" s="31">
        <v>13.085914021815194</v>
      </c>
      <c r="E15" s="28">
        <v>13.40382060469423</v>
      </c>
      <c r="F15" s="30">
        <v>-3.8506690353967312</v>
      </c>
      <c r="G15" s="30">
        <v>-4.0837996698739882</v>
      </c>
      <c r="H15" s="29">
        <v>9.8013245033112586</v>
      </c>
      <c r="I15" s="28">
        <v>6.2095032397408207</v>
      </c>
    </row>
    <row r="16" spans="1:9">
      <c r="A16" s="15" t="s">
        <v>17</v>
      </c>
      <c r="B16" s="31">
        <v>9.5713998283131669</v>
      </c>
      <c r="C16" s="28">
        <v>8.7281184967560286</v>
      </c>
      <c r="D16" s="31">
        <v>14.272828845000822</v>
      </c>
      <c r="E16" s="28">
        <v>14.25817113477782</v>
      </c>
      <c r="F16" s="30">
        <v>-4.701429016687654</v>
      </c>
      <c r="G16" s="30">
        <v>-5.5300526380217896</v>
      </c>
      <c r="H16" s="29">
        <v>8.0321285140562235</v>
      </c>
      <c r="I16" s="28">
        <v>7.3632538569424959</v>
      </c>
    </row>
    <row r="17" spans="1:9">
      <c r="A17" s="15" t="s">
        <v>16</v>
      </c>
      <c r="B17" s="31">
        <v>9.0560069617150809</v>
      </c>
      <c r="C17" s="28">
        <v>8.7985531824354339</v>
      </c>
      <c r="D17" s="31">
        <v>13.556206912427005</v>
      </c>
      <c r="E17" s="28">
        <v>13.550355968018158</v>
      </c>
      <c r="F17" s="30">
        <v>-4.5001999507119237</v>
      </c>
      <c r="G17" s="30">
        <v>-4.751792873562259</v>
      </c>
      <c r="H17" s="29">
        <v>11.842105263157896</v>
      </c>
      <c r="I17" s="28">
        <v>5.6899004267425326</v>
      </c>
    </row>
    <row r="18" spans="1:9">
      <c r="A18" s="11" t="s">
        <v>15</v>
      </c>
      <c r="B18" s="27">
        <v>9.3038924891221182</v>
      </c>
      <c r="C18" s="26">
        <v>8.9896849460385475</v>
      </c>
      <c r="D18" s="27">
        <v>13.606392061416322</v>
      </c>
      <c r="E18" s="26">
        <v>13.729889275923155</v>
      </c>
      <c r="F18" s="24">
        <v>-4.3024995722942041</v>
      </c>
      <c r="G18" s="24">
        <v>-4.7402018709739666</v>
      </c>
      <c r="H18" s="25">
        <v>9.6857511838140322</v>
      </c>
      <c r="I18" s="26">
        <v>6.462781304096942</v>
      </c>
    </row>
    <row r="19" spans="1:9">
      <c r="A19" s="10" t="s">
        <v>14</v>
      </c>
      <c r="B19" s="27">
        <v>8.9404761060928557</v>
      </c>
      <c r="C19" s="26">
        <v>9.05796776756908</v>
      </c>
      <c r="D19" s="27">
        <v>12.744845455918767</v>
      </c>
      <c r="E19" s="26">
        <v>13.011785688274061</v>
      </c>
      <c r="F19" s="24">
        <v>-3.8043693498259104</v>
      </c>
      <c r="G19" s="24">
        <v>-3.9538179207049811</v>
      </c>
      <c r="H19" s="25">
        <v>9.3478027291286114</v>
      </c>
      <c r="I19" s="26">
        <v>6.115987911929774</v>
      </c>
    </row>
    <row r="20" spans="1:9">
      <c r="A20" s="15" t="s">
        <v>13</v>
      </c>
      <c r="B20" s="31">
        <v>10.882457789937556</v>
      </c>
      <c r="C20" s="28">
        <v>10.243702684824495</v>
      </c>
      <c r="D20" s="31">
        <v>13.276625017203633</v>
      </c>
      <c r="E20" s="28">
        <v>14.068466349569679</v>
      </c>
      <c r="F20" s="30">
        <v>-2.394167227266077</v>
      </c>
      <c r="G20" s="30">
        <v>-3.8247609874379283</v>
      </c>
      <c r="H20" s="29">
        <v>9.6235838713607027</v>
      </c>
      <c r="I20" s="28">
        <v>11.890118901189012</v>
      </c>
    </row>
    <row r="21" spans="1:9">
      <c r="A21" s="15" t="s">
        <v>12</v>
      </c>
      <c r="B21" s="31">
        <v>9.2751435524706505</v>
      </c>
      <c r="C21" s="28">
        <v>9.325291435001116</v>
      </c>
      <c r="D21" s="31">
        <v>13.752588713610709</v>
      </c>
      <c r="E21" s="28">
        <v>14.156087840662295</v>
      </c>
      <c r="F21" s="30">
        <v>-4.4774451611400581</v>
      </c>
      <c r="G21" s="30">
        <v>-4.8307964056611787</v>
      </c>
      <c r="H21" s="29">
        <v>6.2479447550147977</v>
      </c>
      <c r="I21" s="28">
        <v>6.0667340748230538</v>
      </c>
    </row>
    <row r="22" spans="1:9">
      <c r="A22" s="15" t="s">
        <v>11</v>
      </c>
      <c r="B22" s="31">
        <v>9.6764877866417649</v>
      </c>
      <c r="C22" s="28">
        <v>8.804098182471197</v>
      </c>
      <c r="D22" s="31">
        <v>15.082875883651774</v>
      </c>
      <c r="E22" s="28">
        <v>14.753834957420867</v>
      </c>
      <c r="F22" s="30">
        <v>-5.4063880970100078</v>
      </c>
      <c r="G22" s="30">
        <v>-5.9497367749496712</v>
      </c>
      <c r="H22" s="29">
        <v>6.0577819198508855</v>
      </c>
      <c r="I22" s="28">
        <v>5.3676865271068177</v>
      </c>
    </row>
    <row r="23" spans="1:9">
      <c r="A23" s="11" t="s">
        <v>10</v>
      </c>
      <c r="B23" s="27">
        <v>10.27321490812505</v>
      </c>
      <c r="C23" s="26">
        <v>9.7639553544407427</v>
      </c>
      <c r="D23" s="27">
        <v>13.703499342586333</v>
      </c>
      <c r="E23" s="26">
        <v>14.207451295771806</v>
      </c>
      <c r="F23" s="24">
        <v>-3.4302844344612833</v>
      </c>
      <c r="G23" s="24">
        <v>-4.4434941554547747</v>
      </c>
      <c r="H23" s="25">
        <v>8.2860555389668562</v>
      </c>
      <c r="I23" s="26">
        <v>9.4673581954392034</v>
      </c>
    </row>
    <row r="24" spans="1:9">
      <c r="A24" s="15" t="s">
        <v>9</v>
      </c>
      <c r="B24" s="31">
        <v>10.885278061078843</v>
      </c>
      <c r="C24" s="28">
        <v>10.245602569386374</v>
      </c>
      <c r="D24" s="31">
        <v>12.235320018845055</v>
      </c>
      <c r="E24" s="28">
        <v>12.33841513507361</v>
      </c>
      <c r="F24" s="30">
        <v>-1.3500419577662122</v>
      </c>
      <c r="G24" s="30">
        <v>-2.0928106446958261</v>
      </c>
      <c r="H24" s="29">
        <v>8.4675410924788306</v>
      </c>
      <c r="I24" s="28">
        <v>3.762766529295825</v>
      </c>
    </row>
    <row r="25" spans="1:9">
      <c r="A25" s="15" t="s">
        <v>8</v>
      </c>
      <c r="B25" s="31">
        <v>9.8803479902231004</v>
      </c>
      <c r="C25" s="28">
        <v>9.521413214884495</v>
      </c>
      <c r="D25" s="31">
        <v>13.83581310292362</v>
      </c>
      <c r="E25" s="28">
        <v>14.297067095819497</v>
      </c>
      <c r="F25" s="30">
        <v>-3.9554651127005198</v>
      </c>
      <c r="G25" s="30">
        <v>-4.7756538809350015</v>
      </c>
      <c r="H25" s="29">
        <v>8.6559269055061314</v>
      </c>
      <c r="I25" s="28">
        <v>6.0177917320774466</v>
      </c>
    </row>
    <row r="26" spans="1:9">
      <c r="A26" s="15" t="s">
        <v>7</v>
      </c>
      <c r="B26" s="31">
        <v>11.589927478181995</v>
      </c>
      <c r="C26" s="28">
        <v>10.890336439212186</v>
      </c>
      <c r="D26" s="31">
        <v>12.090077947179024</v>
      </c>
      <c r="E26" s="28">
        <v>12.253807956257324</v>
      </c>
      <c r="F26" s="30">
        <v>-0.50015046899702875</v>
      </c>
      <c r="G26" s="30">
        <v>-1.3634715170451377</v>
      </c>
      <c r="H26" s="29">
        <v>11.702750146284377</v>
      </c>
      <c r="I26" s="28">
        <v>6.0838936919628557</v>
      </c>
    </row>
    <row r="27" spans="1:9">
      <c r="A27" s="11" t="s">
        <v>6</v>
      </c>
      <c r="B27" s="27">
        <v>10.880550822145704</v>
      </c>
      <c r="C27" s="26">
        <v>10.297640570953467</v>
      </c>
      <c r="D27" s="27">
        <v>12.61128598935386</v>
      </c>
      <c r="E27" s="26">
        <v>12.823849411894765</v>
      </c>
      <c r="F27" s="24">
        <v>-1.730735167208157</v>
      </c>
      <c r="G27" s="24">
        <v>-2.5262080097705488</v>
      </c>
      <c r="H27" s="25">
        <v>9.8131390292631338</v>
      </c>
      <c r="I27" s="26">
        <v>5.2399514345964597</v>
      </c>
    </row>
    <row r="28" spans="1:9">
      <c r="A28" s="15" t="s">
        <v>5</v>
      </c>
      <c r="B28" s="31">
        <v>9.605800149148493</v>
      </c>
      <c r="C28" s="28">
        <v>9.254205607476635</v>
      </c>
      <c r="D28" s="31">
        <v>13.630270855755453</v>
      </c>
      <c r="E28" s="28">
        <v>13.461682242990655</v>
      </c>
      <c r="F28" s="30">
        <v>-4.0244707066069596</v>
      </c>
      <c r="G28" s="30">
        <v>-4.207476635514019</v>
      </c>
      <c r="H28" s="29">
        <v>9.3102793083792523</v>
      </c>
      <c r="I28" s="28">
        <v>5.6554231468390226</v>
      </c>
    </row>
    <row r="29" spans="1:9">
      <c r="A29" s="15" t="s">
        <v>4</v>
      </c>
      <c r="B29" s="31">
        <v>8.913624762370473</v>
      </c>
      <c r="C29" s="28">
        <v>8.0095197055532932</v>
      </c>
      <c r="D29" s="31">
        <v>14.446476223056573</v>
      </c>
      <c r="E29" s="28">
        <v>15.24154407937305</v>
      </c>
      <c r="F29" s="30">
        <v>-5.5328514606860999</v>
      </c>
      <c r="G29" s="30">
        <v>-7.2320148435523324</v>
      </c>
      <c r="H29" s="29">
        <v>8.632692843219159</v>
      </c>
      <c r="I29" s="28">
        <v>4.6067785455742021</v>
      </c>
    </row>
    <row r="30" spans="1:9">
      <c r="A30" s="15" t="s">
        <v>3</v>
      </c>
      <c r="B30" s="31">
        <v>8.9067398920381109</v>
      </c>
      <c r="C30" s="28">
        <v>9.1592069726025773</v>
      </c>
      <c r="D30" s="31">
        <v>14.189102160734496</v>
      </c>
      <c r="E30" s="28">
        <v>13.638561605868686</v>
      </c>
      <c r="F30" s="30">
        <v>-5.2823622686963851</v>
      </c>
      <c r="G30" s="30">
        <v>-4.4793546332661078</v>
      </c>
      <c r="H30" s="29">
        <v>8.0708148919552212</v>
      </c>
      <c r="I30" s="28">
        <v>5.1506567087303639</v>
      </c>
    </row>
    <row r="31" spans="1:9">
      <c r="A31" s="11" t="s">
        <v>2</v>
      </c>
      <c r="B31" s="27">
        <v>9.1858892584791292</v>
      </c>
      <c r="C31" s="26">
        <v>8.8712488376706418</v>
      </c>
      <c r="D31" s="27">
        <v>14.042579979464708</v>
      </c>
      <c r="E31" s="26">
        <v>14.022296549866498</v>
      </c>
      <c r="F31" s="24">
        <v>-4.8566907209855783</v>
      </c>
      <c r="G31" s="24">
        <v>-5.1510457878208475</v>
      </c>
      <c r="H31" s="25">
        <v>8.7435998424576606</v>
      </c>
      <c r="I31" s="26">
        <v>5.2219321148825069</v>
      </c>
    </row>
    <row r="32" spans="1:9">
      <c r="A32" s="10" t="s">
        <v>1</v>
      </c>
      <c r="B32" s="27">
        <v>10.14315157111054</v>
      </c>
      <c r="C32" s="26">
        <v>9.6704068218675658</v>
      </c>
      <c r="D32" s="27">
        <v>13.411811517429582</v>
      </c>
      <c r="E32" s="26">
        <v>13.634471591092616</v>
      </c>
      <c r="F32" s="24">
        <v>-3.2686599463190427</v>
      </c>
      <c r="G32" s="24">
        <v>-3.9640647692250499</v>
      </c>
      <c r="H32" s="25">
        <v>9.0236377554570968</v>
      </c>
      <c r="I32" s="25">
        <v>6.529027704252691</v>
      </c>
    </row>
    <row r="33" spans="1:9">
      <c r="A33" s="8" t="s">
        <v>0</v>
      </c>
      <c r="B33" s="24">
        <v>9.5580530381147142</v>
      </c>
      <c r="C33" s="26">
        <v>9.6704068218675658</v>
      </c>
      <c r="D33" s="24">
        <v>13.27993227272758</v>
      </c>
      <c r="E33" s="24">
        <v>13.220059170947414</v>
      </c>
      <c r="F33" s="24">
        <v>-3.7218792346128637</v>
      </c>
      <c r="G33" s="24">
        <v>-3.5129050158217465</v>
      </c>
      <c r="H33" s="25">
        <v>9.2215949260735481</v>
      </c>
      <c r="I33" s="24">
        <v>5.9110979070410705</v>
      </c>
    </row>
  </sheetData>
  <mergeCells count="5">
    <mergeCell ref="F2:G2"/>
    <mergeCell ref="H2:I2"/>
    <mergeCell ref="A2:A3"/>
    <mergeCell ref="B2:C2"/>
    <mergeCell ref="D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22687-80D6-41D3-A7F0-9E76D71E4EA6}">
  <sheetPr codeName="Munka30"/>
  <dimension ref="A1:F32"/>
  <sheetViews>
    <sheetView zoomScaleNormal="100" workbookViewId="0"/>
  </sheetViews>
  <sheetFormatPr defaultRowHeight="11.25"/>
  <cols>
    <col min="1" max="1" width="28.42578125" style="386" customWidth="1"/>
    <col min="2" max="6" width="10.5703125" style="386" customWidth="1"/>
    <col min="7" max="16384" width="9.140625" style="386"/>
  </cols>
  <sheetData>
    <row r="1" spans="1:6" ht="12" thickBot="1">
      <c r="A1" s="393" t="s">
        <v>235</v>
      </c>
      <c r="B1" s="393"/>
      <c r="C1" s="393"/>
      <c r="D1" s="393"/>
      <c r="E1" s="393"/>
      <c r="F1" s="393"/>
    </row>
    <row r="2" spans="1:6" ht="56.25">
      <c r="A2" s="392" t="s">
        <v>37</v>
      </c>
      <c r="B2" s="390" t="s">
        <v>234</v>
      </c>
      <c r="C2" s="391" t="s">
        <v>233</v>
      </c>
      <c r="D2" s="390" t="s">
        <v>0</v>
      </c>
      <c r="E2" s="390" t="s">
        <v>232</v>
      </c>
      <c r="F2" s="389" t="s">
        <v>226</v>
      </c>
    </row>
    <row r="3" spans="1:6">
      <c r="A3" s="51" t="s">
        <v>44</v>
      </c>
      <c r="B3" s="388">
        <v>748</v>
      </c>
      <c r="C3" s="379">
        <v>2094</v>
      </c>
      <c r="D3" s="379">
        <v>2842</v>
      </c>
      <c r="E3" s="379">
        <v>596</v>
      </c>
      <c r="F3" s="379">
        <v>3438</v>
      </c>
    </row>
    <row r="4" spans="1:6">
      <c r="A4" s="51" t="s">
        <v>28</v>
      </c>
      <c r="B4" s="379">
        <v>543</v>
      </c>
      <c r="C4" s="379">
        <v>1168</v>
      </c>
      <c r="D4" s="379">
        <v>1711</v>
      </c>
      <c r="E4" s="379">
        <v>334</v>
      </c>
      <c r="F4" s="379">
        <v>2045</v>
      </c>
    </row>
    <row r="5" spans="1:6">
      <c r="A5" s="47" t="s">
        <v>27</v>
      </c>
      <c r="B5" s="374">
        <f>SUM(B3:B4)</f>
        <v>1291</v>
      </c>
      <c r="C5" s="374">
        <f>SUM(C3:C4)</f>
        <v>3262</v>
      </c>
      <c r="D5" s="374">
        <f>SUM(D3:D4)</f>
        <v>4553</v>
      </c>
      <c r="E5" s="374">
        <f>SUM(E3:E4)</f>
        <v>930</v>
      </c>
      <c r="F5" s="374">
        <f>SUM(F3:F4)</f>
        <v>5483</v>
      </c>
    </row>
    <row r="6" spans="1:6">
      <c r="A6" s="51" t="s">
        <v>26</v>
      </c>
      <c r="B6" s="379">
        <v>187</v>
      </c>
      <c r="C6" s="379">
        <v>361</v>
      </c>
      <c r="D6" s="379">
        <v>548</v>
      </c>
      <c r="E6" s="379">
        <v>140</v>
      </c>
      <c r="F6" s="379">
        <v>688</v>
      </c>
    </row>
    <row r="7" spans="1:6">
      <c r="A7" s="51" t="s">
        <v>25</v>
      </c>
      <c r="B7" s="379">
        <v>145</v>
      </c>
      <c r="C7" s="379">
        <v>263</v>
      </c>
      <c r="D7" s="379">
        <v>408</v>
      </c>
      <c r="E7" s="379">
        <v>88</v>
      </c>
      <c r="F7" s="379">
        <v>496</v>
      </c>
    </row>
    <row r="8" spans="1:6">
      <c r="A8" s="51" t="s">
        <v>24</v>
      </c>
      <c r="B8" s="379">
        <v>200</v>
      </c>
      <c r="C8" s="388">
        <v>384</v>
      </c>
      <c r="D8" s="379">
        <v>584</v>
      </c>
      <c r="E8" s="379">
        <v>125</v>
      </c>
      <c r="F8" s="379">
        <v>709</v>
      </c>
    </row>
    <row r="9" spans="1:6">
      <c r="A9" s="49" t="s">
        <v>23</v>
      </c>
      <c r="B9" s="374">
        <f>SUM(B6:B8)</f>
        <v>532</v>
      </c>
      <c r="C9" s="374">
        <f>SUM(C6:C8)</f>
        <v>1008</v>
      </c>
      <c r="D9" s="374">
        <f>SUM(D6:D8)</f>
        <v>1540</v>
      </c>
      <c r="E9" s="374">
        <f>SUM(E6:E8)</f>
        <v>353</v>
      </c>
      <c r="F9" s="374">
        <f>SUM(F6:F8)</f>
        <v>1893</v>
      </c>
    </row>
    <row r="10" spans="1:6">
      <c r="A10" s="51" t="s">
        <v>22</v>
      </c>
      <c r="B10" s="379">
        <v>209</v>
      </c>
      <c r="C10" s="388">
        <v>579</v>
      </c>
      <c r="D10" s="379">
        <v>788</v>
      </c>
      <c r="E10" s="388">
        <v>194</v>
      </c>
      <c r="F10" s="379">
        <v>982</v>
      </c>
    </row>
    <row r="11" spans="1:6">
      <c r="A11" s="51" t="s">
        <v>21</v>
      </c>
      <c r="B11" s="379">
        <v>123</v>
      </c>
      <c r="C11" s="388">
        <v>227</v>
      </c>
      <c r="D11" s="379">
        <v>350</v>
      </c>
      <c r="E11" s="379">
        <v>75</v>
      </c>
      <c r="F11" s="379">
        <v>425</v>
      </c>
    </row>
    <row r="12" spans="1:6">
      <c r="A12" s="51" t="s">
        <v>20</v>
      </c>
      <c r="B12" s="379">
        <v>157</v>
      </c>
      <c r="C12" s="388">
        <v>356</v>
      </c>
      <c r="D12" s="379">
        <v>513</v>
      </c>
      <c r="E12" s="379">
        <v>76</v>
      </c>
      <c r="F12" s="379">
        <v>589</v>
      </c>
    </row>
    <row r="13" spans="1:6">
      <c r="A13" s="49" t="s">
        <v>19</v>
      </c>
      <c r="B13" s="374">
        <f>SUM(B10:B12)</f>
        <v>489</v>
      </c>
      <c r="C13" s="374">
        <f>SUM(C10:C12)</f>
        <v>1162</v>
      </c>
      <c r="D13" s="374">
        <f>SUM(D10:D12)</f>
        <v>1651</v>
      </c>
      <c r="E13" s="374">
        <f>SUM(E10:E12)</f>
        <v>345</v>
      </c>
      <c r="F13" s="374">
        <f>SUM(F10:F12)</f>
        <v>1996</v>
      </c>
    </row>
    <row r="14" spans="1:6">
      <c r="A14" s="51" t="s">
        <v>18</v>
      </c>
      <c r="B14" s="388">
        <v>190</v>
      </c>
      <c r="C14" s="388">
        <v>424</v>
      </c>
      <c r="D14" s="388">
        <v>614</v>
      </c>
      <c r="E14" s="388">
        <v>135</v>
      </c>
      <c r="F14" s="388">
        <v>749</v>
      </c>
    </row>
    <row r="15" spans="1:6">
      <c r="A15" s="51" t="s">
        <v>17</v>
      </c>
      <c r="B15" s="379">
        <v>162</v>
      </c>
      <c r="C15" s="388">
        <v>338</v>
      </c>
      <c r="D15" s="379">
        <v>500</v>
      </c>
      <c r="E15" s="388">
        <v>93</v>
      </c>
      <c r="F15" s="379">
        <v>593</v>
      </c>
    </row>
    <row r="16" spans="1:6">
      <c r="A16" s="51" t="s">
        <v>16</v>
      </c>
      <c r="B16" s="379">
        <v>117</v>
      </c>
      <c r="C16" s="388">
        <v>254</v>
      </c>
      <c r="D16" s="379">
        <v>371</v>
      </c>
      <c r="E16" s="388">
        <v>80</v>
      </c>
      <c r="F16" s="379">
        <v>451</v>
      </c>
    </row>
    <row r="17" spans="1:6">
      <c r="A17" s="49" t="s">
        <v>15</v>
      </c>
      <c r="B17" s="374">
        <f>SUM(B14:B16)</f>
        <v>469</v>
      </c>
      <c r="C17" s="374">
        <f>SUM(C14:C16)</f>
        <v>1016</v>
      </c>
      <c r="D17" s="374">
        <f>SUM(D14:D16)</f>
        <v>1485</v>
      </c>
      <c r="E17" s="374">
        <f>SUM(E14:E16)</f>
        <v>308</v>
      </c>
      <c r="F17" s="374">
        <f>SUM(F14:F16)</f>
        <v>1793</v>
      </c>
    </row>
    <row r="18" spans="1:6">
      <c r="A18" s="47" t="s">
        <v>14</v>
      </c>
      <c r="B18" s="374">
        <f>B9+B13+B17</f>
        <v>1490</v>
      </c>
      <c r="C18" s="374">
        <f>C9+C13+C17</f>
        <v>3186</v>
      </c>
      <c r="D18" s="374">
        <f>D9+D13+D17</f>
        <v>4676</v>
      </c>
      <c r="E18" s="374">
        <f>E9+E13+E17</f>
        <v>1006</v>
      </c>
      <c r="F18" s="374">
        <f>F9+F13+F17</f>
        <v>5682</v>
      </c>
    </row>
    <row r="19" spans="1:6">
      <c r="A19" s="51" t="s">
        <v>13</v>
      </c>
      <c r="B19" s="388">
        <v>316</v>
      </c>
      <c r="C19" s="388">
        <v>558</v>
      </c>
      <c r="D19" s="388">
        <v>874</v>
      </c>
      <c r="E19" s="388">
        <v>160</v>
      </c>
      <c r="F19" s="388">
        <v>1034</v>
      </c>
    </row>
    <row r="20" spans="1:6">
      <c r="A20" s="51" t="s">
        <v>12</v>
      </c>
      <c r="B20" s="379">
        <v>155</v>
      </c>
      <c r="C20" s="388">
        <v>298</v>
      </c>
      <c r="D20" s="379">
        <v>453</v>
      </c>
      <c r="E20" s="388">
        <v>121</v>
      </c>
      <c r="F20" s="379">
        <v>574</v>
      </c>
    </row>
    <row r="21" spans="1:6">
      <c r="A21" s="51" t="s">
        <v>11</v>
      </c>
      <c r="B21" s="379">
        <v>80</v>
      </c>
      <c r="C21" s="388">
        <v>158</v>
      </c>
      <c r="D21" s="379">
        <v>238</v>
      </c>
      <c r="E21" s="388">
        <v>37</v>
      </c>
      <c r="F21" s="379">
        <v>275</v>
      </c>
    </row>
    <row r="22" spans="1:6">
      <c r="A22" s="49" t="s">
        <v>10</v>
      </c>
      <c r="B22" s="374">
        <f>SUM(B19:B21)</f>
        <v>551</v>
      </c>
      <c r="C22" s="374">
        <f>SUM(C19:C21)</f>
        <v>1014</v>
      </c>
      <c r="D22" s="374">
        <f>SUM(D19:D21)</f>
        <v>1565</v>
      </c>
      <c r="E22" s="374">
        <f>SUM(E19:E21)</f>
        <v>318</v>
      </c>
      <c r="F22" s="374">
        <f>SUM(F19:F21)</f>
        <v>1883</v>
      </c>
    </row>
    <row r="23" spans="1:6">
      <c r="A23" s="51" t="s">
        <v>9</v>
      </c>
      <c r="B23" s="379">
        <v>222</v>
      </c>
      <c r="C23" s="379">
        <v>494</v>
      </c>
      <c r="D23" s="379">
        <v>716</v>
      </c>
      <c r="E23" s="388">
        <v>129</v>
      </c>
      <c r="F23" s="379">
        <v>845</v>
      </c>
    </row>
    <row r="24" spans="1:6">
      <c r="A24" s="51" t="s">
        <v>8</v>
      </c>
      <c r="B24" s="379">
        <v>193</v>
      </c>
      <c r="C24" s="388">
        <v>382</v>
      </c>
      <c r="D24" s="379">
        <v>575</v>
      </c>
      <c r="E24" s="388">
        <v>90</v>
      </c>
      <c r="F24" s="379">
        <v>665</v>
      </c>
    </row>
    <row r="25" spans="1:6">
      <c r="A25" s="51" t="s">
        <v>7</v>
      </c>
      <c r="B25" s="379">
        <v>253</v>
      </c>
      <c r="C25" s="388">
        <v>552</v>
      </c>
      <c r="D25" s="379">
        <v>805</v>
      </c>
      <c r="E25" s="388">
        <v>156</v>
      </c>
      <c r="F25" s="379">
        <v>961</v>
      </c>
    </row>
    <row r="26" spans="1:6">
      <c r="A26" s="49" t="s">
        <v>6</v>
      </c>
      <c r="B26" s="374">
        <f>SUM(B23:B25)</f>
        <v>668</v>
      </c>
      <c r="C26" s="374">
        <f>SUM(C23:C25)</f>
        <v>1428</v>
      </c>
      <c r="D26" s="374">
        <f>SUM(D23:D25)</f>
        <v>2096</v>
      </c>
      <c r="E26" s="374">
        <f>SUM(E23:E25)</f>
        <v>375</v>
      </c>
      <c r="F26" s="374">
        <f>SUM(F23:F25)</f>
        <v>2471</v>
      </c>
    </row>
    <row r="27" spans="1:6">
      <c r="A27" s="51" t="s">
        <v>5</v>
      </c>
      <c r="B27" s="388">
        <v>250</v>
      </c>
      <c r="C27" s="388">
        <v>590</v>
      </c>
      <c r="D27" s="388">
        <v>840</v>
      </c>
      <c r="E27" s="388">
        <v>224</v>
      </c>
      <c r="F27" s="388">
        <v>1064</v>
      </c>
    </row>
    <row r="28" spans="1:6">
      <c r="A28" s="51" t="s">
        <v>4</v>
      </c>
      <c r="B28" s="388">
        <v>168</v>
      </c>
      <c r="C28" s="388">
        <v>425</v>
      </c>
      <c r="D28" s="388">
        <v>593</v>
      </c>
      <c r="E28" s="388">
        <v>120</v>
      </c>
      <c r="F28" s="388">
        <v>713</v>
      </c>
    </row>
    <row r="29" spans="1:6">
      <c r="A29" s="51" t="s">
        <v>3</v>
      </c>
      <c r="B29" s="379">
        <v>207</v>
      </c>
      <c r="C29" s="388">
        <v>473</v>
      </c>
      <c r="D29" s="379">
        <v>680</v>
      </c>
      <c r="E29" s="388">
        <v>132</v>
      </c>
      <c r="F29" s="379">
        <v>812</v>
      </c>
    </row>
    <row r="30" spans="1:6">
      <c r="A30" s="49" t="s">
        <v>2</v>
      </c>
      <c r="B30" s="374">
        <f>SUM(B27:B29)</f>
        <v>625</v>
      </c>
      <c r="C30" s="374">
        <f>SUM(C27:C29)</f>
        <v>1488</v>
      </c>
      <c r="D30" s="374">
        <f>SUM(D27:D29)</f>
        <v>2113</v>
      </c>
      <c r="E30" s="374">
        <f>SUM(E27:E29)</f>
        <v>476</v>
      </c>
      <c r="F30" s="374">
        <f>SUM(F27:F29)</f>
        <v>2589</v>
      </c>
    </row>
    <row r="31" spans="1:6">
      <c r="A31" s="47" t="s">
        <v>1</v>
      </c>
      <c r="B31" s="374">
        <f>B22+B26+B30</f>
        <v>1844</v>
      </c>
      <c r="C31" s="374">
        <f>C22+C26+C30</f>
        <v>3930</v>
      </c>
      <c r="D31" s="374">
        <f>D22+D26+D30</f>
        <v>5774</v>
      </c>
      <c r="E31" s="374">
        <f>E22+E26+E30</f>
        <v>1169</v>
      </c>
      <c r="F31" s="374">
        <f>F22+F26+F30</f>
        <v>6943</v>
      </c>
    </row>
    <row r="32" spans="1:6">
      <c r="A32" s="387" t="s">
        <v>0</v>
      </c>
      <c r="B32" s="374">
        <f>B5+B18+B31</f>
        <v>4625</v>
      </c>
      <c r="C32" s="374">
        <f>C5+C18+C31</f>
        <v>10378</v>
      </c>
      <c r="D32" s="374">
        <f>D5+D18+D31</f>
        <v>15003</v>
      </c>
      <c r="E32" s="374">
        <f>E5+E18+E31</f>
        <v>3105</v>
      </c>
      <c r="F32" s="374">
        <f>F5+F18+F31</f>
        <v>18108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D4CD7-7FFB-4BF0-97A5-DF584026B6BE}">
  <sheetPr codeName="Munka31"/>
  <dimension ref="A1:I33"/>
  <sheetViews>
    <sheetView zoomScaleNormal="100" workbookViewId="0"/>
  </sheetViews>
  <sheetFormatPr defaultRowHeight="11.25"/>
  <cols>
    <col min="1" max="1" width="26.28515625" style="186" customWidth="1"/>
    <col min="2" max="5" width="8.28515625" style="186" customWidth="1"/>
    <col min="6" max="6" width="8.7109375" style="186" customWidth="1"/>
    <col min="7" max="8" width="8.28515625" style="186" customWidth="1"/>
    <col min="9" max="16384" width="9.140625" style="186"/>
  </cols>
  <sheetData>
    <row r="1" spans="1:9" s="399" customFormat="1" ht="12" thickBot="1">
      <c r="A1" s="85" t="s">
        <v>244</v>
      </c>
      <c r="B1" s="400"/>
      <c r="C1" s="400"/>
      <c r="D1" s="400"/>
      <c r="E1" s="400"/>
      <c r="F1" s="400"/>
      <c r="G1" s="400"/>
      <c r="H1" s="400"/>
      <c r="I1" s="400"/>
    </row>
    <row r="2" spans="1:9" ht="23.25" customHeight="1">
      <c r="A2" s="1025" t="s">
        <v>37</v>
      </c>
      <c r="B2" s="1043" t="s">
        <v>243</v>
      </c>
      <c r="C2" s="1015" t="s">
        <v>242</v>
      </c>
      <c r="D2" s="1023"/>
      <c r="E2" s="1023"/>
      <c r="F2" s="1023"/>
      <c r="G2" s="1024"/>
      <c r="H2" s="1014" t="s">
        <v>241</v>
      </c>
      <c r="I2" s="1015"/>
    </row>
    <row r="3" spans="1:9" ht="45">
      <c r="A3" s="1026"/>
      <c r="B3" s="1061"/>
      <c r="C3" s="219" t="s">
        <v>240</v>
      </c>
      <c r="D3" s="219" t="s">
        <v>239</v>
      </c>
      <c r="E3" s="219" t="s">
        <v>238</v>
      </c>
      <c r="F3" s="219" t="s">
        <v>237</v>
      </c>
      <c r="G3" s="398" t="s">
        <v>56</v>
      </c>
      <c r="H3" s="398" t="s">
        <v>56</v>
      </c>
      <c r="I3" s="218" t="s">
        <v>236</v>
      </c>
    </row>
    <row r="4" spans="1:9" s="276" customFormat="1">
      <c r="A4" s="276" t="s">
        <v>44</v>
      </c>
      <c r="B4" s="203">
        <v>142</v>
      </c>
      <c r="C4" s="203">
        <v>35055</v>
      </c>
      <c r="D4" s="203">
        <v>2138</v>
      </c>
      <c r="E4" s="203">
        <v>4247</v>
      </c>
      <c r="F4" s="203">
        <v>1165</v>
      </c>
      <c r="G4" s="203">
        <v>42605</v>
      </c>
      <c r="H4" s="203">
        <v>6233</v>
      </c>
      <c r="I4" s="203">
        <v>5721</v>
      </c>
    </row>
    <row r="5" spans="1:9">
      <c r="A5" s="186" t="s">
        <v>28</v>
      </c>
      <c r="B5" s="394">
        <v>36</v>
      </c>
      <c r="C5" s="394">
        <v>3979</v>
      </c>
      <c r="D5" s="394">
        <v>1838</v>
      </c>
      <c r="E5" s="394">
        <v>838</v>
      </c>
      <c r="F5" s="394">
        <v>1884</v>
      </c>
      <c r="G5" s="394">
        <v>8539</v>
      </c>
      <c r="H5" s="394">
        <v>600</v>
      </c>
      <c r="I5" s="394">
        <v>415</v>
      </c>
    </row>
    <row r="6" spans="1:9">
      <c r="A6" s="396" t="s">
        <v>27</v>
      </c>
      <c r="B6" s="76">
        <v>178</v>
      </c>
      <c r="C6" s="76">
        <v>39034</v>
      </c>
      <c r="D6" s="76">
        <v>3976</v>
      </c>
      <c r="E6" s="76">
        <v>5085</v>
      </c>
      <c r="F6" s="76">
        <v>3049</v>
      </c>
      <c r="G6" s="76">
        <v>51144</v>
      </c>
      <c r="H6" s="76">
        <v>6833</v>
      </c>
      <c r="I6" s="76">
        <v>6136</v>
      </c>
    </row>
    <row r="7" spans="1:9">
      <c r="A7" s="186" t="s">
        <v>26</v>
      </c>
      <c r="B7" s="394">
        <v>25</v>
      </c>
      <c r="C7" s="394">
        <v>2447</v>
      </c>
      <c r="D7" s="394">
        <v>825</v>
      </c>
      <c r="E7" s="394">
        <v>2314</v>
      </c>
      <c r="F7" s="394">
        <v>6943</v>
      </c>
      <c r="G7" s="394">
        <v>12529</v>
      </c>
      <c r="H7" s="394">
        <v>373</v>
      </c>
      <c r="I7" s="394">
        <v>206</v>
      </c>
    </row>
    <row r="8" spans="1:9">
      <c r="A8" s="186" t="s">
        <v>25</v>
      </c>
      <c r="B8" s="394">
        <v>24</v>
      </c>
      <c r="C8" s="394">
        <v>1578</v>
      </c>
      <c r="D8" s="394">
        <v>970</v>
      </c>
      <c r="E8" s="394">
        <v>1423</v>
      </c>
      <c r="F8" s="394">
        <v>5380</v>
      </c>
      <c r="G8" s="394">
        <v>9351</v>
      </c>
      <c r="H8" s="394">
        <v>394</v>
      </c>
      <c r="I8" s="394">
        <v>135</v>
      </c>
    </row>
    <row r="9" spans="1:9">
      <c r="A9" s="186" t="s">
        <v>24</v>
      </c>
      <c r="B9" s="394">
        <v>65</v>
      </c>
      <c r="C9" s="394">
        <v>9060</v>
      </c>
      <c r="D9" s="394">
        <v>2632</v>
      </c>
      <c r="E9" s="394">
        <v>4656</v>
      </c>
      <c r="F9" s="394">
        <v>14376</v>
      </c>
      <c r="G9" s="394">
        <v>30724</v>
      </c>
      <c r="H9" s="394">
        <v>1633</v>
      </c>
      <c r="I9" s="394">
        <v>810</v>
      </c>
    </row>
    <row r="10" spans="1:9">
      <c r="A10" s="397" t="s">
        <v>23</v>
      </c>
      <c r="B10" s="76">
        <v>114</v>
      </c>
      <c r="C10" s="76">
        <v>13085</v>
      </c>
      <c r="D10" s="76">
        <v>4427</v>
      </c>
      <c r="E10" s="76">
        <v>8393</v>
      </c>
      <c r="F10" s="76">
        <v>26699</v>
      </c>
      <c r="G10" s="76">
        <v>52604</v>
      </c>
      <c r="H10" s="76">
        <v>2400</v>
      </c>
      <c r="I10" s="76">
        <v>1150</v>
      </c>
    </row>
    <row r="11" spans="1:9">
      <c r="A11" s="186" t="s">
        <v>22</v>
      </c>
      <c r="B11" s="394">
        <v>58</v>
      </c>
      <c r="C11" s="394">
        <v>4767</v>
      </c>
      <c r="D11" s="394">
        <v>2825</v>
      </c>
      <c r="E11" s="394">
        <v>840</v>
      </c>
      <c r="F11" s="394">
        <v>2625</v>
      </c>
      <c r="G11" s="394">
        <v>11057</v>
      </c>
      <c r="H11" s="394">
        <v>916</v>
      </c>
      <c r="I11" s="394">
        <v>601</v>
      </c>
    </row>
    <row r="12" spans="1:9">
      <c r="A12" s="186" t="s">
        <v>21</v>
      </c>
      <c r="B12" s="394">
        <v>35</v>
      </c>
      <c r="C12" s="394">
        <v>4307</v>
      </c>
      <c r="D12" s="394">
        <v>2644</v>
      </c>
      <c r="E12" s="394">
        <v>847</v>
      </c>
      <c r="F12" s="394">
        <v>3960</v>
      </c>
      <c r="G12" s="394">
        <v>11758</v>
      </c>
      <c r="H12" s="394">
        <v>958</v>
      </c>
      <c r="I12" s="394">
        <v>631</v>
      </c>
    </row>
    <row r="13" spans="1:9">
      <c r="A13" s="186" t="s">
        <v>20</v>
      </c>
      <c r="B13" s="394">
        <v>67</v>
      </c>
      <c r="C13" s="394">
        <v>11227</v>
      </c>
      <c r="D13" s="394">
        <v>2274</v>
      </c>
      <c r="E13" s="394">
        <v>2608</v>
      </c>
      <c r="F13" s="394">
        <v>8530</v>
      </c>
      <c r="G13" s="394">
        <v>24639</v>
      </c>
      <c r="H13" s="394">
        <v>2022</v>
      </c>
      <c r="I13" s="394">
        <v>1685</v>
      </c>
    </row>
    <row r="14" spans="1:9">
      <c r="A14" s="397" t="s">
        <v>19</v>
      </c>
      <c r="B14" s="76">
        <v>160</v>
      </c>
      <c r="C14" s="76">
        <v>20301</v>
      </c>
      <c r="D14" s="76">
        <v>7743</v>
      </c>
      <c r="E14" s="76">
        <v>4295</v>
      </c>
      <c r="F14" s="76">
        <v>15115</v>
      </c>
      <c r="G14" s="76">
        <v>47454</v>
      </c>
      <c r="H14" s="76">
        <v>3897</v>
      </c>
      <c r="I14" s="76">
        <v>2918</v>
      </c>
    </row>
    <row r="15" spans="1:9">
      <c r="A15" s="186" t="s">
        <v>18</v>
      </c>
      <c r="B15" s="394">
        <v>36</v>
      </c>
      <c r="C15" s="394">
        <v>2991</v>
      </c>
      <c r="D15" s="394">
        <v>2303</v>
      </c>
      <c r="E15" s="394">
        <v>3201</v>
      </c>
      <c r="F15" s="394">
        <v>5427</v>
      </c>
      <c r="G15" s="394">
        <v>13922</v>
      </c>
      <c r="H15" s="394">
        <v>604</v>
      </c>
      <c r="I15" s="394">
        <v>309</v>
      </c>
    </row>
    <row r="16" spans="1:9">
      <c r="A16" s="186" t="s">
        <v>17</v>
      </c>
      <c r="B16" s="203">
        <v>98</v>
      </c>
      <c r="C16" s="203">
        <v>13902</v>
      </c>
      <c r="D16" s="203">
        <v>4242</v>
      </c>
      <c r="E16" s="203">
        <v>3084</v>
      </c>
      <c r="F16" s="203">
        <v>16573</v>
      </c>
      <c r="G16" s="203">
        <v>37801</v>
      </c>
      <c r="H16" s="203">
        <v>1525</v>
      </c>
      <c r="I16" s="203">
        <v>893</v>
      </c>
    </row>
    <row r="17" spans="1:9">
      <c r="A17" s="186" t="s">
        <v>16</v>
      </c>
      <c r="B17" s="394">
        <v>14</v>
      </c>
      <c r="C17" s="394">
        <v>1543</v>
      </c>
      <c r="D17" s="394">
        <v>630</v>
      </c>
      <c r="E17" s="394">
        <v>1041</v>
      </c>
      <c r="F17" s="394">
        <v>1689</v>
      </c>
      <c r="G17" s="394">
        <v>4903</v>
      </c>
      <c r="H17" s="394">
        <v>152</v>
      </c>
      <c r="I17" s="394">
        <v>85</v>
      </c>
    </row>
    <row r="18" spans="1:9">
      <c r="A18" s="397" t="s">
        <v>15</v>
      </c>
      <c r="B18" s="76">
        <v>148</v>
      </c>
      <c r="C18" s="76">
        <v>18436</v>
      </c>
      <c r="D18" s="76">
        <v>7175</v>
      </c>
      <c r="E18" s="76">
        <v>7326</v>
      </c>
      <c r="F18" s="76">
        <v>23689</v>
      </c>
      <c r="G18" s="76">
        <v>56626</v>
      </c>
      <c r="H18" s="76">
        <v>2281</v>
      </c>
      <c r="I18" s="76">
        <v>1286</v>
      </c>
    </row>
    <row r="19" spans="1:9">
      <c r="A19" s="396" t="s">
        <v>14</v>
      </c>
      <c r="B19" s="76">
        <v>422</v>
      </c>
      <c r="C19" s="76">
        <v>51822</v>
      </c>
      <c r="D19" s="76">
        <v>19345</v>
      </c>
      <c r="E19" s="76">
        <v>20014</v>
      </c>
      <c r="F19" s="76">
        <v>65503</v>
      </c>
      <c r="G19" s="76">
        <v>156684</v>
      </c>
      <c r="H19" s="76">
        <v>8578</v>
      </c>
      <c r="I19" s="76">
        <v>5354</v>
      </c>
    </row>
    <row r="20" spans="1:9">
      <c r="A20" s="186" t="s">
        <v>13</v>
      </c>
      <c r="B20" s="394">
        <v>46</v>
      </c>
      <c r="C20" s="394">
        <v>3768</v>
      </c>
      <c r="D20" s="394">
        <v>3998</v>
      </c>
      <c r="E20" s="394">
        <v>5174</v>
      </c>
      <c r="F20" s="394">
        <v>6858</v>
      </c>
      <c r="G20" s="394">
        <v>19798</v>
      </c>
      <c r="H20" s="394">
        <v>744</v>
      </c>
      <c r="I20" s="394">
        <v>274</v>
      </c>
    </row>
    <row r="21" spans="1:9">
      <c r="A21" s="186" t="s">
        <v>12</v>
      </c>
      <c r="B21" s="394">
        <v>34</v>
      </c>
      <c r="C21" s="394">
        <v>3524</v>
      </c>
      <c r="D21" s="394">
        <v>1947</v>
      </c>
      <c r="E21" s="394">
        <v>3700</v>
      </c>
      <c r="F21" s="394">
        <v>6839</v>
      </c>
      <c r="G21" s="394">
        <v>16010</v>
      </c>
      <c r="H21" s="394">
        <v>697</v>
      </c>
      <c r="I21" s="394">
        <v>446</v>
      </c>
    </row>
    <row r="22" spans="1:9">
      <c r="A22" s="186" t="s">
        <v>11</v>
      </c>
      <c r="B22" s="394">
        <v>7</v>
      </c>
      <c r="C22" s="394">
        <v>290</v>
      </c>
      <c r="D22" s="394">
        <v>1142</v>
      </c>
      <c r="E22" s="394">
        <v>697</v>
      </c>
      <c r="F22" s="394">
        <v>1673</v>
      </c>
      <c r="G22" s="394">
        <v>3802</v>
      </c>
      <c r="H22" s="394">
        <v>94</v>
      </c>
      <c r="I22" s="394">
        <v>28</v>
      </c>
    </row>
    <row r="23" spans="1:9">
      <c r="A23" s="397" t="s">
        <v>10</v>
      </c>
      <c r="B23" s="76">
        <v>87</v>
      </c>
      <c r="C23" s="76">
        <v>7582</v>
      </c>
      <c r="D23" s="76">
        <v>7087</v>
      </c>
      <c r="E23" s="76">
        <v>9571</v>
      </c>
      <c r="F23" s="76">
        <v>15370</v>
      </c>
      <c r="G23" s="76">
        <v>39610</v>
      </c>
      <c r="H23" s="76">
        <v>1535</v>
      </c>
      <c r="I23" s="76">
        <v>748</v>
      </c>
    </row>
    <row r="24" spans="1:9">
      <c r="A24" s="186" t="s">
        <v>156</v>
      </c>
      <c r="B24" s="394">
        <v>44</v>
      </c>
      <c r="C24" s="394">
        <v>6183</v>
      </c>
      <c r="D24" s="394">
        <v>3617</v>
      </c>
      <c r="E24" s="394">
        <v>1533</v>
      </c>
      <c r="F24" s="394">
        <v>4935</v>
      </c>
      <c r="G24" s="394">
        <v>16268</v>
      </c>
      <c r="H24" s="394">
        <v>1333</v>
      </c>
      <c r="I24" s="394">
        <v>1014</v>
      </c>
    </row>
    <row r="25" spans="1:9">
      <c r="A25" s="186" t="s">
        <v>8</v>
      </c>
      <c r="B25" s="394">
        <v>25</v>
      </c>
      <c r="C25" s="394">
        <v>1753</v>
      </c>
      <c r="D25" s="394">
        <v>1210</v>
      </c>
      <c r="E25" s="394">
        <v>719</v>
      </c>
      <c r="F25" s="394">
        <v>9883</v>
      </c>
      <c r="G25" s="394">
        <v>13565</v>
      </c>
      <c r="H25" s="394">
        <v>451</v>
      </c>
      <c r="I25" s="394">
        <v>140</v>
      </c>
    </row>
    <row r="26" spans="1:9">
      <c r="A26" s="186" t="s">
        <v>7</v>
      </c>
      <c r="B26" s="203">
        <v>23</v>
      </c>
      <c r="C26" s="203">
        <v>1139</v>
      </c>
      <c r="D26" s="203">
        <v>1615</v>
      </c>
      <c r="E26" s="203">
        <v>2089</v>
      </c>
      <c r="F26" s="203">
        <v>5862</v>
      </c>
      <c r="G26" s="203">
        <v>10705</v>
      </c>
      <c r="H26" s="203">
        <v>271</v>
      </c>
      <c r="I26" s="203">
        <v>98</v>
      </c>
    </row>
    <row r="27" spans="1:9">
      <c r="A27" s="397" t="s">
        <v>6</v>
      </c>
      <c r="B27" s="76">
        <v>92</v>
      </c>
      <c r="C27" s="76">
        <v>9075</v>
      </c>
      <c r="D27" s="76">
        <v>6442</v>
      </c>
      <c r="E27" s="76">
        <v>4341</v>
      </c>
      <c r="F27" s="76">
        <v>20680</v>
      </c>
      <c r="G27" s="76">
        <v>40538</v>
      </c>
      <c r="H27" s="76">
        <v>2055</v>
      </c>
      <c r="I27" s="76">
        <v>1253</v>
      </c>
    </row>
    <row r="28" spans="1:9">
      <c r="A28" s="186" t="s">
        <v>5</v>
      </c>
      <c r="B28" s="186">
        <v>31</v>
      </c>
      <c r="C28" s="394">
        <v>2278</v>
      </c>
      <c r="D28" s="186">
        <v>842</v>
      </c>
      <c r="E28" s="394">
        <v>1218</v>
      </c>
      <c r="F28" s="394">
        <v>3545</v>
      </c>
      <c r="G28" s="394">
        <v>7883</v>
      </c>
      <c r="H28" s="186">
        <v>337</v>
      </c>
      <c r="I28" s="186">
        <v>166</v>
      </c>
    </row>
    <row r="29" spans="1:9">
      <c r="A29" s="186" t="s">
        <v>4</v>
      </c>
      <c r="B29" s="186">
        <v>22</v>
      </c>
      <c r="C29" s="394">
        <v>2345</v>
      </c>
      <c r="D29" s="186">
        <v>793</v>
      </c>
      <c r="E29" s="394">
        <v>1793</v>
      </c>
      <c r="F29" s="394">
        <v>2116</v>
      </c>
      <c r="G29" s="394">
        <v>7047</v>
      </c>
      <c r="H29" s="186">
        <v>411</v>
      </c>
      <c r="I29" s="186">
        <v>280</v>
      </c>
    </row>
    <row r="30" spans="1:9">
      <c r="A30" s="186" t="s">
        <v>3</v>
      </c>
      <c r="B30" s="186">
        <v>22</v>
      </c>
      <c r="C30" s="394">
        <v>2091</v>
      </c>
      <c r="D30" s="394">
        <v>1376</v>
      </c>
      <c r="E30" s="394">
        <v>4430</v>
      </c>
      <c r="F30" s="394">
        <v>3939</v>
      </c>
      <c r="G30" s="394">
        <v>11836</v>
      </c>
      <c r="H30" s="186">
        <v>379</v>
      </c>
      <c r="I30" s="186">
        <v>191</v>
      </c>
    </row>
    <row r="31" spans="1:9">
      <c r="A31" s="397" t="s">
        <v>2</v>
      </c>
      <c r="B31" s="7">
        <v>75</v>
      </c>
      <c r="C31" s="76">
        <v>6714</v>
      </c>
      <c r="D31" s="76">
        <v>3011</v>
      </c>
      <c r="E31" s="76">
        <v>7441</v>
      </c>
      <c r="F31" s="76">
        <v>9600</v>
      </c>
      <c r="G31" s="76">
        <v>26766</v>
      </c>
      <c r="H31" s="76">
        <v>1127</v>
      </c>
      <c r="I31" s="7">
        <v>638</v>
      </c>
    </row>
    <row r="32" spans="1:9">
      <c r="A32" s="396" t="s">
        <v>1</v>
      </c>
      <c r="B32" s="7">
        <v>254</v>
      </c>
      <c r="C32" s="76">
        <v>23371</v>
      </c>
      <c r="D32" s="76">
        <v>16540</v>
      </c>
      <c r="E32" s="76">
        <v>21353</v>
      </c>
      <c r="F32" s="76">
        <v>45650</v>
      </c>
      <c r="G32" s="76">
        <v>106914</v>
      </c>
      <c r="H32" s="76">
        <v>4717</v>
      </c>
      <c r="I32" s="76">
        <v>2639</v>
      </c>
    </row>
    <row r="33" spans="1:9">
      <c r="A33" s="395" t="s">
        <v>0</v>
      </c>
      <c r="B33" s="7">
        <v>854</v>
      </c>
      <c r="C33" s="76">
        <v>114227</v>
      </c>
      <c r="D33" s="76">
        <v>39861</v>
      </c>
      <c r="E33" s="76">
        <v>46452</v>
      </c>
      <c r="F33" s="76">
        <v>114202</v>
      </c>
      <c r="G33" s="76">
        <v>314742</v>
      </c>
      <c r="H33" s="76">
        <v>20129</v>
      </c>
      <c r="I33" s="76">
        <v>14129</v>
      </c>
    </row>
  </sheetData>
  <mergeCells count="4">
    <mergeCell ref="A2:A3"/>
    <mergeCell ref="B2:B3"/>
    <mergeCell ref="C2:G2"/>
    <mergeCell ref="H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A87E1-8966-4FAA-8699-FD74BEA296C0}">
  <sheetPr codeName="Munka32"/>
  <dimension ref="A1:F32"/>
  <sheetViews>
    <sheetView zoomScaleNormal="100" workbookViewId="0"/>
  </sheetViews>
  <sheetFormatPr defaultRowHeight="11.25"/>
  <cols>
    <col min="1" max="1" width="24" style="201" customWidth="1"/>
    <col min="2" max="6" width="12.7109375" style="201" customWidth="1"/>
    <col min="7" max="16384" width="9.140625" style="201"/>
  </cols>
  <sheetData>
    <row r="1" spans="1:6" ht="12" thickBot="1">
      <c r="A1" s="280" t="s">
        <v>250</v>
      </c>
      <c r="B1" s="399"/>
      <c r="C1" s="399"/>
      <c r="D1" s="399"/>
      <c r="E1" s="405"/>
      <c r="F1" s="405"/>
    </row>
    <row r="2" spans="1:6" ht="22.5">
      <c r="A2" s="208" t="s">
        <v>37</v>
      </c>
      <c r="B2" s="207" t="s">
        <v>249</v>
      </c>
      <c r="C2" s="207" t="s">
        <v>248</v>
      </c>
      <c r="D2" s="207" t="s">
        <v>247</v>
      </c>
      <c r="E2" s="207" t="s">
        <v>246</v>
      </c>
      <c r="F2" s="206" t="s">
        <v>245</v>
      </c>
    </row>
    <row r="3" spans="1:6">
      <c r="A3" s="276" t="s">
        <v>44</v>
      </c>
      <c r="B3" s="394">
        <v>6880</v>
      </c>
      <c r="C3" s="394">
        <v>1053</v>
      </c>
      <c r="D3" s="394">
        <v>7933</v>
      </c>
      <c r="E3" s="394">
        <v>1430</v>
      </c>
      <c r="F3" s="394">
        <v>9363</v>
      </c>
    </row>
    <row r="4" spans="1:6">
      <c r="A4" s="186" t="s">
        <v>28</v>
      </c>
      <c r="B4" s="404">
        <v>3697</v>
      </c>
      <c r="C4" s="404">
        <v>1389</v>
      </c>
      <c r="D4" s="394">
        <v>5086</v>
      </c>
      <c r="E4" s="404">
        <v>392</v>
      </c>
      <c r="F4" s="394">
        <v>5478</v>
      </c>
    </row>
    <row r="5" spans="1:6">
      <c r="A5" s="402" t="s">
        <v>27</v>
      </c>
      <c r="B5" s="76">
        <v>10577</v>
      </c>
      <c r="C5" s="76">
        <v>2442</v>
      </c>
      <c r="D5" s="76">
        <v>13019</v>
      </c>
      <c r="E5" s="76">
        <v>1822</v>
      </c>
      <c r="F5" s="76">
        <v>14841</v>
      </c>
    </row>
    <row r="6" spans="1:6">
      <c r="A6" s="186" t="s">
        <v>26</v>
      </c>
      <c r="B6" s="394">
        <v>1279</v>
      </c>
      <c r="C6" s="394">
        <v>499</v>
      </c>
      <c r="D6" s="394">
        <v>1778</v>
      </c>
      <c r="E6" s="394">
        <v>281</v>
      </c>
      <c r="F6" s="394">
        <v>2059</v>
      </c>
    </row>
    <row r="7" spans="1:6">
      <c r="A7" s="186" t="s">
        <v>25</v>
      </c>
      <c r="B7" s="394">
        <v>1102</v>
      </c>
      <c r="C7" s="394">
        <v>462</v>
      </c>
      <c r="D7" s="394">
        <v>1564</v>
      </c>
      <c r="E7" s="394">
        <v>238</v>
      </c>
      <c r="F7" s="394">
        <v>1802</v>
      </c>
    </row>
    <row r="8" spans="1:6">
      <c r="A8" s="186" t="s">
        <v>24</v>
      </c>
      <c r="B8" s="394">
        <v>1963</v>
      </c>
      <c r="C8" s="394">
        <v>569</v>
      </c>
      <c r="D8" s="394">
        <v>2532</v>
      </c>
      <c r="E8" s="394">
        <v>332</v>
      </c>
      <c r="F8" s="394">
        <v>2864</v>
      </c>
    </row>
    <row r="9" spans="1:6">
      <c r="A9" s="403" t="s">
        <v>23</v>
      </c>
      <c r="B9" s="76">
        <v>4344</v>
      </c>
      <c r="C9" s="76">
        <v>1530</v>
      </c>
      <c r="D9" s="76">
        <v>5874</v>
      </c>
      <c r="E9" s="76">
        <v>851</v>
      </c>
      <c r="F9" s="76">
        <v>6725</v>
      </c>
    </row>
    <row r="10" spans="1:6">
      <c r="A10" s="186" t="s">
        <v>22</v>
      </c>
      <c r="B10" s="394">
        <v>1755</v>
      </c>
      <c r="C10" s="394">
        <v>866</v>
      </c>
      <c r="D10" s="394">
        <v>2621</v>
      </c>
      <c r="E10" s="394">
        <v>340</v>
      </c>
      <c r="F10" s="394">
        <v>2961</v>
      </c>
    </row>
    <row r="11" spans="1:6">
      <c r="A11" s="186" t="s">
        <v>21</v>
      </c>
      <c r="B11" s="394">
        <v>885</v>
      </c>
      <c r="C11" s="394">
        <v>493</v>
      </c>
      <c r="D11" s="394">
        <v>1378</v>
      </c>
      <c r="E11" s="394">
        <v>209</v>
      </c>
      <c r="F11" s="394">
        <v>1587</v>
      </c>
    </row>
    <row r="12" spans="1:6">
      <c r="A12" s="186" t="s">
        <v>20</v>
      </c>
      <c r="B12" s="394">
        <v>1566</v>
      </c>
      <c r="C12" s="394">
        <v>371</v>
      </c>
      <c r="D12" s="394">
        <v>1937</v>
      </c>
      <c r="E12" s="394">
        <v>209</v>
      </c>
      <c r="F12" s="394">
        <v>2146</v>
      </c>
    </row>
    <row r="13" spans="1:6">
      <c r="A13" s="403" t="s">
        <v>19</v>
      </c>
      <c r="B13" s="76">
        <v>4206</v>
      </c>
      <c r="C13" s="76">
        <v>1730</v>
      </c>
      <c r="D13" s="76">
        <v>5936</v>
      </c>
      <c r="E13" s="76">
        <v>758</v>
      </c>
      <c r="F13" s="76">
        <v>6694</v>
      </c>
    </row>
    <row r="14" spans="1:6">
      <c r="A14" s="186" t="s">
        <v>18</v>
      </c>
      <c r="B14" s="394">
        <v>1315</v>
      </c>
      <c r="C14" s="394">
        <v>624</v>
      </c>
      <c r="D14" s="394">
        <v>1939</v>
      </c>
      <c r="E14" s="394">
        <v>429</v>
      </c>
      <c r="F14" s="394">
        <v>2368</v>
      </c>
    </row>
    <row r="15" spans="1:6">
      <c r="A15" s="186" t="s">
        <v>17</v>
      </c>
      <c r="B15" s="394">
        <v>2249</v>
      </c>
      <c r="C15" s="394">
        <v>599</v>
      </c>
      <c r="D15" s="394">
        <v>2848</v>
      </c>
      <c r="E15" s="394">
        <v>218</v>
      </c>
      <c r="F15" s="394">
        <v>3066</v>
      </c>
    </row>
    <row r="16" spans="1:6">
      <c r="A16" s="186" t="s">
        <v>16</v>
      </c>
      <c r="B16" s="394">
        <v>719</v>
      </c>
      <c r="C16" s="394">
        <v>354</v>
      </c>
      <c r="D16" s="394">
        <v>1073</v>
      </c>
      <c r="E16" s="394">
        <v>120</v>
      </c>
      <c r="F16" s="394">
        <v>1193</v>
      </c>
    </row>
    <row r="17" spans="1:6">
      <c r="A17" s="403" t="s">
        <v>15</v>
      </c>
      <c r="B17" s="76">
        <v>4283</v>
      </c>
      <c r="C17" s="76">
        <v>1577</v>
      </c>
      <c r="D17" s="76">
        <v>5860</v>
      </c>
      <c r="E17" s="76">
        <v>767</v>
      </c>
      <c r="F17" s="76">
        <v>6627</v>
      </c>
    </row>
    <row r="18" spans="1:6">
      <c r="A18" s="402" t="s">
        <v>14</v>
      </c>
      <c r="B18" s="76">
        <v>12833</v>
      </c>
      <c r="C18" s="76">
        <v>4837</v>
      </c>
      <c r="D18" s="76">
        <v>17670</v>
      </c>
      <c r="E18" s="76">
        <v>2376</v>
      </c>
      <c r="F18" s="76">
        <v>20046</v>
      </c>
    </row>
    <row r="19" spans="1:6">
      <c r="A19" s="186" t="s">
        <v>13</v>
      </c>
      <c r="B19" s="394">
        <v>1899</v>
      </c>
      <c r="C19" s="394">
        <v>1212</v>
      </c>
      <c r="D19" s="394">
        <v>3111</v>
      </c>
      <c r="E19" s="394">
        <v>534</v>
      </c>
      <c r="F19" s="394">
        <v>3645</v>
      </c>
    </row>
    <row r="20" spans="1:6">
      <c r="A20" s="186" t="s">
        <v>12</v>
      </c>
      <c r="B20" s="394">
        <v>1164</v>
      </c>
      <c r="C20" s="394">
        <v>634</v>
      </c>
      <c r="D20" s="394">
        <v>1798</v>
      </c>
      <c r="E20" s="394">
        <v>214</v>
      </c>
      <c r="F20" s="394">
        <v>2012</v>
      </c>
    </row>
    <row r="21" spans="1:6">
      <c r="A21" s="186" t="s">
        <v>11</v>
      </c>
      <c r="B21" s="394">
        <v>530</v>
      </c>
      <c r="C21" s="394">
        <v>384</v>
      </c>
      <c r="D21" s="394">
        <v>914</v>
      </c>
      <c r="E21" s="394">
        <v>160</v>
      </c>
      <c r="F21" s="394">
        <v>1074</v>
      </c>
    </row>
    <row r="22" spans="1:6">
      <c r="A22" s="403" t="s">
        <v>10</v>
      </c>
      <c r="B22" s="76">
        <v>3593</v>
      </c>
      <c r="C22" s="76">
        <v>2230</v>
      </c>
      <c r="D22" s="76">
        <v>5823</v>
      </c>
      <c r="E22" s="76">
        <v>908</v>
      </c>
      <c r="F22" s="76">
        <v>6731</v>
      </c>
    </row>
    <row r="23" spans="1:6">
      <c r="A23" s="186" t="s">
        <v>156</v>
      </c>
      <c r="B23" s="394">
        <v>1725</v>
      </c>
      <c r="C23" s="394">
        <v>636</v>
      </c>
      <c r="D23" s="394">
        <v>2361</v>
      </c>
      <c r="E23" s="394">
        <v>393</v>
      </c>
      <c r="F23" s="394">
        <v>2754</v>
      </c>
    </row>
    <row r="24" spans="1:6">
      <c r="A24" s="186" t="s">
        <v>8</v>
      </c>
      <c r="B24" s="394">
        <v>1270</v>
      </c>
      <c r="C24" s="394">
        <v>664</v>
      </c>
      <c r="D24" s="394">
        <v>1934</v>
      </c>
      <c r="E24" s="394">
        <v>282</v>
      </c>
      <c r="F24" s="394">
        <v>2216</v>
      </c>
    </row>
    <row r="25" spans="1:6">
      <c r="A25" s="186" t="s">
        <v>7</v>
      </c>
      <c r="B25" s="394">
        <v>1988</v>
      </c>
      <c r="C25" s="394">
        <v>939</v>
      </c>
      <c r="D25" s="394">
        <v>2927</v>
      </c>
      <c r="E25" s="394">
        <v>270</v>
      </c>
      <c r="F25" s="394">
        <v>3197</v>
      </c>
    </row>
    <row r="26" spans="1:6">
      <c r="A26" s="403" t="s">
        <v>6</v>
      </c>
      <c r="B26" s="76">
        <v>4983</v>
      </c>
      <c r="C26" s="76">
        <v>2239</v>
      </c>
      <c r="D26" s="76">
        <v>7222</v>
      </c>
      <c r="E26" s="76">
        <v>945</v>
      </c>
      <c r="F26" s="76">
        <v>8167</v>
      </c>
    </row>
    <row r="27" spans="1:6">
      <c r="A27" s="186" t="s">
        <v>5</v>
      </c>
      <c r="B27" s="75">
        <v>1871</v>
      </c>
      <c r="C27" s="201">
        <v>775</v>
      </c>
      <c r="D27" s="75">
        <v>2646</v>
      </c>
      <c r="E27" s="201">
        <v>266</v>
      </c>
      <c r="F27" s="75">
        <v>2912</v>
      </c>
    </row>
    <row r="28" spans="1:6">
      <c r="A28" s="186" t="s">
        <v>4</v>
      </c>
      <c r="B28" s="75">
        <v>1148</v>
      </c>
      <c r="C28" s="201">
        <v>913</v>
      </c>
      <c r="D28" s="75">
        <v>2061</v>
      </c>
      <c r="E28" s="201">
        <v>239</v>
      </c>
      <c r="F28" s="75">
        <v>2300</v>
      </c>
    </row>
    <row r="29" spans="1:6">
      <c r="A29" s="186" t="s">
        <v>3</v>
      </c>
      <c r="B29" s="75">
        <v>1336</v>
      </c>
      <c r="C29" s="201">
        <v>642</v>
      </c>
      <c r="D29" s="75">
        <v>1978</v>
      </c>
      <c r="E29" s="201">
        <v>196</v>
      </c>
      <c r="F29" s="75">
        <v>2174</v>
      </c>
    </row>
    <row r="30" spans="1:6">
      <c r="A30" s="403" t="s">
        <v>2</v>
      </c>
      <c r="B30" s="76">
        <v>4355</v>
      </c>
      <c r="C30" s="76">
        <v>2330</v>
      </c>
      <c r="D30" s="76">
        <v>6685</v>
      </c>
      <c r="E30" s="7">
        <v>701</v>
      </c>
      <c r="F30" s="76">
        <v>7386</v>
      </c>
    </row>
    <row r="31" spans="1:6">
      <c r="A31" s="402" t="s">
        <v>1</v>
      </c>
      <c r="B31" s="76">
        <v>12931</v>
      </c>
      <c r="C31" s="76">
        <v>6799</v>
      </c>
      <c r="D31" s="76">
        <v>19730</v>
      </c>
      <c r="E31" s="76">
        <v>2554</v>
      </c>
      <c r="F31" s="76">
        <v>22284</v>
      </c>
    </row>
    <row r="32" spans="1:6">
      <c r="A32" s="401" t="s">
        <v>0</v>
      </c>
      <c r="B32" s="76">
        <v>36341</v>
      </c>
      <c r="C32" s="76">
        <v>14078</v>
      </c>
      <c r="D32" s="76">
        <v>50419</v>
      </c>
      <c r="E32" s="76">
        <v>6752</v>
      </c>
      <c r="F32" s="76">
        <v>57171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6CEB2-73FF-4873-BE92-9629BB2E81FE}">
  <sheetPr codeName="Munka33"/>
  <dimension ref="A1:H33"/>
  <sheetViews>
    <sheetView zoomScaleNormal="100" workbookViewId="0"/>
  </sheetViews>
  <sheetFormatPr defaultRowHeight="11.25"/>
  <cols>
    <col min="1" max="1" width="22.7109375" style="83" customWidth="1"/>
    <col min="2" max="3" width="8.85546875" style="83" customWidth="1"/>
    <col min="4" max="4" width="9" style="83" customWidth="1"/>
    <col min="5" max="5" width="8.85546875" style="83" customWidth="1"/>
    <col min="6" max="6" width="9.85546875" style="83" customWidth="1"/>
    <col min="7" max="8" width="8.85546875" style="83" customWidth="1"/>
    <col min="9" max="16384" width="9.140625" style="1"/>
  </cols>
  <sheetData>
    <row r="1" spans="1:8">
      <c r="A1" s="419" t="s">
        <v>258</v>
      </c>
      <c r="B1" s="418"/>
      <c r="C1" s="418"/>
      <c r="D1" s="418"/>
      <c r="E1" s="418"/>
      <c r="F1" s="418"/>
      <c r="G1" s="418"/>
      <c r="H1" s="418"/>
    </row>
    <row r="2" spans="1:8" ht="22.5">
      <c r="A2" s="1062" t="s">
        <v>37</v>
      </c>
      <c r="B2" s="1062" t="s">
        <v>257</v>
      </c>
      <c r="C2" s="1016"/>
      <c r="D2" s="1016"/>
      <c r="E2" s="81" t="s">
        <v>256</v>
      </c>
      <c r="F2" s="81" t="s">
        <v>255</v>
      </c>
      <c r="G2" s="81" t="s">
        <v>254</v>
      </c>
      <c r="H2" s="81" t="s">
        <v>253</v>
      </c>
    </row>
    <row r="3" spans="1:8" ht="33.75">
      <c r="A3" s="1062"/>
      <c r="B3" s="81" t="s">
        <v>56</v>
      </c>
      <c r="C3" s="81" t="s">
        <v>252</v>
      </c>
      <c r="D3" s="81" t="s">
        <v>251</v>
      </c>
      <c r="E3" s="1062" t="s">
        <v>56</v>
      </c>
      <c r="F3" s="1063"/>
      <c r="G3" s="1063"/>
      <c r="H3" s="1063"/>
    </row>
    <row r="4" spans="1:8" s="32" customFormat="1">
      <c r="A4" s="32" t="s">
        <v>44</v>
      </c>
      <c r="B4" s="411">
        <v>596640</v>
      </c>
      <c r="C4" s="411">
        <v>351</v>
      </c>
      <c r="D4" s="417">
        <v>9</v>
      </c>
      <c r="E4" s="411">
        <v>4482</v>
      </c>
      <c r="F4" s="411">
        <v>21476</v>
      </c>
      <c r="G4" s="411">
        <v>81140</v>
      </c>
      <c r="H4" s="411">
        <v>4579</v>
      </c>
    </row>
    <row r="5" spans="1:8">
      <c r="A5" s="83" t="s">
        <v>28</v>
      </c>
      <c r="B5" s="411">
        <v>412921</v>
      </c>
      <c r="C5" s="411">
        <v>348</v>
      </c>
      <c r="D5" s="412">
        <v>10.1</v>
      </c>
      <c r="E5" s="411">
        <v>1070</v>
      </c>
      <c r="F5" s="411">
        <v>20052</v>
      </c>
      <c r="G5" s="411">
        <v>61446</v>
      </c>
      <c r="H5" s="411">
        <v>5047</v>
      </c>
    </row>
    <row r="6" spans="1:8">
      <c r="A6" s="416" t="s">
        <v>27</v>
      </c>
      <c r="B6" s="406">
        <v>1009561</v>
      </c>
      <c r="C6" s="406">
        <v>350</v>
      </c>
      <c r="D6" s="407">
        <v>9.4</v>
      </c>
      <c r="E6" s="406">
        <v>5552</v>
      </c>
      <c r="F6" s="406">
        <v>41528</v>
      </c>
      <c r="G6" s="406">
        <v>142586</v>
      </c>
      <c r="H6" s="406">
        <v>9626</v>
      </c>
    </row>
    <row r="7" spans="1:8">
      <c r="A7" s="83" t="s">
        <v>26</v>
      </c>
      <c r="B7" s="411">
        <v>130947</v>
      </c>
      <c r="C7" s="411">
        <v>305</v>
      </c>
      <c r="D7" s="412">
        <v>10.4</v>
      </c>
      <c r="E7" s="411">
        <v>1250</v>
      </c>
      <c r="F7" s="411">
        <v>5907</v>
      </c>
      <c r="G7" s="411">
        <v>16960</v>
      </c>
      <c r="H7" s="411">
        <v>1989</v>
      </c>
    </row>
    <row r="8" spans="1:8">
      <c r="A8" s="83" t="s">
        <v>25</v>
      </c>
      <c r="B8" s="411">
        <v>95892</v>
      </c>
      <c r="C8" s="411">
        <v>305</v>
      </c>
      <c r="D8" s="412">
        <v>9.9</v>
      </c>
      <c r="E8" s="411">
        <v>715</v>
      </c>
      <c r="F8" s="411">
        <v>4615</v>
      </c>
      <c r="G8" s="411">
        <v>13147</v>
      </c>
      <c r="H8" s="411">
        <v>1577</v>
      </c>
    </row>
    <row r="9" spans="1:8">
      <c r="A9" s="414" t="s">
        <v>24</v>
      </c>
      <c r="B9" s="411">
        <v>109883</v>
      </c>
      <c r="C9" s="411">
        <v>303</v>
      </c>
      <c r="D9" s="412">
        <v>10.7</v>
      </c>
      <c r="E9" s="411">
        <v>699</v>
      </c>
      <c r="F9" s="411">
        <v>4922</v>
      </c>
      <c r="G9" s="411">
        <v>15082</v>
      </c>
      <c r="H9" s="411">
        <v>1323</v>
      </c>
    </row>
    <row r="10" spans="1:8">
      <c r="A10" s="410" t="s">
        <v>23</v>
      </c>
      <c r="B10" s="406">
        <v>336722</v>
      </c>
      <c r="C10" s="406"/>
      <c r="D10" s="407">
        <v>10.3</v>
      </c>
      <c r="E10" s="406">
        <v>2664</v>
      </c>
      <c r="F10" s="406">
        <v>15444</v>
      </c>
      <c r="G10" s="406">
        <v>45189</v>
      </c>
      <c r="H10" s="406">
        <v>4889</v>
      </c>
    </row>
    <row r="11" spans="1:8">
      <c r="A11" s="83" t="s">
        <v>22</v>
      </c>
      <c r="B11" s="411">
        <v>139980</v>
      </c>
      <c r="C11" s="411">
        <v>316</v>
      </c>
      <c r="D11" s="412">
        <v>9.8000000000000007</v>
      </c>
      <c r="E11" s="411">
        <v>708</v>
      </c>
      <c r="F11" s="411">
        <v>6624</v>
      </c>
      <c r="G11" s="411">
        <v>19217</v>
      </c>
      <c r="H11" s="411">
        <v>2637</v>
      </c>
    </row>
    <row r="12" spans="1:8">
      <c r="A12" s="414" t="s">
        <v>21</v>
      </c>
      <c r="B12" s="411">
        <v>81466</v>
      </c>
      <c r="C12" s="411">
        <v>310</v>
      </c>
      <c r="D12" s="412">
        <v>10.7</v>
      </c>
      <c r="E12" s="411">
        <v>411</v>
      </c>
      <c r="F12" s="411">
        <v>3150</v>
      </c>
      <c r="G12" s="411">
        <v>9980</v>
      </c>
      <c r="H12" s="411">
        <v>1519</v>
      </c>
    </row>
    <row r="13" spans="1:8">
      <c r="A13" s="83" t="s">
        <v>20</v>
      </c>
      <c r="B13" s="411">
        <v>89827</v>
      </c>
      <c r="C13" s="411">
        <v>307</v>
      </c>
      <c r="D13" s="412">
        <v>10.3</v>
      </c>
      <c r="E13" s="411">
        <v>479</v>
      </c>
      <c r="F13" s="411">
        <v>3865</v>
      </c>
      <c r="G13" s="411">
        <v>12033</v>
      </c>
      <c r="H13" s="411">
        <v>1647</v>
      </c>
    </row>
    <row r="14" spans="1:8">
      <c r="A14" s="410" t="s">
        <v>19</v>
      </c>
      <c r="B14" s="406">
        <v>311273</v>
      </c>
      <c r="C14" s="406">
        <v>312</v>
      </c>
      <c r="D14" s="407">
        <v>10.1</v>
      </c>
      <c r="E14" s="406">
        <v>1598</v>
      </c>
      <c r="F14" s="406">
        <v>13639</v>
      </c>
      <c r="G14" s="406">
        <v>41230</v>
      </c>
      <c r="H14" s="406">
        <v>5803</v>
      </c>
    </row>
    <row r="15" spans="1:8">
      <c r="A15" s="414" t="s">
        <v>18</v>
      </c>
      <c r="B15" s="411">
        <v>114362</v>
      </c>
      <c r="C15" s="411">
        <v>288</v>
      </c>
      <c r="D15" s="412">
        <v>11</v>
      </c>
      <c r="E15" s="411">
        <v>825</v>
      </c>
      <c r="F15" s="411">
        <v>4512</v>
      </c>
      <c r="G15" s="411">
        <v>15131</v>
      </c>
      <c r="H15" s="411">
        <v>1507</v>
      </c>
    </row>
    <row r="16" spans="1:8">
      <c r="A16" s="414" t="s">
        <v>17</v>
      </c>
      <c r="B16" s="411">
        <v>94740</v>
      </c>
      <c r="C16" s="411">
        <v>290</v>
      </c>
      <c r="D16" s="412">
        <v>10.9</v>
      </c>
      <c r="E16" s="411">
        <v>540</v>
      </c>
      <c r="F16" s="411">
        <v>4581</v>
      </c>
      <c r="G16" s="411">
        <v>12730</v>
      </c>
      <c r="H16" s="411">
        <v>1542</v>
      </c>
    </row>
    <row r="17" spans="1:8">
      <c r="A17" s="83" t="s">
        <v>16</v>
      </c>
      <c r="B17" s="411">
        <v>70723</v>
      </c>
      <c r="C17" s="411">
        <v>295</v>
      </c>
      <c r="D17" s="412">
        <v>11.7</v>
      </c>
      <c r="E17" s="411">
        <v>418</v>
      </c>
      <c r="F17" s="411">
        <v>3734</v>
      </c>
      <c r="G17" s="411">
        <v>9715</v>
      </c>
      <c r="H17" s="411">
        <v>1369</v>
      </c>
    </row>
    <row r="18" spans="1:8">
      <c r="A18" s="410" t="s">
        <v>15</v>
      </c>
      <c r="B18" s="406">
        <v>279825</v>
      </c>
      <c r="C18" s="406">
        <v>290</v>
      </c>
      <c r="D18" s="407">
        <v>11.1</v>
      </c>
      <c r="E18" s="406">
        <v>1783</v>
      </c>
      <c r="F18" s="406">
        <v>12827</v>
      </c>
      <c r="G18" s="406">
        <v>37576</v>
      </c>
      <c r="H18" s="406">
        <v>4418</v>
      </c>
    </row>
    <row r="19" spans="1:8">
      <c r="A19" s="415" t="s">
        <v>14</v>
      </c>
      <c r="B19" s="406">
        <v>927820</v>
      </c>
      <c r="C19" s="406">
        <v>302</v>
      </c>
      <c r="D19" s="407">
        <v>10.5</v>
      </c>
      <c r="E19" s="406">
        <v>6045</v>
      </c>
      <c r="F19" s="406">
        <v>41910</v>
      </c>
      <c r="G19" s="406">
        <v>123995</v>
      </c>
      <c r="H19" s="406">
        <v>15110</v>
      </c>
    </row>
    <row r="20" spans="1:8">
      <c r="A20" s="83" t="s">
        <v>13</v>
      </c>
      <c r="B20" s="411">
        <v>166335</v>
      </c>
      <c r="C20" s="411">
        <v>233</v>
      </c>
      <c r="D20" s="412">
        <v>10.6</v>
      </c>
      <c r="E20" s="411">
        <v>1164</v>
      </c>
      <c r="F20" s="411">
        <v>6450</v>
      </c>
      <c r="G20" s="411">
        <v>21471</v>
      </c>
      <c r="H20" s="411">
        <v>2185</v>
      </c>
    </row>
    <row r="21" spans="1:8">
      <c r="A21" s="83" t="s">
        <v>12</v>
      </c>
      <c r="B21" s="411">
        <v>89997</v>
      </c>
      <c r="C21" s="411">
        <v>283</v>
      </c>
      <c r="D21" s="412">
        <v>11.1</v>
      </c>
      <c r="E21" s="411">
        <v>719</v>
      </c>
      <c r="F21" s="411">
        <v>3647</v>
      </c>
      <c r="G21" s="411">
        <v>12578</v>
      </c>
      <c r="H21" s="411">
        <v>1510</v>
      </c>
    </row>
    <row r="22" spans="1:8">
      <c r="A22" s="414" t="s">
        <v>11</v>
      </c>
      <c r="B22" s="411">
        <v>55629</v>
      </c>
      <c r="C22" s="411">
        <v>263</v>
      </c>
      <c r="D22" s="412">
        <v>11</v>
      </c>
      <c r="E22" s="411">
        <v>412</v>
      </c>
      <c r="F22" s="411">
        <v>2438</v>
      </c>
      <c r="G22" s="411">
        <v>6888</v>
      </c>
      <c r="H22" s="411">
        <v>501</v>
      </c>
    </row>
    <row r="23" spans="1:8">
      <c r="A23" s="410" t="s">
        <v>10</v>
      </c>
      <c r="B23" s="406">
        <v>311961</v>
      </c>
      <c r="C23" s="406">
        <v>251</v>
      </c>
      <c r="D23" s="407">
        <v>10.8</v>
      </c>
      <c r="E23" s="406">
        <v>2295</v>
      </c>
      <c r="F23" s="406">
        <v>12535</v>
      </c>
      <c r="G23" s="406">
        <v>40937</v>
      </c>
      <c r="H23" s="406">
        <v>4196</v>
      </c>
    </row>
    <row r="24" spans="1:8">
      <c r="A24" s="83" t="s">
        <v>156</v>
      </c>
      <c r="B24" s="411">
        <v>141549</v>
      </c>
      <c r="C24" s="411">
        <v>260</v>
      </c>
      <c r="D24" s="412">
        <v>10.7</v>
      </c>
      <c r="E24" s="411">
        <v>766</v>
      </c>
      <c r="F24" s="411">
        <v>6660</v>
      </c>
      <c r="G24" s="411">
        <v>20498</v>
      </c>
      <c r="H24" s="411">
        <v>2665</v>
      </c>
    </row>
    <row r="25" spans="1:8">
      <c r="A25" s="414" t="s">
        <v>8</v>
      </c>
      <c r="B25" s="411">
        <v>96527</v>
      </c>
      <c r="C25" s="411">
        <v>240</v>
      </c>
      <c r="D25" s="412">
        <v>10.8</v>
      </c>
      <c r="E25" s="411">
        <v>632</v>
      </c>
      <c r="F25" s="411">
        <v>5875</v>
      </c>
      <c r="G25" s="411">
        <v>13277</v>
      </c>
      <c r="H25" s="411">
        <v>1466</v>
      </c>
    </row>
    <row r="26" spans="1:8">
      <c r="A26" s="414" t="s">
        <v>7</v>
      </c>
      <c r="B26" s="411">
        <v>143392</v>
      </c>
      <c r="C26" s="411">
        <v>250</v>
      </c>
      <c r="D26" s="412">
        <v>10</v>
      </c>
      <c r="E26" s="411">
        <v>737</v>
      </c>
      <c r="F26" s="411">
        <v>5232</v>
      </c>
      <c r="G26" s="411">
        <v>17992</v>
      </c>
      <c r="H26" s="411">
        <v>2756</v>
      </c>
    </row>
    <row r="27" spans="1:8" s="72" customFormat="1">
      <c r="A27" s="413" t="s">
        <v>6</v>
      </c>
      <c r="B27" s="406">
        <v>381468</v>
      </c>
      <c r="C27" s="406">
        <v>251</v>
      </c>
      <c r="D27" s="407">
        <v>10.4</v>
      </c>
      <c r="E27" s="406">
        <v>2135</v>
      </c>
      <c r="F27" s="406">
        <v>17767</v>
      </c>
      <c r="G27" s="406">
        <v>51767</v>
      </c>
      <c r="H27" s="406">
        <v>6887</v>
      </c>
    </row>
    <row r="28" spans="1:8">
      <c r="A28" s="83" t="s">
        <v>5</v>
      </c>
      <c r="B28" s="411">
        <v>168475</v>
      </c>
      <c r="C28" s="411">
        <v>315</v>
      </c>
      <c r="D28" s="412">
        <v>11.7</v>
      </c>
      <c r="E28" s="411">
        <v>781</v>
      </c>
      <c r="F28" s="411">
        <v>9516</v>
      </c>
      <c r="G28" s="411">
        <v>25855</v>
      </c>
      <c r="H28" s="411">
        <v>3488</v>
      </c>
    </row>
    <row r="29" spans="1:8">
      <c r="A29" s="83" t="s">
        <v>4</v>
      </c>
      <c r="B29" s="411">
        <v>98024</v>
      </c>
      <c r="C29" s="411">
        <v>258</v>
      </c>
      <c r="D29" s="412">
        <v>11.8</v>
      </c>
      <c r="E29" s="411">
        <v>441</v>
      </c>
      <c r="F29" s="411">
        <v>5593</v>
      </c>
      <c r="G29" s="411">
        <v>12840</v>
      </c>
      <c r="H29" s="411">
        <v>2285</v>
      </c>
    </row>
    <row r="30" spans="1:8">
      <c r="A30" s="83" t="s">
        <v>3</v>
      </c>
      <c r="B30" s="411">
        <v>114445</v>
      </c>
      <c r="C30" s="411">
        <v>270</v>
      </c>
      <c r="D30" s="412">
        <v>11.7</v>
      </c>
      <c r="E30" s="411">
        <v>644</v>
      </c>
      <c r="F30" s="411">
        <v>6968</v>
      </c>
      <c r="G30" s="411">
        <v>17951</v>
      </c>
      <c r="H30" s="411">
        <v>1793</v>
      </c>
    </row>
    <row r="31" spans="1:8">
      <c r="A31" s="410" t="s">
        <v>2</v>
      </c>
      <c r="B31" s="406">
        <v>380944</v>
      </c>
      <c r="C31" s="406">
        <v>285</v>
      </c>
      <c r="D31" s="407">
        <v>11.7</v>
      </c>
      <c r="E31" s="406">
        <v>1866</v>
      </c>
      <c r="F31" s="406">
        <v>22077</v>
      </c>
      <c r="G31" s="406">
        <v>56646</v>
      </c>
      <c r="H31" s="406">
        <v>7566</v>
      </c>
    </row>
    <row r="32" spans="1:8">
      <c r="A32" s="409" t="s">
        <v>1</v>
      </c>
      <c r="B32" s="406">
        <v>1074373</v>
      </c>
      <c r="C32" s="406">
        <v>262</v>
      </c>
      <c r="D32" s="407">
        <v>11</v>
      </c>
      <c r="E32" s="406">
        <v>6296</v>
      </c>
      <c r="F32" s="406">
        <v>52379</v>
      </c>
      <c r="G32" s="406">
        <v>149350</v>
      </c>
      <c r="H32" s="406">
        <v>18649</v>
      </c>
    </row>
    <row r="33" spans="1:8">
      <c r="A33" s="408" t="s">
        <v>0</v>
      </c>
      <c r="B33" s="406">
        <v>3012165</v>
      </c>
      <c r="C33" s="406">
        <v>300</v>
      </c>
      <c r="D33" s="407">
        <v>10.3</v>
      </c>
      <c r="E33" s="406">
        <v>17899</v>
      </c>
      <c r="F33" s="406">
        <v>135865</v>
      </c>
      <c r="G33" s="406">
        <v>416045</v>
      </c>
      <c r="H33" s="406">
        <v>43394</v>
      </c>
    </row>
  </sheetData>
  <mergeCells count="3">
    <mergeCell ref="E3:H3"/>
    <mergeCell ref="A2:A3"/>
    <mergeCell ref="B2:D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E331A-EAC5-4819-9902-B6B8F7EF841A}">
  <sheetPr codeName="Munka34"/>
  <dimension ref="A1:H34"/>
  <sheetViews>
    <sheetView zoomScaleNormal="100" workbookViewId="0"/>
  </sheetViews>
  <sheetFormatPr defaultRowHeight="11.25"/>
  <cols>
    <col min="1" max="1" width="23.7109375" style="201" customWidth="1"/>
    <col min="2" max="8" width="9.7109375" style="201" customWidth="1"/>
    <col min="9" max="16384" width="9.140625" style="201"/>
  </cols>
  <sheetData>
    <row r="1" spans="1:8" ht="12" thickBot="1">
      <c r="A1" s="428" t="s">
        <v>268</v>
      </c>
      <c r="B1" s="41"/>
      <c r="C1" s="41"/>
      <c r="D1" s="41"/>
      <c r="E1" s="41"/>
      <c r="F1" s="41"/>
      <c r="G1" s="41"/>
      <c r="H1" s="41"/>
    </row>
    <row r="2" spans="1:8" s="186" customFormat="1">
      <c r="A2" s="1025" t="s">
        <v>37</v>
      </c>
      <c r="B2" s="1043" t="s">
        <v>267</v>
      </c>
      <c r="C2" s="1043" t="s">
        <v>266</v>
      </c>
      <c r="D2" s="1043" t="s">
        <v>265</v>
      </c>
      <c r="E2" s="1043" t="s">
        <v>264</v>
      </c>
      <c r="F2" s="1043" t="s">
        <v>263</v>
      </c>
      <c r="G2" s="1046" t="s">
        <v>262</v>
      </c>
      <c r="H2" s="990"/>
    </row>
    <row r="3" spans="1:8" s="186" customFormat="1" ht="33.75">
      <c r="A3" s="1026"/>
      <c r="B3" s="1061"/>
      <c r="C3" s="1061"/>
      <c r="D3" s="1061"/>
      <c r="E3" s="1061"/>
      <c r="F3" s="1061"/>
      <c r="G3" s="427" t="s">
        <v>261</v>
      </c>
      <c r="H3" s="426" t="s">
        <v>260</v>
      </c>
    </row>
    <row r="4" spans="1:8">
      <c r="A4" s="276" t="s">
        <v>44</v>
      </c>
      <c r="B4" s="423">
        <v>376074</v>
      </c>
      <c r="C4" s="423">
        <v>89927</v>
      </c>
      <c r="D4" s="423">
        <v>12893</v>
      </c>
      <c r="E4" s="423">
        <v>27381</v>
      </c>
      <c r="F4" s="423">
        <v>506275</v>
      </c>
      <c r="G4" s="423">
        <v>19852</v>
      </c>
      <c r="H4" s="423">
        <v>17963</v>
      </c>
    </row>
    <row r="5" spans="1:8">
      <c r="A5" s="186" t="s">
        <v>28</v>
      </c>
      <c r="B5" s="421">
        <v>50995</v>
      </c>
      <c r="C5" s="421">
        <v>13017</v>
      </c>
      <c r="D5" s="421">
        <v>2819</v>
      </c>
      <c r="E5" s="421">
        <v>3791</v>
      </c>
      <c r="F5" s="421">
        <v>70622</v>
      </c>
      <c r="G5" s="421">
        <v>3173</v>
      </c>
      <c r="H5" s="421">
        <v>2692</v>
      </c>
    </row>
    <row r="6" spans="1:8">
      <c r="A6" s="402" t="s">
        <v>27</v>
      </c>
      <c r="B6" s="422">
        <v>427069</v>
      </c>
      <c r="C6" s="422">
        <v>102944</v>
      </c>
      <c r="D6" s="422">
        <v>15713</v>
      </c>
      <c r="E6" s="422">
        <v>31172</v>
      </c>
      <c r="F6" s="422">
        <v>576898</v>
      </c>
      <c r="G6" s="422">
        <v>23026</v>
      </c>
      <c r="H6" s="422">
        <v>20655</v>
      </c>
    </row>
    <row r="7" spans="1:8">
      <c r="A7" s="186" t="s">
        <v>26</v>
      </c>
      <c r="B7" s="423">
        <v>24774</v>
      </c>
      <c r="C7" s="423">
        <v>4577</v>
      </c>
      <c r="D7" s="423">
        <v>376</v>
      </c>
      <c r="E7" s="423">
        <v>947</v>
      </c>
      <c r="F7" s="423">
        <v>30675</v>
      </c>
      <c r="G7" s="423">
        <v>732</v>
      </c>
      <c r="H7" s="423">
        <v>1347</v>
      </c>
    </row>
    <row r="8" spans="1:8">
      <c r="A8" s="186" t="s">
        <v>25</v>
      </c>
      <c r="B8" s="421">
        <v>15662</v>
      </c>
      <c r="C8" s="421">
        <v>4224</v>
      </c>
      <c r="D8" s="421">
        <v>336</v>
      </c>
      <c r="E8" s="421">
        <v>530</v>
      </c>
      <c r="F8" s="421">
        <v>20753</v>
      </c>
      <c r="G8" s="421">
        <v>457</v>
      </c>
      <c r="H8" s="421">
        <v>828</v>
      </c>
    </row>
    <row r="9" spans="1:8">
      <c r="A9" s="186" t="s">
        <v>24</v>
      </c>
      <c r="B9" s="423">
        <v>12722</v>
      </c>
      <c r="C9" s="423">
        <v>2308</v>
      </c>
      <c r="D9" s="423">
        <v>326</v>
      </c>
      <c r="E9" s="423">
        <v>485</v>
      </c>
      <c r="F9" s="423">
        <v>15841</v>
      </c>
      <c r="G9" s="423">
        <v>407</v>
      </c>
      <c r="H9" s="423">
        <v>690</v>
      </c>
    </row>
    <row r="10" spans="1:8">
      <c r="A10" s="403" t="s">
        <v>23</v>
      </c>
      <c r="B10" s="422">
        <v>53158</v>
      </c>
      <c r="C10" s="422">
        <v>11110</v>
      </c>
      <c r="D10" s="422">
        <v>1039</v>
      </c>
      <c r="E10" s="422">
        <v>1962</v>
      </c>
      <c r="F10" s="422">
        <v>67269</v>
      </c>
      <c r="G10" s="422">
        <v>1596</v>
      </c>
      <c r="H10" s="422">
        <v>2865</v>
      </c>
    </row>
    <row r="11" spans="1:8">
      <c r="A11" s="186" t="s">
        <v>22</v>
      </c>
      <c r="B11" s="421">
        <v>20146</v>
      </c>
      <c r="C11" s="421">
        <v>4327</v>
      </c>
      <c r="D11" s="421">
        <v>838</v>
      </c>
      <c r="E11" s="421">
        <v>958</v>
      </c>
      <c r="F11" s="421">
        <v>26270</v>
      </c>
      <c r="G11" s="421">
        <v>804</v>
      </c>
      <c r="H11" s="421">
        <v>957</v>
      </c>
    </row>
    <row r="12" spans="1:8">
      <c r="A12" s="186" t="s">
        <v>21</v>
      </c>
      <c r="B12" s="212">
        <v>10394</v>
      </c>
      <c r="C12" s="212">
        <v>1916</v>
      </c>
      <c r="D12" s="212">
        <v>247</v>
      </c>
      <c r="E12" s="212">
        <v>442</v>
      </c>
      <c r="F12" s="212">
        <v>12998</v>
      </c>
      <c r="G12" s="212">
        <v>380</v>
      </c>
      <c r="H12" s="212">
        <v>497</v>
      </c>
    </row>
    <row r="13" spans="1:8">
      <c r="A13" s="186" t="s">
        <v>20</v>
      </c>
      <c r="B13" s="423">
        <v>8859</v>
      </c>
      <c r="C13" s="423">
        <v>1473</v>
      </c>
      <c r="D13" s="423">
        <v>309</v>
      </c>
      <c r="E13" s="423">
        <v>346</v>
      </c>
      <c r="F13" s="423">
        <v>10987</v>
      </c>
      <c r="G13" s="423">
        <v>266</v>
      </c>
      <c r="H13" s="423">
        <v>587</v>
      </c>
    </row>
    <row r="14" spans="1:8">
      <c r="A14" s="403" t="s">
        <v>19</v>
      </c>
      <c r="B14" s="422">
        <v>39399</v>
      </c>
      <c r="C14" s="422">
        <v>7716</v>
      </c>
      <c r="D14" s="422">
        <v>1393</v>
      </c>
      <c r="E14" s="422">
        <v>1746</v>
      </c>
      <c r="F14" s="422">
        <v>50255</v>
      </c>
      <c r="G14" s="422">
        <v>1451</v>
      </c>
      <c r="H14" s="422">
        <v>2040</v>
      </c>
    </row>
    <row r="15" spans="1:8">
      <c r="A15" s="186" t="s">
        <v>18</v>
      </c>
      <c r="B15" s="421">
        <v>15274</v>
      </c>
      <c r="C15" s="421">
        <v>3146</v>
      </c>
      <c r="D15" s="421">
        <v>277</v>
      </c>
      <c r="E15" s="421">
        <v>383</v>
      </c>
      <c r="F15" s="421">
        <v>19079</v>
      </c>
      <c r="G15" s="421">
        <v>314</v>
      </c>
      <c r="H15" s="421">
        <v>829</v>
      </c>
    </row>
    <row r="16" spans="1:8">
      <c r="A16" s="186" t="s">
        <v>17</v>
      </c>
      <c r="B16" s="212">
        <v>11134</v>
      </c>
      <c r="C16" s="212">
        <v>1767</v>
      </c>
      <c r="D16" s="212">
        <v>240</v>
      </c>
      <c r="E16" s="212">
        <v>316</v>
      </c>
      <c r="F16" s="212">
        <v>13456</v>
      </c>
      <c r="G16" s="212">
        <v>249</v>
      </c>
      <c r="H16" s="212">
        <v>596</v>
      </c>
    </row>
    <row r="17" spans="1:8">
      <c r="A17" s="186" t="s">
        <v>16</v>
      </c>
      <c r="B17" s="421">
        <v>7807</v>
      </c>
      <c r="C17" s="421">
        <v>1224</v>
      </c>
      <c r="D17" s="421">
        <v>157</v>
      </c>
      <c r="E17" s="421">
        <v>274</v>
      </c>
      <c r="F17" s="421">
        <v>9462</v>
      </c>
      <c r="G17" s="421">
        <v>232</v>
      </c>
      <c r="H17" s="421">
        <v>392</v>
      </c>
    </row>
    <row r="18" spans="1:8">
      <c r="A18" s="403" t="s">
        <v>15</v>
      </c>
      <c r="B18" s="76">
        <v>34215</v>
      </c>
      <c r="C18" s="76">
        <v>6137</v>
      </c>
      <c r="D18" s="76">
        <v>673</v>
      </c>
      <c r="E18" s="76">
        <v>973</v>
      </c>
      <c r="F18" s="76">
        <v>41998</v>
      </c>
      <c r="G18" s="76">
        <v>795</v>
      </c>
      <c r="H18" s="76">
        <v>1818</v>
      </c>
    </row>
    <row r="19" spans="1:8">
      <c r="A19" s="402" t="s">
        <v>14</v>
      </c>
      <c r="B19" s="422">
        <v>126772</v>
      </c>
      <c r="C19" s="422">
        <v>24963</v>
      </c>
      <c r="D19" s="422">
        <v>3105</v>
      </c>
      <c r="E19" s="422">
        <v>4682</v>
      </c>
      <c r="F19" s="422">
        <v>159521</v>
      </c>
      <c r="G19" s="422">
        <v>3842</v>
      </c>
      <c r="H19" s="422">
        <v>6723</v>
      </c>
    </row>
    <row r="20" spans="1:8">
      <c r="A20" s="186" t="s">
        <v>13</v>
      </c>
      <c r="B20" s="421">
        <v>19720</v>
      </c>
      <c r="C20" s="421">
        <v>3314</v>
      </c>
      <c r="D20" s="421">
        <v>850</v>
      </c>
      <c r="E20" s="421">
        <v>748</v>
      </c>
      <c r="F20" s="421">
        <v>24633</v>
      </c>
      <c r="G20" s="421">
        <v>667</v>
      </c>
      <c r="H20" s="421">
        <v>957</v>
      </c>
    </row>
    <row r="21" spans="1:8">
      <c r="A21" s="186" t="s">
        <v>12</v>
      </c>
      <c r="B21" s="212">
        <v>10710</v>
      </c>
      <c r="C21" s="212">
        <v>2112</v>
      </c>
      <c r="D21" s="212">
        <v>764</v>
      </c>
      <c r="E21" s="212">
        <v>448</v>
      </c>
      <c r="F21" s="212">
        <v>14035</v>
      </c>
      <c r="G21" s="212">
        <v>305</v>
      </c>
      <c r="H21" s="212">
        <v>653</v>
      </c>
    </row>
    <row r="22" spans="1:8">
      <c r="A22" s="186" t="s">
        <v>11</v>
      </c>
      <c r="B22" s="423">
        <v>4038</v>
      </c>
      <c r="C22" s="423">
        <v>691</v>
      </c>
      <c r="D22" s="423">
        <v>48</v>
      </c>
      <c r="E22" s="423">
        <v>140</v>
      </c>
      <c r="F22" s="423">
        <v>4916</v>
      </c>
      <c r="G22" s="423">
        <v>119</v>
      </c>
      <c r="H22" s="423">
        <v>284</v>
      </c>
    </row>
    <row r="23" spans="1:8">
      <c r="A23" s="425" t="s">
        <v>259</v>
      </c>
      <c r="B23" s="422">
        <v>34468</v>
      </c>
      <c r="C23" s="422">
        <v>6117</v>
      </c>
      <c r="D23" s="422">
        <v>1663</v>
      </c>
      <c r="E23" s="422">
        <v>1337</v>
      </c>
      <c r="F23" s="422">
        <v>43585</v>
      </c>
      <c r="G23" s="422">
        <v>1090</v>
      </c>
      <c r="H23" s="422">
        <v>1894</v>
      </c>
    </row>
    <row r="24" spans="1:8">
      <c r="A24" s="424" t="s">
        <v>10</v>
      </c>
    </row>
    <row r="25" spans="1:8">
      <c r="A25" s="186" t="s">
        <v>156</v>
      </c>
      <c r="B25" s="421">
        <v>21389</v>
      </c>
      <c r="C25" s="421">
        <v>3519</v>
      </c>
      <c r="D25" s="421">
        <v>484</v>
      </c>
      <c r="E25" s="421">
        <v>725</v>
      </c>
      <c r="F25" s="421">
        <v>26117</v>
      </c>
      <c r="G25" s="421">
        <v>566</v>
      </c>
      <c r="H25" s="421">
        <v>1104</v>
      </c>
    </row>
    <row r="26" spans="1:8">
      <c r="A26" s="186" t="s">
        <v>8</v>
      </c>
      <c r="B26" s="212">
        <v>11462</v>
      </c>
      <c r="C26" s="212">
        <v>1904</v>
      </c>
      <c r="D26" s="212">
        <v>311</v>
      </c>
      <c r="E26" s="212">
        <v>393</v>
      </c>
      <c r="F26" s="212">
        <v>14070</v>
      </c>
      <c r="G26" s="212">
        <v>298</v>
      </c>
      <c r="H26" s="212">
        <v>681</v>
      </c>
    </row>
    <row r="27" spans="1:8">
      <c r="A27" s="186" t="s">
        <v>7</v>
      </c>
      <c r="B27" s="423">
        <v>12141</v>
      </c>
      <c r="C27" s="423">
        <v>2304</v>
      </c>
      <c r="D27" s="423">
        <v>305</v>
      </c>
      <c r="E27" s="423">
        <v>446</v>
      </c>
      <c r="F27" s="423">
        <v>15195</v>
      </c>
      <c r="G27" s="423">
        <v>353</v>
      </c>
      <c r="H27" s="423">
        <v>724</v>
      </c>
    </row>
    <row r="28" spans="1:8">
      <c r="A28" s="403" t="s">
        <v>6</v>
      </c>
      <c r="B28" s="422">
        <v>44992</v>
      </c>
      <c r="C28" s="422">
        <v>7727</v>
      </c>
      <c r="D28" s="422">
        <v>1100</v>
      </c>
      <c r="E28" s="422">
        <v>1563</v>
      </c>
      <c r="F28" s="422">
        <v>55382</v>
      </c>
      <c r="G28" s="422">
        <v>1218</v>
      </c>
      <c r="H28" s="422">
        <v>2508</v>
      </c>
    </row>
    <row r="29" spans="1:8">
      <c r="A29" s="186" t="s">
        <v>5</v>
      </c>
      <c r="B29" s="421">
        <v>16141</v>
      </c>
      <c r="C29" s="421">
        <v>3110</v>
      </c>
      <c r="D29" s="421">
        <v>534</v>
      </c>
      <c r="E29" s="421">
        <v>678</v>
      </c>
      <c r="F29" s="421">
        <v>20463</v>
      </c>
      <c r="G29" s="421">
        <v>530</v>
      </c>
      <c r="H29" s="421">
        <v>964</v>
      </c>
    </row>
    <row r="30" spans="1:8">
      <c r="A30" s="186" t="s">
        <v>4</v>
      </c>
      <c r="B30" s="212">
        <v>8689</v>
      </c>
      <c r="C30" s="212">
        <v>1433</v>
      </c>
      <c r="D30" s="212">
        <v>196</v>
      </c>
      <c r="E30" s="212">
        <v>287</v>
      </c>
      <c r="F30" s="212">
        <v>10605</v>
      </c>
      <c r="G30" s="212">
        <v>211</v>
      </c>
      <c r="H30" s="212">
        <v>581</v>
      </c>
    </row>
    <row r="31" spans="1:8">
      <c r="A31" s="186" t="s">
        <v>3</v>
      </c>
      <c r="B31" s="421">
        <v>15632</v>
      </c>
      <c r="C31" s="421">
        <v>3179</v>
      </c>
      <c r="D31" s="421">
        <v>643</v>
      </c>
      <c r="E31" s="421">
        <v>629</v>
      </c>
      <c r="F31" s="421">
        <v>20083</v>
      </c>
      <c r="G31" s="421">
        <v>541</v>
      </c>
      <c r="H31" s="421">
        <v>989</v>
      </c>
    </row>
    <row r="32" spans="1:8">
      <c r="A32" s="403" t="s">
        <v>2</v>
      </c>
      <c r="B32" s="76">
        <v>40461</v>
      </c>
      <c r="C32" s="76">
        <v>7723</v>
      </c>
      <c r="D32" s="76">
        <v>1373</v>
      </c>
      <c r="E32" s="76">
        <v>1594</v>
      </c>
      <c r="F32" s="76">
        <v>51151</v>
      </c>
      <c r="G32" s="76">
        <v>1282</v>
      </c>
      <c r="H32" s="76">
        <v>2535</v>
      </c>
    </row>
    <row r="33" spans="1:8">
      <c r="A33" s="402" t="s">
        <v>1</v>
      </c>
      <c r="B33" s="76">
        <v>119921</v>
      </c>
      <c r="C33" s="76">
        <v>21567</v>
      </c>
      <c r="D33" s="76">
        <v>4136</v>
      </c>
      <c r="E33" s="76">
        <v>4493</v>
      </c>
      <c r="F33" s="76">
        <v>150117</v>
      </c>
      <c r="G33" s="76">
        <v>3590</v>
      </c>
      <c r="H33" s="76">
        <v>6937</v>
      </c>
    </row>
    <row r="34" spans="1:8">
      <c r="A34" s="401" t="s">
        <v>0</v>
      </c>
      <c r="B34" s="420">
        <v>673762</v>
      </c>
      <c r="C34" s="420">
        <v>149473</v>
      </c>
      <c r="D34" s="420">
        <v>22954</v>
      </c>
      <c r="E34" s="420">
        <v>40347</v>
      </c>
      <c r="F34" s="420">
        <v>886536</v>
      </c>
      <c r="G34" s="420">
        <v>30458</v>
      </c>
      <c r="H34" s="420">
        <v>34315</v>
      </c>
    </row>
  </sheetData>
  <mergeCells count="7">
    <mergeCell ref="G2:H2"/>
    <mergeCell ref="A2:A3"/>
    <mergeCell ref="B2:B3"/>
    <mergeCell ref="C2:C3"/>
    <mergeCell ref="D2:D3"/>
    <mergeCell ref="E2:E3"/>
    <mergeCell ref="F2:F3"/>
  </mergeCells>
  <pageMargins left="0.74803149606299213" right="0.74803149606299213" top="0.62992125984251968" bottom="0.86614173228346458" header="0.59055118110236227" footer="0.59055118110236227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E2277-AE98-428A-BC62-8168CAFECD5D}">
  <sheetPr codeName="Munka35"/>
  <dimension ref="A1:E32"/>
  <sheetViews>
    <sheetView zoomScaleNormal="100" workbookViewId="0"/>
  </sheetViews>
  <sheetFormatPr defaultRowHeight="15"/>
  <cols>
    <col min="1" max="1" width="21.7109375" style="429" customWidth="1"/>
    <col min="2" max="5" width="16.5703125" style="429" customWidth="1"/>
    <col min="6" max="16384" width="9.140625" style="429"/>
  </cols>
  <sheetData>
    <row r="1" spans="1:5" ht="12.75" customHeight="1" thickBot="1">
      <c r="A1" s="443" t="s">
        <v>273</v>
      </c>
      <c r="B1" s="443"/>
      <c r="C1" s="443"/>
      <c r="D1" s="443"/>
      <c r="E1" s="443"/>
    </row>
    <row r="2" spans="1:5" ht="34.5" customHeight="1">
      <c r="A2" s="442" t="s">
        <v>37</v>
      </c>
      <c r="B2" s="441" t="s">
        <v>272</v>
      </c>
      <c r="C2" s="441" t="s">
        <v>271</v>
      </c>
      <c r="D2" s="441" t="s">
        <v>270</v>
      </c>
      <c r="E2" s="440" t="s">
        <v>269</v>
      </c>
    </row>
    <row r="3" spans="1:5" ht="10.5" customHeight="1">
      <c r="A3" s="439" t="s">
        <v>30</v>
      </c>
      <c r="B3" s="436">
        <v>0.19043266301035955</v>
      </c>
      <c r="C3" s="436">
        <v>100</v>
      </c>
      <c r="D3" s="435">
        <v>1702297</v>
      </c>
      <c r="E3" s="438" t="s">
        <v>29</v>
      </c>
    </row>
    <row r="4" spans="1:5" ht="10.5" customHeight="1">
      <c r="A4" s="437" t="s">
        <v>28</v>
      </c>
      <c r="B4" s="436">
        <v>2.9261453433604667</v>
      </c>
      <c r="C4" s="436">
        <v>61.766664993054512</v>
      </c>
      <c r="D4" s="435">
        <v>17165.674418604653</v>
      </c>
      <c r="E4" s="435">
        <v>3172.8888888888887</v>
      </c>
    </row>
    <row r="5" spans="1:5" ht="10.5" customHeight="1">
      <c r="A5" s="433" t="s">
        <v>27</v>
      </c>
      <c r="B5" s="431">
        <v>2.7184207710482404</v>
      </c>
      <c r="C5" s="431">
        <v>84.230375896044521</v>
      </c>
      <c r="D5" s="430">
        <v>55464.11363636364</v>
      </c>
      <c r="E5" s="430">
        <v>3172.8888888888887</v>
      </c>
    </row>
    <row r="6" spans="1:5" ht="10.5" customHeight="1">
      <c r="A6" s="437" t="s">
        <v>26</v>
      </c>
      <c r="B6" s="436">
        <v>2.4779394556792997</v>
      </c>
      <c r="C6" s="436">
        <v>55.0280932958756</v>
      </c>
      <c r="D6" s="435">
        <v>19652.916666666668</v>
      </c>
      <c r="E6" s="435">
        <v>2007.6770833333333</v>
      </c>
    </row>
    <row r="7" spans="1:5" ht="10.5" customHeight="1">
      <c r="A7" s="437" t="s">
        <v>25</v>
      </c>
      <c r="B7" s="436">
        <v>3.3558973272044055</v>
      </c>
      <c r="C7" s="436">
        <v>65.483443456041485</v>
      </c>
      <c r="D7" s="435">
        <v>18731.18181818182</v>
      </c>
      <c r="E7" s="435">
        <v>1670.8615384615384</v>
      </c>
    </row>
    <row r="8" spans="1:5" ht="10.5" customHeight="1">
      <c r="A8" s="437" t="s">
        <v>24</v>
      </c>
      <c r="B8" s="436">
        <v>4.8299286416994232</v>
      </c>
      <c r="C8" s="436">
        <v>60.517670482827278</v>
      </c>
      <c r="D8" s="435">
        <v>15631.714285714286</v>
      </c>
      <c r="E8" s="435">
        <v>703.33004926108379</v>
      </c>
    </row>
    <row r="9" spans="1:5" ht="10.5" customHeight="1">
      <c r="A9" s="434" t="s">
        <v>23</v>
      </c>
      <c r="B9" s="431">
        <v>3.6074289646858793</v>
      </c>
      <c r="C9" s="431">
        <v>59.8024512124369</v>
      </c>
      <c r="D9" s="430">
        <v>17857.35135135135</v>
      </c>
      <c r="E9" s="430">
        <v>1220.1071428571429</v>
      </c>
    </row>
    <row r="10" spans="1:5" ht="10.5" customHeight="1">
      <c r="A10" s="437" t="s">
        <v>22</v>
      </c>
      <c r="B10" s="436">
        <v>4.3248381156062496</v>
      </c>
      <c r="C10" s="436">
        <v>57.840966371426518</v>
      </c>
      <c r="D10" s="435">
        <v>28559.555555555555</v>
      </c>
      <c r="E10" s="435">
        <v>1082.936416184971</v>
      </c>
    </row>
    <row r="11" spans="1:5" ht="10.5" customHeight="1">
      <c r="A11" s="437" t="s">
        <v>21</v>
      </c>
      <c r="B11" s="436">
        <v>6.474606652658335</v>
      </c>
      <c r="C11" s="436">
        <v>58.722988273120592</v>
      </c>
      <c r="D11" s="435">
        <v>13980.181818181818</v>
      </c>
      <c r="E11" s="435">
        <v>527.29268292682923</v>
      </c>
    </row>
    <row r="12" spans="1:5" ht="10.5" customHeight="1">
      <c r="A12" s="437" t="s">
        <v>20</v>
      </c>
      <c r="B12" s="436">
        <v>6.7917368083065313</v>
      </c>
      <c r="C12" s="436">
        <v>55.89177106261014</v>
      </c>
      <c r="D12" s="435">
        <v>18113.777777777777</v>
      </c>
      <c r="E12" s="435">
        <v>518.76612903225805</v>
      </c>
    </row>
    <row r="13" spans="1:5" ht="10.5" customHeight="1">
      <c r="A13" s="434" t="s">
        <v>19</v>
      </c>
      <c r="B13" s="431">
        <v>5.7819439160267532</v>
      </c>
      <c r="C13" s="431">
        <v>57.502713091681954</v>
      </c>
      <c r="D13" s="430">
        <v>19787.655172413793</v>
      </c>
      <c r="E13" s="430">
        <v>677.47124600638972</v>
      </c>
    </row>
    <row r="14" spans="1:5" ht="10.5" customHeight="1">
      <c r="A14" s="437" t="s">
        <v>18</v>
      </c>
      <c r="B14" s="436">
        <v>6.7951806140946953</v>
      </c>
      <c r="C14" s="436">
        <v>64.593969740288884</v>
      </c>
      <c r="D14" s="435">
        <v>19707.76923076923</v>
      </c>
      <c r="E14" s="435">
        <v>487.61111111111109</v>
      </c>
    </row>
    <row r="15" spans="1:5" ht="10.5" customHeight="1">
      <c r="A15" s="437" t="s">
        <v>17</v>
      </c>
      <c r="B15" s="436">
        <v>4.059073603430166</v>
      </c>
      <c r="C15" s="436">
        <v>50.483041252338289</v>
      </c>
      <c r="D15" s="435">
        <v>11720.142857142857</v>
      </c>
      <c r="E15" s="435">
        <v>696.71861471861473</v>
      </c>
    </row>
    <row r="16" spans="1:5" ht="10.5" customHeight="1">
      <c r="A16" s="437" t="s">
        <v>16</v>
      </c>
      <c r="B16" s="436">
        <v>2.9433446656603488</v>
      </c>
      <c r="C16" s="436">
        <v>53.932164861112867</v>
      </c>
      <c r="D16" s="435">
        <v>14287.888888888889</v>
      </c>
      <c r="E16" s="435">
        <v>1098.4000000000001</v>
      </c>
    </row>
    <row r="17" spans="1:5" ht="10.5" customHeight="1">
      <c r="A17" s="434" t="s">
        <v>15</v>
      </c>
      <c r="B17" s="431">
        <v>4.6228528436544112</v>
      </c>
      <c r="C17" s="431">
        <v>57.169134496004538</v>
      </c>
      <c r="D17" s="430">
        <v>15246.5</v>
      </c>
      <c r="E17" s="430">
        <v>664.31987075928919</v>
      </c>
    </row>
    <row r="18" spans="1:5" ht="10.5" customHeight="1">
      <c r="A18" s="433" t="s">
        <v>14</v>
      </c>
      <c r="B18" s="431">
        <v>4.6731958486944283</v>
      </c>
      <c r="C18" s="431">
        <v>58.227713371911562</v>
      </c>
      <c r="D18" s="430">
        <v>17484.686274509804</v>
      </c>
      <c r="E18" s="430">
        <v>795.17091361093844</v>
      </c>
    </row>
    <row r="19" spans="1:5" ht="10.5" customHeight="1">
      <c r="A19" s="437" t="s">
        <v>13</v>
      </c>
      <c r="B19" s="436">
        <v>4.9379310344827587</v>
      </c>
      <c r="C19" s="436">
        <v>57.011642621407653</v>
      </c>
      <c r="D19" s="435">
        <v>16182.96</v>
      </c>
      <c r="E19" s="435">
        <v>916.09609609609606</v>
      </c>
    </row>
    <row r="20" spans="1:5" ht="10.5" customHeight="1">
      <c r="A20" s="437" t="s">
        <v>12</v>
      </c>
      <c r="B20" s="436">
        <v>3.3266891195271153</v>
      </c>
      <c r="C20" s="436">
        <v>45.435409658097541</v>
      </c>
      <c r="D20" s="435">
        <v>15997</v>
      </c>
      <c r="E20" s="435">
        <v>1543.7589285714287</v>
      </c>
    </row>
    <row r="21" spans="1:5" ht="10.5" customHeight="1">
      <c r="A21" s="437" t="s">
        <v>11</v>
      </c>
      <c r="B21" s="436">
        <v>5.1463164552486527</v>
      </c>
      <c r="C21" s="436">
        <v>41.77284448715875</v>
      </c>
      <c r="D21" s="435">
        <v>14633.166666666666</v>
      </c>
      <c r="E21" s="435">
        <v>979.06399999999996</v>
      </c>
    </row>
    <row r="22" spans="1:5" ht="10.5" customHeight="1">
      <c r="A22" s="434" t="s">
        <v>10</v>
      </c>
      <c r="B22" s="431">
        <v>4.5411367433051737</v>
      </c>
      <c r="C22" s="431">
        <v>51.455579005247877</v>
      </c>
      <c r="D22" s="430">
        <v>15908.65</v>
      </c>
      <c r="E22" s="430">
        <v>1053.2350877192982</v>
      </c>
    </row>
    <row r="23" spans="1:5" ht="10.5" customHeight="1">
      <c r="A23" s="437" t="s">
        <v>9</v>
      </c>
      <c r="B23" s="436">
        <v>1.3203318219291014</v>
      </c>
      <c r="C23" s="436">
        <v>79.955939845752681</v>
      </c>
      <c r="D23" s="435">
        <v>20704.857142857141</v>
      </c>
      <c r="E23" s="435">
        <v>1786.8852459016393</v>
      </c>
    </row>
    <row r="24" spans="1:5" ht="10.5" customHeight="1">
      <c r="A24" s="437" t="s">
        <v>8</v>
      </c>
      <c r="B24" s="436">
        <v>1.3974237239550675</v>
      </c>
      <c r="C24" s="436">
        <v>67.957665330661314</v>
      </c>
      <c r="D24" s="435">
        <v>15071.5</v>
      </c>
      <c r="E24" s="435">
        <v>2131.8833333333332</v>
      </c>
    </row>
    <row r="25" spans="1:5" ht="10.5" customHeight="1">
      <c r="A25" s="437" t="s">
        <v>7</v>
      </c>
      <c r="B25" s="436">
        <v>3.8574592987509577</v>
      </c>
      <c r="C25" s="436">
        <v>52.300978252874685</v>
      </c>
      <c r="D25" s="435">
        <v>11945.92</v>
      </c>
      <c r="E25" s="435">
        <v>1335.1470588235295</v>
      </c>
    </row>
    <row r="26" spans="1:5" ht="10.5" customHeight="1">
      <c r="A26" s="434" t="s">
        <v>6</v>
      </c>
      <c r="B26" s="431">
        <v>2.1941687005501214</v>
      </c>
      <c r="C26" s="431">
        <v>66.362201291924805</v>
      </c>
      <c r="D26" s="430">
        <v>15699.015625</v>
      </c>
      <c r="E26" s="430">
        <v>1567.0246153846153</v>
      </c>
    </row>
    <row r="27" spans="1:5" ht="10.5" customHeight="1">
      <c r="A27" s="437" t="s">
        <v>5</v>
      </c>
      <c r="B27" s="436">
        <v>1.4091645430517532</v>
      </c>
      <c r="C27" s="436">
        <v>65.705345599670224</v>
      </c>
      <c r="D27" s="435">
        <v>17533.8</v>
      </c>
      <c r="E27" s="435">
        <v>1848.8282828282829</v>
      </c>
    </row>
    <row r="28" spans="1:5" ht="10.5" customHeight="1">
      <c r="A28" s="437" t="s">
        <v>4</v>
      </c>
      <c r="B28" s="436">
        <v>1.332222555771277</v>
      </c>
      <c r="C28" s="436">
        <v>72.499648221060539</v>
      </c>
      <c r="D28" s="435">
        <v>14372.368421052632</v>
      </c>
      <c r="E28" s="435">
        <v>1849.6785714285713</v>
      </c>
    </row>
    <row r="29" spans="1:5" ht="10.5" customHeight="1">
      <c r="A29" s="437" t="s">
        <v>3</v>
      </c>
      <c r="B29" s="436">
        <v>1.4075354757587202</v>
      </c>
      <c r="C29" s="436">
        <v>74.208219475219209</v>
      </c>
      <c r="D29" s="435">
        <v>34971.777777777781</v>
      </c>
      <c r="E29" s="435">
        <v>2144.9607843137255</v>
      </c>
    </row>
    <row r="30" spans="1:5" ht="10.5" customHeight="1">
      <c r="A30" s="434" t="s">
        <v>2</v>
      </c>
      <c r="B30" s="431">
        <v>1.3851639128808246</v>
      </c>
      <c r="C30" s="431">
        <v>70.325423789776892</v>
      </c>
      <c r="D30" s="430">
        <v>19552.020833333332</v>
      </c>
      <c r="E30" s="430">
        <v>1922.3737864077671</v>
      </c>
    </row>
    <row r="31" spans="1:5" ht="10.5" customHeight="1">
      <c r="A31" s="433" t="s">
        <v>1</v>
      </c>
      <c r="B31" s="431">
        <v>2.5313770549761356</v>
      </c>
      <c r="C31" s="431">
        <v>63.144274378637512</v>
      </c>
      <c r="D31" s="430">
        <v>16970.92105263158</v>
      </c>
      <c r="E31" s="430">
        <v>1367.5168029064487</v>
      </c>
    </row>
    <row r="32" spans="1:5" ht="10.5" customHeight="1">
      <c r="A32" s="432" t="s">
        <v>0</v>
      </c>
      <c r="B32" s="431">
        <v>3.388242133328403</v>
      </c>
      <c r="C32" s="431">
        <v>67.72690308729338</v>
      </c>
      <c r="D32" s="430">
        <v>22830.332214765102</v>
      </c>
      <c r="E32" s="430">
        <v>1135.9362298528381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60323-13A0-4265-B928-07BF3B49EF9B}">
  <sheetPr codeName="Munka36"/>
  <dimension ref="A1:D302"/>
  <sheetViews>
    <sheetView zoomScaleNormal="100" workbookViewId="0"/>
  </sheetViews>
  <sheetFormatPr defaultRowHeight="11.25"/>
  <cols>
    <col min="1" max="4" width="17.7109375" style="444" customWidth="1"/>
    <col min="5" max="16384" width="9.140625" style="444"/>
  </cols>
  <sheetData>
    <row r="1" spans="1:4" ht="21.75" customHeight="1" thickBot="1">
      <c r="A1" s="459" t="s">
        <v>568</v>
      </c>
      <c r="B1" s="458"/>
      <c r="C1" s="458"/>
      <c r="D1" s="458"/>
    </row>
    <row r="2" spans="1:4" ht="12" customHeight="1">
      <c r="A2" s="457" t="s">
        <v>567</v>
      </c>
      <c r="B2" s="456">
        <v>1990</v>
      </c>
      <c r="C2" s="456">
        <v>2001</v>
      </c>
      <c r="D2" s="455">
        <v>2008</v>
      </c>
    </row>
    <row r="3" spans="1:4" ht="12" customHeight="1">
      <c r="A3" s="1065" t="s">
        <v>566</v>
      </c>
      <c r="B3" s="1065"/>
      <c r="C3" s="1065"/>
      <c r="D3" s="1065"/>
    </row>
    <row r="4" spans="1:4" ht="12" customHeight="1">
      <c r="A4" s="454" t="s">
        <v>44</v>
      </c>
      <c r="B4" s="450">
        <v>2016681</v>
      </c>
      <c r="C4" s="450">
        <v>1759209</v>
      </c>
      <c r="D4" s="449">
        <v>1702297</v>
      </c>
    </row>
    <row r="5" spans="1:4" ht="12" customHeight="1">
      <c r="A5" s="446" t="s">
        <v>565</v>
      </c>
      <c r="B5" s="450">
        <v>67157</v>
      </c>
      <c r="C5" s="450">
        <v>67682</v>
      </c>
      <c r="D5" s="449">
        <v>64852</v>
      </c>
    </row>
    <row r="6" spans="1:4" ht="12" customHeight="1">
      <c r="A6" s="446" t="s">
        <v>564</v>
      </c>
      <c r="B6" s="450">
        <v>212235</v>
      </c>
      <c r="C6" s="450">
        <v>207625</v>
      </c>
      <c r="D6" s="449">
        <v>205084</v>
      </c>
    </row>
    <row r="7" spans="1:4" ht="12" customHeight="1">
      <c r="A7" s="446" t="s">
        <v>563</v>
      </c>
      <c r="B7" s="450">
        <v>59028</v>
      </c>
      <c r="C7" s="450">
        <v>54060</v>
      </c>
      <c r="D7" s="449">
        <v>49183</v>
      </c>
    </row>
    <row r="8" spans="1:4" ht="12" customHeight="1">
      <c r="A8" s="446" t="s">
        <v>562</v>
      </c>
      <c r="B8" s="451">
        <v>61576</v>
      </c>
      <c r="C8" s="451">
        <v>57902</v>
      </c>
      <c r="D8" s="452">
        <v>56082</v>
      </c>
    </row>
    <row r="9" spans="1:4" ht="12" customHeight="1">
      <c r="A9" s="453" t="s">
        <v>561</v>
      </c>
      <c r="B9" s="451">
        <v>43327</v>
      </c>
      <c r="C9" s="451">
        <v>56058</v>
      </c>
      <c r="D9" s="452">
        <v>63077</v>
      </c>
    </row>
    <row r="10" spans="1:4" ht="12" customHeight="1">
      <c r="A10" s="446" t="s">
        <v>560</v>
      </c>
      <c r="B10" s="450">
        <v>129331</v>
      </c>
      <c r="C10" s="450">
        <v>129934</v>
      </c>
      <c r="D10" s="449">
        <v>128808</v>
      </c>
    </row>
    <row r="11" spans="1:4" ht="12" customHeight="1">
      <c r="A11" s="446" t="s">
        <v>559</v>
      </c>
      <c r="B11" s="450">
        <v>51180</v>
      </c>
      <c r="C11" s="450">
        <v>48928</v>
      </c>
      <c r="D11" s="449">
        <v>47296</v>
      </c>
    </row>
    <row r="12" spans="1:4" ht="12" customHeight="1">
      <c r="A12" s="446" t="s">
        <v>558</v>
      </c>
      <c r="B12" s="450">
        <v>71788</v>
      </c>
      <c r="C12" s="450">
        <v>68236</v>
      </c>
      <c r="D12" s="449">
        <v>67464</v>
      </c>
    </row>
    <row r="13" spans="1:4" ht="12" customHeight="1">
      <c r="A13" s="446" t="s">
        <v>557</v>
      </c>
      <c r="B13" s="450">
        <v>102516</v>
      </c>
      <c r="C13" s="450">
        <v>107615</v>
      </c>
      <c r="D13" s="449">
        <v>110316</v>
      </c>
    </row>
    <row r="14" spans="1:4" ht="12" customHeight="1">
      <c r="A14" s="446" t="s">
        <v>556</v>
      </c>
      <c r="B14" s="450">
        <v>196442</v>
      </c>
      <c r="C14" s="450">
        <v>185567</v>
      </c>
      <c r="D14" s="449">
        <v>171096</v>
      </c>
    </row>
    <row r="15" spans="1:4" ht="12" customHeight="1">
      <c r="A15" s="446" t="s">
        <v>555</v>
      </c>
      <c r="B15" s="450">
        <v>54052</v>
      </c>
      <c r="C15" s="450">
        <v>52780</v>
      </c>
      <c r="D15" s="449">
        <v>50744</v>
      </c>
    </row>
    <row r="16" spans="1:4" ht="12" customHeight="1">
      <c r="A16" s="446" t="s">
        <v>554</v>
      </c>
      <c r="B16" s="450">
        <v>114152</v>
      </c>
      <c r="C16" s="450">
        <v>117476</v>
      </c>
      <c r="D16" s="449">
        <v>116874</v>
      </c>
    </row>
    <row r="17" spans="1:4" ht="12" customHeight="1">
      <c r="A17" s="446" t="s">
        <v>553</v>
      </c>
      <c r="B17" s="450">
        <v>170039</v>
      </c>
      <c r="C17" s="450">
        <v>161286</v>
      </c>
      <c r="D17" s="449">
        <v>156664</v>
      </c>
    </row>
    <row r="18" spans="1:4" ht="12" customHeight="1">
      <c r="A18" s="446" t="s">
        <v>552</v>
      </c>
      <c r="B18" s="451">
        <v>45351</v>
      </c>
      <c r="C18" s="451">
        <v>43239</v>
      </c>
      <c r="D18" s="449">
        <v>38683</v>
      </c>
    </row>
    <row r="19" spans="1:4" ht="12" customHeight="1">
      <c r="A19" s="446" t="s">
        <v>551</v>
      </c>
      <c r="B19" s="450">
        <v>55083</v>
      </c>
      <c r="C19" s="450">
        <v>55103</v>
      </c>
      <c r="D19" s="449">
        <v>57895</v>
      </c>
    </row>
    <row r="20" spans="1:4" ht="12" customHeight="1">
      <c r="A20" s="446" t="s">
        <v>550</v>
      </c>
      <c r="B20" s="450">
        <v>169930</v>
      </c>
      <c r="C20" s="450">
        <v>165669</v>
      </c>
      <c r="D20" s="449">
        <v>167039</v>
      </c>
    </row>
    <row r="21" spans="1:4" ht="12" customHeight="1">
      <c r="A21" s="446" t="s">
        <v>549</v>
      </c>
      <c r="B21" s="450">
        <v>108958</v>
      </c>
      <c r="C21" s="450">
        <v>104830</v>
      </c>
      <c r="D21" s="449">
        <v>101755</v>
      </c>
    </row>
    <row r="22" spans="1:4" ht="12" customHeight="1">
      <c r="A22" s="446" t="s">
        <v>548</v>
      </c>
      <c r="B22" s="450">
        <v>36857</v>
      </c>
      <c r="C22" s="450">
        <v>36000</v>
      </c>
      <c r="D22" s="449">
        <v>34004</v>
      </c>
    </row>
    <row r="23" spans="1:4" ht="12" customHeight="1">
      <c r="A23" s="446" t="s">
        <v>547</v>
      </c>
      <c r="B23" s="450">
        <v>78328</v>
      </c>
      <c r="C23" s="450">
        <v>77654</v>
      </c>
      <c r="D23" s="449">
        <v>75008</v>
      </c>
    </row>
    <row r="24" spans="1:4" ht="12" customHeight="1">
      <c r="A24" s="446" t="s">
        <v>546</v>
      </c>
      <c r="B24" s="450">
        <v>85617</v>
      </c>
      <c r="C24" s="450">
        <v>82421</v>
      </c>
      <c r="D24" s="449">
        <v>79300</v>
      </c>
    </row>
    <row r="25" spans="1:4" ht="12" customHeight="1">
      <c r="A25" s="446" t="s">
        <v>545</v>
      </c>
      <c r="B25" s="450">
        <v>74277</v>
      </c>
      <c r="C25" s="450">
        <v>73042</v>
      </c>
      <c r="D25" s="449">
        <v>70388</v>
      </c>
    </row>
    <row r="26" spans="1:4" ht="12" customHeight="1">
      <c r="A26" s="446" t="s">
        <v>24</v>
      </c>
      <c r="B26" s="450">
        <v>63867</v>
      </c>
      <c r="C26" s="450">
        <v>62090</v>
      </c>
      <c r="D26" s="449">
        <v>62286</v>
      </c>
    </row>
    <row r="27" spans="1:4" ht="12" customHeight="1">
      <c r="A27" s="446" t="s">
        <v>544</v>
      </c>
      <c r="B27" s="450">
        <v>62212</v>
      </c>
      <c r="C27" s="450">
        <v>62333</v>
      </c>
      <c r="D27" s="449">
        <v>61717</v>
      </c>
    </row>
    <row r="28" spans="1:4" ht="12" customHeight="1">
      <c r="A28" s="1064" t="s">
        <v>35</v>
      </c>
      <c r="B28" s="1064"/>
      <c r="C28" s="1064"/>
      <c r="D28" s="1064"/>
    </row>
    <row r="29" spans="1:4" ht="12" customHeight="1">
      <c r="A29" s="446" t="s">
        <v>543</v>
      </c>
      <c r="B29" s="445">
        <v>4965</v>
      </c>
      <c r="C29" s="445">
        <v>4768</v>
      </c>
      <c r="D29" s="445">
        <v>4389</v>
      </c>
    </row>
    <row r="30" spans="1:4" ht="12" customHeight="1">
      <c r="A30" s="446" t="s">
        <v>542</v>
      </c>
      <c r="B30" s="445">
        <v>3565</v>
      </c>
      <c r="C30" s="445">
        <v>3432</v>
      </c>
      <c r="D30" s="445">
        <v>3202</v>
      </c>
    </row>
    <row r="31" spans="1:4" ht="12" customHeight="1">
      <c r="A31" s="446" t="s">
        <v>541</v>
      </c>
      <c r="B31" s="445">
        <v>14858</v>
      </c>
      <c r="C31" s="445">
        <v>15757</v>
      </c>
      <c r="D31" s="445">
        <v>15681</v>
      </c>
    </row>
    <row r="32" spans="1:4" ht="12" customHeight="1">
      <c r="A32" s="446" t="s">
        <v>540</v>
      </c>
      <c r="B32" s="447">
        <v>7126</v>
      </c>
      <c r="C32" s="447">
        <v>7236</v>
      </c>
      <c r="D32" s="447">
        <v>7232</v>
      </c>
    </row>
    <row r="33" spans="1:4" ht="12" customHeight="1">
      <c r="A33" s="446" t="s">
        <v>539</v>
      </c>
      <c r="B33" s="445">
        <v>3459</v>
      </c>
      <c r="C33" s="445">
        <v>3791</v>
      </c>
      <c r="D33" s="445">
        <v>3831</v>
      </c>
    </row>
    <row r="34" spans="1:4" ht="12" customHeight="1">
      <c r="A34" s="446" t="s">
        <v>538</v>
      </c>
      <c r="B34" s="445">
        <v>33832</v>
      </c>
      <c r="C34" s="445">
        <v>32210</v>
      </c>
      <c r="D34" s="445">
        <v>29998</v>
      </c>
    </row>
    <row r="35" spans="1:4" ht="12" customHeight="1">
      <c r="A35" s="446" t="s">
        <v>537</v>
      </c>
      <c r="B35" s="445">
        <v>10589</v>
      </c>
      <c r="C35" s="445">
        <v>11295</v>
      </c>
      <c r="D35" s="445">
        <v>12217</v>
      </c>
    </row>
    <row r="36" spans="1:4" ht="12" customHeight="1">
      <c r="A36" s="446" t="s">
        <v>536</v>
      </c>
      <c r="B36" s="447">
        <v>5723</v>
      </c>
      <c r="C36" s="447">
        <v>6146</v>
      </c>
      <c r="D36" s="447">
        <v>6148</v>
      </c>
    </row>
    <row r="37" spans="1:4" ht="12" customHeight="1">
      <c r="A37" s="446" t="s">
        <v>535</v>
      </c>
      <c r="B37" s="445">
        <v>5833</v>
      </c>
      <c r="C37" s="445">
        <v>5947</v>
      </c>
      <c r="D37" s="445">
        <v>6199</v>
      </c>
    </row>
    <row r="38" spans="1:4" ht="12" customHeight="1">
      <c r="A38" s="446" t="s">
        <v>534</v>
      </c>
      <c r="B38" s="445">
        <v>3481</v>
      </c>
      <c r="C38" s="445">
        <v>3883</v>
      </c>
      <c r="D38" s="445">
        <v>3763</v>
      </c>
    </row>
    <row r="39" spans="1:4" ht="12" customHeight="1">
      <c r="A39" s="446" t="s">
        <v>533</v>
      </c>
      <c r="B39" s="445">
        <v>7856</v>
      </c>
      <c r="C39" s="445">
        <v>7756</v>
      </c>
      <c r="D39" s="445">
        <v>7190</v>
      </c>
    </row>
    <row r="40" spans="1:4" ht="12" customHeight="1">
      <c r="A40" s="446" t="s">
        <v>532</v>
      </c>
      <c r="B40" s="445">
        <v>2547</v>
      </c>
      <c r="C40" s="445">
        <v>2360</v>
      </c>
      <c r="D40" s="445">
        <v>2220</v>
      </c>
    </row>
    <row r="41" spans="1:4" ht="12" customHeight="1">
      <c r="A41" s="446" t="s">
        <v>531</v>
      </c>
      <c r="B41" s="448">
        <v>38686</v>
      </c>
      <c r="C41" s="448">
        <v>38351</v>
      </c>
      <c r="D41" s="445">
        <v>37573</v>
      </c>
    </row>
    <row r="42" spans="1:4" ht="12" customHeight="1">
      <c r="A42" s="446" t="s">
        <v>530</v>
      </c>
      <c r="B42" s="445">
        <v>3857</v>
      </c>
      <c r="C42" s="445">
        <v>4318</v>
      </c>
      <c r="D42" s="445">
        <v>4299</v>
      </c>
    </row>
    <row r="43" spans="1:4" ht="12" customHeight="1">
      <c r="A43" s="446" t="s">
        <v>529</v>
      </c>
      <c r="B43" s="445">
        <v>17712</v>
      </c>
      <c r="C43" s="445">
        <v>17396</v>
      </c>
      <c r="D43" s="445">
        <v>16592</v>
      </c>
    </row>
    <row r="44" spans="1:4" ht="12" customHeight="1">
      <c r="A44" s="446" t="s">
        <v>528</v>
      </c>
      <c r="B44" s="445">
        <v>8339</v>
      </c>
      <c r="C44" s="445">
        <v>8420</v>
      </c>
      <c r="D44" s="445">
        <v>8795</v>
      </c>
    </row>
    <row r="45" spans="1:4" ht="12" customHeight="1">
      <c r="A45" s="446" t="s">
        <v>527</v>
      </c>
      <c r="B45" s="445">
        <v>6202</v>
      </c>
      <c r="C45" s="445">
        <v>6088</v>
      </c>
      <c r="D45" s="445">
        <v>5949</v>
      </c>
    </row>
    <row r="46" spans="1:4" ht="12" customHeight="1">
      <c r="A46" s="446" t="s">
        <v>526</v>
      </c>
      <c r="B46" s="445">
        <v>2192</v>
      </c>
      <c r="C46" s="445">
        <v>2090</v>
      </c>
      <c r="D46" s="445">
        <v>2040</v>
      </c>
    </row>
    <row r="47" spans="1:4" ht="12" customHeight="1">
      <c r="A47" s="446" t="s">
        <v>525</v>
      </c>
      <c r="B47" s="445">
        <v>13520</v>
      </c>
      <c r="C47" s="445">
        <v>13269</v>
      </c>
      <c r="D47" s="445">
        <v>13279</v>
      </c>
    </row>
    <row r="48" spans="1:4" ht="12" customHeight="1">
      <c r="A48" s="446" t="s">
        <v>524</v>
      </c>
      <c r="B48" s="445">
        <v>4733</v>
      </c>
      <c r="C48" s="445">
        <v>4363</v>
      </c>
      <c r="D48" s="445">
        <v>4245</v>
      </c>
    </row>
    <row r="49" spans="1:4" ht="12" customHeight="1">
      <c r="A49" s="446" t="s">
        <v>523</v>
      </c>
      <c r="B49" s="445">
        <v>4832</v>
      </c>
      <c r="C49" s="445">
        <v>4980</v>
      </c>
      <c r="D49" s="445">
        <v>4924</v>
      </c>
    </row>
    <row r="50" spans="1:4" ht="12" customHeight="1">
      <c r="A50" s="446" t="s">
        <v>522</v>
      </c>
      <c r="B50" s="445">
        <v>6504</v>
      </c>
      <c r="C50" s="445">
        <v>6861</v>
      </c>
      <c r="D50" s="445">
        <v>6563</v>
      </c>
    </row>
    <row r="51" spans="1:4" ht="12" customHeight="1">
      <c r="A51" s="446" t="s">
        <v>521</v>
      </c>
      <c r="B51" s="445">
        <v>17901</v>
      </c>
      <c r="C51" s="445">
        <v>18182</v>
      </c>
      <c r="D51" s="445">
        <v>17645</v>
      </c>
    </row>
    <row r="52" spans="1:4" ht="12" customHeight="1">
      <c r="A52" s="446" t="s">
        <v>520</v>
      </c>
      <c r="B52" s="445">
        <v>12326</v>
      </c>
      <c r="C52" s="445">
        <v>12442</v>
      </c>
      <c r="D52" s="445">
        <v>11792</v>
      </c>
    </row>
    <row r="53" spans="1:4" ht="12" customHeight="1">
      <c r="A53" s="446" t="s">
        <v>519</v>
      </c>
      <c r="B53" s="445">
        <v>7002</v>
      </c>
      <c r="C53" s="445">
        <v>6977</v>
      </c>
      <c r="D53" s="445">
        <v>6626</v>
      </c>
    </row>
    <row r="54" spans="1:4" ht="12" customHeight="1">
      <c r="A54" s="446" t="s">
        <v>518</v>
      </c>
      <c r="B54" s="445">
        <v>14603</v>
      </c>
      <c r="C54" s="445">
        <v>14592</v>
      </c>
      <c r="D54" s="445">
        <v>13555</v>
      </c>
    </row>
    <row r="55" spans="1:4" ht="12" customHeight="1">
      <c r="A55" s="446" t="s">
        <v>517</v>
      </c>
      <c r="B55" s="445">
        <v>7385</v>
      </c>
      <c r="C55" s="445">
        <v>6884</v>
      </c>
      <c r="D55" s="445">
        <v>6131</v>
      </c>
    </row>
    <row r="56" spans="1:4" ht="12" customHeight="1">
      <c r="A56" s="446" t="s">
        <v>4</v>
      </c>
      <c r="B56" s="445">
        <v>22098</v>
      </c>
      <c r="C56" s="445">
        <v>21766</v>
      </c>
      <c r="D56" s="445">
        <v>20647</v>
      </c>
    </row>
    <row r="57" spans="1:4" ht="12" customHeight="1">
      <c r="A57" s="446" t="s">
        <v>516</v>
      </c>
      <c r="B57" s="445">
        <v>3287</v>
      </c>
      <c r="C57" s="445">
        <v>3503</v>
      </c>
      <c r="D57" s="445">
        <v>3275</v>
      </c>
    </row>
    <row r="58" spans="1:4" ht="12" customHeight="1">
      <c r="A58" s="446" t="s">
        <v>515</v>
      </c>
      <c r="B58" s="445">
        <v>16780</v>
      </c>
      <c r="C58" s="445">
        <v>16395</v>
      </c>
      <c r="D58" s="445">
        <v>15490</v>
      </c>
    </row>
    <row r="59" spans="1:4" ht="12" customHeight="1">
      <c r="A59" s="446" t="s">
        <v>514</v>
      </c>
      <c r="B59" s="445">
        <v>5413</v>
      </c>
      <c r="C59" s="445">
        <v>5938</v>
      </c>
      <c r="D59" s="445">
        <v>6024</v>
      </c>
    </row>
    <row r="60" spans="1:4" ht="12" customHeight="1">
      <c r="A60" s="446" t="s">
        <v>513</v>
      </c>
      <c r="B60" s="447">
        <v>7176</v>
      </c>
      <c r="C60" s="447">
        <v>8082</v>
      </c>
      <c r="D60" s="447">
        <v>11307</v>
      </c>
    </row>
    <row r="61" spans="1:4" ht="12" customHeight="1">
      <c r="A61" s="446" t="s">
        <v>512</v>
      </c>
      <c r="B61" s="445">
        <v>10630</v>
      </c>
      <c r="C61" s="445">
        <v>11022</v>
      </c>
      <c r="D61" s="445">
        <v>11430</v>
      </c>
    </row>
    <row r="62" spans="1:4" ht="12" customHeight="1">
      <c r="A62" s="446" t="s">
        <v>511</v>
      </c>
      <c r="B62" s="445">
        <v>4370</v>
      </c>
      <c r="C62" s="445">
        <v>4359</v>
      </c>
      <c r="D62" s="445">
        <v>3939</v>
      </c>
    </row>
    <row r="63" spans="1:4" ht="12" customHeight="1">
      <c r="A63" s="446" t="s">
        <v>510</v>
      </c>
      <c r="B63" s="445">
        <v>3748</v>
      </c>
      <c r="C63" s="445">
        <v>3710</v>
      </c>
      <c r="D63" s="445">
        <v>3954</v>
      </c>
    </row>
    <row r="64" spans="1:4" ht="12" customHeight="1">
      <c r="A64" s="446" t="s">
        <v>509</v>
      </c>
      <c r="B64" s="445">
        <v>15279</v>
      </c>
      <c r="C64" s="445">
        <v>14666</v>
      </c>
      <c r="D64" s="445">
        <v>13968</v>
      </c>
    </row>
    <row r="65" spans="1:4" ht="12" customHeight="1">
      <c r="A65" s="446" t="s">
        <v>508</v>
      </c>
      <c r="B65" s="445">
        <v>3874</v>
      </c>
      <c r="C65" s="445">
        <v>3647</v>
      </c>
      <c r="D65" s="445">
        <v>3231</v>
      </c>
    </row>
    <row r="66" spans="1:4" ht="12" customHeight="1">
      <c r="A66" s="446" t="s">
        <v>507</v>
      </c>
      <c r="B66" s="445">
        <v>11791</v>
      </c>
      <c r="C66" s="445">
        <v>12640</v>
      </c>
      <c r="D66" s="445">
        <v>13779</v>
      </c>
    </row>
    <row r="67" spans="1:4" ht="12" customHeight="1">
      <c r="A67" s="446" t="s">
        <v>506</v>
      </c>
      <c r="B67" s="445">
        <v>19832</v>
      </c>
      <c r="C67" s="445">
        <v>23653</v>
      </c>
      <c r="D67" s="445">
        <v>27665</v>
      </c>
    </row>
    <row r="68" spans="1:4" ht="12" customHeight="1">
      <c r="A68" s="446" t="s">
        <v>505</v>
      </c>
      <c r="B68" s="447">
        <v>2904</v>
      </c>
      <c r="C68" s="447">
        <v>3175</v>
      </c>
      <c r="D68" s="447">
        <v>3360</v>
      </c>
    </row>
    <row r="69" spans="1:4" ht="12" customHeight="1">
      <c r="A69" s="446" t="s">
        <v>504</v>
      </c>
      <c r="B69" s="445">
        <v>37167</v>
      </c>
      <c r="C69" s="445">
        <v>38031</v>
      </c>
      <c r="D69" s="445">
        <v>38315</v>
      </c>
    </row>
    <row r="70" spans="1:4" ht="12" customHeight="1">
      <c r="A70" s="446" t="s">
        <v>503</v>
      </c>
      <c r="B70" s="445">
        <v>12061</v>
      </c>
      <c r="C70" s="445">
        <v>11689</v>
      </c>
      <c r="D70" s="445">
        <v>11257</v>
      </c>
    </row>
    <row r="71" spans="1:4" ht="12" customHeight="1">
      <c r="A71" s="446" t="s">
        <v>502</v>
      </c>
      <c r="B71" s="445">
        <v>3226</v>
      </c>
      <c r="C71" s="445">
        <v>3285</v>
      </c>
      <c r="D71" s="445">
        <v>2925</v>
      </c>
    </row>
    <row r="72" spans="1:4" ht="12" customHeight="1">
      <c r="A72" s="446" t="s">
        <v>501</v>
      </c>
      <c r="B72" s="445">
        <v>5231</v>
      </c>
      <c r="C72" s="445">
        <v>5271</v>
      </c>
      <c r="D72" s="445">
        <v>4913</v>
      </c>
    </row>
    <row r="73" spans="1:4" ht="12" customHeight="1">
      <c r="A73" s="446" t="s">
        <v>500</v>
      </c>
      <c r="B73" s="445">
        <v>3547</v>
      </c>
      <c r="C73" s="445">
        <v>3619</v>
      </c>
      <c r="D73" s="445">
        <v>3454</v>
      </c>
    </row>
    <row r="74" spans="1:4" ht="12" customHeight="1">
      <c r="A74" s="446" t="s">
        <v>3</v>
      </c>
      <c r="B74" s="445">
        <v>20021</v>
      </c>
      <c r="C74" s="445">
        <v>19083</v>
      </c>
      <c r="D74" s="445">
        <v>17906</v>
      </c>
    </row>
    <row r="75" spans="1:4" ht="12" customHeight="1">
      <c r="A75" s="446" t="s">
        <v>499</v>
      </c>
      <c r="B75" s="445">
        <v>10603</v>
      </c>
      <c r="C75" s="445">
        <v>10854</v>
      </c>
      <c r="D75" s="445">
        <v>10738</v>
      </c>
    </row>
    <row r="76" spans="1:4" ht="12" customHeight="1">
      <c r="A76" s="446" t="s">
        <v>498</v>
      </c>
      <c r="B76" s="445">
        <v>6106</v>
      </c>
      <c r="C76" s="445">
        <v>5836</v>
      </c>
      <c r="D76" s="445">
        <v>5441</v>
      </c>
    </row>
    <row r="77" spans="1:4" ht="12" customHeight="1">
      <c r="A77" s="446" t="s">
        <v>497</v>
      </c>
      <c r="B77" s="445">
        <v>6240</v>
      </c>
      <c r="C77" s="445">
        <v>5931</v>
      </c>
      <c r="D77" s="445">
        <v>5382</v>
      </c>
    </row>
    <row r="78" spans="1:4" ht="12" customHeight="1">
      <c r="A78" s="446" t="s">
        <v>496</v>
      </c>
      <c r="B78" s="445">
        <v>14763</v>
      </c>
      <c r="C78" s="445">
        <v>15856</v>
      </c>
      <c r="D78" s="445">
        <v>16595</v>
      </c>
    </row>
    <row r="79" spans="1:4" ht="12" customHeight="1">
      <c r="A79" s="446" t="s">
        <v>495</v>
      </c>
      <c r="B79" s="445">
        <v>4366</v>
      </c>
      <c r="C79" s="445">
        <v>4542</v>
      </c>
      <c r="D79" s="445">
        <v>4440</v>
      </c>
    </row>
    <row r="80" spans="1:4" ht="12" customHeight="1">
      <c r="A80" s="446" t="s">
        <v>494</v>
      </c>
      <c r="B80" s="445">
        <v>9200</v>
      </c>
      <c r="C80" s="445">
        <v>9280</v>
      </c>
      <c r="D80" s="445">
        <v>9160</v>
      </c>
    </row>
    <row r="81" spans="1:4" ht="12" customHeight="1">
      <c r="A81" s="446" t="s">
        <v>493</v>
      </c>
      <c r="B81" s="445">
        <v>8842</v>
      </c>
      <c r="C81" s="445">
        <v>8985</v>
      </c>
      <c r="D81" s="445">
        <v>8273</v>
      </c>
    </row>
    <row r="82" spans="1:4" ht="12" customHeight="1">
      <c r="A82" s="446" t="s">
        <v>492</v>
      </c>
      <c r="B82" s="445">
        <v>5206</v>
      </c>
      <c r="C82" s="445">
        <v>5251</v>
      </c>
      <c r="D82" s="445">
        <v>4875</v>
      </c>
    </row>
    <row r="83" spans="1:4" ht="12" customHeight="1">
      <c r="A83" s="446" t="s">
        <v>491</v>
      </c>
      <c r="B83" s="445">
        <v>21183</v>
      </c>
      <c r="C83" s="445">
        <v>21251</v>
      </c>
      <c r="D83" s="445">
        <v>20186</v>
      </c>
    </row>
    <row r="84" spans="1:4" ht="12" customHeight="1">
      <c r="A84" s="446" t="s">
        <v>490</v>
      </c>
      <c r="B84" s="445">
        <v>4078</v>
      </c>
      <c r="C84" s="445">
        <v>4241</v>
      </c>
      <c r="D84" s="445">
        <v>4136</v>
      </c>
    </row>
    <row r="85" spans="1:4" ht="12" customHeight="1">
      <c r="A85" s="446" t="s">
        <v>489</v>
      </c>
      <c r="B85" s="445">
        <v>12798</v>
      </c>
      <c r="C85" s="445">
        <v>12932</v>
      </c>
      <c r="D85" s="445">
        <v>12353</v>
      </c>
    </row>
    <row r="86" spans="1:4" ht="12" customHeight="1">
      <c r="A86" s="446" t="s">
        <v>488</v>
      </c>
      <c r="B86" s="445">
        <v>8551</v>
      </c>
      <c r="C86" s="445">
        <v>9070</v>
      </c>
      <c r="D86" s="445">
        <v>9175</v>
      </c>
    </row>
    <row r="87" spans="1:4" ht="12" customHeight="1">
      <c r="A87" s="446" t="s">
        <v>487</v>
      </c>
      <c r="B87" s="445">
        <v>15247</v>
      </c>
      <c r="C87" s="445">
        <v>16321</v>
      </c>
      <c r="D87" s="445">
        <v>18889</v>
      </c>
    </row>
    <row r="88" spans="1:4" ht="12" customHeight="1">
      <c r="A88" s="446" t="s">
        <v>486</v>
      </c>
      <c r="B88" s="445">
        <v>26111</v>
      </c>
      <c r="C88" s="445">
        <v>29026</v>
      </c>
      <c r="D88" s="445">
        <v>34936</v>
      </c>
    </row>
    <row r="89" spans="1:4" ht="12" customHeight="1">
      <c r="A89" s="446" t="s">
        <v>485</v>
      </c>
      <c r="B89" s="445">
        <v>4962</v>
      </c>
      <c r="C89" s="445">
        <v>5675</v>
      </c>
      <c r="D89" s="445">
        <v>6872</v>
      </c>
    </row>
    <row r="90" spans="1:4" ht="12" customHeight="1">
      <c r="A90" s="446" t="s">
        <v>484</v>
      </c>
      <c r="B90" s="448">
        <v>3867</v>
      </c>
      <c r="C90" s="448">
        <v>4204</v>
      </c>
      <c r="D90" s="445">
        <v>4079</v>
      </c>
    </row>
    <row r="91" spans="1:4" ht="12" customHeight="1">
      <c r="A91" s="446" t="s">
        <v>483</v>
      </c>
      <c r="B91" s="445">
        <v>10741</v>
      </c>
      <c r="C91" s="445">
        <v>11243</v>
      </c>
      <c r="D91" s="445">
        <v>10598</v>
      </c>
    </row>
    <row r="92" spans="1:4" ht="12" customHeight="1">
      <c r="A92" s="446" t="s">
        <v>482</v>
      </c>
      <c r="B92" s="445">
        <v>5582</v>
      </c>
      <c r="C92" s="445">
        <v>5540</v>
      </c>
      <c r="D92" s="445">
        <v>5173</v>
      </c>
    </row>
    <row r="93" spans="1:4" ht="12" customHeight="1">
      <c r="A93" s="446" t="s">
        <v>481</v>
      </c>
      <c r="B93" s="445">
        <v>5422</v>
      </c>
      <c r="C93" s="445">
        <v>5494</v>
      </c>
      <c r="D93" s="445">
        <v>5253</v>
      </c>
    </row>
    <row r="94" spans="1:4" ht="12" customHeight="1">
      <c r="A94" s="446" t="s">
        <v>480</v>
      </c>
      <c r="B94" s="445">
        <v>6112</v>
      </c>
      <c r="C94" s="445">
        <v>6546</v>
      </c>
      <c r="D94" s="445">
        <v>6441</v>
      </c>
    </row>
    <row r="95" spans="1:4" ht="12" customHeight="1">
      <c r="A95" s="446" t="s">
        <v>479</v>
      </c>
      <c r="B95" s="445">
        <v>7150</v>
      </c>
      <c r="C95" s="445">
        <v>7220</v>
      </c>
      <c r="D95" s="445">
        <v>7035</v>
      </c>
    </row>
    <row r="96" spans="1:4" ht="12" customHeight="1">
      <c r="A96" s="446" t="s">
        <v>478</v>
      </c>
      <c r="B96" s="445">
        <v>7507</v>
      </c>
      <c r="C96" s="445">
        <v>8334</v>
      </c>
      <c r="D96" s="445">
        <v>8563</v>
      </c>
    </row>
    <row r="97" spans="1:4" ht="12" customHeight="1">
      <c r="A97" s="446" t="s">
        <v>477</v>
      </c>
      <c r="B97" s="445">
        <v>29841</v>
      </c>
      <c r="C97" s="445">
        <v>29025</v>
      </c>
      <c r="D97" s="445">
        <v>30523</v>
      </c>
    </row>
    <row r="98" spans="1:4" ht="12" customHeight="1">
      <c r="A98" s="446" t="s">
        <v>476</v>
      </c>
      <c r="B98" s="445">
        <v>8953</v>
      </c>
      <c r="C98" s="445">
        <v>9060</v>
      </c>
      <c r="D98" s="445">
        <v>8274</v>
      </c>
    </row>
    <row r="99" spans="1:4" ht="12" customHeight="1">
      <c r="A99" s="446" t="s">
        <v>475</v>
      </c>
      <c r="B99" s="445">
        <v>6939</v>
      </c>
      <c r="C99" s="445">
        <v>7083</v>
      </c>
      <c r="D99" s="445">
        <v>7084</v>
      </c>
    </row>
    <row r="100" spans="1:4" ht="12" customHeight="1">
      <c r="A100" s="446" t="s">
        <v>474</v>
      </c>
      <c r="B100" s="445">
        <v>2852</v>
      </c>
      <c r="C100" s="445">
        <v>3352</v>
      </c>
      <c r="D100" s="445">
        <v>3442</v>
      </c>
    </row>
    <row r="101" spans="1:4" ht="12" customHeight="1">
      <c r="A101" s="446" t="s">
        <v>473</v>
      </c>
      <c r="B101" s="445">
        <v>5184</v>
      </c>
      <c r="C101" s="445">
        <v>5264</v>
      </c>
      <c r="D101" s="445">
        <v>5041</v>
      </c>
    </row>
    <row r="102" spans="1:4" ht="12" customHeight="1">
      <c r="A102" s="446" t="s">
        <v>472</v>
      </c>
      <c r="B102" s="445">
        <v>13315</v>
      </c>
      <c r="C102" s="445">
        <v>15865</v>
      </c>
      <c r="D102" s="445">
        <v>17994</v>
      </c>
    </row>
    <row r="103" spans="1:4" ht="12" customHeight="1">
      <c r="A103" s="446" t="s">
        <v>471</v>
      </c>
      <c r="B103" s="445">
        <v>7907</v>
      </c>
      <c r="C103" s="445">
        <v>8325</v>
      </c>
      <c r="D103" s="445">
        <v>8088</v>
      </c>
    </row>
    <row r="104" spans="1:4" ht="12" customHeight="1">
      <c r="A104" s="446" t="s">
        <v>470</v>
      </c>
      <c r="B104" s="445">
        <v>6372</v>
      </c>
      <c r="C104" s="445">
        <v>6564</v>
      </c>
      <c r="D104" s="445">
        <v>6133</v>
      </c>
    </row>
    <row r="105" spans="1:4" ht="12" customHeight="1">
      <c r="A105" s="446" t="s">
        <v>469</v>
      </c>
      <c r="B105" s="445">
        <v>7344</v>
      </c>
      <c r="C105" s="445">
        <v>8061</v>
      </c>
      <c r="D105" s="445">
        <v>8917</v>
      </c>
    </row>
    <row r="106" spans="1:4" ht="12" customHeight="1">
      <c r="A106" s="446" t="s">
        <v>468</v>
      </c>
      <c r="B106" s="445">
        <v>12754</v>
      </c>
      <c r="C106" s="445">
        <v>15152</v>
      </c>
      <c r="D106" s="445">
        <v>17271</v>
      </c>
    </row>
    <row r="107" spans="1:4" ht="12" customHeight="1">
      <c r="A107" s="446" t="s">
        <v>467</v>
      </c>
      <c r="B107" s="445">
        <v>28195</v>
      </c>
      <c r="C107" s="445">
        <v>31047</v>
      </c>
      <c r="D107" s="445">
        <v>32907</v>
      </c>
    </row>
    <row r="108" spans="1:4" ht="12" customHeight="1">
      <c r="A108" s="446" t="s">
        <v>466</v>
      </c>
      <c r="B108" s="445">
        <v>2371</v>
      </c>
      <c r="C108" s="445">
        <v>2262</v>
      </c>
      <c r="D108" s="445">
        <v>2097</v>
      </c>
    </row>
    <row r="109" spans="1:4" ht="12" customHeight="1">
      <c r="A109" s="446" t="s">
        <v>465</v>
      </c>
      <c r="B109" s="445">
        <v>17641</v>
      </c>
      <c r="C109" s="445">
        <v>20846</v>
      </c>
      <c r="D109" s="445">
        <v>22979</v>
      </c>
    </row>
    <row r="110" spans="1:4" ht="12" customHeight="1">
      <c r="A110" s="446" t="s">
        <v>464</v>
      </c>
      <c r="B110" s="445">
        <v>16495</v>
      </c>
      <c r="C110" s="445">
        <v>15655</v>
      </c>
      <c r="D110" s="445">
        <v>14680</v>
      </c>
    </row>
    <row r="111" spans="1:4" ht="12" customHeight="1">
      <c r="A111" s="446" t="s">
        <v>463</v>
      </c>
      <c r="B111" s="445">
        <v>11501</v>
      </c>
      <c r="C111" s="445">
        <v>13297</v>
      </c>
      <c r="D111" s="445">
        <v>15290</v>
      </c>
    </row>
    <row r="112" spans="1:4" ht="12" customHeight="1">
      <c r="A112" s="446" t="s">
        <v>462</v>
      </c>
      <c r="B112" s="445">
        <v>36451</v>
      </c>
      <c r="C112" s="445">
        <v>33867</v>
      </c>
      <c r="D112" s="445">
        <v>32733</v>
      </c>
    </row>
    <row r="113" spans="1:4" ht="12" customHeight="1">
      <c r="A113" s="446" t="s">
        <v>461</v>
      </c>
      <c r="B113" s="445">
        <v>34331</v>
      </c>
      <c r="C113" s="445">
        <v>33308</v>
      </c>
      <c r="D113" s="445">
        <v>32016</v>
      </c>
    </row>
    <row r="114" spans="1:4" ht="12" customHeight="1">
      <c r="A114" s="446" t="s">
        <v>460</v>
      </c>
      <c r="B114" s="445">
        <v>30823</v>
      </c>
      <c r="C114" s="445">
        <v>32060</v>
      </c>
      <c r="D114" s="445">
        <v>31748</v>
      </c>
    </row>
    <row r="115" spans="1:4" ht="12" customHeight="1">
      <c r="A115" s="446" t="s">
        <v>459</v>
      </c>
      <c r="B115" s="445">
        <v>9494</v>
      </c>
      <c r="C115" s="445">
        <v>9655</v>
      </c>
      <c r="D115" s="445">
        <v>9164</v>
      </c>
    </row>
    <row r="116" spans="1:4" ht="12" customHeight="1">
      <c r="A116" s="446" t="s">
        <v>458</v>
      </c>
      <c r="B116" s="445">
        <v>11948</v>
      </c>
      <c r="C116" s="445">
        <v>12992</v>
      </c>
      <c r="D116" s="445">
        <v>12735</v>
      </c>
    </row>
    <row r="117" spans="1:4" ht="12" customHeight="1">
      <c r="A117" s="446" t="s">
        <v>457</v>
      </c>
      <c r="B117" s="448">
        <v>18722</v>
      </c>
      <c r="C117" s="448">
        <v>18326</v>
      </c>
      <c r="D117" s="445">
        <v>17648</v>
      </c>
    </row>
    <row r="118" spans="1:4" ht="12" customHeight="1">
      <c r="A118" s="446" t="s">
        <v>456</v>
      </c>
      <c r="B118" s="445">
        <v>7734</v>
      </c>
      <c r="C118" s="445">
        <v>10557</v>
      </c>
      <c r="D118" s="445">
        <v>12576</v>
      </c>
    </row>
    <row r="119" spans="1:4" ht="12" customHeight="1">
      <c r="A119" s="446" t="s">
        <v>455</v>
      </c>
      <c r="B119" s="445">
        <v>23891</v>
      </c>
      <c r="C119" s="445">
        <v>23811</v>
      </c>
      <c r="D119" s="445">
        <v>23349</v>
      </c>
    </row>
    <row r="120" spans="1:4" ht="12" customHeight="1">
      <c r="A120" s="446" t="s">
        <v>454</v>
      </c>
      <c r="B120" s="445">
        <v>3349</v>
      </c>
      <c r="C120" s="445">
        <v>3448</v>
      </c>
      <c r="D120" s="445">
        <v>3831</v>
      </c>
    </row>
    <row r="121" spans="1:4" ht="12" customHeight="1">
      <c r="A121" s="446" t="s">
        <v>453</v>
      </c>
      <c r="B121" s="445">
        <v>23443</v>
      </c>
      <c r="C121" s="445">
        <v>22411</v>
      </c>
      <c r="D121" s="445">
        <v>21140</v>
      </c>
    </row>
    <row r="122" spans="1:4" ht="12" customHeight="1">
      <c r="A122" s="446" t="s">
        <v>452</v>
      </c>
      <c r="B122" s="445">
        <v>3176</v>
      </c>
      <c r="C122" s="445">
        <v>3357</v>
      </c>
      <c r="D122" s="445">
        <v>3533</v>
      </c>
    </row>
    <row r="123" spans="1:4" ht="12" customHeight="1">
      <c r="A123" s="446" t="s">
        <v>12</v>
      </c>
      <c r="B123" s="445">
        <v>11529</v>
      </c>
      <c r="C123" s="445">
        <v>11482</v>
      </c>
      <c r="D123" s="445">
        <v>10959</v>
      </c>
    </row>
    <row r="124" spans="1:4" ht="12" customHeight="1">
      <c r="A124" s="446" t="s">
        <v>451</v>
      </c>
      <c r="B124" s="445">
        <v>4262</v>
      </c>
      <c r="C124" s="445">
        <v>4450</v>
      </c>
      <c r="D124" s="445">
        <v>4370</v>
      </c>
    </row>
    <row r="125" spans="1:4" ht="12" customHeight="1">
      <c r="A125" s="446" t="s">
        <v>450</v>
      </c>
      <c r="B125" s="445">
        <v>6393</v>
      </c>
      <c r="C125" s="445">
        <v>6907</v>
      </c>
      <c r="D125" s="445">
        <v>6979</v>
      </c>
    </row>
    <row r="126" spans="1:4" ht="12" customHeight="1">
      <c r="A126" s="446" t="s">
        <v>449</v>
      </c>
      <c r="B126" s="445">
        <v>6603</v>
      </c>
      <c r="C126" s="445">
        <v>6174</v>
      </c>
      <c r="D126" s="445">
        <v>6054</v>
      </c>
    </row>
    <row r="127" spans="1:4">
      <c r="A127" s="446" t="s">
        <v>448</v>
      </c>
      <c r="B127" s="445">
        <v>10244</v>
      </c>
      <c r="C127" s="445">
        <v>9947</v>
      </c>
      <c r="D127" s="445">
        <v>9433</v>
      </c>
    </row>
    <row r="128" spans="1:4">
      <c r="A128" s="446" t="s">
        <v>447</v>
      </c>
      <c r="B128" s="445">
        <v>5809</v>
      </c>
      <c r="C128" s="445">
        <v>6008</v>
      </c>
      <c r="D128" s="445">
        <v>5848</v>
      </c>
    </row>
    <row r="129" spans="1:4">
      <c r="A129" s="446" t="s">
        <v>446</v>
      </c>
      <c r="B129" s="445">
        <v>9822</v>
      </c>
      <c r="C129" s="445">
        <v>9822</v>
      </c>
      <c r="D129" s="445">
        <v>9297</v>
      </c>
    </row>
    <row r="130" spans="1:4">
      <c r="A130" s="446" t="s">
        <v>445</v>
      </c>
      <c r="B130" s="445">
        <v>8694</v>
      </c>
      <c r="C130" s="445">
        <v>8296</v>
      </c>
      <c r="D130" s="445">
        <v>8064</v>
      </c>
    </row>
    <row r="131" spans="1:4">
      <c r="A131" s="446" t="s">
        <v>444</v>
      </c>
      <c r="B131" s="445">
        <v>29461</v>
      </c>
      <c r="C131" s="445">
        <v>28405</v>
      </c>
      <c r="D131" s="445">
        <v>27218</v>
      </c>
    </row>
    <row r="132" spans="1:4">
      <c r="A132" s="446" t="s">
        <v>443</v>
      </c>
      <c r="B132" s="445">
        <v>5839</v>
      </c>
      <c r="C132" s="445">
        <v>5825</v>
      </c>
      <c r="D132" s="445">
        <v>5779</v>
      </c>
    </row>
    <row r="133" spans="1:4">
      <c r="A133" s="446" t="s">
        <v>442</v>
      </c>
      <c r="B133" s="445">
        <v>6404</v>
      </c>
      <c r="C133" s="445">
        <v>6472</v>
      </c>
      <c r="D133" s="445">
        <v>6211</v>
      </c>
    </row>
    <row r="134" spans="1:4">
      <c r="A134" s="446" t="s">
        <v>441</v>
      </c>
      <c r="B134" s="445">
        <v>2702</v>
      </c>
      <c r="C134" s="445">
        <v>2799</v>
      </c>
      <c r="D134" s="445">
        <v>2684</v>
      </c>
    </row>
    <row r="135" spans="1:4">
      <c r="A135" s="446" t="s">
        <v>440</v>
      </c>
      <c r="B135" s="445">
        <v>18350</v>
      </c>
      <c r="C135" s="445">
        <v>18505</v>
      </c>
      <c r="D135" s="445">
        <v>17676</v>
      </c>
    </row>
    <row r="136" spans="1:4">
      <c r="A136" s="446" t="s">
        <v>439</v>
      </c>
      <c r="B136" s="445">
        <v>11167</v>
      </c>
      <c r="C136" s="445">
        <v>10675</v>
      </c>
      <c r="D136" s="445">
        <v>10523</v>
      </c>
    </row>
    <row r="137" spans="1:4">
      <c r="A137" s="446" t="s">
        <v>438</v>
      </c>
      <c r="B137" s="445">
        <v>22841</v>
      </c>
      <c r="C137" s="445">
        <v>22925</v>
      </c>
      <c r="D137" s="445">
        <v>21128</v>
      </c>
    </row>
    <row r="138" spans="1:4">
      <c r="A138" s="446" t="s">
        <v>437</v>
      </c>
      <c r="B138" s="445">
        <v>35692</v>
      </c>
      <c r="C138" s="445">
        <v>33462</v>
      </c>
      <c r="D138" s="445">
        <v>30185</v>
      </c>
    </row>
    <row r="139" spans="1:4">
      <c r="A139" s="446" t="s">
        <v>436</v>
      </c>
      <c r="B139" s="445">
        <v>9080</v>
      </c>
      <c r="C139" s="445">
        <v>9269</v>
      </c>
      <c r="D139" s="445">
        <v>8892</v>
      </c>
    </row>
    <row r="140" spans="1:4">
      <c r="A140" s="446" t="s">
        <v>435</v>
      </c>
      <c r="B140" s="445">
        <v>4536</v>
      </c>
      <c r="C140" s="445">
        <v>5006</v>
      </c>
      <c r="D140" s="445">
        <v>4900</v>
      </c>
    </row>
    <row r="141" spans="1:4">
      <c r="A141" s="446" t="s">
        <v>434</v>
      </c>
      <c r="B141" s="445">
        <v>5321</v>
      </c>
      <c r="C141" s="445">
        <v>5396</v>
      </c>
      <c r="D141" s="445">
        <v>5048</v>
      </c>
    </row>
    <row r="142" spans="1:4">
      <c r="A142" s="446" t="s">
        <v>433</v>
      </c>
      <c r="B142" s="445">
        <v>5861</v>
      </c>
      <c r="C142" s="445">
        <v>6022</v>
      </c>
      <c r="D142" s="445">
        <v>6180</v>
      </c>
    </row>
    <row r="143" spans="1:4">
      <c r="A143" s="446" t="s">
        <v>432</v>
      </c>
      <c r="B143" s="445">
        <v>22234</v>
      </c>
      <c r="C143" s="445">
        <v>22411</v>
      </c>
      <c r="D143" s="445">
        <v>21201</v>
      </c>
    </row>
    <row r="144" spans="1:4">
      <c r="A144" s="446" t="s">
        <v>431</v>
      </c>
      <c r="B144" s="445">
        <v>5938</v>
      </c>
      <c r="C144" s="445">
        <v>5892</v>
      </c>
      <c r="D144" s="445">
        <v>5569</v>
      </c>
    </row>
    <row r="145" spans="1:4">
      <c r="A145" s="446" t="s">
        <v>430</v>
      </c>
      <c r="B145" s="445">
        <v>3144</v>
      </c>
      <c r="C145" s="445">
        <v>3108</v>
      </c>
      <c r="D145" s="445">
        <v>2964</v>
      </c>
    </row>
    <row r="146" spans="1:4">
      <c r="A146" s="446" t="s">
        <v>429</v>
      </c>
      <c r="B146" s="445">
        <v>14911</v>
      </c>
      <c r="C146" s="445">
        <v>15336</v>
      </c>
      <c r="D146" s="445">
        <v>14615</v>
      </c>
    </row>
    <row r="147" spans="1:4">
      <c r="A147" s="446" t="s">
        <v>428</v>
      </c>
      <c r="B147" s="445">
        <v>34220</v>
      </c>
      <c r="C147" s="445">
        <v>32513</v>
      </c>
      <c r="D147" s="445">
        <v>30730</v>
      </c>
    </row>
    <row r="148" spans="1:4">
      <c r="A148" s="446" t="s">
        <v>427</v>
      </c>
      <c r="B148" s="445">
        <v>29872</v>
      </c>
      <c r="C148" s="445">
        <v>29787</v>
      </c>
      <c r="D148" s="445">
        <v>29168</v>
      </c>
    </row>
    <row r="149" spans="1:4">
      <c r="A149" s="446" t="s">
        <v>426</v>
      </c>
      <c r="B149" s="445">
        <v>12030</v>
      </c>
      <c r="C149" s="445">
        <v>12099</v>
      </c>
      <c r="D149" s="445">
        <v>11815</v>
      </c>
    </row>
    <row r="150" spans="1:4">
      <c r="A150" s="446" t="s">
        <v>425</v>
      </c>
      <c r="B150" s="445">
        <v>8847</v>
      </c>
      <c r="C150" s="445">
        <v>9162</v>
      </c>
      <c r="D150" s="445">
        <v>10557</v>
      </c>
    </row>
    <row r="151" spans="1:4">
      <c r="A151" s="446" t="s">
        <v>424</v>
      </c>
      <c r="B151" s="445">
        <v>7786</v>
      </c>
      <c r="C151" s="445">
        <v>7621</v>
      </c>
      <c r="D151" s="445">
        <v>7312</v>
      </c>
    </row>
    <row r="152" spans="1:4">
      <c r="A152" s="446" t="s">
        <v>423</v>
      </c>
      <c r="B152" s="445">
        <v>13159</v>
      </c>
      <c r="C152" s="445">
        <v>13017</v>
      </c>
      <c r="D152" s="445">
        <v>11906</v>
      </c>
    </row>
    <row r="153" spans="1:4">
      <c r="A153" s="446" t="s">
        <v>422</v>
      </c>
      <c r="B153" s="445">
        <v>18290</v>
      </c>
      <c r="C153" s="445">
        <v>18295</v>
      </c>
      <c r="D153" s="445">
        <v>17246</v>
      </c>
    </row>
    <row r="154" spans="1:4">
      <c r="A154" s="446" t="s">
        <v>421</v>
      </c>
      <c r="B154" s="445">
        <v>6743</v>
      </c>
      <c r="C154" s="445">
        <v>6130</v>
      </c>
      <c r="D154" s="445">
        <v>5529</v>
      </c>
    </row>
    <row r="155" spans="1:4">
      <c r="A155" s="446" t="s">
        <v>420</v>
      </c>
      <c r="B155" s="445">
        <v>19532</v>
      </c>
      <c r="C155" s="445">
        <v>19805</v>
      </c>
      <c r="D155" s="445">
        <v>19563</v>
      </c>
    </row>
    <row r="156" spans="1:4">
      <c r="A156" s="446" t="s">
        <v>419</v>
      </c>
      <c r="B156" s="445">
        <v>29143</v>
      </c>
      <c r="C156" s="445">
        <v>27642</v>
      </c>
      <c r="D156" s="445">
        <v>26210</v>
      </c>
    </row>
    <row r="157" spans="1:4">
      <c r="A157" s="446" t="s">
        <v>418</v>
      </c>
      <c r="B157" s="447">
        <v>2948</v>
      </c>
      <c r="C157" s="447">
        <v>4080</v>
      </c>
      <c r="D157" s="447">
        <v>5684</v>
      </c>
    </row>
    <row r="158" spans="1:4">
      <c r="A158" s="446" t="s">
        <v>417</v>
      </c>
      <c r="B158" s="445">
        <v>12157</v>
      </c>
      <c r="C158" s="445">
        <v>12620</v>
      </c>
      <c r="D158" s="445">
        <v>12128</v>
      </c>
    </row>
    <row r="159" spans="1:4">
      <c r="A159" s="446" t="s">
        <v>416</v>
      </c>
      <c r="B159" s="447">
        <v>5336</v>
      </c>
      <c r="C159" s="447">
        <v>5192</v>
      </c>
      <c r="D159" s="447">
        <v>4829</v>
      </c>
    </row>
    <row r="160" spans="1:4">
      <c r="A160" s="446" t="s">
        <v>415</v>
      </c>
      <c r="B160" s="445">
        <v>11945</v>
      </c>
      <c r="C160" s="445">
        <v>11673</v>
      </c>
      <c r="D160" s="445">
        <v>12021</v>
      </c>
    </row>
    <row r="161" spans="1:4">
      <c r="A161" s="446" t="s">
        <v>414</v>
      </c>
      <c r="B161" s="445">
        <v>8914</v>
      </c>
      <c r="C161" s="445">
        <v>8688</v>
      </c>
      <c r="D161" s="445">
        <v>7977</v>
      </c>
    </row>
    <row r="162" spans="1:4">
      <c r="A162" s="446" t="s">
        <v>413</v>
      </c>
      <c r="B162" s="445">
        <v>10488</v>
      </c>
      <c r="C162" s="445">
        <v>9867</v>
      </c>
      <c r="D162" s="445">
        <v>9013</v>
      </c>
    </row>
    <row r="163" spans="1:4">
      <c r="A163" s="446" t="s">
        <v>412</v>
      </c>
      <c r="B163" s="445">
        <v>8625</v>
      </c>
      <c r="C163" s="445">
        <v>9055</v>
      </c>
      <c r="D163" s="445">
        <v>8793</v>
      </c>
    </row>
    <row r="164" spans="1:4">
      <c r="A164" s="446" t="s">
        <v>411</v>
      </c>
      <c r="B164" s="445">
        <v>5690</v>
      </c>
      <c r="C164" s="445">
        <v>5377</v>
      </c>
      <c r="D164" s="445">
        <v>5165</v>
      </c>
    </row>
    <row r="165" spans="1:4">
      <c r="A165" s="446" t="s">
        <v>410</v>
      </c>
      <c r="B165" s="445">
        <v>11000</v>
      </c>
      <c r="C165" s="445">
        <v>11096</v>
      </c>
      <c r="D165" s="445">
        <v>11163</v>
      </c>
    </row>
    <row r="166" spans="1:4">
      <c r="A166" s="446" t="s">
        <v>409</v>
      </c>
      <c r="B166" s="445">
        <v>3347</v>
      </c>
      <c r="C166" s="445">
        <v>3438</v>
      </c>
      <c r="D166" s="445">
        <v>3365</v>
      </c>
    </row>
    <row r="167" spans="1:4">
      <c r="A167" s="446" t="s">
        <v>408</v>
      </c>
      <c r="B167" s="445">
        <v>8779</v>
      </c>
      <c r="C167" s="445">
        <v>8630</v>
      </c>
      <c r="D167" s="445">
        <v>8383</v>
      </c>
    </row>
    <row r="168" spans="1:4">
      <c r="A168" s="446" t="s">
        <v>407</v>
      </c>
      <c r="B168" s="445">
        <v>6729</v>
      </c>
      <c r="C168" s="445">
        <v>7122</v>
      </c>
      <c r="D168" s="445">
        <v>7193</v>
      </c>
    </row>
    <row r="169" spans="1:4">
      <c r="A169" s="446" t="s">
        <v>406</v>
      </c>
      <c r="B169" s="445">
        <v>4667</v>
      </c>
      <c r="C169" s="445">
        <v>4612</v>
      </c>
      <c r="D169" s="445">
        <v>4243</v>
      </c>
    </row>
    <row r="170" spans="1:4">
      <c r="A170" s="446" t="s">
        <v>405</v>
      </c>
      <c r="B170" s="445">
        <v>6125</v>
      </c>
      <c r="C170" s="445">
        <v>6152</v>
      </c>
      <c r="D170" s="445">
        <v>6175</v>
      </c>
    </row>
    <row r="171" spans="1:4">
      <c r="A171" s="446" t="s">
        <v>404</v>
      </c>
      <c r="B171" s="447">
        <v>7868</v>
      </c>
      <c r="C171" s="447">
        <v>9621</v>
      </c>
      <c r="D171" s="447">
        <v>11062</v>
      </c>
    </row>
    <row r="172" spans="1:4">
      <c r="A172" s="446" t="s">
        <v>403</v>
      </c>
      <c r="B172" s="445">
        <v>27529</v>
      </c>
      <c r="C172" s="445">
        <v>25781</v>
      </c>
      <c r="D172" s="445">
        <v>24658</v>
      </c>
    </row>
    <row r="173" spans="1:4">
      <c r="A173" s="446" t="s">
        <v>402</v>
      </c>
      <c r="B173" s="447">
        <v>4572</v>
      </c>
      <c r="C173" s="447">
        <v>4570</v>
      </c>
      <c r="D173" s="447">
        <v>4449</v>
      </c>
    </row>
    <row r="174" spans="1:4">
      <c r="A174" s="446" t="s">
        <v>401</v>
      </c>
      <c r="B174" s="445">
        <v>12808</v>
      </c>
      <c r="C174" s="445">
        <v>12722</v>
      </c>
      <c r="D174" s="445">
        <v>11977</v>
      </c>
    </row>
    <row r="175" spans="1:4">
      <c r="A175" s="446" t="s">
        <v>400</v>
      </c>
      <c r="B175" s="445">
        <v>2224</v>
      </c>
      <c r="C175" s="445">
        <v>2220</v>
      </c>
      <c r="D175" s="445">
        <v>2175</v>
      </c>
    </row>
    <row r="176" spans="1:4">
      <c r="A176" s="446" t="s">
        <v>399</v>
      </c>
      <c r="B176" s="445">
        <v>7404</v>
      </c>
      <c r="C176" s="445">
        <v>7406</v>
      </c>
      <c r="D176" s="445">
        <v>6838</v>
      </c>
    </row>
    <row r="177" spans="1:4">
      <c r="A177" s="446" t="s">
        <v>398</v>
      </c>
      <c r="B177" s="445">
        <v>4360</v>
      </c>
      <c r="C177" s="445">
        <v>5145</v>
      </c>
      <c r="D177" s="445">
        <v>5650</v>
      </c>
    </row>
    <row r="178" spans="1:4">
      <c r="A178" s="446" t="s">
        <v>397</v>
      </c>
      <c r="B178" s="445">
        <v>19069</v>
      </c>
      <c r="C178" s="445">
        <v>19179</v>
      </c>
      <c r="D178" s="445">
        <v>17557</v>
      </c>
    </row>
    <row r="179" spans="1:4">
      <c r="A179" s="446" t="s">
        <v>396</v>
      </c>
      <c r="B179" s="448">
        <v>11592</v>
      </c>
      <c r="C179" s="448">
        <v>11595</v>
      </c>
      <c r="D179" s="445">
        <v>11274</v>
      </c>
    </row>
    <row r="180" spans="1:4">
      <c r="A180" s="446" t="s">
        <v>395</v>
      </c>
      <c r="B180" s="445">
        <v>6694</v>
      </c>
      <c r="C180" s="445">
        <v>6673</v>
      </c>
      <c r="D180" s="445">
        <v>6305</v>
      </c>
    </row>
    <row r="181" spans="1:4">
      <c r="A181" s="446" t="s">
        <v>394</v>
      </c>
      <c r="B181" s="445">
        <v>7100</v>
      </c>
      <c r="C181" s="445">
        <v>6419</v>
      </c>
      <c r="D181" s="445">
        <v>5578</v>
      </c>
    </row>
    <row r="182" spans="1:4">
      <c r="A182" s="446" t="s">
        <v>393</v>
      </c>
      <c r="B182" s="445">
        <v>7016</v>
      </c>
      <c r="C182" s="445">
        <v>7103</v>
      </c>
      <c r="D182" s="445">
        <v>6454</v>
      </c>
    </row>
    <row r="183" spans="1:4">
      <c r="A183" s="446" t="s">
        <v>392</v>
      </c>
      <c r="B183" s="445">
        <v>18124</v>
      </c>
      <c r="C183" s="445">
        <v>18073</v>
      </c>
      <c r="D183" s="445">
        <v>17009</v>
      </c>
    </row>
    <row r="184" spans="1:4">
      <c r="A184" s="446" t="s">
        <v>391</v>
      </c>
      <c r="B184" s="445">
        <v>20750</v>
      </c>
      <c r="C184" s="445">
        <v>19696</v>
      </c>
      <c r="D184" s="445">
        <v>18436</v>
      </c>
    </row>
    <row r="185" spans="1:4">
      <c r="A185" s="446" t="s">
        <v>390</v>
      </c>
      <c r="B185" s="445">
        <v>7668</v>
      </c>
      <c r="C185" s="445">
        <v>7383</v>
      </c>
      <c r="D185" s="445">
        <v>7031</v>
      </c>
    </row>
    <row r="186" spans="1:4">
      <c r="A186" s="446" t="s">
        <v>389</v>
      </c>
      <c r="B186" s="445">
        <v>20326</v>
      </c>
      <c r="C186" s="445">
        <v>19182</v>
      </c>
      <c r="D186" s="445">
        <v>19035</v>
      </c>
    </row>
    <row r="187" spans="1:4">
      <c r="A187" s="446" t="s">
        <v>388</v>
      </c>
      <c r="B187" s="445">
        <v>16236</v>
      </c>
      <c r="C187" s="445">
        <v>17409</v>
      </c>
      <c r="D187" s="445">
        <v>18388</v>
      </c>
    </row>
    <row r="188" spans="1:4">
      <c r="A188" s="446" t="s">
        <v>387</v>
      </c>
      <c r="B188" s="445">
        <v>14838</v>
      </c>
      <c r="C188" s="445">
        <v>14699</v>
      </c>
      <c r="D188" s="445">
        <v>14466</v>
      </c>
    </row>
    <row r="189" spans="1:4">
      <c r="A189" s="446" t="s">
        <v>386</v>
      </c>
      <c r="B189" s="445">
        <v>5532</v>
      </c>
      <c r="C189" s="445">
        <v>5537</v>
      </c>
      <c r="D189" s="445">
        <v>5966</v>
      </c>
    </row>
    <row r="190" spans="1:4">
      <c r="A190" s="446" t="s">
        <v>385</v>
      </c>
      <c r="B190" s="445">
        <v>30079</v>
      </c>
      <c r="C190" s="445">
        <v>30444</v>
      </c>
      <c r="D190" s="445">
        <v>31799</v>
      </c>
    </row>
    <row r="191" spans="1:4">
      <c r="A191" s="446" t="s">
        <v>384</v>
      </c>
      <c r="B191" s="445">
        <v>8715</v>
      </c>
      <c r="C191" s="445">
        <v>9129</v>
      </c>
      <c r="D191" s="445">
        <v>9115</v>
      </c>
    </row>
    <row r="192" spans="1:4">
      <c r="A192" s="446" t="s">
        <v>383</v>
      </c>
      <c r="B192" s="445">
        <v>13136</v>
      </c>
      <c r="C192" s="445">
        <v>12121</v>
      </c>
      <c r="D192" s="445">
        <v>11275</v>
      </c>
    </row>
    <row r="193" spans="1:4">
      <c r="A193" s="446" t="s">
        <v>382</v>
      </c>
      <c r="B193" s="445">
        <v>3459</v>
      </c>
      <c r="C193" s="445">
        <v>3535</v>
      </c>
      <c r="D193" s="445">
        <v>3534</v>
      </c>
    </row>
    <row r="194" spans="1:4">
      <c r="A194" s="446" t="s">
        <v>381</v>
      </c>
      <c r="B194" s="445">
        <v>7109</v>
      </c>
      <c r="C194" s="445">
        <v>6947</v>
      </c>
      <c r="D194" s="445">
        <v>6442</v>
      </c>
    </row>
    <row r="195" spans="1:4">
      <c r="A195" s="446" t="s">
        <v>380</v>
      </c>
      <c r="B195" s="445">
        <v>5922</v>
      </c>
      <c r="C195" s="445">
        <v>5958</v>
      </c>
      <c r="D195" s="445">
        <v>5770</v>
      </c>
    </row>
    <row r="196" spans="1:4">
      <c r="A196" s="446" t="s">
        <v>379</v>
      </c>
      <c r="B196" s="445">
        <v>9991</v>
      </c>
      <c r="C196" s="445">
        <v>10776</v>
      </c>
      <c r="D196" s="445">
        <v>10232</v>
      </c>
    </row>
    <row r="197" spans="1:4">
      <c r="A197" s="446" t="s">
        <v>378</v>
      </c>
      <c r="B197" s="445">
        <v>11915</v>
      </c>
      <c r="C197" s="445">
        <v>12753</v>
      </c>
      <c r="D197" s="445">
        <v>12819</v>
      </c>
    </row>
    <row r="198" spans="1:4">
      <c r="A198" s="446" t="s">
        <v>377</v>
      </c>
      <c r="B198" s="445">
        <v>26956</v>
      </c>
      <c r="C198" s="445">
        <v>25838</v>
      </c>
      <c r="D198" s="445">
        <v>25127</v>
      </c>
    </row>
    <row r="199" spans="1:4">
      <c r="A199" s="446" t="s">
        <v>376</v>
      </c>
      <c r="B199" s="445">
        <v>4388</v>
      </c>
      <c r="C199" s="445">
        <v>4451</v>
      </c>
      <c r="D199" s="445">
        <v>4629</v>
      </c>
    </row>
    <row r="200" spans="1:4">
      <c r="A200" s="446" t="s">
        <v>375</v>
      </c>
      <c r="B200" s="445">
        <v>4432</v>
      </c>
      <c r="C200" s="445">
        <v>4974</v>
      </c>
      <c r="D200" s="445">
        <v>4939</v>
      </c>
    </row>
    <row r="201" spans="1:4">
      <c r="A201" s="446" t="s">
        <v>374</v>
      </c>
      <c r="B201" s="445">
        <v>7815</v>
      </c>
      <c r="C201" s="445">
        <v>7806</v>
      </c>
      <c r="D201" s="445">
        <v>7603</v>
      </c>
    </row>
    <row r="202" spans="1:4">
      <c r="A202" s="446" t="s">
        <v>373</v>
      </c>
      <c r="B202" s="445">
        <v>6988</v>
      </c>
      <c r="C202" s="445">
        <v>7841</v>
      </c>
      <c r="D202" s="445">
        <v>7964</v>
      </c>
    </row>
    <row r="203" spans="1:4">
      <c r="A203" s="446" t="s">
        <v>372</v>
      </c>
      <c r="B203" s="445">
        <v>13849</v>
      </c>
      <c r="C203" s="445">
        <v>13566</v>
      </c>
      <c r="D203" s="445">
        <v>12674</v>
      </c>
    </row>
    <row r="204" spans="1:4">
      <c r="A204" s="446" t="s">
        <v>371</v>
      </c>
      <c r="B204" s="445">
        <v>3007</v>
      </c>
      <c r="C204" s="445">
        <v>3060</v>
      </c>
      <c r="D204" s="445">
        <v>2873</v>
      </c>
    </row>
    <row r="205" spans="1:4">
      <c r="A205" s="446" t="s">
        <v>370</v>
      </c>
      <c r="B205" s="445">
        <v>6589</v>
      </c>
      <c r="C205" s="445">
        <v>7138</v>
      </c>
      <c r="D205" s="445">
        <v>7005</v>
      </c>
    </row>
    <row r="206" spans="1:4">
      <c r="A206" s="446" t="s">
        <v>369</v>
      </c>
      <c r="B206" s="445">
        <v>7903</v>
      </c>
      <c r="C206" s="445">
        <v>8700</v>
      </c>
      <c r="D206" s="445">
        <v>8974</v>
      </c>
    </row>
    <row r="207" spans="1:4">
      <c r="A207" s="446" t="s">
        <v>368</v>
      </c>
      <c r="B207" s="445">
        <v>34526</v>
      </c>
      <c r="C207" s="445">
        <v>32355</v>
      </c>
      <c r="D207" s="445">
        <v>30356</v>
      </c>
    </row>
    <row r="208" spans="1:4">
      <c r="A208" s="446" t="s">
        <v>367</v>
      </c>
      <c r="B208" s="445">
        <v>20982</v>
      </c>
      <c r="C208" s="445">
        <v>20556</v>
      </c>
      <c r="D208" s="445">
        <v>19133</v>
      </c>
    </row>
    <row r="209" spans="1:4">
      <c r="A209" s="446" t="s">
        <v>366</v>
      </c>
      <c r="B209" s="445">
        <v>41561</v>
      </c>
      <c r="C209" s="445">
        <v>39421</v>
      </c>
      <c r="D209" s="445">
        <v>36377</v>
      </c>
    </row>
    <row r="210" spans="1:4">
      <c r="A210" s="446" t="s">
        <v>365</v>
      </c>
      <c r="B210" s="445">
        <v>1208</v>
      </c>
      <c r="C210" s="445">
        <v>1307</v>
      </c>
      <c r="D210" s="445">
        <v>1226</v>
      </c>
    </row>
    <row r="211" spans="1:4">
      <c r="A211" s="446" t="s">
        <v>364</v>
      </c>
      <c r="B211" s="445">
        <v>4593</v>
      </c>
      <c r="C211" s="445">
        <v>4878</v>
      </c>
      <c r="D211" s="445">
        <v>4972</v>
      </c>
    </row>
    <row r="212" spans="1:4">
      <c r="A212" s="446" t="s">
        <v>363</v>
      </c>
      <c r="B212" s="445">
        <v>20274</v>
      </c>
      <c r="C212" s="445">
        <v>20977</v>
      </c>
      <c r="D212" s="445">
        <v>19957</v>
      </c>
    </row>
    <row r="213" spans="1:4">
      <c r="A213" s="446" t="s">
        <v>362</v>
      </c>
      <c r="B213" s="445">
        <v>1124</v>
      </c>
      <c r="C213" s="445">
        <v>1137</v>
      </c>
      <c r="D213" s="445">
        <v>1085</v>
      </c>
    </row>
    <row r="214" spans="1:4">
      <c r="A214" s="446" t="s">
        <v>361</v>
      </c>
      <c r="B214" s="445">
        <v>3722</v>
      </c>
      <c r="C214" s="445">
        <v>3928</v>
      </c>
      <c r="D214" s="445">
        <v>3974</v>
      </c>
    </row>
    <row r="215" spans="1:4">
      <c r="A215" s="446" t="s">
        <v>360</v>
      </c>
      <c r="B215" s="445">
        <v>33846</v>
      </c>
      <c r="C215" s="445">
        <v>33751</v>
      </c>
      <c r="D215" s="445">
        <v>32617</v>
      </c>
    </row>
    <row r="216" spans="1:4">
      <c r="A216" s="446" t="s">
        <v>359</v>
      </c>
      <c r="B216" s="445">
        <v>10446</v>
      </c>
      <c r="C216" s="445">
        <v>10464</v>
      </c>
      <c r="D216" s="445">
        <v>9951</v>
      </c>
    </row>
    <row r="217" spans="1:4">
      <c r="A217" s="446" t="s">
        <v>358</v>
      </c>
      <c r="B217" s="445">
        <v>10751</v>
      </c>
      <c r="C217" s="445">
        <v>12448</v>
      </c>
      <c r="D217" s="445">
        <v>14678</v>
      </c>
    </row>
    <row r="218" spans="1:4">
      <c r="A218" s="446" t="s">
        <v>357</v>
      </c>
      <c r="B218" s="445">
        <v>4076</v>
      </c>
      <c r="C218" s="445">
        <v>4091</v>
      </c>
      <c r="D218" s="445">
        <v>4063</v>
      </c>
    </row>
    <row r="219" spans="1:4">
      <c r="A219" s="446" t="s">
        <v>356</v>
      </c>
      <c r="B219" s="445">
        <v>2611</v>
      </c>
      <c r="C219" s="445">
        <v>2599</v>
      </c>
      <c r="D219" s="445">
        <v>2557</v>
      </c>
    </row>
    <row r="220" spans="1:4">
      <c r="A220" s="446" t="s">
        <v>355</v>
      </c>
      <c r="B220" s="445">
        <v>9060</v>
      </c>
      <c r="C220" s="445">
        <v>10452</v>
      </c>
      <c r="D220" s="445">
        <v>11429</v>
      </c>
    </row>
    <row r="221" spans="1:4">
      <c r="A221" s="446" t="s">
        <v>354</v>
      </c>
      <c r="B221" s="445">
        <v>11067</v>
      </c>
      <c r="C221" s="445">
        <v>12557</v>
      </c>
      <c r="D221" s="445">
        <v>13307</v>
      </c>
    </row>
    <row r="222" spans="1:4">
      <c r="A222" s="446" t="s">
        <v>353</v>
      </c>
      <c r="B222" s="445">
        <v>8160</v>
      </c>
      <c r="C222" s="445">
        <v>8399</v>
      </c>
      <c r="D222" s="445">
        <v>8202</v>
      </c>
    </row>
    <row r="223" spans="1:4">
      <c r="A223" s="446" t="s">
        <v>352</v>
      </c>
      <c r="B223" s="445">
        <v>5838</v>
      </c>
      <c r="C223" s="445">
        <v>6471</v>
      </c>
      <c r="D223" s="445">
        <v>6840</v>
      </c>
    </row>
    <row r="224" spans="1:4">
      <c r="A224" s="446" t="s">
        <v>351</v>
      </c>
      <c r="B224" s="445">
        <v>12435</v>
      </c>
      <c r="C224" s="445">
        <v>13982</v>
      </c>
      <c r="D224" s="445">
        <v>16408</v>
      </c>
    </row>
    <row r="225" spans="1:4">
      <c r="A225" s="446" t="s">
        <v>350</v>
      </c>
      <c r="B225" s="445">
        <v>7318</v>
      </c>
      <c r="C225" s="445">
        <v>7678</v>
      </c>
      <c r="D225" s="445">
        <v>7229</v>
      </c>
    </row>
    <row r="226" spans="1:4">
      <c r="A226" s="446" t="s">
        <v>349</v>
      </c>
      <c r="B226" s="445">
        <v>16371</v>
      </c>
      <c r="C226" s="445">
        <v>16211</v>
      </c>
      <c r="D226" s="445">
        <v>15296</v>
      </c>
    </row>
    <row r="227" spans="1:4">
      <c r="A227" s="446" t="s">
        <v>348</v>
      </c>
      <c r="B227" s="445">
        <v>8091</v>
      </c>
      <c r="C227" s="445">
        <v>8829</v>
      </c>
      <c r="D227" s="445">
        <v>9726</v>
      </c>
    </row>
    <row r="228" spans="1:4">
      <c r="A228" s="446" t="s">
        <v>347</v>
      </c>
      <c r="B228" s="445">
        <v>5235</v>
      </c>
      <c r="C228" s="445">
        <v>5267</v>
      </c>
      <c r="D228" s="445">
        <v>5015</v>
      </c>
    </row>
    <row r="229" spans="1:4">
      <c r="A229" s="446" t="s">
        <v>346</v>
      </c>
      <c r="B229" s="445">
        <v>2828</v>
      </c>
      <c r="C229" s="445">
        <v>2726</v>
      </c>
      <c r="D229" s="445">
        <v>2492</v>
      </c>
    </row>
    <row r="230" spans="1:4">
      <c r="A230" s="446" t="s">
        <v>345</v>
      </c>
      <c r="B230" s="445">
        <v>2769</v>
      </c>
      <c r="C230" s="445">
        <v>3064</v>
      </c>
      <c r="D230" s="445">
        <v>3009</v>
      </c>
    </row>
    <row r="231" spans="1:4">
      <c r="A231" s="446" t="s">
        <v>344</v>
      </c>
      <c r="B231" s="445">
        <v>13370</v>
      </c>
      <c r="C231" s="445">
        <v>13396</v>
      </c>
      <c r="D231" s="445">
        <v>12513</v>
      </c>
    </row>
    <row r="232" spans="1:4">
      <c r="A232" s="446" t="s">
        <v>343</v>
      </c>
      <c r="B232" s="445">
        <v>6933</v>
      </c>
      <c r="C232" s="445">
        <v>7801</v>
      </c>
      <c r="D232" s="445">
        <v>8094</v>
      </c>
    </row>
    <row r="233" spans="1:4">
      <c r="A233" s="446" t="s">
        <v>342</v>
      </c>
      <c r="B233" s="445">
        <v>13115</v>
      </c>
      <c r="C233" s="445">
        <v>13543</v>
      </c>
      <c r="D233" s="445">
        <v>13146</v>
      </c>
    </row>
    <row r="234" spans="1:4">
      <c r="A234" s="446" t="s">
        <v>341</v>
      </c>
      <c r="B234" s="445">
        <v>10958</v>
      </c>
      <c r="C234" s="445">
        <v>10946</v>
      </c>
      <c r="D234" s="445">
        <v>10619</v>
      </c>
    </row>
    <row r="235" spans="1:4">
      <c r="A235" s="446" t="s">
        <v>340</v>
      </c>
      <c r="B235" s="445">
        <v>15062</v>
      </c>
      <c r="C235" s="445">
        <v>14809</v>
      </c>
      <c r="D235" s="445">
        <v>13477</v>
      </c>
    </row>
    <row r="236" spans="1:4">
      <c r="A236" s="446" t="s">
        <v>339</v>
      </c>
      <c r="B236" s="445">
        <v>15836</v>
      </c>
      <c r="C236" s="445">
        <v>15729</v>
      </c>
      <c r="D236" s="445">
        <v>15099</v>
      </c>
    </row>
    <row r="237" spans="1:4">
      <c r="A237" s="446" t="s">
        <v>338</v>
      </c>
      <c r="B237" s="445">
        <v>3736</v>
      </c>
      <c r="C237" s="445">
        <v>3585</v>
      </c>
      <c r="D237" s="445">
        <v>3360</v>
      </c>
    </row>
    <row r="238" spans="1:4">
      <c r="A238" s="446" t="s">
        <v>337</v>
      </c>
      <c r="B238" s="445">
        <v>19105</v>
      </c>
      <c r="C238" s="445">
        <v>18340</v>
      </c>
      <c r="D238" s="445">
        <v>16518</v>
      </c>
    </row>
    <row r="239" spans="1:4">
      <c r="A239" s="446" t="s">
        <v>336</v>
      </c>
      <c r="B239" s="445">
        <v>3197</v>
      </c>
      <c r="C239" s="445">
        <v>3329</v>
      </c>
      <c r="D239" s="445">
        <v>2911</v>
      </c>
    </row>
    <row r="240" spans="1:4">
      <c r="A240" s="446" t="s">
        <v>335</v>
      </c>
      <c r="B240" s="445">
        <v>10607</v>
      </c>
      <c r="C240" s="445">
        <v>10464</v>
      </c>
      <c r="D240" s="445">
        <v>9964</v>
      </c>
    </row>
    <row r="241" spans="1:4">
      <c r="A241" s="446" t="s">
        <v>334</v>
      </c>
      <c r="B241" s="445">
        <v>4525</v>
      </c>
      <c r="C241" s="445">
        <v>4659</v>
      </c>
      <c r="D241" s="445">
        <v>4306</v>
      </c>
    </row>
    <row r="242" spans="1:4">
      <c r="A242" s="446" t="s">
        <v>333</v>
      </c>
      <c r="B242" s="445">
        <v>22627</v>
      </c>
      <c r="C242" s="445">
        <v>23318</v>
      </c>
      <c r="D242" s="445">
        <v>24031</v>
      </c>
    </row>
    <row r="243" spans="1:4">
      <c r="A243" s="446" t="s">
        <v>332</v>
      </c>
      <c r="B243" s="445">
        <v>6893</v>
      </c>
      <c r="C243" s="445">
        <v>7092</v>
      </c>
      <c r="D243" s="445">
        <v>6721</v>
      </c>
    </row>
    <row r="244" spans="1:4">
      <c r="A244" s="446" t="s">
        <v>331</v>
      </c>
      <c r="B244" s="445">
        <v>7612</v>
      </c>
      <c r="C244" s="445">
        <v>7787</v>
      </c>
      <c r="D244" s="445">
        <v>7597</v>
      </c>
    </row>
    <row r="245" spans="1:4">
      <c r="A245" s="446" t="s">
        <v>330</v>
      </c>
      <c r="B245" s="445">
        <v>6843</v>
      </c>
      <c r="C245" s="445">
        <v>6875</v>
      </c>
      <c r="D245" s="445">
        <v>6467</v>
      </c>
    </row>
    <row r="246" spans="1:4">
      <c r="A246" s="446" t="s">
        <v>329</v>
      </c>
      <c r="B246" s="445">
        <v>6858</v>
      </c>
      <c r="C246" s="445">
        <v>6642</v>
      </c>
      <c r="D246" s="445">
        <v>6330</v>
      </c>
    </row>
    <row r="247" spans="1:4">
      <c r="A247" s="446" t="s">
        <v>328</v>
      </c>
      <c r="B247" s="445">
        <v>18934</v>
      </c>
      <c r="C247" s="445">
        <v>18789</v>
      </c>
      <c r="D247" s="445">
        <v>17731</v>
      </c>
    </row>
    <row r="248" spans="1:4">
      <c r="A248" s="446" t="s">
        <v>327</v>
      </c>
      <c r="B248" s="445">
        <v>16573</v>
      </c>
      <c r="C248" s="445">
        <v>16826</v>
      </c>
      <c r="D248" s="445">
        <v>17793</v>
      </c>
    </row>
    <row r="249" spans="1:4">
      <c r="A249" s="446" t="s">
        <v>326</v>
      </c>
      <c r="B249" s="445">
        <v>6630</v>
      </c>
      <c r="C249" s="445">
        <v>6659</v>
      </c>
      <c r="D249" s="445">
        <v>6009</v>
      </c>
    </row>
    <row r="250" spans="1:4">
      <c r="A250" s="446" t="s">
        <v>325</v>
      </c>
      <c r="B250" s="445">
        <v>10462</v>
      </c>
      <c r="C250" s="445">
        <v>10301</v>
      </c>
      <c r="D250" s="445">
        <v>9465</v>
      </c>
    </row>
    <row r="251" spans="1:4">
      <c r="A251" s="446" t="s">
        <v>324</v>
      </c>
      <c r="B251" s="445">
        <v>4199</v>
      </c>
      <c r="C251" s="445">
        <v>4304</v>
      </c>
      <c r="D251" s="445">
        <v>4183</v>
      </c>
    </row>
    <row r="252" spans="1:4">
      <c r="A252" s="446" t="s">
        <v>323</v>
      </c>
      <c r="B252" s="445">
        <v>19351</v>
      </c>
      <c r="C252" s="445">
        <v>22311</v>
      </c>
      <c r="D252" s="445">
        <v>24938</v>
      </c>
    </row>
    <row r="253" spans="1:4">
      <c r="A253" s="446" t="s">
        <v>322</v>
      </c>
      <c r="B253" s="445">
        <v>32891</v>
      </c>
      <c r="C253" s="445">
        <v>31439</v>
      </c>
      <c r="D253" s="445">
        <v>29444</v>
      </c>
    </row>
    <row r="254" spans="1:4">
      <c r="A254" s="446" t="s">
        <v>321</v>
      </c>
      <c r="B254" s="445">
        <v>8664</v>
      </c>
      <c r="C254" s="445">
        <v>9079</v>
      </c>
      <c r="D254" s="445">
        <v>8979</v>
      </c>
    </row>
    <row r="255" spans="1:4">
      <c r="A255" s="446" t="s">
        <v>320</v>
      </c>
      <c r="B255" s="448">
        <v>7063</v>
      </c>
      <c r="C255" s="448">
        <v>7261</v>
      </c>
      <c r="D255" s="445">
        <v>7060</v>
      </c>
    </row>
    <row r="256" spans="1:4">
      <c r="A256" s="446" t="s">
        <v>319</v>
      </c>
      <c r="B256" s="445">
        <v>10247</v>
      </c>
      <c r="C256" s="445">
        <v>10302</v>
      </c>
      <c r="D256" s="445">
        <v>9587</v>
      </c>
    </row>
    <row r="257" spans="1:4">
      <c r="A257" s="446" t="s">
        <v>318</v>
      </c>
      <c r="B257" s="445">
        <v>9795</v>
      </c>
      <c r="C257" s="445">
        <v>12128</v>
      </c>
      <c r="D257" s="445">
        <v>15970</v>
      </c>
    </row>
    <row r="258" spans="1:4">
      <c r="A258" s="446" t="s">
        <v>317</v>
      </c>
      <c r="B258" s="445">
        <v>19372</v>
      </c>
      <c r="C258" s="445">
        <v>23093</v>
      </c>
      <c r="D258" s="445">
        <v>30646</v>
      </c>
    </row>
    <row r="259" spans="1:4">
      <c r="A259" s="446" t="s">
        <v>316</v>
      </c>
      <c r="B259" s="445">
        <v>11296</v>
      </c>
      <c r="C259" s="445">
        <v>11471</v>
      </c>
      <c r="D259" s="445">
        <v>10948</v>
      </c>
    </row>
    <row r="260" spans="1:4">
      <c r="A260" s="446" t="s">
        <v>315</v>
      </c>
      <c r="B260" s="445">
        <v>6106</v>
      </c>
      <c r="C260" s="445">
        <v>6122</v>
      </c>
      <c r="D260" s="445">
        <v>5729</v>
      </c>
    </row>
    <row r="261" spans="1:4">
      <c r="A261" s="446" t="s">
        <v>314</v>
      </c>
      <c r="B261" s="445">
        <v>2746</v>
      </c>
      <c r="C261" s="445">
        <v>2950</v>
      </c>
      <c r="D261" s="445">
        <v>2971</v>
      </c>
    </row>
    <row r="262" spans="1:4">
      <c r="A262" s="446" t="s">
        <v>313</v>
      </c>
      <c r="B262" s="445">
        <v>5144</v>
      </c>
      <c r="C262" s="445">
        <v>4929</v>
      </c>
      <c r="D262" s="445">
        <v>4624</v>
      </c>
    </row>
    <row r="263" spans="1:4">
      <c r="A263" s="446" t="s">
        <v>312</v>
      </c>
      <c r="B263" s="445">
        <v>8908</v>
      </c>
      <c r="C263" s="445">
        <v>9203</v>
      </c>
      <c r="D263" s="445">
        <v>8665</v>
      </c>
    </row>
    <row r="264" spans="1:4">
      <c r="A264" s="446" t="s">
        <v>311</v>
      </c>
      <c r="B264" s="445">
        <v>18264</v>
      </c>
      <c r="C264" s="445">
        <v>18005</v>
      </c>
      <c r="D264" s="445">
        <v>16513</v>
      </c>
    </row>
    <row r="265" spans="1:4">
      <c r="A265" s="446" t="s">
        <v>310</v>
      </c>
      <c r="B265" s="445">
        <v>25049</v>
      </c>
      <c r="C265" s="445">
        <v>24035</v>
      </c>
      <c r="D265" s="445">
        <v>24751</v>
      </c>
    </row>
    <row r="266" spans="1:4">
      <c r="A266" s="446" t="s">
        <v>309</v>
      </c>
      <c r="B266" s="445">
        <v>5929</v>
      </c>
      <c r="C266" s="445">
        <v>6259</v>
      </c>
      <c r="D266" s="445">
        <v>6585</v>
      </c>
    </row>
    <row r="267" spans="1:4">
      <c r="A267" s="446" t="s">
        <v>308</v>
      </c>
      <c r="B267" s="445">
        <v>4211</v>
      </c>
      <c r="C267" s="445">
        <v>4086</v>
      </c>
      <c r="D267" s="445">
        <v>4009</v>
      </c>
    </row>
    <row r="268" spans="1:4">
      <c r="A268" s="446" t="s">
        <v>307</v>
      </c>
      <c r="B268" s="445">
        <v>5022</v>
      </c>
      <c r="C268" s="445">
        <v>5026</v>
      </c>
      <c r="D268" s="445">
        <v>4741</v>
      </c>
    </row>
    <row r="269" spans="1:4">
      <c r="A269" s="446" t="s">
        <v>306</v>
      </c>
      <c r="B269" s="445">
        <v>11840</v>
      </c>
      <c r="C269" s="445">
        <v>12077</v>
      </c>
      <c r="D269" s="445">
        <v>11719</v>
      </c>
    </row>
    <row r="270" spans="1:4">
      <c r="A270" s="446" t="s">
        <v>305</v>
      </c>
      <c r="B270" s="445">
        <v>12652</v>
      </c>
      <c r="C270" s="445">
        <v>12291</v>
      </c>
      <c r="D270" s="445">
        <v>11347</v>
      </c>
    </row>
    <row r="271" spans="1:4">
      <c r="A271" s="446" t="s">
        <v>304</v>
      </c>
      <c r="B271" s="445">
        <v>11649</v>
      </c>
      <c r="C271" s="445">
        <v>11931</v>
      </c>
      <c r="D271" s="445">
        <v>11581</v>
      </c>
    </row>
    <row r="272" spans="1:4">
      <c r="A272" s="446" t="s">
        <v>303</v>
      </c>
      <c r="B272" s="445">
        <v>5964</v>
      </c>
      <c r="C272" s="445">
        <v>6147</v>
      </c>
      <c r="D272" s="445">
        <v>5883</v>
      </c>
    </row>
    <row r="273" spans="1:4">
      <c r="A273" s="446" t="s">
        <v>302</v>
      </c>
      <c r="B273" s="445">
        <v>18685</v>
      </c>
      <c r="C273" s="445">
        <v>17620</v>
      </c>
      <c r="D273" s="445">
        <v>16719</v>
      </c>
    </row>
    <row r="274" spans="1:4">
      <c r="A274" s="446" t="s">
        <v>301</v>
      </c>
      <c r="B274" s="445">
        <v>13349</v>
      </c>
      <c r="C274" s="445">
        <v>13749</v>
      </c>
      <c r="D274" s="445">
        <v>13151</v>
      </c>
    </row>
    <row r="275" spans="1:4">
      <c r="A275" s="446" t="s">
        <v>300</v>
      </c>
      <c r="B275" s="445">
        <v>5358</v>
      </c>
      <c r="C275" s="445">
        <v>5135</v>
      </c>
      <c r="D275" s="445">
        <v>4644</v>
      </c>
    </row>
    <row r="276" spans="1:4">
      <c r="A276" s="446" t="s">
        <v>16</v>
      </c>
      <c r="B276" s="445">
        <v>12080</v>
      </c>
      <c r="C276" s="445">
        <v>12356</v>
      </c>
      <c r="D276" s="445">
        <v>11704</v>
      </c>
    </row>
    <row r="277" spans="1:4">
      <c r="A277" s="446" t="s">
        <v>299</v>
      </c>
      <c r="B277" s="445">
        <v>4711</v>
      </c>
      <c r="C277" s="445">
        <v>4871</v>
      </c>
      <c r="D277" s="445">
        <v>4770</v>
      </c>
    </row>
    <row r="278" spans="1:4">
      <c r="A278" s="446" t="s">
        <v>298</v>
      </c>
      <c r="B278" s="445">
        <v>6936</v>
      </c>
      <c r="C278" s="445">
        <v>6667</v>
      </c>
      <c r="D278" s="445">
        <v>6164</v>
      </c>
    </row>
    <row r="279" spans="1:4">
      <c r="A279" s="446" t="s">
        <v>297</v>
      </c>
      <c r="B279" s="445">
        <v>6308</v>
      </c>
      <c r="C279" s="445">
        <v>8622</v>
      </c>
      <c r="D279" s="445">
        <v>9991</v>
      </c>
    </row>
    <row r="280" spans="1:4">
      <c r="A280" s="446" t="s">
        <v>296</v>
      </c>
      <c r="B280" s="447">
        <v>9459</v>
      </c>
      <c r="C280" s="447">
        <v>10922</v>
      </c>
      <c r="D280" s="447">
        <v>12886</v>
      </c>
    </row>
    <row r="281" spans="1:4">
      <c r="A281" s="446" t="s">
        <v>295</v>
      </c>
      <c r="B281" s="445">
        <v>23920</v>
      </c>
      <c r="C281" s="445">
        <v>23221</v>
      </c>
      <c r="D281" s="445">
        <v>22084</v>
      </c>
    </row>
    <row r="282" spans="1:4">
      <c r="A282" s="446" t="s">
        <v>294</v>
      </c>
      <c r="B282" s="445">
        <v>7681</v>
      </c>
      <c r="C282" s="445">
        <v>8044</v>
      </c>
      <c r="D282" s="445">
        <v>7972</v>
      </c>
    </row>
    <row r="283" spans="1:4">
      <c r="A283" s="446" t="s">
        <v>293</v>
      </c>
      <c r="B283" s="445">
        <v>10597</v>
      </c>
      <c r="C283" s="445">
        <v>10234</v>
      </c>
      <c r="D283" s="445">
        <v>9394</v>
      </c>
    </row>
    <row r="284" spans="1:4">
      <c r="A284" s="446" t="s">
        <v>292</v>
      </c>
      <c r="B284" s="445">
        <v>13056</v>
      </c>
      <c r="C284" s="445">
        <v>13644</v>
      </c>
      <c r="D284" s="445">
        <v>13450</v>
      </c>
    </row>
    <row r="285" spans="1:4">
      <c r="A285" s="446" t="s">
        <v>291</v>
      </c>
      <c r="B285" s="445">
        <v>6789</v>
      </c>
      <c r="C285" s="445">
        <v>6855</v>
      </c>
      <c r="D285" s="445">
        <v>6642</v>
      </c>
    </row>
    <row r="286" spans="1:4">
      <c r="A286" s="446" t="s">
        <v>290</v>
      </c>
      <c r="B286" s="445">
        <v>9038</v>
      </c>
      <c r="C286" s="445">
        <v>9787</v>
      </c>
      <c r="D286" s="445">
        <v>10631</v>
      </c>
    </row>
    <row r="287" spans="1:4">
      <c r="A287" s="446" t="s">
        <v>289</v>
      </c>
      <c r="B287" s="445">
        <v>34015</v>
      </c>
      <c r="C287" s="445">
        <v>34131</v>
      </c>
      <c r="D287" s="445">
        <v>33223</v>
      </c>
    </row>
    <row r="288" spans="1:4">
      <c r="A288" s="446" t="s">
        <v>288</v>
      </c>
      <c r="B288" s="445">
        <v>5009</v>
      </c>
      <c r="C288" s="445">
        <v>5504</v>
      </c>
      <c r="D288" s="445">
        <v>5428</v>
      </c>
    </row>
    <row r="289" spans="1:4">
      <c r="A289" s="446" t="s">
        <v>287</v>
      </c>
      <c r="B289" s="445">
        <v>21646</v>
      </c>
      <c r="C289" s="445">
        <v>21843</v>
      </c>
      <c r="D289" s="445">
        <v>20835</v>
      </c>
    </row>
    <row r="290" spans="1:4">
      <c r="A290" s="446" t="s">
        <v>286</v>
      </c>
      <c r="B290" s="445">
        <v>9098</v>
      </c>
      <c r="C290" s="445">
        <v>9367</v>
      </c>
      <c r="D290" s="445">
        <v>8964</v>
      </c>
    </row>
    <row r="291" spans="1:4">
      <c r="A291" s="446" t="s">
        <v>285</v>
      </c>
      <c r="B291" s="445">
        <v>4946</v>
      </c>
      <c r="C291" s="445">
        <v>4752</v>
      </c>
      <c r="D291" s="445">
        <v>4466</v>
      </c>
    </row>
    <row r="292" spans="1:4">
      <c r="A292" s="446" t="s">
        <v>284</v>
      </c>
      <c r="B292" s="445">
        <v>18106</v>
      </c>
      <c r="C292" s="445">
        <v>18600</v>
      </c>
      <c r="D292" s="445">
        <v>20135</v>
      </c>
    </row>
    <row r="293" spans="1:4">
      <c r="A293" s="446" t="s">
        <v>283</v>
      </c>
      <c r="B293" s="445">
        <v>4254</v>
      </c>
      <c r="C293" s="445">
        <v>4678</v>
      </c>
      <c r="D293" s="445">
        <v>5019</v>
      </c>
    </row>
    <row r="294" spans="1:4">
      <c r="A294" s="446" t="s">
        <v>282</v>
      </c>
      <c r="B294" s="445">
        <v>6373</v>
      </c>
      <c r="C294" s="445">
        <v>10023</v>
      </c>
      <c r="D294" s="445">
        <v>15079</v>
      </c>
    </row>
    <row r="295" spans="1:4">
      <c r="A295" s="446" t="s">
        <v>281</v>
      </c>
      <c r="B295" s="445">
        <v>7820</v>
      </c>
      <c r="C295" s="445">
        <v>7775</v>
      </c>
      <c r="D295" s="445">
        <v>7259</v>
      </c>
    </row>
    <row r="296" spans="1:4">
      <c r="A296" s="446" t="s">
        <v>280</v>
      </c>
      <c r="B296" s="445">
        <v>2896</v>
      </c>
      <c r="C296" s="445">
        <v>2826</v>
      </c>
      <c r="D296" s="445">
        <v>2517</v>
      </c>
    </row>
    <row r="297" spans="1:4">
      <c r="A297" s="446" t="s">
        <v>279</v>
      </c>
      <c r="B297" s="445">
        <v>1781</v>
      </c>
      <c r="C297" s="445">
        <v>1647</v>
      </c>
      <c r="D297" s="445">
        <v>1840</v>
      </c>
    </row>
    <row r="298" spans="1:4">
      <c r="A298" s="446" t="s">
        <v>278</v>
      </c>
      <c r="B298" s="445">
        <v>4958</v>
      </c>
      <c r="C298" s="445">
        <v>4877</v>
      </c>
      <c r="D298" s="445">
        <v>4384</v>
      </c>
    </row>
    <row r="299" spans="1:4">
      <c r="A299" s="446" t="s">
        <v>277</v>
      </c>
      <c r="B299" s="445">
        <v>1041</v>
      </c>
      <c r="C299" s="445">
        <v>1441</v>
      </c>
      <c r="D299" s="445">
        <v>1786</v>
      </c>
    </row>
    <row r="300" spans="1:4">
      <c r="A300" s="446" t="s">
        <v>276</v>
      </c>
      <c r="B300" s="445">
        <v>3343</v>
      </c>
      <c r="C300" s="445">
        <v>3273</v>
      </c>
      <c r="D300" s="445">
        <v>3087</v>
      </c>
    </row>
    <row r="301" spans="1:4">
      <c r="A301" s="446" t="s">
        <v>275</v>
      </c>
      <c r="B301" s="445">
        <v>8258</v>
      </c>
      <c r="C301" s="445">
        <v>8030</v>
      </c>
      <c r="D301" s="445">
        <v>7493</v>
      </c>
    </row>
    <row r="302" spans="1:4">
      <c r="A302" s="446" t="s">
        <v>274</v>
      </c>
      <c r="B302" s="445">
        <v>7454</v>
      </c>
      <c r="C302" s="445">
        <v>7496</v>
      </c>
      <c r="D302" s="445">
        <v>7157</v>
      </c>
    </row>
  </sheetData>
  <mergeCells count="2">
    <mergeCell ref="A28:D28"/>
    <mergeCell ref="A3:D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9E75F-F42D-405F-82DF-0BBC701173F1}">
  <sheetPr codeName="Munka37"/>
  <dimension ref="A1:J34"/>
  <sheetViews>
    <sheetView zoomScaleNormal="100" workbookViewId="0"/>
  </sheetViews>
  <sheetFormatPr defaultRowHeight="11.25"/>
  <cols>
    <col min="1" max="1" width="21.5703125" style="460" customWidth="1"/>
    <col min="2" max="10" width="12" style="460" customWidth="1"/>
    <col min="11" max="16384" width="9.140625" style="460"/>
  </cols>
  <sheetData>
    <row r="1" spans="1:10" s="473" customFormat="1" ht="14.1" customHeight="1">
      <c r="A1" s="476" t="s">
        <v>578</v>
      </c>
      <c r="B1" s="475"/>
      <c r="C1" s="475"/>
      <c r="D1" s="475"/>
      <c r="E1" s="475"/>
      <c r="F1" s="474"/>
      <c r="G1" s="474"/>
      <c r="H1" s="474"/>
      <c r="I1" s="474"/>
      <c r="J1" s="474"/>
    </row>
    <row r="2" spans="1:10" s="462" customFormat="1" ht="23.25" customHeight="1">
      <c r="A2" s="471" t="s">
        <v>37</v>
      </c>
      <c r="B2" s="471" t="s">
        <v>577</v>
      </c>
      <c r="C2" s="471" t="s">
        <v>576</v>
      </c>
      <c r="D2" s="472" t="s">
        <v>575</v>
      </c>
      <c r="E2" s="472" t="s">
        <v>574</v>
      </c>
      <c r="F2" s="472" t="s">
        <v>573</v>
      </c>
      <c r="G2" s="472" t="s">
        <v>572</v>
      </c>
      <c r="H2" s="472" t="s">
        <v>571</v>
      </c>
      <c r="I2" s="472" t="s">
        <v>570</v>
      </c>
      <c r="J2" s="471" t="s">
        <v>0</v>
      </c>
    </row>
    <row r="3" spans="1:10" s="469" customFormat="1" ht="15" customHeight="1">
      <c r="A3" s="469" t="s">
        <v>44</v>
      </c>
      <c r="B3" s="470" t="s">
        <v>29</v>
      </c>
      <c r="C3" s="470" t="s">
        <v>29</v>
      </c>
      <c r="D3" s="470" t="s">
        <v>29</v>
      </c>
      <c r="E3" s="470" t="s">
        <v>29</v>
      </c>
      <c r="F3" s="470" t="s">
        <v>29</v>
      </c>
      <c r="G3" s="470" t="s">
        <v>29</v>
      </c>
      <c r="H3" s="470" t="s">
        <v>29</v>
      </c>
      <c r="I3" s="470">
        <v>1</v>
      </c>
      <c r="J3" s="470">
        <v>1</v>
      </c>
    </row>
    <row r="4" spans="1:10" ht="11.1" customHeight="1">
      <c r="A4" s="462" t="s">
        <v>28</v>
      </c>
      <c r="B4" s="463">
        <v>6</v>
      </c>
      <c r="C4" s="463">
        <v>13</v>
      </c>
      <c r="D4" s="463">
        <v>40</v>
      </c>
      <c r="E4" s="463">
        <v>63</v>
      </c>
      <c r="F4" s="463">
        <v>30</v>
      </c>
      <c r="G4" s="463">
        <v>34</v>
      </c>
      <c r="H4" s="463">
        <v>1</v>
      </c>
      <c r="I4" s="463" t="s">
        <v>29</v>
      </c>
      <c r="J4" s="463">
        <v>187</v>
      </c>
    </row>
    <row r="5" spans="1:10" ht="11.1" customHeight="1">
      <c r="A5" s="467" t="s">
        <v>27</v>
      </c>
      <c r="B5" s="465">
        <v>6</v>
      </c>
      <c r="C5" s="465">
        <v>13</v>
      </c>
      <c r="D5" s="465">
        <v>40</v>
      </c>
      <c r="E5" s="465">
        <v>63</v>
      </c>
      <c r="F5" s="465">
        <v>30</v>
      </c>
      <c r="G5" s="465">
        <v>34</v>
      </c>
      <c r="H5" s="465">
        <v>1</v>
      </c>
      <c r="I5" s="465">
        <v>1</v>
      </c>
      <c r="J5" s="465">
        <v>188</v>
      </c>
    </row>
    <row r="6" spans="1:10" ht="11.1" customHeight="1">
      <c r="A6" s="462" t="s">
        <v>26</v>
      </c>
      <c r="B6" s="463">
        <v>5</v>
      </c>
      <c r="C6" s="463">
        <v>17</v>
      </c>
      <c r="D6" s="463">
        <v>34</v>
      </c>
      <c r="E6" s="463">
        <v>39</v>
      </c>
      <c r="F6" s="463">
        <v>8</v>
      </c>
      <c r="G6" s="463">
        <v>4</v>
      </c>
      <c r="H6" s="463" t="s">
        <v>29</v>
      </c>
      <c r="I6" s="463">
        <v>1</v>
      </c>
      <c r="J6" s="463">
        <v>108</v>
      </c>
    </row>
    <row r="7" spans="1:10" ht="11.1" customHeight="1">
      <c r="A7" s="462" t="s">
        <v>25</v>
      </c>
      <c r="B7" s="463">
        <v>6</v>
      </c>
      <c r="C7" s="463">
        <v>15</v>
      </c>
      <c r="D7" s="463">
        <v>22</v>
      </c>
      <c r="E7" s="463">
        <v>22</v>
      </c>
      <c r="F7" s="463">
        <v>5</v>
      </c>
      <c r="G7" s="463">
        <v>5</v>
      </c>
      <c r="H7" s="463">
        <v>1</v>
      </c>
      <c r="I7" s="463" t="s">
        <v>29</v>
      </c>
      <c r="J7" s="463">
        <v>76</v>
      </c>
    </row>
    <row r="8" spans="1:10" ht="11.1" customHeight="1">
      <c r="A8" s="462" t="s">
        <v>24</v>
      </c>
      <c r="B8" s="463">
        <v>101</v>
      </c>
      <c r="C8" s="463">
        <v>56</v>
      </c>
      <c r="D8" s="463">
        <v>35</v>
      </c>
      <c r="E8" s="463">
        <v>15</v>
      </c>
      <c r="F8" s="463">
        <v>4</v>
      </c>
      <c r="G8" s="463">
        <v>5</v>
      </c>
      <c r="H8" s="463">
        <v>1</v>
      </c>
      <c r="I8" s="463" t="s">
        <v>29</v>
      </c>
      <c r="J8" s="463">
        <v>217</v>
      </c>
    </row>
    <row r="9" spans="1:10" ht="11.1" customHeight="1">
      <c r="A9" s="468" t="s">
        <v>23</v>
      </c>
      <c r="B9" s="465">
        <v>112</v>
      </c>
      <c r="C9" s="465">
        <v>88</v>
      </c>
      <c r="D9" s="465">
        <v>91</v>
      </c>
      <c r="E9" s="465">
        <v>76</v>
      </c>
      <c r="F9" s="465">
        <v>17</v>
      </c>
      <c r="G9" s="465">
        <v>14</v>
      </c>
      <c r="H9" s="465">
        <v>2</v>
      </c>
      <c r="I9" s="465">
        <v>1</v>
      </c>
      <c r="J9" s="465">
        <v>401</v>
      </c>
    </row>
    <row r="10" spans="1:10" ht="11.1" customHeight="1">
      <c r="A10" s="462" t="s">
        <v>22</v>
      </c>
      <c r="B10" s="463">
        <v>55</v>
      </c>
      <c r="C10" s="463">
        <v>45</v>
      </c>
      <c r="D10" s="463">
        <v>49</v>
      </c>
      <c r="E10" s="463">
        <v>26</v>
      </c>
      <c r="F10" s="463">
        <v>2</v>
      </c>
      <c r="G10" s="463">
        <v>3</v>
      </c>
      <c r="H10" s="463">
        <v>1</v>
      </c>
      <c r="I10" s="463">
        <v>1</v>
      </c>
      <c r="J10" s="463">
        <v>182</v>
      </c>
    </row>
    <row r="11" spans="1:10" ht="11.1" customHeight="1">
      <c r="A11" s="462" t="s">
        <v>21</v>
      </c>
      <c r="B11" s="463">
        <v>131</v>
      </c>
      <c r="C11" s="463">
        <v>54</v>
      </c>
      <c r="D11" s="463">
        <v>16</v>
      </c>
      <c r="E11" s="463">
        <v>9</v>
      </c>
      <c r="F11" s="463">
        <v>1</v>
      </c>
      <c r="G11" s="463">
        <v>4</v>
      </c>
      <c r="H11" s="463">
        <v>1</v>
      </c>
      <c r="I11" s="463" t="s">
        <v>29</v>
      </c>
      <c r="J11" s="463">
        <v>216</v>
      </c>
    </row>
    <row r="12" spans="1:10" ht="11.1" customHeight="1">
      <c r="A12" s="462" t="s">
        <v>20</v>
      </c>
      <c r="B12" s="463">
        <v>157</v>
      </c>
      <c r="C12" s="463">
        <v>57</v>
      </c>
      <c r="D12" s="463">
        <v>30</v>
      </c>
      <c r="E12" s="463">
        <v>8</v>
      </c>
      <c r="F12" s="463">
        <v>2</v>
      </c>
      <c r="G12" s="463">
        <v>1</v>
      </c>
      <c r="H12" s="463">
        <v>2</v>
      </c>
      <c r="I12" s="463" t="s">
        <v>29</v>
      </c>
      <c r="J12" s="463">
        <v>257</v>
      </c>
    </row>
    <row r="13" spans="1:10" ht="11.1" customHeight="1">
      <c r="A13" s="468" t="s">
        <v>19</v>
      </c>
      <c r="B13" s="465">
        <v>343</v>
      </c>
      <c r="C13" s="465">
        <v>156</v>
      </c>
      <c r="D13" s="465">
        <v>95</v>
      </c>
      <c r="E13" s="465">
        <v>43</v>
      </c>
      <c r="F13" s="465">
        <v>5</v>
      </c>
      <c r="G13" s="465">
        <v>8</v>
      </c>
      <c r="H13" s="465">
        <v>4</v>
      </c>
      <c r="I13" s="465">
        <v>1</v>
      </c>
      <c r="J13" s="465">
        <v>655</v>
      </c>
    </row>
    <row r="14" spans="1:10" ht="11.1" customHeight="1">
      <c r="A14" s="462" t="s">
        <v>18</v>
      </c>
      <c r="B14" s="463">
        <v>206</v>
      </c>
      <c r="C14" s="463">
        <v>48</v>
      </c>
      <c r="D14" s="463">
        <v>26</v>
      </c>
      <c r="E14" s="463">
        <v>14</v>
      </c>
      <c r="F14" s="463">
        <v>3</v>
      </c>
      <c r="G14" s="463">
        <v>3</v>
      </c>
      <c r="H14" s="463" t="s">
        <v>29</v>
      </c>
      <c r="I14" s="463">
        <v>1</v>
      </c>
      <c r="J14" s="463">
        <v>301</v>
      </c>
    </row>
    <row r="15" spans="1:10" ht="11.1" customHeight="1">
      <c r="A15" s="462" t="s">
        <v>17</v>
      </c>
      <c r="B15" s="463">
        <v>113</v>
      </c>
      <c r="C15" s="463">
        <v>64</v>
      </c>
      <c r="D15" s="463">
        <v>44</v>
      </c>
      <c r="E15" s="463">
        <v>16</v>
      </c>
      <c r="F15" s="463">
        <v>3</v>
      </c>
      <c r="G15" s="463">
        <v>4</v>
      </c>
      <c r="H15" s="463">
        <v>1</v>
      </c>
      <c r="I15" s="463" t="s">
        <v>29</v>
      </c>
      <c r="J15" s="463">
        <v>245</v>
      </c>
    </row>
    <row r="16" spans="1:10" ht="11.1" customHeight="1">
      <c r="A16" s="462" t="s">
        <v>16</v>
      </c>
      <c r="B16" s="463">
        <v>31</v>
      </c>
      <c r="C16" s="463">
        <v>28</v>
      </c>
      <c r="D16" s="463">
        <v>25</v>
      </c>
      <c r="E16" s="463">
        <v>17</v>
      </c>
      <c r="F16" s="463">
        <v>3</v>
      </c>
      <c r="G16" s="463">
        <v>5</v>
      </c>
      <c r="H16" s="463" t="s">
        <v>29</v>
      </c>
      <c r="I16" s="463" t="s">
        <v>29</v>
      </c>
      <c r="J16" s="463">
        <v>109</v>
      </c>
    </row>
    <row r="17" spans="1:10" ht="11.1" customHeight="1">
      <c r="A17" s="468" t="s">
        <v>15</v>
      </c>
      <c r="B17" s="465">
        <v>350</v>
      </c>
      <c r="C17" s="465">
        <v>140</v>
      </c>
      <c r="D17" s="465">
        <v>95</v>
      </c>
      <c r="E17" s="465">
        <v>47</v>
      </c>
      <c r="F17" s="465">
        <v>9</v>
      </c>
      <c r="G17" s="465">
        <v>12</v>
      </c>
      <c r="H17" s="465">
        <v>1</v>
      </c>
      <c r="I17" s="465">
        <v>1</v>
      </c>
      <c r="J17" s="465">
        <v>655</v>
      </c>
    </row>
    <row r="18" spans="1:10" ht="11.1" customHeight="1">
      <c r="A18" s="467" t="s">
        <v>14</v>
      </c>
      <c r="B18" s="465">
        <v>805</v>
      </c>
      <c r="C18" s="465">
        <v>384</v>
      </c>
      <c r="D18" s="465">
        <v>281</v>
      </c>
      <c r="E18" s="465">
        <v>166</v>
      </c>
      <c r="F18" s="465">
        <v>31</v>
      </c>
      <c r="G18" s="465">
        <v>34</v>
      </c>
      <c r="H18" s="465">
        <v>7</v>
      </c>
      <c r="I18" s="465">
        <v>3</v>
      </c>
      <c r="J18" s="465">
        <v>1711</v>
      </c>
    </row>
    <row r="19" spans="1:10" ht="11.1" customHeight="1">
      <c r="A19" s="462" t="s">
        <v>13</v>
      </c>
      <c r="B19" s="463">
        <v>138</v>
      </c>
      <c r="C19" s="463">
        <v>84</v>
      </c>
      <c r="D19" s="463">
        <v>76</v>
      </c>
      <c r="E19" s="463">
        <v>42</v>
      </c>
      <c r="F19" s="463">
        <v>9</v>
      </c>
      <c r="G19" s="463">
        <v>8</v>
      </c>
      <c r="H19" s="463" t="s">
        <v>29</v>
      </c>
      <c r="I19" s="463">
        <v>1</v>
      </c>
      <c r="J19" s="463">
        <v>358</v>
      </c>
    </row>
    <row r="20" spans="1:10" ht="11.1" customHeight="1">
      <c r="A20" s="462" t="s">
        <v>12</v>
      </c>
      <c r="B20" s="463">
        <v>14</v>
      </c>
      <c r="C20" s="463">
        <v>26</v>
      </c>
      <c r="D20" s="463">
        <v>38</v>
      </c>
      <c r="E20" s="463">
        <v>37</v>
      </c>
      <c r="F20" s="463">
        <v>2</v>
      </c>
      <c r="G20" s="463">
        <v>3</v>
      </c>
      <c r="H20" s="463">
        <v>1</v>
      </c>
      <c r="I20" s="463" t="s">
        <v>29</v>
      </c>
      <c r="J20" s="463">
        <v>121</v>
      </c>
    </row>
    <row r="21" spans="1:10" ht="11.1" customHeight="1">
      <c r="A21" s="462" t="s">
        <v>11</v>
      </c>
      <c r="B21" s="463">
        <v>32</v>
      </c>
      <c r="C21" s="463">
        <v>45</v>
      </c>
      <c r="D21" s="463">
        <v>37</v>
      </c>
      <c r="E21" s="463">
        <v>12</v>
      </c>
      <c r="F21" s="463">
        <v>2</v>
      </c>
      <c r="G21" s="463">
        <v>3</v>
      </c>
      <c r="H21" s="463" t="s">
        <v>29</v>
      </c>
      <c r="I21" s="463" t="s">
        <v>29</v>
      </c>
      <c r="J21" s="463">
        <v>131</v>
      </c>
    </row>
    <row r="22" spans="1:10" ht="11.1" customHeight="1">
      <c r="A22" s="468" t="s">
        <v>10</v>
      </c>
      <c r="B22" s="465">
        <v>184</v>
      </c>
      <c r="C22" s="465">
        <v>155</v>
      </c>
      <c r="D22" s="465">
        <v>151</v>
      </c>
      <c r="E22" s="465">
        <v>91</v>
      </c>
      <c r="F22" s="465">
        <v>13</v>
      </c>
      <c r="G22" s="465">
        <v>14</v>
      </c>
      <c r="H22" s="465">
        <v>1</v>
      </c>
      <c r="I22" s="465">
        <v>1</v>
      </c>
      <c r="J22" s="465">
        <v>610</v>
      </c>
    </row>
    <row r="23" spans="1:10" ht="11.1" customHeight="1">
      <c r="A23" s="462" t="s">
        <v>9</v>
      </c>
      <c r="B23" s="463">
        <v>5</v>
      </c>
      <c r="C23" s="463">
        <v>15</v>
      </c>
      <c r="D23" s="463">
        <v>19</v>
      </c>
      <c r="E23" s="463">
        <v>22</v>
      </c>
      <c r="F23" s="463">
        <v>12</v>
      </c>
      <c r="G23" s="463">
        <v>8</v>
      </c>
      <c r="H23" s="463" t="s">
        <v>29</v>
      </c>
      <c r="I23" s="463">
        <v>1</v>
      </c>
      <c r="J23" s="463">
        <v>82</v>
      </c>
    </row>
    <row r="24" spans="1:10" ht="11.1" customHeight="1">
      <c r="A24" s="462" t="s">
        <v>8</v>
      </c>
      <c r="B24" s="463">
        <v>5</v>
      </c>
      <c r="C24" s="463">
        <v>9</v>
      </c>
      <c r="D24" s="463">
        <v>23</v>
      </c>
      <c r="E24" s="463">
        <v>19</v>
      </c>
      <c r="F24" s="463">
        <v>14</v>
      </c>
      <c r="G24" s="463">
        <v>7</v>
      </c>
      <c r="H24" s="463">
        <v>1</v>
      </c>
      <c r="I24" s="463" t="s">
        <v>29</v>
      </c>
      <c r="J24" s="463">
        <v>78</v>
      </c>
    </row>
    <row r="25" spans="1:10" ht="11.1" customHeight="1">
      <c r="A25" s="462" t="s">
        <v>7</v>
      </c>
      <c r="B25" s="463">
        <v>37</v>
      </c>
      <c r="C25" s="463">
        <v>61</v>
      </c>
      <c r="D25" s="463">
        <v>60</v>
      </c>
      <c r="E25" s="463">
        <v>55</v>
      </c>
      <c r="F25" s="463">
        <v>9</v>
      </c>
      <c r="G25" s="463">
        <v>6</v>
      </c>
      <c r="H25" s="463" t="s">
        <v>29</v>
      </c>
      <c r="I25" s="463">
        <v>1</v>
      </c>
      <c r="J25" s="463">
        <v>229</v>
      </c>
    </row>
    <row r="26" spans="1:10" ht="11.1" customHeight="1">
      <c r="A26" s="468" t="s">
        <v>6</v>
      </c>
      <c r="B26" s="465">
        <v>47</v>
      </c>
      <c r="C26" s="465">
        <v>85</v>
      </c>
      <c r="D26" s="465">
        <v>102</v>
      </c>
      <c r="E26" s="465">
        <v>96</v>
      </c>
      <c r="F26" s="465">
        <v>35</v>
      </c>
      <c r="G26" s="465">
        <v>21</v>
      </c>
      <c r="H26" s="465">
        <v>1</v>
      </c>
      <c r="I26" s="465">
        <v>2</v>
      </c>
      <c r="J26" s="465">
        <v>389</v>
      </c>
    </row>
    <row r="27" spans="1:10" ht="11.1" customHeight="1">
      <c r="A27" s="462" t="s">
        <v>5</v>
      </c>
      <c r="B27" s="463">
        <v>9</v>
      </c>
      <c r="C27" s="463">
        <v>17</v>
      </c>
      <c r="D27" s="463">
        <v>35</v>
      </c>
      <c r="E27" s="463">
        <v>38</v>
      </c>
      <c r="F27" s="463">
        <v>11</v>
      </c>
      <c r="G27" s="463">
        <v>8</v>
      </c>
      <c r="H27" s="463" t="s">
        <v>29</v>
      </c>
      <c r="I27" s="463">
        <v>1</v>
      </c>
      <c r="J27" s="463">
        <v>119</v>
      </c>
    </row>
    <row r="28" spans="1:10" ht="11.1" customHeight="1">
      <c r="A28" s="462" t="s">
        <v>4</v>
      </c>
      <c r="B28" s="463">
        <v>7</v>
      </c>
      <c r="C28" s="463">
        <v>10</v>
      </c>
      <c r="D28" s="463">
        <v>19</v>
      </c>
      <c r="E28" s="463">
        <v>18</v>
      </c>
      <c r="F28" s="463">
        <v>13</v>
      </c>
      <c r="G28" s="463">
        <v>7</v>
      </c>
      <c r="H28" s="463">
        <v>1</v>
      </c>
      <c r="I28" s="463" t="s">
        <v>29</v>
      </c>
      <c r="J28" s="463">
        <v>75</v>
      </c>
    </row>
    <row r="29" spans="1:10" ht="11.1" customHeight="1">
      <c r="A29" s="462" t="s">
        <v>3</v>
      </c>
      <c r="B29" s="463">
        <v>4</v>
      </c>
      <c r="C29" s="463">
        <v>10</v>
      </c>
      <c r="D29" s="463">
        <v>12</v>
      </c>
      <c r="E29" s="463">
        <v>24</v>
      </c>
      <c r="F29" s="463">
        <v>5</v>
      </c>
      <c r="G29" s="463">
        <v>4</v>
      </c>
      <c r="H29" s="463" t="s">
        <v>29</v>
      </c>
      <c r="I29" s="463">
        <v>1</v>
      </c>
      <c r="J29" s="463">
        <v>60</v>
      </c>
    </row>
    <row r="30" spans="1:10" ht="11.1" customHeight="1">
      <c r="A30" s="468" t="s">
        <v>2</v>
      </c>
      <c r="B30" s="465">
        <v>20</v>
      </c>
      <c r="C30" s="465">
        <v>37</v>
      </c>
      <c r="D30" s="465">
        <v>66</v>
      </c>
      <c r="E30" s="465">
        <v>80</v>
      </c>
      <c r="F30" s="465">
        <v>29</v>
      </c>
      <c r="G30" s="465">
        <v>19</v>
      </c>
      <c r="H30" s="465">
        <v>1</v>
      </c>
      <c r="I30" s="465">
        <v>2</v>
      </c>
      <c r="J30" s="465">
        <v>254</v>
      </c>
    </row>
    <row r="31" spans="1:10" ht="11.1" customHeight="1">
      <c r="A31" s="467" t="s">
        <v>1</v>
      </c>
      <c r="B31" s="465">
        <v>251</v>
      </c>
      <c r="C31" s="465">
        <v>277</v>
      </c>
      <c r="D31" s="465">
        <v>319</v>
      </c>
      <c r="E31" s="465">
        <v>267</v>
      </c>
      <c r="F31" s="465">
        <v>77</v>
      </c>
      <c r="G31" s="465">
        <v>54</v>
      </c>
      <c r="H31" s="465">
        <v>3</v>
      </c>
      <c r="I31" s="465">
        <v>5</v>
      </c>
      <c r="J31" s="465">
        <v>1253</v>
      </c>
    </row>
    <row r="32" spans="1:10" ht="11.1" customHeight="1">
      <c r="A32" s="466" t="s">
        <v>0</v>
      </c>
      <c r="B32" s="465">
        <v>1062</v>
      </c>
      <c r="C32" s="465">
        <v>674</v>
      </c>
      <c r="D32" s="465">
        <v>640</v>
      </c>
      <c r="E32" s="465">
        <v>496</v>
      </c>
      <c r="F32" s="465">
        <v>138</v>
      </c>
      <c r="G32" s="465">
        <v>122</v>
      </c>
      <c r="H32" s="465">
        <v>11</v>
      </c>
      <c r="I32" s="465">
        <v>9</v>
      </c>
      <c r="J32" s="465">
        <v>3152</v>
      </c>
    </row>
    <row r="33" spans="1:10" ht="11.1" customHeight="1">
      <c r="A33" s="464" t="s">
        <v>569</v>
      </c>
      <c r="B33" s="463" t="s">
        <v>29</v>
      </c>
      <c r="C33" s="463" t="s">
        <v>29</v>
      </c>
      <c r="D33" s="463">
        <v>4</v>
      </c>
      <c r="E33" s="463">
        <v>58</v>
      </c>
      <c r="F33" s="463">
        <v>96</v>
      </c>
      <c r="G33" s="463">
        <v>120</v>
      </c>
      <c r="H33" s="463">
        <v>11</v>
      </c>
      <c r="I33" s="463">
        <v>8</v>
      </c>
      <c r="J33" s="463">
        <v>297</v>
      </c>
    </row>
    <row r="34" spans="1:10" ht="11.1" customHeight="1">
      <c r="A34" s="462" t="s">
        <v>34</v>
      </c>
      <c r="B34" s="461">
        <v>1062</v>
      </c>
      <c r="C34" s="461">
        <v>674</v>
      </c>
      <c r="D34" s="461">
        <v>636</v>
      </c>
      <c r="E34" s="461">
        <v>438</v>
      </c>
      <c r="F34" s="461">
        <v>42</v>
      </c>
      <c r="G34" s="461">
        <v>2</v>
      </c>
      <c r="H34" s="461" t="s">
        <v>29</v>
      </c>
      <c r="I34" s="461" t="s">
        <v>29</v>
      </c>
      <c r="J34" s="461">
        <v>2854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EF31F-71F1-4676-A2E2-FECA7FBB78E1}">
  <sheetPr codeName="Munka38"/>
  <dimension ref="A1:J34"/>
  <sheetViews>
    <sheetView zoomScaleNormal="100" workbookViewId="0"/>
  </sheetViews>
  <sheetFormatPr defaultRowHeight="11.25"/>
  <cols>
    <col min="1" max="1" width="21.7109375" style="460" customWidth="1"/>
    <col min="2" max="10" width="12" style="460" customWidth="1"/>
    <col min="11" max="16384" width="9.140625" style="460"/>
  </cols>
  <sheetData>
    <row r="1" spans="1:10" s="473" customFormat="1" ht="26.25" customHeight="1">
      <c r="A1" s="476" t="s">
        <v>579</v>
      </c>
      <c r="B1" s="476"/>
      <c r="C1" s="476"/>
      <c r="D1" s="476"/>
      <c r="E1" s="476"/>
      <c r="F1" s="476"/>
      <c r="G1" s="476"/>
      <c r="H1" s="476"/>
      <c r="I1" s="476"/>
      <c r="J1" s="476"/>
    </row>
    <row r="2" spans="1:10" s="477" customFormat="1" ht="21.75" customHeight="1">
      <c r="A2" s="471" t="s">
        <v>37</v>
      </c>
      <c r="B2" s="471" t="s">
        <v>577</v>
      </c>
      <c r="C2" s="471" t="s">
        <v>576</v>
      </c>
      <c r="D2" s="472" t="s">
        <v>575</v>
      </c>
      <c r="E2" s="472" t="s">
        <v>574</v>
      </c>
      <c r="F2" s="472" t="s">
        <v>573</v>
      </c>
      <c r="G2" s="472" t="s">
        <v>572</v>
      </c>
      <c r="H2" s="472" t="s">
        <v>571</v>
      </c>
      <c r="I2" s="472" t="s">
        <v>570</v>
      </c>
      <c r="J2" s="471" t="s">
        <v>0</v>
      </c>
    </row>
    <row r="3" spans="1:10" s="473" customFormat="1" ht="12" customHeight="1">
      <c r="A3" s="469" t="s">
        <v>44</v>
      </c>
      <c r="B3" s="470" t="s">
        <v>29</v>
      </c>
      <c r="C3" s="470" t="s">
        <v>29</v>
      </c>
      <c r="D3" s="470" t="s">
        <v>29</v>
      </c>
      <c r="E3" s="470" t="s">
        <v>29</v>
      </c>
      <c r="F3" s="470" t="s">
        <v>29</v>
      </c>
      <c r="G3" s="470" t="s">
        <v>29</v>
      </c>
      <c r="H3" s="470" t="s">
        <v>29</v>
      </c>
      <c r="I3" s="470">
        <v>1702297</v>
      </c>
      <c r="J3" s="470">
        <v>1702297</v>
      </c>
    </row>
    <row r="4" spans="1:10" ht="12" customHeight="1">
      <c r="A4" s="462" t="s">
        <v>28</v>
      </c>
      <c r="B4" s="463">
        <v>2046</v>
      </c>
      <c r="C4" s="463">
        <v>10176</v>
      </c>
      <c r="D4" s="463">
        <v>61587</v>
      </c>
      <c r="E4" s="463">
        <v>205497</v>
      </c>
      <c r="F4" s="463">
        <v>220451</v>
      </c>
      <c r="G4" s="463">
        <v>632186</v>
      </c>
      <c r="H4" s="463">
        <v>63077</v>
      </c>
      <c r="I4" s="463" t="s">
        <v>29</v>
      </c>
      <c r="J4" s="463">
        <v>1195020</v>
      </c>
    </row>
    <row r="5" spans="1:10" ht="12" customHeight="1">
      <c r="A5" s="467" t="s">
        <v>27</v>
      </c>
      <c r="B5" s="465">
        <v>2046</v>
      </c>
      <c r="C5" s="465">
        <v>10176</v>
      </c>
      <c r="D5" s="465">
        <v>61587</v>
      </c>
      <c r="E5" s="465">
        <v>205497</v>
      </c>
      <c r="F5" s="465">
        <v>220451</v>
      </c>
      <c r="G5" s="465">
        <v>632186</v>
      </c>
      <c r="H5" s="465">
        <v>63077</v>
      </c>
      <c r="I5" s="465">
        <v>1702297</v>
      </c>
      <c r="J5" s="465">
        <v>2897317</v>
      </c>
    </row>
    <row r="6" spans="1:10" ht="12" customHeight="1">
      <c r="A6" s="462" t="s">
        <v>26</v>
      </c>
      <c r="B6" s="463">
        <v>1710</v>
      </c>
      <c r="C6" s="463">
        <v>14029</v>
      </c>
      <c r="D6" s="463">
        <v>49403</v>
      </c>
      <c r="E6" s="463">
        <v>119945</v>
      </c>
      <c r="F6" s="463">
        <v>53505</v>
      </c>
      <c r="G6" s="463">
        <v>88225</v>
      </c>
      <c r="H6" s="463" t="s">
        <v>29</v>
      </c>
      <c r="I6" s="463">
        <v>101755</v>
      </c>
      <c r="J6" s="463">
        <v>428572</v>
      </c>
    </row>
    <row r="7" spans="1:10" ht="12" customHeight="1">
      <c r="A7" s="462" t="s">
        <v>25</v>
      </c>
      <c r="B7" s="463">
        <v>2327</v>
      </c>
      <c r="C7" s="463">
        <v>10817</v>
      </c>
      <c r="D7" s="463">
        <v>32681</v>
      </c>
      <c r="E7" s="463">
        <v>61065</v>
      </c>
      <c r="F7" s="463">
        <v>31048</v>
      </c>
      <c r="G7" s="463">
        <v>106323</v>
      </c>
      <c r="H7" s="463">
        <v>70388</v>
      </c>
      <c r="I7" s="463" t="s">
        <v>29</v>
      </c>
      <c r="J7" s="463">
        <v>314649</v>
      </c>
    </row>
    <row r="8" spans="1:10" ht="12" customHeight="1">
      <c r="A8" s="462" t="s">
        <v>24</v>
      </c>
      <c r="B8" s="463">
        <v>27537</v>
      </c>
      <c r="C8" s="463">
        <v>39047</v>
      </c>
      <c r="D8" s="463">
        <v>45856</v>
      </c>
      <c r="E8" s="463">
        <v>45209</v>
      </c>
      <c r="F8" s="463">
        <v>28443</v>
      </c>
      <c r="G8" s="463">
        <v>113242</v>
      </c>
      <c r="H8" s="463">
        <v>62286</v>
      </c>
      <c r="I8" s="463" t="s">
        <v>29</v>
      </c>
      <c r="J8" s="463">
        <v>361620</v>
      </c>
    </row>
    <row r="9" spans="1:10" ht="12" customHeight="1">
      <c r="A9" s="468" t="s">
        <v>23</v>
      </c>
      <c r="B9" s="465">
        <v>31574</v>
      </c>
      <c r="C9" s="465">
        <v>63893</v>
      </c>
      <c r="D9" s="465">
        <v>127940</v>
      </c>
      <c r="E9" s="465">
        <v>226219</v>
      </c>
      <c r="F9" s="465">
        <v>112996</v>
      </c>
      <c r="G9" s="465">
        <v>307790</v>
      </c>
      <c r="H9" s="465">
        <v>132674</v>
      </c>
      <c r="I9" s="465">
        <v>101755</v>
      </c>
      <c r="J9" s="465">
        <v>1104841</v>
      </c>
    </row>
    <row r="10" spans="1:10" ht="12" customHeight="1">
      <c r="A10" s="462" t="s">
        <v>22</v>
      </c>
      <c r="B10" s="463">
        <v>15316</v>
      </c>
      <c r="C10" s="463">
        <v>32511</v>
      </c>
      <c r="D10" s="463">
        <v>71434</v>
      </c>
      <c r="E10" s="463">
        <v>73702</v>
      </c>
      <c r="F10" s="463">
        <v>11658</v>
      </c>
      <c r="G10" s="463">
        <v>53060</v>
      </c>
      <c r="H10" s="463">
        <v>57895</v>
      </c>
      <c r="I10" s="463">
        <v>128808</v>
      </c>
      <c r="J10" s="463">
        <v>444384</v>
      </c>
    </row>
    <row r="11" spans="1:10" ht="12" customHeight="1">
      <c r="A11" s="462" t="s">
        <v>21</v>
      </c>
      <c r="B11" s="463">
        <v>34865</v>
      </c>
      <c r="C11" s="463">
        <v>38443</v>
      </c>
      <c r="D11" s="463">
        <v>22193</v>
      </c>
      <c r="E11" s="463">
        <v>27592</v>
      </c>
      <c r="F11" s="463">
        <v>8979</v>
      </c>
      <c r="G11" s="463">
        <v>50505</v>
      </c>
      <c r="H11" s="463">
        <v>79300</v>
      </c>
      <c r="I11" s="463" t="s">
        <v>29</v>
      </c>
      <c r="J11" s="463">
        <v>261877</v>
      </c>
    </row>
    <row r="12" spans="1:10" ht="12" customHeight="1">
      <c r="A12" s="462" t="s">
        <v>20</v>
      </c>
      <c r="B12" s="463">
        <v>34899</v>
      </c>
      <c r="C12" s="463">
        <v>41937</v>
      </c>
      <c r="D12" s="463">
        <v>40226</v>
      </c>
      <c r="E12" s="463">
        <v>25078</v>
      </c>
      <c r="F12" s="463">
        <v>15876</v>
      </c>
      <c r="G12" s="463">
        <v>21201</v>
      </c>
      <c r="H12" s="463">
        <v>112461</v>
      </c>
      <c r="I12" s="463" t="s">
        <v>29</v>
      </c>
      <c r="J12" s="463">
        <v>291678</v>
      </c>
    </row>
    <row r="13" spans="1:10" ht="12" customHeight="1">
      <c r="A13" s="468" t="s">
        <v>19</v>
      </c>
      <c r="B13" s="465">
        <v>85080</v>
      </c>
      <c r="C13" s="465">
        <v>112891</v>
      </c>
      <c r="D13" s="465">
        <v>133853</v>
      </c>
      <c r="E13" s="465">
        <v>126372</v>
      </c>
      <c r="F13" s="465">
        <v>36513</v>
      </c>
      <c r="G13" s="465">
        <v>124766</v>
      </c>
      <c r="H13" s="465">
        <v>249656</v>
      </c>
      <c r="I13" s="465">
        <v>128808</v>
      </c>
      <c r="J13" s="465">
        <v>997939</v>
      </c>
    </row>
    <row r="14" spans="1:10" ht="12" customHeight="1">
      <c r="A14" s="462" t="s">
        <v>18</v>
      </c>
      <c r="B14" s="463">
        <v>51469</v>
      </c>
      <c r="C14" s="463">
        <v>35018</v>
      </c>
      <c r="D14" s="463">
        <v>33899</v>
      </c>
      <c r="E14" s="463">
        <v>40682</v>
      </c>
      <c r="F14" s="463">
        <v>22708</v>
      </c>
      <c r="G14" s="463">
        <v>56193</v>
      </c>
      <c r="H14" s="463" t="s">
        <v>29</v>
      </c>
      <c r="I14" s="463">
        <v>156664</v>
      </c>
      <c r="J14" s="463">
        <v>396633</v>
      </c>
    </row>
    <row r="15" spans="1:10" ht="12" customHeight="1">
      <c r="A15" s="462" t="s">
        <v>17</v>
      </c>
      <c r="B15" s="463">
        <v>31505</v>
      </c>
      <c r="C15" s="463">
        <v>43198</v>
      </c>
      <c r="D15" s="463">
        <v>61850</v>
      </c>
      <c r="E15" s="463">
        <v>45560</v>
      </c>
      <c r="F15" s="463">
        <v>16372</v>
      </c>
      <c r="G15" s="463">
        <v>59075</v>
      </c>
      <c r="H15" s="463">
        <v>67464</v>
      </c>
      <c r="I15" s="463" t="s">
        <v>29</v>
      </c>
      <c r="J15" s="463">
        <v>325024</v>
      </c>
    </row>
    <row r="16" spans="1:10" ht="12" customHeight="1">
      <c r="A16" s="462" t="s">
        <v>16</v>
      </c>
      <c r="B16" s="463">
        <v>10047</v>
      </c>
      <c r="C16" s="463">
        <v>21552</v>
      </c>
      <c r="D16" s="463">
        <v>34869</v>
      </c>
      <c r="E16" s="463">
        <v>47678</v>
      </c>
      <c r="F16" s="463">
        <v>24466</v>
      </c>
      <c r="G16" s="463">
        <v>99819</v>
      </c>
      <c r="H16" s="463" t="s">
        <v>29</v>
      </c>
      <c r="I16" s="463" t="s">
        <v>29</v>
      </c>
      <c r="J16" s="463">
        <v>238431</v>
      </c>
    </row>
    <row r="17" spans="1:10" ht="12" customHeight="1">
      <c r="A17" s="468" t="s">
        <v>15</v>
      </c>
      <c r="B17" s="465">
        <v>93021</v>
      </c>
      <c r="C17" s="465">
        <v>99768</v>
      </c>
      <c r="D17" s="465">
        <v>130618</v>
      </c>
      <c r="E17" s="465">
        <v>133920</v>
      </c>
      <c r="F17" s="465">
        <v>63546</v>
      </c>
      <c r="G17" s="465">
        <v>215087</v>
      </c>
      <c r="H17" s="465">
        <v>67464</v>
      </c>
      <c r="I17" s="465">
        <v>156664</v>
      </c>
      <c r="J17" s="465">
        <v>960088</v>
      </c>
    </row>
    <row r="18" spans="1:10" ht="12" customHeight="1">
      <c r="A18" s="467" t="s">
        <v>14</v>
      </c>
      <c r="B18" s="465">
        <v>209675</v>
      </c>
      <c r="C18" s="465">
        <v>276552</v>
      </c>
      <c r="D18" s="465">
        <v>392411</v>
      </c>
      <c r="E18" s="465">
        <v>486511</v>
      </c>
      <c r="F18" s="465">
        <v>213055</v>
      </c>
      <c r="G18" s="465">
        <v>647643</v>
      </c>
      <c r="H18" s="465">
        <v>449794</v>
      </c>
      <c r="I18" s="465">
        <v>387227</v>
      </c>
      <c r="J18" s="465">
        <v>3062868</v>
      </c>
    </row>
    <row r="19" spans="1:10" ht="12" customHeight="1">
      <c r="A19" s="462" t="s">
        <v>13</v>
      </c>
      <c r="B19" s="463">
        <v>33435</v>
      </c>
      <c r="C19" s="463">
        <v>59643</v>
      </c>
      <c r="D19" s="463">
        <v>106642</v>
      </c>
      <c r="E19" s="463">
        <v>126112</v>
      </c>
      <c r="F19" s="463">
        <v>59310</v>
      </c>
      <c r="G19" s="463">
        <v>153396</v>
      </c>
      <c r="H19" s="463" t="s">
        <v>29</v>
      </c>
      <c r="I19" s="463">
        <v>171096</v>
      </c>
      <c r="J19" s="463">
        <v>709634</v>
      </c>
    </row>
    <row r="20" spans="1:10" ht="12" customHeight="1">
      <c r="A20" s="462" t="s">
        <v>12</v>
      </c>
      <c r="B20" s="463">
        <v>4960</v>
      </c>
      <c r="C20" s="463">
        <v>18461</v>
      </c>
      <c r="D20" s="463">
        <v>56332</v>
      </c>
      <c r="E20" s="463">
        <v>101944</v>
      </c>
      <c r="F20" s="463">
        <v>14263</v>
      </c>
      <c r="G20" s="463">
        <v>64832</v>
      </c>
      <c r="H20" s="463">
        <v>56082</v>
      </c>
      <c r="I20" s="463" t="s">
        <v>29</v>
      </c>
      <c r="J20" s="463">
        <v>316874</v>
      </c>
    </row>
    <row r="21" spans="1:10" ht="12" customHeight="1">
      <c r="A21" s="462" t="s">
        <v>11</v>
      </c>
      <c r="B21" s="463">
        <v>9189</v>
      </c>
      <c r="C21" s="463">
        <v>32389</v>
      </c>
      <c r="D21" s="463">
        <v>53745</v>
      </c>
      <c r="E21" s="463">
        <v>30069</v>
      </c>
      <c r="F21" s="463">
        <v>15960</v>
      </c>
      <c r="G21" s="463">
        <v>68830</v>
      </c>
      <c r="H21" s="463" t="s">
        <v>29</v>
      </c>
      <c r="I21" s="463" t="s">
        <v>29</v>
      </c>
      <c r="J21" s="463">
        <v>210182</v>
      </c>
    </row>
    <row r="22" spans="1:10" ht="12" customHeight="1">
      <c r="A22" s="468" t="s">
        <v>10</v>
      </c>
      <c r="B22" s="465">
        <v>47584</v>
      </c>
      <c r="C22" s="465">
        <v>110493</v>
      </c>
      <c r="D22" s="465">
        <v>216719</v>
      </c>
      <c r="E22" s="465">
        <v>258125</v>
      </c>
      <c r="F22" s="465">
        <v>89533</v>
      </c>
      <c r="G22" s="465">
        <v>287058</v>
      </c>
      <c r="H22" s="465">
        <v>56082</v>
      </c>
      <c r="I22" s="465">
        <v>171096</v>
      </c>
      <c r="J22" s="465">
        <v>1236690</v>
      </c>
    </row>
    <row r="23" spans="1:10" ht="12" customHeight="1">
      <c r="A23" s="462" t="s">
        <v>9</v>
      </c>
      <c r="B23" s="463">
        <v>1281</v>
      </c>
      <c r="C23" s="463">
        <v>11126</v>
      </c>
      <c r="D23" s="463">
        <v>27074</v>
      </c>
      <c r="E23" s="463">
        <v>67152</v>
      </c>
      <c r="F23" s="463">
        <v>85598</v>
      </c>
      <c r="G23" s="463">
        <v>146487</v>
      </c>
      <c r="H23" s="463" t="s">
        <v>29</v>
      </c>
      <c r="I23" s="463">
        <v>205084</v>
      </c>
      <c r="J23" s="463">
        <v>543802</v>
      </c>
    </row>
    <row r="24" spans="1:10" ht="12" customHeight="1">
      <c r="A24" s="462" t="s">
        <v>8</v>
      </c>
      <c r="B24" s="463">
        <v>1678</v>
      </c>
      <c r="C24" s="463">
        <v>6751</v>
      </c>
      <c r="D24" s="463">
        <v>34664</v>
      </c>
      <c r="E24" s="463">
        <v>59959</v>
      </c>
      <c r="F24" s="463">
        <v>97302</v>
      </c>
      <c r="G24" s="463">
        <v>123838</v>
      </c>
      <c r="H24" s="463">
        <v>75008</v>
      </c>
      <c r="I24" s="463" t="s">
        <v>29</v>
      </c>
      <c r="J24" s="463">
        <v>399200</v>
      </c>
    </row>
    <row r="25" spans="1:10" ht="12" customHeight="1">
      <c r="A25" s="462" t="s">
        <v>7</v>
      </c>
      <c r="B25" s="463">
        <v>11575</v>
      </c>
      <c r="C25" s="463">
        <v>44237</v>
      </c>
      <c r="D25" s="463">
        <v>88689</v>
      </c>
      <c r="E25" s="463">
        <v>164438</v>
      </c>
      <c r="F25" s="463">
        <v>60895</v>
      </c>
      <c r="G25" s="463">
        <v>84310</v>
      </c>
      <c r="H25" s="463" t="s">
        <v>29</v>
      </c>
      <c r="I25" s="463">
        <v>116874</v>
      </c>
      <c r="J25" s="463">
        <v>571018</v>
      </c>
    </row>
    <row r="26" spans="1:10" ht="12" customHeight="1">
      <c r="A26" s="468" t="s">
        <v>6</v>
      </c>
      <c r="B26" s="465">
        <v>14534</v>
      </c>
      <c r="C26" s="465">
        <v>62114</v>
      </c>
      <c r="D26" s="465">
        <v>150427</v>
      </c>
      <c r="E26" s="465">
        <v>291549</v>
      </c>
      <c r="F26" s="465">
        <v>243795</v>
      </c>
      <c r="G26" s="465">
        <v>354635</v>
      </c>
      <c r="H26" s="465">
        <v>75008</v>
      </c>
      <c r="I26" s="465">
        <v>321958</v>
      </c>
      <c r="J26" s="465">
        <v>1514020</v>
      </c>
    </row>
    <row r="27" spans="1:10" ht="12" customHeight="1">
      <c r="A27" s="462" t="s">
        <v>5</v>
      </c>
      <c r="B27" s="463">
        <v>3269</v>
      </c>
      <c r="C27" s="463">
        <v>13760</v>
      </c>
      <c r="D27" s="463">
        <v>53428</v>
      </c>
      <c r="E27" s="463">
        <v>110837</v>
      </c>
      <c r="F27" s="463">
        <v>77779</v>
      </c>
      <c r="G27" s="463">
        <v>164321</v>
      </c>
      <c r="H27" s="463" t="s">
        <v>29</v>
      </c>
      <c r="I27" s="463">
        <v>110316</v>
      </c>
      <c r="J27" s="463">
        <v>533710</v>
      </c>
    </row>
    <row r="28" spans="1:10" ht="12" customHeight="1">
      <c r="A28" s="462" t="s">
        <v>4</v>
      </c>
      <c r="B28" s="463">
        <v>2480</v>
      </c>
      <c r="C28" s="463">
        <v>7261</v>
      </c>
      <c r="D28" s="463">
        <v>27301</v>
      </c>
      <c r="E28" s="463">
        <v>54997</v>
      </c>
      <c r="F28" s="463">
        <v>82443</v>
      </c>
      <c r="G28" s="463">
        <v>137323</v>
      </c>
      <c r="H28" s="463">
        <v>64852</v>
      </c>
      <c r="I28" s="463" t="s">
        <v>29</v>
      </c>
      <c r="J28" s="463">
        <v>376657</v>
      </c>
    </row>
    <row r="29" spans="1:10" ht="12" customHeight="1">
      <c r="A29" s="462" t="s">
        <v>3</v>
      </c>
      <c r="B29" s="463">
        <v>1837</v>
      </c>
      <c r="C29" s="463">
        <v>6084</v>
      </c>
      <c r="D29" s="463">
        <v>19139</v>
      </c>
      <c r="E29" s="463">
        <v>77079</v>
      </c>
      <c r="F29" s="463">
        <v>33657</v>
      </c>
      <c r="G29" s="463">
        <v>119304</v>
      </c>
      <c r="H29" s="463" t="s">
        <v>29</v>
      </c>
      <c r="I29" s="463">
        <v>167039</v>
      </c>
      <c r="J29" s="463">
        <v>424139</v>
      </c>
    </row>
    <row r="30" spans="1:10" ht="12" customHeight="1">
      <c r="A30" s="468" t="s">
        <v>2</v>
      </c>
      <c r="B30" s="465">
        <v>7586</v>
      </c>
      <c r="C30" s="465">
        <v>27105</v>
      </c>
      <c r="D30" s="465">
        <v>99868</v>
      </c>
      <c r="E30" s="465">
        <v>242913</v>
      </c>
      <c r="F30" s="465">
        <v>193879</v>
      </c>
      <c r="G30" s="465">
        <v>420948</v>
      </c>
      <c r="H30" s="465">
        <v>64852</v>
      </c>
      <c r="I30" s="465">
        <v>277355</v>
      </c>
      <c r="J30" s="465">
        <v>1334506</v>
      </c>
    </row>
    <row r="31" spans="1:10" ht="12" customHeight="1">
      <c r="A31" s="467" t="s">
        <v>1</v>
      </c>
      <c r="B31" s="465">
        <v>69704</v>
      </c>
      <c r="C31" s="465">
        <v>199712</v>
      </c>
      <c r="D31" s="465">
        <v>467014</v>
      </c>
      <c r="E31" s="465">
        <v>792587</v>
      </c>
      <c r="F31" s="465">
        <v>527207</v>
      </c>
      <c r="G31" s="465">
        <v>1062641</v>
      </c>
      <c r="H31" s="465">
        <v>195942</v>
      </c>
      <c r="I31" s="465">
        <v>770409</v>
      </c>
      <c r="J31" s="465">
        <v>4085216</v>
      </c>
    </row>
    <row r="32" spans="1:10" ht="12" customHeight="1">
      <c r="A32" s="466" t="s">
        <v>0</v>
      </c>
      <c r="B32" s="465">
        <v>281425</v>
      </c>
      <c r="C32" s="465">
        <v>486440</v>
      </c>
      <c r="D32" s="465">
        <v>921012</v>
      </c>
      <c r="E32" s="465">
        <v>1484595</v>
      </c>
      <c r="F32" s="465">
        <v>960713</v>
      </c>
      <c r="G32" s="465">
        <v>2342470</v>
      </c>
      <c r="H32" s="465">
        <v>708813</v>
      </c>
      <c r="I32" s="465">
        <v>2859933</v>
      </c>
      <c r="J32" s="465">
        <v>10045401</v>
      </c>
    </row>
    <row r="33" spans="1:10" ht="12" customHeight="1">
      <c r="A33" s="464" t="s">
        <v>569</v>
      </c>
      <c r="B33" s="463" t="s">
        <v>29</v>
      </c>
      <c r="C33" s="463" t="s">
        <v>29</v>
      </c>
      <c r="D33" s="463">
        <v>5937</v>
      </c>
      <c r="E33" s="463">
        <v>218391</v>
      </c>
      <c r="F33" s="463">
        <v>689180</v>
      </c>
      <c r="G33" s="463">
        <v>2321185</v>
      </c>
      <c r="H33" s="463">
        <v>708813</v>
      </c>
      <c r="I33" s="463">
        <v>1157636</v>
      </c>
      <c r="J33" s="463">
        <v>5101142</v>
      </c>
    </row>
    <row r="34" spans="1:10" ht="12" customHeight="1">
      <c r="A34" s="462" t="s">
        <v>34</v>
      </c>
      <c r="B34" s="461">
        <v>281425</v>
      </c>
      <c r="C34" s="461">
        <v>486440</v>
      </c>
      <c r="D34" s="461">
        <v>915075</v>
      </c>
      <c r="E34" s="461">
        <v>1266204</v>
      </c>
      <c r="F34" s="461">
        <v>271533</v>
      </c>
      <c r="G34" s="461">
        <v>21285</v>
      </c>
      <c r="H34" s="461" t="s">
        <v>29</v>
      </c>
      <c r="I34" s="461" t="s">
        <v>29</v>
      </c>
      <c r="J34" s="461">
        <v>3241962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FE3A8-E215-41E8-A217-4789777D8832}">
  <sheetPr codeName="Munka39"/>
  <dimension ref="A1:J102"/>
  <sheetViews>
    <sheetView zoomScaleNormal="100" workbookViewId="0"/>
  </sheetViews>
  <sheetFormatPr defaultRowHeight="11.25"/>
  <cols>
    <col min="1" max="1" width="20.85546875" style="460" customWidth="1"/>
    <col min="2" max="9" width="7.5703125" style="460" customWidth="1"/>
    <col min="10" max="10" width="8.42578125" style="460" customWidth="1"/>
    <col min="11" max="16384" width="9.140625" style="460"/>
  </cols>
  <sheetData>
    <row r="1" spans="1:10" s="473" customFormat="1" ht="14.1" customHeight="1" thickBot="1">
      <c r="A1" s="486" t="s">
        <v>591</v>
      </c>
      <c r="B1" s="485"/>
      <c r="C1" s="485"/>
      <c r="D1" s="485"/>
      <c r="E1" s="485"/>
      <c r="F1" s="485"/>
      <c r="G1" s="485"/>
      <c r="H1" s="485"/>
      <c r="I1" s="485"/>
      <c r="J1" s="485"/>
    </row>
    <row r="2" spans="1:10" ht="21.75" customHeight="1">
      <c r="A2" s="1005" t="s">
        <v>37</v>
      </c>
      <c r="B2" s="484" t="s">
        <v>590</v>
      </c>
      <c r="C2" s="483" t="s">
        <v>589</v>
      </c>
      <c r="D2" s="483" t="s">
        <v>588</v>
      </c>
      <c r="E2" s="483" t="s">
        <v>587</v>
      </c>
      <c r="F2" s="483" t="s">
        <v>586</v>
      </c>
      <c r="G2" s="483" t="s">
        <v>585</v>
      </c>
      <c r="H2" s="483" t="s">
        <v>584</v>
      </c>
      <c r="I2" s="482" t="s">
        <v>583</v>
      </c>
      <c r="J2" s="1069" t="s">
        <v>0</v>
      </c>
    </row>
    <row r="3" spans="1:10" ht="11.45" customHeight="1">
      <c r="A3" s="1068"/>
      <c r="B3" s="1071" t="s">
        <v>582</v>
      </c>
      <c r="C3" s="1071"/>
      <c r="D3" s="1071"/>
      <c r="E3" s="1071"/>
      <c r="F3" s="1071"/>
      <c r="G3" s="1071"/>
      <c r="H3" s="1071"/>
      <c r="I3" s="1071"/>
      <c r="J3" s="1070"/>
    </row>
    <row r="4" spans="1:10" ht="11.45" customHeight="1">
      <c r="A4" s="1072" t="s">
        <v>0</v>
      </c>
      <c r="B4" s="1072"/>
      <c r="C4" s="1072"/>
      <c r="D4" s="1072"/>
      <c r="E4" s="1072"/>
      <c r="F4" s="1072"/>
      <c r="G4" s="1072"/>
      <c r="H4" s="1072"/>
      <c r="I4" s="1072"/>
      <c r="J4" s="1072"/>
    </row>
    <row r="5" spans="1:10" ht="11.45" customHeight="1">
      <c r="A5" s="469" t="s">
        <v>44</v>
      </c>
      <c r="B5" s="481">
        <v>212663</v>
      </c>
      <c r="C5" s="481">
        <v>81675</v>
      </c>
      <c r="D5" s="481">
        <v>247628</v>
      </c>
      <c r="E5" s="481">
        <v>298481</v>
      </c>
      <c r="F5" s="481">
        <v>191251</v>
      </c>
      <c r="G5" s="481">
        <v>246595</v>
      </c>
      <c r="H5" s="481">
        <v>202018</v>
      </c>
      <c r="I5" s="481">
        <v>221986</v>
      </c>
      <c r="J5" s="481">
        <v>1702297</v>
      </c>
    </row>
    <row r="6" spans="1:10">
      <c r="A6" s="462" t="s">
        <v>28</v>
      </c>
      <c r="B6" s="481">
        <v>202415</v>
      </c>
      <c r="C6" s="481">
        <v>74228</v>
      </c>
      <c r="D6" s="481">
        <v>160615</v>
      </c>
      <c r="E6" s="481">
        <v>207590</v>
      </c>
      <c r="F6" s="481">
        <v>150373</v>
      </c>
      <c r="G6" s="481">
        <v>169546</v>
      </c>
      <c r="H6" s="481">
        <v>121242</v>
      </c>
      <c r="I6" s="481">
        <v>109011</v>
      </c>
      <c r="J6" s="481">
        <v>1195020</v>
      </c>
    </row>
    <row r="7" spans="1:10">
      <c r="A7" s="467" t="s">
        <v>27</v>
      </c>
      <c r="B7" s="480">
        <v>415078</v>
      </c>
      <c r="C7" s="480">
        <v>155903</v>
      </c>
      <c r="D7" s="480">
        <v>408243</v>
      </c>
      <c r="E7" s="480">
        <v>506071</v>
      </c>
      <c r="F7" s="480">
        <v>341624</v>
      </c>
      <c r="G7" s="480">
        <v>416141</v>
      </c>
      <c r="H7" s="480">
        <v>323260</v>
      </c>
      <c r="I7" s="480">
        <v>330997</v>
      </c>
      <c r="J7" s="480">
        <v>2897317</v>
      </c>
    </row>
    <row r="8" spans="1:10">
      <c r="A8" s="462" t="s">
        <v>26</v>
      </c>
      <c r="B8" s="481">
        <v>64702</v>
      </c>
      <c r="C8" s="481">
        <v>27940</v>
      </c>
      <c r="D8" s="481">
        <v>60890</v>
      </c>
      <c r="E8" s="481">
        <v>68010</v>
      </c>
      <c r="F8" s="481">
        <v>54704</v>
      </c>
      <c r="G8" s="481">
        <v>64638</v>
      </c>
      <c r="H8" s="481">
        <v>43563</v>
      </c>
      <c r="I8" s="481">
        <v>44125</v>
      </c>
      <c r="J8" s="481">
        <v>428572</v>
      </c>
    </row>
    <row r="9" spans="1:10">
      <c r="A9" s="462" t="s">
        <v>25</v>
      </c>
      <c r="B9" s="481">
        <v>47153</v>
      </c>
      <c r="C9" s="481">
        <v>19682</v>
      </c>
      <c r="D9" s="481">
        <v>45175</v>
      </c>
      <c r="E9" s="481">
        <v>50091</v>
      </c>
      <c r="F9" s="481">
        <v>40646</v>
      </c>
      <c r="G9" s="481">
        <v>46695</v>
      </c>
      <c r="H9" s="481">
        <v>33402</v>
      </c>
      <c r="I9" s="481">
        <v>31805</v>
      </c>
      <c r="J9" s="481">
        <v>314649</v>
      </c>
    </row>
    <row r="10" spans="1:10">
      <c r="A10" s="462" t="s">
        <v>24</v>
      </c>
      <c r="B10" s="481">
        <v>51760</v>
      </c>
      <c r="C10" s="481">
        <v>22801</v>
      </c>
      <c r="D10" s="481">
        <v>52573</v>
      </c>
      <c r="E10" s="481">
        <v>54020</v>
      </c>
      <c r="F10" s="481">
        <v>47416</v>
      </c>
      <c r="G10" s="481">
        <v>54932</v>
      </c>
      <c r="H10" s="481">
        <v>38642</v>
      </c>
      <c r="I10" s="481">
        <v>39476</v>
      </c>
      <c r="J10" s="481">
        <v>361620</v>
      </c>
    </row>
    <row r="11" spans="1:10">
      <c r="A11" s="468" t="s">
        <v>23</v>
      </c>
      <c r="B11" s="480">
        <v>163615</v>
      </c>
      <c r="C11" s="480">
        <v>70423</v>
      </c>
      <c r="D11" s="480">
        <v>158638</v>
      </c>
      <c r="E11" s="480">
        <v>172121</v>
      </c>
      <c r="F11" s="480">
        <v>142766</v>
      </c>
      <c r="G11" s="480">
        <v>166265</v>
      </c>
      <c r="H11" s="480">
        <v>115607</v>
      </c>
      <c r="I11" s="480">
        <v>115406</v>
      </c>
      <c r="J11" s="480">
        <v>1104841</v>
      </c>
    </row>
    <row r="12" spans="1:10">
      <c r="A12" s="462" t="s">
        <v>22</v>
      </c>
      <c r="B12" s="481">
        <v>65018</v>
      </c>
      <c r="C12" s="481">
        <v>27308</v>
      </c>
      <c r="D12" s="481">
        <v>65512</v>
      </c>
      <c r="E12" s="481">
        <v>72413</v>
      </c>
      <c r="F12" s="481">
        <v>54963</v>
      </c>
      <c r="G12" s="481">
        <v>65721</v>
      </c>
      <c r="H12" s="481">
        <v>46170</v>
      </c>
      <c r="I12" s="481">
        <v>47279</v>
      </c>
      <c r="J12" s="481">
        <v>444384</v>
      </c>
    </row>
    <row r="13" spans="1:10">
      <c r="A13" s="462" t="s">
        <v>21</v>
      </c>
      <c r="B13" s="481">
        <v>36993</v>
      </c>
      <c r="C13" s="481">
        <v>15777</v>
      </c>
      <c r="D13" s="481">
        <v>35409</v>
      </c>
      <c r="E13" s="481">
        <v>40583</v>
      </c>
      <c r="F13" s="481">
        <v>34079</v>
      </c>
      <c r="G13" s="481">
        <v>41114</v>
      </c>
      <c r="H13" s="481">
        <v>28473</v>
      </c>
      <c r="I13" s="481">
        <v>29449</v>
      </c>
      <c r="J13" s="481">
        <v>261877</v>
      </c>
    </row>
    <row r="14" spans="1:10">
      <c r="A14" s="462" t="s">
        <v>20</v>
      </c>
      <c r="B14" s="481">
        <v>38966</v>
      </c>
      <c r="C14" s="481">
        <v>17652</v>
      </c>
      <c r="D14" s="481">
        <v>39470</v>
      </c>
      <c r="E14" s="481">
        <v>43467</v>
      </c>
      <c r="F14" s="481">
        <v>38809</v>
      </c>
      <c r="G14" s="481">
        <v>46172</v>
      </c>
      <c r="H14" s="481">
        <v>31571</v>
      </c>
      <c r="I14" s="481">
        <v>35571</v>
      </c>
      <c r="J14" s="481">
        <v>291678</v>
      </c>
    </row>
    <row r="15" spans="1:10">
      <c r="A15" s="468" t="s">
        <v>19</v>
      </c>
      <c r="B15" s="480">
        <v>140977</v>
      </c>
      <c r="C15" s="480">
        <v>60737</v>
      </c>
      <c r="D15" s="480">
        <v>140391</v>
      </c>
      <c r="E15" s="480">
        <v>156463</v>
      </c>
      <c r="F15" s="480">
        <v>127851</v>
      </c>
      <c r="G15" s="480">
        <v>153007</v>
      </c>
      <c r="H15" s="480">
        <v>106214</v>
      </c>
      <c r="I15" s="480">
        <v>112299</v>
      </c>
      <c r="J15" s="480">
        <v>997939</v>
      </c>
    </row>
    <row r="16" spans="1:10">
      <c r="A16" s="462" t="s">
        <v>18</v>
      </c>
      <c r="B16" s="481">
        <v>57572</v>
      </c>
      <c r="C16" s="481">
        <v>24550</v>
      </c>
      <c r="D16" s="481">
        <v>57036</v>
      </c>
      <c r="E16" s="481">
        <v>59236</v>
      </c>
      <c r="F16" s="481">
        <v>52381</v>
      </c>
      <c r="G16" s="481">
        <v>59599</v>
      </c>
      <c r="H16" s="481">
        <v>41597</v>
      </c>
      <c r="I16" s="481">
        <v>44662</v>
      </c>
      <c r="J16" s="481">
        <v>396633</v>
      </c>
    </row>
    <row r="17" spans="1:10">
      <c r="A17" s="462" t="s">
        <v>17</v>
      </c>
      <c r="B17" s="481">
        <v>48380</v>
      </c>
      <c r="C17" s="481">
        <v>20240</v>
      </c>
      <c r="D17" s="481">
        <v>43187</v>
      </c>
      <c r="E17" s="481">
        <v>46944</v>
      </c>
      <c r="F17" s="481">
        <v>41946</v>
      </c>
      <c r="G17" s="481">
        <v>51429</v>
      </c>
      <c r="H17" s="481">
        <v>35588</v>
      </c>
      <c r="I17" s="481">
        <v>37310</v>
      </c>
      <c r="J17" s="481">
        <v>325024</v>
      </c>
    </row>
    <row r="18" spans="1:10">
      <c r="A18" s="462" t="s">
        <v>16</v>
      </c>
      <c r="B18" s="481">
        <v>34644</v>
      </c>
      <c r="C18" s="481">
        <v>15307</v>
      </c>
      <c r="D18" s="481">
        <v>31491</v>
      </c>
      <c r="E18" s="481">
        <v>34427</v>
      </c>
      <c r="F18" s="481">
        <v>31211</v>
      </c>
      <c r="G18" s="481">
        <v>37918</v>
      </c>
      <c r="H18" s="481">
        <v>25640</v>
      </c>
      <c r="I18" s="481">
        <v>27793</v>
      </c>
      <c r="J18" s="481">
        <v>238431</v>
      </c>
    </row>
    <row r="19" spans="1:10">
      <c r="A19" s="468" t="s">
        <v>15</v>
      </c>
      <c r="B19" s="480">
        <v>140596</v>
      </c>
      <c r="C19" s="480">
        <v>60097</v>
      </c>
      <c r="D19" s="480">
        <v>131714</v>
      </c>
      <c r="E19" s="480">
        <v>140607</v>
      </c>
      <c r="F19" s="480">
        <v>125538</v>
      </c>
      <c r="G19" s="480">
        <v>148946</v>
      </c>
      <c r="H19" s="480">
        <v>102825</v>
      </c>
      <c r="I19" s="480">
        <v>109765</v>
      </c>
      <c r="J19" s="480">
        <v>960088</v>
      </c>
    </row>
    <row r="20" spans="1:10">
      <c r="A20" s="467" t="s">
        <v>14</v>
      </c>
      <c r="B20" s="480">
        <f t="shared" ref="B20:J20" si="0">B11+B15+B19</f>
        <v>445188</v>
      </c>
      <c r="C20" s="480">
        <f t="shared" si="0"/>
        <v>191257</v>
      </c>
      <c r="D20" s="480">
        <f t="shared" si="0"/>
        <v>430743</v>
      </c>
      <c r="E20" s="480">
        <f t="shared" si="0"/>
        <v>469191</v>
      </c>
      <c r="F20" s="480">
        <f t="shared" si="0"/>
        <v>396155</v>
      </c>
      <c r="G20" s="480">
        <f t="shared" si="0"/>
        <v>468218</v>
      </c>
      <c r="H20" s="480">
        <f t="shared" si="0"/>
        <v>324646</v>
      </c>
      <c r="I20" s="480">
        <f t="shared" si="0"/>
        <v>337470</v>
      </c>
      <c r="J20" s="480">
        <f t="shared" si="0"/>
        <v>3062868</v>
      </c>
    </row>
    <row r="21" spans="1:10">
      <c r="A21" s="462" t="s">
        <v>13</v>
      </c>
      <c r="B21" s="481">
        <v>119224</v>
      </c>
      <c r="C21" s="481">
        <v>49486</v>
      </c>
      <c r="D21" s="481">
        <v>99365</v>
      </c>
      <c r="E21" s="481">
        <v>97911</v>
      </c>
      <c r="F21" s="481">
        <v>92483</v>
      </c>
      <c r="G21" s="481">
        <v>101548</v>
      </c>
      <c r="H21" s="481">
        <v>71886</v>
      </c>
      <c r="I21" s="481">
        <v>77731</v>
      </c>
      <c r="J21" s="481">
        <v>709634</v>
      </c>
    </row>
    <row r="22" spans="1:10">
      <c r="A22" s="462" t="s">
        <v>12</v>
      </c>
      <c r="B22" s="481">
        <v>47331</v>
      </c>
      <c r="C22" s="481">
        <v>20116</v>
      </c>
      <c r="D22" s="481">
        <v>42547</v>
      </c>
      <c r="E22" s="481">
        <v>46058</v>
      </c>
      <c r="F22" s="481">
        <v>39040</v>
      </c>
      <c r="G22" s="481">
        <v>47862</v>
      </c>
      <c r="H22" s="481">
        <v>35191</v>
      </c>
      <c r="I22" s="481">
        <v>38729</v>
      </c>
      <c r="J22" s="481">
        <v>316874</v>
      </c>
    </row>
    <row r="23" spans="1:10">
      <c r="A23" s="462" t="s">
        <v>11</v>
      </c>
      <c r="B23" s="481">
        <v>31813</v>
      </c>
      <c r="C23" s="481">
        <v>12917</v>
      </c>
      <c r="D23" s="481">
        <v>26949</v>
      </c>
      <c r="E23" s="481">
        <v>29652</v>
      </c>
      <c r="F23" s="481">
        <v>27865</v>
      </c>
      <c r="G23" s="481">
        <v>31883</v>
      </c>
      <c r="H23" s="481">
        <v>24038</v>
      </c>
      <c r="I23" s="481">
        <v>25065</v>
      </c>
      <c r="J23" s="481">
        <v>210182</v>
      </c>
    </row>
    <row r="24" spans="1:10">
      <c r="A24" s="468" t="s">
        <v>10</v>
      </c>
      <c r="B24" s="480">
        <v>198368</v>
      </c>
      <c r="C24" s="480">
        <v>82519</v>
      </c>
      <c r="D24" s="480">
        <v>168861</v>
      </c>
      <c r="E24" s="480">
        <v>173621</v>
      </c>
      <c r="F24" s="480">
        <v>159388</v>
      </c>
      <c r="G24" s="480">
        <v>181293</v>
      </c>
      <c r="H24" s="480">
        <v>131115</v>
      </c>
      <c r="I24" s="480">
        <v>141525</v>
      </c>
      <c r="J24" s="480">
        <v>1236690</v>
      </c>
    </row>
    <row r="25" spans="1:10">
      <c r="A25" s="462" t="s">
        <v>9</v>
      </c>
      <c r="B25" s="481">
        <v>89415</v>
      </c>
      <c r="C25" s="481">
        <v>37924</v>
      </c>
      <c r="D25" s="481">
        <v>80248</v>
      </c>
      <c r="E25" s="481">
        <v>82729</v>
      </c>
      <c r="F25" s="481">
        <v>69465</v>
      </c>
      <c r="G25" s="481">
        <v>76770</v>
      </c>
      <c r="H25" s="481">
        <v>52172</v>
      </c>
      <c r="I25" s="481">
        <v>55079</v>
      </c>
      <c r="J25" s="481">
        <v>543802</v>
      </c>
    </row>
    <row r="26" spans="1:10">
      <c r="A26" s="462" t="s">
        <v>8</v>
      </c>
      <c r="B26" s="481">
        <v>61963</v>
      </c>
      <c r="C26" s="481">
        <v>26238</v>
      </c>
      <c r="D26" s="481">
        <v>54847</v>
      </c>
      <c r="E26" s="481">
        <v>56512</v>
      </c>
      <c r="F26" s="481">
        <v>49520</v>
      </c>
      <c r="G26" s="481">
        <v>60113</v>
      </c>
      <c r="H26" s="481">
        <v>43026</v>
      </c>
      <c r="I26" s="481">
        <v>46981</v>
      </c>
      <c r="J26" s="481">
        <v>399200</v>
      </c>
    </row>
    <row r="27" spans="1:10">
      <c r="A27" s="462" t="s">
        <v>7</v>
      </c>
      <c r="B27" s="481">
        <v>103817</v>
      </c>
      <c r="C27" s="481">
        <v>40925</v>
      </c>
      <c r="D27" s="481">
        <v>83030</v>
      </c>
      <c r="E27" s="481">
        <v>84770</v>
      </c>
      <c r="F27" s="481">
        <v>74731</v>
      </c>
      <c r="G27" s="481">
        <v>80618</v>
      </c>
      <c r="H27" s="481">
        <v>48894</v>
      </c>
      <c r="I27" s="481">
        <v>54233</v>
      </c>
      <c r="J27" s="481">
        <v>571018</v>
      </c>
    </row>
    <row r="28" spans="1:10">
      <c r="A28" s="468" t="s">
        <v>6</v>
      </c>
      <c r="B28" s="480">
        <v>255195</v>
      </c>
      <c r="C28" s="480">
        <v>105087</v>
      </c>
      <c r="D28" s="480">
        <v>218125</v>
      </c>
      <c r="E28" s="480">
        <v>224011</v>
      </c>
      <c r="F28" s="480">
        <v>193716</v>
      </c>
      <c r="G28" s="480">
        <v>217501</v>
      </c>
      <c r="H28" s="480">
        <v>144092</v>
      </c>
      <c r="I28" s="480">
        <v>156293</v>
      </c>
      <c r="J28" s="480">
        <v>1514020</v>
      </c>
    </row>
    <row r="29" spans="1:10">
      <c r="A29" s="462" t="s">
        <v>5</v>
      </c>
      <c r="B29" s="481">
        <v>80167</v>
      </c>
      <c r="C29" s="481">
        <v>34599</v>
      </c>
      <c r="D29" s="481">
        <v>73111</v>
      </c>
      <c r="E29" s="481">
        <v>79179</v>
      </c>
      <c r="F29" s="481">
        <v>68442</v>
      </c>
      <c r="G29" s="481">
        <v>79037</v>
      </c>
      <c r="H29" s="481">
        <v>57520</v>
      </c>
      <c r="I29" s="481">
        <v>61655</v>
      </c>
      <c r="J29" s="481">
        <v>533710</v>
      </c>
    </row>
    <row r="30" spans="1:10">
      <c r="A30" s="462" t="s">
        <v>4</v>
      </c>
      <c r="B30" s="481">
        <v>53939</v>
      </c>
      <c r="C30" s="481">
        <v>24129</v>
      </c>
      <c r="D30" s="481">
        <v>49210</v>
      </c>
      <c r="E30" s="481">
        <v>53198</v>
      </c>
      <c r="F30" s="481">
        <v>47275</v>
      </c>
      <c r="G30" s="481">
        <v>58686</v>
      </c>
      <c r="H30" s="481">
        <v>42347</v>
      </c>
      <c r="I30" s="481">
        <v>47873</v>
      </c>
      <c r="J30" s="481">
        <v>376657</v>
      </c>
    </row>
    <row r="31" spans="1:10">
      <c r="A31" s="462" t="s">
        <v>3</v>
      </c>
      <c r="B31" s="481">
        <v>60867</v>
      </c>
      <c r="C31" s="481">
        <v>26355</v>
      </c>
      <c r="D31" s="481">
        <v>61585</v>
      </c>
      <c r="E31" s="481">
        <v>65437</v>
      </c>
      <c r="F31" s="481">
        <v>51994</v>
      </c>
      <c r="G31" s="481">
        <v>62386</v>
      </c>
      <c r="H31" s="481">
        <v>46922</v>
      </c>
      <c r="I31" s="481">
        <v>48593</v>
      </c>
      <c r="J31" s="481">
        <v>424139</v>
      </c>
    </row>
    <row r="32" spans="1:10">
      <c r="A32" s="468" t="s">
        <v>2</v>
      </c>
      <c r="B32" s="480">
        <v>194973</v>
      </c>
      <c r="C32" s="480">
        <v>85083</v>
      </c>
      <c r="D32" s="480">
        <v>183906</v>
      </c>
      <c r="E32" s="480">
        <v>197814</v>
      </c>
      <c r="F32" s="480">
        <v>167711</v>
      </c>
      <c r="G32" s="480">
        <v>200109</v>
      </c>
      <c r="H32" s="480">
        <v>146789</v>
      </c>
      <c r="I32" s="480">
        <v>158121</v>
      </c>
      <c r="J32" s="480">
        <v>1334506</v>
      </c>
    </row>
    <row r="33" spans="1:10">
      <c r="A33" s="467" t="s">
        <v>1</v>
      </c>
      <c r="B33" s="465">
        <f t="shared" ref="B33:J33" si="1">B24+B28+B32</f>
        <v>648536</v>
      </c>
      <c r="C33" s="465">
        <f t="shared" si="1"/>
        <v>272689</v>
      </c>
      <c r="D33" s="465">
        <f t="shared" si="1"/>
        <v>570892</v>
      </c>
      <c r="E33" s="465">
        <f t="shared" si="1"/>
        <v>595446</v>
      </c>
      <c r="F33" s="465">
        <f t="shared" si="1"/>
        <v>520815</v>
      </c>
      <c r="G33" s="465">
        <f t="shared" si="1"/>
        <v>598903</v>
      </c>
      <c r="H33" s="465">
        <f t="shared" si="1"/>
        <v>421996</v>
      </c>
      <c r="I33" s="465">
        <f t="shared" si="1"/>
        <v>455939</v>
      </c>
      <c r="J33" s="465">
        <f t="shared" si="1"/>
        <v>4085216</v>
      </c>
    </row>
    <row r="34" spans="1:10">
      <c r="A34" s="466" t="s">
        <v>0</v>
      </c>
      <c r="B34" s="465">
        <f t="shared" ref="B34:J34" si="2">B7+B20+B33</f>
        <v>1508802</v>
      </c>
      <c r="C34" s="465">
        <f t="shared" si="2"/>
        <v>619849</v>
      </c>
      <c r="D34" s="465">
        <f t="shared" si="2"/>
        <v>1409878</v>
      </c>
      <c r="E34" s="465">
        <f t="shared" si="2"/>
        <v>1570708</v>
      </c>
      <c r="F34" s="465">
        <f t="shared" si="2"/>
        <v>1258594</v>
      </c>
      <c r="G34" s="465">
        <f t="shared" si="2"/>
        <v>1483262</v>
      </c>
      <c r="H34" s="465">
        <f t="shared" si="2"/>
        <v>1069902</v>
      </c>
      <c r="I34" s="465">
        <f t="shared" si="2"/>
        <v>1124406</v>
      </c>
      <c r="J34" s="465">
        <f t="shared" si="2"/>
        <v>10045401</v>
      </c>
    </row>
    <row r="35" spans="1:10">
      <c r="A35" s="464" t="s">
        <v>569</v>
      </c>
      <c r="B35" s="463">
        <v>764392</v>
      </c>
      <c r="C35" s="463">
        <v>330409</v>
      </c>
      <c r="D35" s="463">
        <v>735393</v>
      </c>
      <c r="E35" s="463">
        <v>798189</v>
      </c>
      <c r="F35" s="463">
        <v>637138</v>
      </c>
      <c r="G35" s="463">
        <v>761715</v>
      </c>
      <c r="H35" s="463">
        <v>536218</v>
      </c>
      <c r="I35" s="463">
        <v>537688</v>
      </c>
      <c r="J35" s="463">
        <v>5101142</v>
      </c>
    </row>
    <row r="36" spans="1:10" s="478" customFormat="1">
      <c r="A36" s="479" t="s">
        <v>34</v>
      </c>
      <c r="B36" s="463">
        <v>531747</v>
      </c>
      <c r="C36" s="463">
        <v>207765</v>
      </c>
      <c r="D36" s="463">
        <v>426857</v>
      </c>
      <c r="E36" s="463">
        <v>474038</v>
      </c>
      <c r="F36" s="463">
        <v>430205</v>
      </c>
      <c r="G36" s="463">
        <v>474952</v>
      </c>
      <c r="H36" s="463">
        <v>331666</v>
      </c>
      <c r="I36" s="463">
        <v>364732</v>
      </c>
      <c r="J36" s="463">
        <v>3241962</v>
      </c>
    </row>
    <row r="37" spans="1:10" s="469" customFormat="1" ht="15" customHeight="1">
      <c r="A37" s="1066" t="s">
        <v>581</v>
      </c>
      <c r="B37" s="1066"/>
      <c r="C37" s="1066"/>
      <c r="D37" s="1066"/>
      <c r="E37" s="1066"/>
      <c r="F37" s="1066"/>
      <c r="G37" s="1066"/>
      <c r="H37" s="1066"/>
      <c r="I37" s="1066"/>
      <c r="J37" s="1066"/>
    </row>
    <row r="38" spans="1:10">
      <c r="A38" s="469" t="s">
        <v>44</v>
      </c>
      <c r="B38" s="463">
        <v>109486</v>
      </c>
      <c r="C38" s="463">
        <v>41113</v>
      </c>
      <c r="D38" s="463">
        <v>121351</v>
      </c>
      <c r="E38" s="463">
        <v>146492</v>
      </c>
      <c r="F38" s="463">
        <v>91154</v>
      </c>
      <c r="G38" s="463">
        <v>108123</v>
      </c>
      <c r="H38" s="463">
        <v>83176</v>
      </c>
      <c r="I38" s="463">
        <v>75575</v>
      </c>
      <c r="J38" s="463">
        <v>776470</v>
      </c>
    </row>
    <row r="39" spans="1:10">
      <c r="A39" s="462" t="s">
        <v>28</v>
      </c>
      <c r="B39" s="463">
        <v>103885</v>
      </c>
      <c r="C39" s="463">
        <v>38199</v>
      </c>
      <c r="D39" s="463">
        <v>81556</v>
      </c>
      <c r="E39" s="463">
        <v>104387</v>
      </c>
      <c r="F39" s="463">
        <v>75288</v>
      </c>
      <c r="G39" s="463">
        <v>80565</v>
      </c>
      <c r="H39" s="463">
        <v>53716</v>
      </c>
      <c r="I39" s="463">
        <v>37441</v>
      </c>
      <c r="J39" s="463">
        <v>575037</v>
      </c>
    </row>
    <row r="40" spans="1:10">
      <c r="A40" s="467" t="s">
        <v>27</v>
      </c>
      <c r="B40" s="465">
        <v>213371</v>
      </c>
      <c r="C40" s="465">
        <v>79312</v>
      </c>
      <c r="D40" s="465">
        <v>202907</v>
      </c>
      <c r="E40" s="465">
        <v>250879</v>
      </c>
      <c r="F40" s="465">
        <v>166442</v>
      </c>
      <c r="G40" s="465">
        <v>188688</v>
      </c>
      <c r="H40" s="465">
        <v>136892</v>
      </c>
      <c r="I40" s="465">
        <v>113016</v>
      </c>
      <c r="J40" s="465">
        <v>1351507</v>
      </c>
    </row>
    <row r="41" spans="1:10">
      <c r="A41" s="462" t="s">
        <v>26</v>
      </c>
      <c r="B41" s="463">
        <v>33259</v>
      </c>
      <c r="C41" s="463">
        <v>14336</v>
      </c>
      <c r="D41" s="463">
        <v>31789</v>
      </c>
      <c r="E41" s="463">
        <v>35238</v>
      </c>
      <c r="F41" s="463">
        <v>27443</v>
      </c>
      <c r="G41" s="463">
        <v>31098</v>
      </c>
      <c r="H41" s="463">
        <v>18896</v>
      </c>
      <c r="I41" s="463">
        <v>15431</v>
      </c>
      <c r="J41" s="463">
        <v>207490</v>
      </c>
    </row>
    <row r="42" spans="1:10">
      <c r="A42" s="462" t="s">
        <v>25</v>
      </c>
      <c r="B42" s="463">
        <v>24263</v>
      </c>
      <c r="C42" s="463">
        <v>10140</v>
      </c>
      <c r="D42" s="463">
        <v>23564</v>
      </c>
      <c r="E42" s="463">
        <v>26167</v>
      </c>
      <c r="F42" s="463">
        <v>20276</v>
      </c>
      <c r="G42" s="463">
        <v>22037</v>
      </c>
      <c r="H42" s="463">
        <v>14603</v>
      </c>
      <c r="I42" s="463">
        <v>11022</v>
      </c>
      <c r="J42" s="463">
        <v>152072</v>
      </c>
    </row>
    <row r="43" spans="1:10">
      <c r="A43" s="462" t="s">
        <v>24</v>
      </c>
      <c r="B43" s="463">
        <v>26459</v>
      </c>
      <c r="C43" s="463">
        <v>11837</v>
      </c>
      <c r="D43" s="463">
        <v>27370</v>
      </c>
      <c r="E43" s="463">
        <v>28054</v>
      </c>
      <c r="F43" s="463">
        <v>23880</v>
      </c>
      <c r="G43" s="463">
        <v>26344</v>
      </c>
      <c r="H43" s="463">
        <v>17100</v>
      </c>
      <c r="I43" s="463">
        <v>14149</v>
      </c>
      <c r="J43" s="463">
        <v>175193</v>
      </c>
    </row>
    <row r="44" spans="1:10">
      <c r="A44" s="468" t="s">
        <v>23</v>
      </c>
      <c r="B44" s="465">
        <v>83981</v>
      </c>
      <c r="C44" s="465">
        <v>36313</v>
      </c>
      <c r="D44" s="465">
        <v>82723</v>
      </c>
      <c r="E44" s="465">
        <v>89459</v>
      </c>
      <c r="F44" s="465">
        <v>71599</v>
      </c>
      <c r="G44" s="465">
        <v>79479</v>
      </c>
      <c r="H44" s="465">
        <v>50599</v>
      </c>
      <c r="I44" s="465">
        <v>40602</v>
      </c>
      <c r="J44" s="465">
        <v>534755</v>
      </c>
    </row>
    <row r="45" spans="1:10">
      <c r="A45" s="462" t="s">
        <v>22</v>
      </c>
      <c r="B45" s="463">
        <v>33280</v>
      </c>
      <c r="C45" s="463">
        <v>14192</v>
      </c>
      <c r="D45" s="463">
        <v>33576</v>
      </c>
      <c r="E45" s="463">
        <v>37416</v>
      </c>
      <c r="F45" s="463">
        <v>27580</v>
      </c>
      <c r="G45" s="463">
        <v>31339</v>
      </c>
      <c r="H45" s="463">
        <v>20671</v>
      </c>
      <c r="I45" s="463">
        <v>16774</v>
      </c>
      <c r="J45" s="463">
        <v>214828</v>
      </c>
    </row>
    <row r="46" spans="1:10">
      <c r="A46" s="462" t="s">
        <v>21</v>
      </c>
      <c r="B46" s="463">
        <v>18893</v>
      </c>
      <c r="C46" s="463">
        <v>8108</v>
      </c>
      <c r="D46" s="463">
        <v>18178</v>
      </c>
      <c r="E46" s="463">
        <v>20866</v>
      </c>
      <c r="F46" s="463">
        <v>17037</v>
      </c>
      <c r="G46" s="463">
        <v>19942</v>
      </c>
      <c r="H46" s="463">
        <v>12680</v>
      </c>
      <c r="I46" s="463">
        <v>10048</v>
      </c>
      <c r="J46" s="463">
        <v>125752</v>
      </c>
    </row>
    <row r="47" spans="1:10">
      <c r="A47" s="462" t="s">
        <v>20</v>
      </c>
      <c r="B47" s="463">
        <v>20140</v>
      </c>
      <c r="C47" s="463">
        <v>9089</v>
      </c>
      <c r="D47" s="463">
        <v>20374</v>
      </c>
      <c r="E47" s="463">
        <v>22445</v>
      </c>
      <c r="F47" s="463">
        <v>19143</v>
      </c>
      <c r="G47" s="463">
        <v>22138</v>
      </c>
      <c r="H47" s="463">
        <v>13551</v>
      </c>
      <c r="I47" s="463">
        <v>12079</v>
      </c>
      <c r="J47" s="463">
        <v>138959</v>
      </c>
    </row>
    <row r="48" spans="1:10">
      <c r="A48" s="468" t="s">
        <v>19</v>
      </c>
      <c r="B48" s="465">
        <v>72313</v>
      </c>
      <c r="C48" s="465">
        <v>31389</v>
      </c>
      <c r="D48" s="465">
        <v>72128</v>
      </c>
      <c r="E48" s="465">
        <v>80727</v>
      </c>
      <c r="F48" s="465">
        <v>63760</v>
      </c>
      <c r="G48" s="465">
        <v>73419</v>
      </c>
      <c r="H48" s="465">
        <v>46902</v>
      </c>
      <c r="I48" s="465">
        <v>38901</v>
      </c>
      <c r="J48" s="465">
        <v>479539</v>
      </c>
    </row>
    <row r="49" spans="1:10">
      <c r="A49" s="462" t="s">
        <v>18</v>
      </c>
      <c r="B49" s="463">
        <v>29610</v>
      </c>
      <c r="C49" s="463">
        <v>12531</v>
      </c>
      <c r="D49" s="463">
        <v>28977</v>
      </c>
      <c r="E49" s="463">
        <v>30006</v>
      </c>
      <c r="F49" s="463">
        <v>25773</v>
      </c>
      <c r="G49" s="463">
        <v>27965</v>
      </c>
      <c r="H49" s="463">
        <v>17779</v>
      </c>
      <c r="I49" s="463">
        <v>15553</v>
      </c>
      <c r="J49" s="463">
        <v>188194</v>
      </c>
    </row>
    <row r="50" spans="1:10">
      <c r="A50" s="462" t="s">
        <v>17</v>
      </c>
      <c r="B50" s="463">
        <v>24770</v>
      </c>
      <c r="C50" s="463">
        <v>10234</v>
      </c>
      <c r="D50" s="463">
        <v>22473</v>
      </c>
      <c r="E50" s="463">
        <v>23932</v>
      </c>
      <c r="F50" s="463">
        <v>20949</v>
      </c>
      <c r="G50" s="463">
        <v>24499</v>
      </c>
      <c r="H50" s="463">
        <v>15342</v>
      </c>
      <c r="I50" s="463">
        <v>12483</v>
      </c>
      <c r="J50" s="463">
        <v>154682</v>
      </c>
    </row>
    <row r="51" spans="1:10">
      <c r="A51" s="462" t="s">
        <v>16</v>
      </c>
      <c r="B51" s="463">
        <v>17981</v>
      </c>
      <c r="C51" s="463">
        <v>7964</v>
      </c>
      <c r="D51" s="463">
        <v>16523</v>
      </c>
      <c r="E51" s="463">
        <v>17463</v>
      </c>
      <c r="F51" s="463">
        <v>15379</v>
      </c>
      <c r="G51" s="463">
        <v>18149</v>
      </c>
      <c r="H51" s="463">
        <v>11075</v>
      </c>
      <c r="I51" s="463">
        <v>9511</v>
      </c>
      <c r="J51" s="463">
        <v>114045</v>
      </c>
    </row>
    <row r="52" spans="1:10">
      <c r="A52" s="468" t="s">
        <v>15</v>
      </c>
      <c r="B52" s="465">
        <v>72361</v>
      </c>
      <c r="C52" s="465">
        <v>30729</v>
      </c>
      <c r="D52" s="465">
        <v>67973</v>
      </c>
      <c r="E52" s="465">
        <v>71401</v>
      </c>
      <c r="F52" s="465">
        <v>62101</v>
      </c>
      <c r="G52" s="465">
        <v>70613</v>
      </c>
      <c r="H52" s="465">
        <v>44196</v>
      </c>
      <c r="I52" s="465">
        <v>37547</v>
      </c>
      <c r="J52" s="465">
        <v>456921</v>
      </c>
    </row>
    <row r="53" spans="1:10">
      <c r="A53" s="467" t="s">
        <v>14</v>
      </c>
      <c r="B53" s="465">
        <v>228655</v>
      </c>
      <c r="C53" s="465">
        <v>98431</v>
      </c>
      <c r="D53" s="465">
        <v>222824</v>
      </c>
      <c r="E53" s="465">
        <v>241587</v>
      </c>
      <c r="F53" s="465">
        <v>197460</v>
      </c>
      <c r="G53" s="465">
        <v>223511</v>
      </c>
      <c r="H53" s="465">
        <v>141697</v>
      </c>
      <c r="I53" s="465">
        <v>117050</v>
      </c>
      <c r="J53" s="465">
        <v>1471215</v>
      </c>
    </row>
    <row r="54" spans="1:10">
      <c r="A54" s="462" t="s">
        <v>13</v>
      </c>
      <c r="B54" s="463">
        <v>60986</v>
      </c>
      <c r="C54" s="463">
        <v>25514</v>
      </c>
      <c r="D54" s="463">
        <v>51836</v>
      </c>
      <c r="E54" s="463">
        <v>50269</v>
      </c>
      <c r="F54" s="463">
        <v>45522</v>
      </c>
      <c r="G54" s="463">
        <v>47695</v>
      </c>
      <c r="H54" s="463">
        <v>29931</v>
      </c>
      <c r="I54" s="463">
        <v>26028</v>
      </c>
      <c r="J54" s="463">
        <v>337781</v>
      </c>
    </row>
    <row r="55" spans="1:10">
      <c r="A55" s="462" t="s">
        <v>12</v>
      </c>
      <c r="B55" s="463">
        <v>24247</v>
      </c>
      <c r="C55" s="463">
        <v>10217</v>
      </c>
      <c r="D55" s="463">
        <v>21776</v>
      </c>
      <c r="E55" s="463">
        <v>23693</v>
      </c>
      <c r="F55" s="463">
        <v>19323</v>
      </c>
      <c r="G55" s="463">
        <v>22238</v>
      </c>
      <c r="H55" s="463">
        <v>14821</v>
      </c>
      <c r="I55" s="463">
        <v>12955</v>
      </c>
      <c r="J55" s="463">
        <v>149270</v>
      </c>
    </row>
    <row r="56" spans="1:10">
      <c r="A56" s="462" t="s">
        <v>11</v>
      </c>
      <c r="B56" s="463">
        <v>16319</v>
      </c>
      <c r="C56" s="463">
        <v>6622</v>
      </c>
      <c r="D56" s="463">
        <v>14085</v>
      </c>
      <c r="E56" s="463">
        <v>15592</v>
      </c>
      <c r="F56" s="463">
        <v>13901</v>
      </c>
      <c r="G56" s="463">
        <v>15141</v>
      </c>
      <c r="H56" s="463">
        <v>10235</v>
      </c>
      <c r="I56" s="463">
        <v>8458</v>
      </c>
      <c r="J56" s="463">
        <v>100353</v>
      </c>
    </row>
    <row r="57" spans="1:10">
      <c r="A57" s="468" t="s">
        <v>10</v>
      </c>
      <c r="B57" s="465">
        <v>101552</v>
      </c>
      <c r="C57" s="465">
        <v>42353</v>
      </c>
      <c r="D57" s="465">
        <v>87697</v>
      </c>
      <c r="E57" s="465">
        <v>89554</v>
      </c>
      <c r="F57" s="465">
        <v>78746</v>
      </c>
      <c r="G57" s="465">
        <v>85074</v>
      </c>
      <c r="H57" s="465">
        <v>54987</v>
      </c>
      <c r="I57" s="465">
        <v>47441</v>
      </c>
      <c r="J57" s="465">
        <v>587404</v>
      </c>
    </row>
    <row r="58" spans="1:10">
      <c r="A58" s="462" t="s">
        <v>9</v>
      </c>
      <c r="B58" s="463">
        <v>45790</v>
      </c>
      <c r="C58" s="463">
        <v>19287</v>
      </c>
      <c r="D58" s="463">
        <v>40777</v>
      </c>
      <c r="E58" s="463">
        <v>42177</v>
      </c>
      <c r="F58" s="463">
        <v>34148</v>
      </c>
      <c r="G58" s="463">
        <v>36214</v>
      </c>
      <c r="H58" s="463">
        <v>22485</v>
      </c>
      <c r="I58" s="463">
        <v>19265</v>
      </c>
      <c r="J58" s="463">
        <v>260143</v>
      </c>
    </row>
    <row r="59" spans="1:10">
      <c r="A59" s="462" t="s">
        <v>8</v>
      </c>
      <c r="B59" s="463">
        <v>31812</v>
      </c>
      <c r="C59" s="463">
        <v>13558</v>
      </c>
      <c r="D59" s="463">
        <v>28427</v>
      </c>
      <c r="E59" s="463">
        <v>29321</v>
      </c>
      <c r="F59" s="463">
        <v>24577</v>
      </c>
      <c r="G59" s="463">
        <v>28663</v>
      </c>
      <c r="H59" s="463">
        <v>18652</v>
      </c>
      <c r="I59" s="463">
        <v>16888</v>
      </c>
      <c r="J59" s="463">
        <v>191898</v>
      </c>
    </row>
    <row r="60" spans="1:10">
      <c r="A60" s="462" t="s">
        <v>7</v>
      </c>
      <c r="B60" s="463">
        <v>52920</v>
      </c>
      <c r="C60" s="463">
        <v>20889</v>
      </c>
      <c r="D60" s="463">
        <v>42718</v>
      </c>
      <c r="E60" s="463">
        <v>42959</v>
      </c>
      <c r="F60" s="463">
        <v>37134</v>
      </c>
      <c r="G60" s="463">
        <v>38380</v>
      </c>
      <c r="H60" s="463">
        <v>20495</v>
      </c>
      <c r="I60" s="463">
        <v>17765</v>
      </c>
      <c r="J60" s="463">
        <v>273260</v>
      </c>
    </row>
    <row r="61" spans="1:10">
      <c r="A61" s="468" t="s">
        <v>6</v>
      </c>
      <c r="B61" s="465">
        <v>130522</v>
      </c>
      <c r="C61" s="465">
        <v>53734</v>
      </c>
      <c r="D61" s="465">
        <v>111922</v>
      </c>
      <c r="E61" s="465">
        <v>114457</v>
      </c>
      <c r="F61" s="465">
        <v>95859</v>
      </c>
      <c r="G61" s="465">
        <v>103257</v>
      </c>
      <c r="H61" s="465">
        <v>61632</v>
      </c>
      <c r="I61" s="465">
        <v>53918</v>
      </c>
      <c r="J61" s="465">
        <v>725301</v>
      </c>
    </row>
    <row r="62" spans="1:10">
      <c r="A62" s="462" t="s">
        <v>5</v>
      </c>
      <c r="B62" s="463">
        <v>40933</v>
      </c>
      <c r="C62" s="463">
        <v>17623</v>
      </c>
      <c r="D62" s="463">
        <v>37599</v>
      </c>
      <c r="E62" s="463">
        <v>40635</v>
      </c>
      <c r="F62" s="463">
        <v>33775</v>
      </c>
      <c r="G62" s="463">
        <v>37427</v>
      </c>
      <c r="H62" s="463">
        <v>24450</v>
      </c>
      <c r="I62" s="463">
        <v>21102</v>
      </c>
      <c r="J62" s="463">
        <v>253544</v>
      </c>
    </row>
    <row r="63" spans="1:10">
      <c r="A63" s="462" t="s">
        <v>4</v>
      </c>
      <c r="B63" s="463">
        <v>27659</v>
      </c>
      <c r="C63" s="463">
        <v>12202</v>
      </c>
      <c r="D63" s="463">
        <v>25471</v>
      </c>
      <c r="E63" s="463">
        <v>27372</v>
      </c>
      <c r="F63" s="463">
        <v>23406</v>
      </c>
      <c r="G63" s="463">
        <v>28235</v>
      </c>
      <c r="H63" s="463">
        <v>18362</v>
      </c>
      <c r="I63" s="463">
        <v>17539</v>
      </c>
      <c r="J63" s="463">
        <v>180246</v>
      </c>
    </row>
    <row r="64" spans="1:10">
      <c r="A64" s="462" t="s">
        <v>3</v>
      </c>
      <c r="B64" s="463">
        <v>31176</v>
      </c>
      <c r="C64" s="463">
        <v>13445</v>
      </c>
      <c r="D64" s="463">
        <v>30940</v>
      </c>
      <c r="E64" s="463">
        <v>33249</v>
      </c>
      <c r="F64" s="463">
        <v>25394</v>
      </c>
      <c r="G64" s="463">
        <v>28970</v>
      </c>
      <c r="H64" s="463">
        <v>20137</v>
      </c>
      <c r="I64" s="463">
        <v>17034</v>
      </c>
      <c r="J64" s="463">
        <v>200345</v>
      </c>
    </row>
    <row r="65" spans="1:10">
      <c r="A65" s="468" t="s">
        <v>2</v>
      </c>
      <c r="B65" s="465">
        <v>99768</v>
      </c>
      <c r="C65" s="465">
        <v>43270</v>
      </c>
      <c r="D65" s="465">
        <v>94010</v>
      </c>
      <c r="E65" s="465">
        <v>101256</v>
      </c>
      <c r="F65" s="465">
        <v>82575</v>
      </c>
      <c r="G65" s="465">
        <v>94632</v>
      </c>
      <c r="H65" s="465">
        <v>62949</v>
      </c>
      <c r="I65" s="465">
        <v>55675</v>
      </c>
      <c r="J65" s="465">
        <v>634135</v>
      </c>
    </row>
    <row r="66" spans="1:10">
      <c r="A66" s="467" t="s">
        <v>1</v>
      </c>
      <c r="B66" s="465">
        <v>331842</v>
      </c>
      <c r="C66" s="465">
        <v>139357</v>
      </c>
      <c r="D66" s="465">
        <v>293629</v>
      </c>
      <c r="E66" s="465">
        <v>305267</v>
      </c>
      <c r="F66" s="465">
        <v>257180</v>
      </c>
      <c r="G66" s="465">
        <v>282963</v>
      </c>
      <c r="H66" s="465">
        <v>179568</v>
      </c>
      <c r="I66" s="465">
        <v>157034</v>
      </c>
      <c r="J66" s="465">
        <v>1946840</v>
      </c>
    </row>
    <row r="67" spans="1:10">
      <c r="A67" s="466" t="s">
        <v>0</v>
      </c>
      <c r="B67" s="465">
        <v>773868</v>
      </c>
      <c r="C67" s="465">
        <v>317100</v>
      </c>
      <c r="D67" s="465">
        <v>719360</v>
      </c>
      <c r="E67" s="465">
        <v>797733</v>
      </c>
      <c r="F67" s="465">
        <v>621082</v>
      </c>
      <c r="G67" s="465">
        <v>695162</v>
      </c>
      <c r="H67" s="465">
        <v>458157</v>
      </c>
      <c r="I67" s="465">
        <v>387100</v>
      </c>
      <c r="J67" s="465">
        <v>4769562</v>
      </c>
    </row>
    <row r="68" spans="1:10">
      <c r="A68" s="464" t="s">
        <v>569</v>
      </c>
      <c r="B68" s="463">
        <v>391169</v>
      </c>
      <c r="C68" s="463">
        <v>167225</v>
      </c>
      <c r="D68" s="463">
        <v>372258</v>
      </c>
      <c r="E68" s="463">
        <v>404071</v>
      </c>
      <c r="F68" s="463">
        <v>308561</v>
      </c>
      <c r="G68" s="463">
        <v>350794</v>
      </c>
      <c r="H68" s="463">
        <v>230562</v>
      </c>
      <c r="I68" s="463">
        <v>187115</v>
      </c>
      <c r="J68" s="463">
        <v>2411755</v>
      </c>
    </row>
    <row r="69" spans="1:10">
      <c r="A69" s="462" t="s">
        <v>34</v>
      </c>
      <c r="B69" s="463">
        <v>273213</v>
      </c>
      <c r="C69" s="463">
        <v>108762</v>
      </c>
      <c r="D69" s="463">
        <v>225751</v>
      </c>
      <c r="E69" s="463">
        <v>247170</v>
      </c>
      <c r="F69" s="463">
        <v>221367</v>
      </c>
      <c r="G69" s="463">
        <v>236245</v>
      </c>
      <c r="H69" s="463">
        <v>144419</v>
      </c>
      <c r="I69" s="463">
        <v>124410</v>
      </c>
      <c r="J69" s="463">
        <v>1581337</v>
      </c>
    </row>
    <row r="70" spans="1:10" ht="15" customHeight="1">
      <c r="A70" s="1067" t="s">
        <v>580</v>
      </c>
      <c r="B70" s="1067"/>
      <c r="C70" s="1067"/>
      <c r="D70" s="1067"/>
      <c r="E70" s="1067"/>
      <c r="F70" s="1067"/>
      <c r="G70" s="1067"/>
      <c r="H70" s="1067"/>
      <c r="I70" s="1067"/>
      <c r="J70" s="1067"/>
    </row>
    <row r="71" spans="1:10">
      <c r="A71" s="469" t="s">
        <v>44</v>
      </c>
      <c r="B71" s="463">
        <v>103177</v>
      </c>
      <c r="C71" s="463">
        <v>40562</v>
      </c>
      <c r="D71" s="463">
        <v>126277</v>
      </c>
      <c r="E71" s="463">
        <v>151989</v>
      </c>
      <c r="F71" s="463">
        <v>100097</v>
      </c>
      <c r="G71" s="463">
        <v>138472</v>
      </c>
      <c r="H71" s="463">
        <v>118842</v>
      </c>
      <c r="I71" s="463">
        <v>146411</v>
      </c>
      <c r="J71" s="463">
        <v>925827</v>
      </c>
    </row>
    <row r="72" spans="1:10">
      <c r="A72" s="462" t="s">
        <v>28</v>
      </c>
      <c r="B72" s="463">
        <v>98530</v>
      </c>
      <c r="C72" s="463">
        <v>36029</v>
      </c>
      <c r="D72" s="463">
        <v>79059</v>
      </c>
      <c r="E72" s="463">
        <v>103203</v>
      </c>
      <c r="F72" s="463">
        <v>75085</v>
      </c>
      <c r="G72" s="463">
        <v>88981</v>
      </c>
      <c r="H72" s="463">
        <v>67526</v>
      </c>
      <c r="I72" s="463">
        <v>71570</v>
      </c>
      <c r="J72" s="463">
        <v>619983</v>
      </c>
    </row>
    <row r="73" spans="1:10">
      <c r="A73" s="467" t="s">
        <v>27</v>
      </c>
      <c r="B73" s="465">
        <v>201707</v>
      </c>
      <c r="C73" s="465">
        <v>76591</v>
      </c>
      <c r="D73" s="465">
        <v>205336</v>
      </c>
      <c r="E73" s="465">
        <v>255192</v>
      </c>
      <c r="F73" s="465">
        <v>175182</v>
      </c>
      <c r="G73" s="465">
        <v>227453</v>
      </c>
      <c r="H73" s="465">
        <v>186368</v>
      </c>
      <c r="I73" s="465">
        <v>217981</v>
      </c>
      <c r="J73" s="465">
        <v>1545810</v>
      </c>
    </row>
    <row r="74" spans="1:10">
      <c r="A74" s="462" t="s">
        <v>26</v>
      </c>
      <c r="B74" s="463">
        <v>31443</v>
      </c>
      <c r="C74" s="463">
        <v>13604</v>
      </c>
      <c r="D74" s="463">
        <v>29101</v>
      </c>
      <c r="E74" s="463">
        <v>32772</v>
      </c>
      <c r="F74" s="463">
        <v>27261</v>
      </c>
      <c r="G74" s="463">
        <v>33540</v>
      </c>
      <c r="H74" s="463">
        <v>24667</v>
      </c>
      <c r="I74" s="463">
        <v>28694</v>
      </c>
      <c r="J74" s="463">
        <v>221082</v>
      </c>
    </row>
    <row r="75" spans="1:10">
      <c r="A75" s="462" t="s">
        <v>25</v>
      </c>
      <c r="B75" s="463">
        <v>22890</v>
      </c>
      <c r="C75" s="463">
        <v>9542</v>
      </c>
      <c r="D75" s="463">
        <v>21611</v>
      </c>
      <c r="E75" s="463">
        <v>23924</v>
      </c>
      <c r="F75" s="463">
        <v>20370</v>
      </c>
      <c r="G75" s="463">
        <v>24658</v>
      </c>
      <c r="H75" s="463">
        <v>18799</v>
      </c>
      <c r="I75" s="463">
        <v>20783</v>
      </c>
      <c r="J75" s="463">
        <v>162577</v>
      </c>
    </row>
    <row r="76" spans="1:10">
      <c r="A76" s="462" t="s">
        <v>24</v>
      </c>
      <c r="B76" s="463">
        <v>25301</v>
      </c>
      <c r="C76" s="463">
        <v>10964</v>
      </c>
      <c r="D76" s="463">
        <v>25203</v>
      </c>
      <c r="E76" s="463">
        <v>25966</v>
      </c>
      <c r="F76" s="463">
        <v>23536</v>
      </c>
      <c r="G76" s="463">
        <v>28588</v>
      </c>
      <c r="H76" s="463">
        <v>21542</v>
      </c>
      <c r="I76" s="463">
        <v>25327</v>
      </c>
      <c r="J76" s="463">
        <v>186427</v>
      </c>
    </row>
    <row r="77" spans="1:10">
      <c r="A77" s="468" t="s">
        <v>23</v>
      </c>
      <c r="B77" s="465">
        <v>79634</v>
      </c>
      <c r="C77" s="465">
        <v>34110</v>
      </c>
      <c r="D77" s="465">
        <v>75915</v>
      </c>
      <c r="E77" s="465">
        <v>82662</v>
      </c>
      <c r="F77" s="465">
        <v>71167</v>
      </c>
      <c r="G77" s="465">
        <v>86786</v>
      </c>
      <c r="H77" s="465">
        <v>65008</v>
      </c>
      <c r="I77" s="465">
        <v>74804</v>
      </c>
      <c r="J77" s="465">
        <v>570086</v>
      </c>
    </row>
    <row r="78" spans="1:10">
      <c r="A78" s="462" t="s">
        <v>22</v>
      </c>
      <c r="B78" s="463">
        <v>31738</v>
      </c>
      <c r="C78" s="463">
        <v>13116</v>
      </c>
      <c r="D78" s="463">
        <v>31936</v>
      </c>
      <c r="E78" s="463">
        <v>34997</v>
      </c>
      <c r="F78" s="463">
        <v>27383</v>
      </c>
      <c r="G78" s="463">
        <v>34382</v>
      </c>
      <c r="H78" s="463">
        <v>25499</v>
      </c>
      <c r="I78" s="463">
        <v>30505</v>
      </c>
      <c r="J78" s="463">
        <v>229556</v>
      </c>
    </row>
    <row r="79" spans="1:10">
      <c r="A79" s="462" t="s">
        <v>21</v>
      </c>
      <c r="B79" s="463">
        <v>18100</v>
      </c>
      <c r="C79" s="463">
        <v>7669</v>
      </c>
      <c r="D79" s="463">
        <v>17231</v>
      </c>
      <c r="E79" s="463">
        <v>19717</v>
      </c>
      <c r="F79" s="463">
        <v>17042</v>
      </c>
      <c r="G79" s="463">
        <v>21172</v>
      </c>
      <c r="H79" s="463">
        <v>15793</v>
      </c>
      <c r="I79" s="463">
        <v>19401</v>
      </c>
      <c r="J79" s="463">
        <v>136125</v>
      </c>
    </row>
    <row r="80" spans="1:10">
      <c r="A80" s="462" t="s">
        <v>20</v>
      </c>
      <c r="B80" s="463">
        <v>18826</v>
      </c>
      <c r="C80" s="463">
        <v>8563</v>
      </c>
      <c r="D80" s="463">
        <v>19096</v>
      </c>
      <c r="E80" s="463">
        <v>21022</v>
      </c>
      <c r="F80" s="463">
        <v>19666</v>
      </c>
      <c r="G80" s="463">
        <v>24034</v>
      </c>
      <c r="H80" s="463">
        <v>18020</v>
      </c>
      <c r="I80" s="463">
        <v>23492</v>
      </c>
      <c r="J80" s="463">
        <v>152719</v>
      </c>
    </row>
    <row r="81" spans="1:10">
      <c r="A81" s="468" t="s">
        <v>19</v>
      </c>
      <c r="B81" s="465">
        <v>68664</v>
      </c>
      <c r="C81" s="465">
        <v>29348</v>
      </c>
      <c r="D81" s="465">
        <v>68263</v>
      </c>
      <c r="E81" s="465">
        <v>75736</v>
      </c>
      <c r="F81" s="465">
        <v>64091</v>
      </c>
      <c r="G81" s="465">
        <v>79588</v>
      </c>
      <c r="H81" s="465">
        <v>59312</v>
      </c>
      <c r="I81" s="465">
        <v>73398</v>
      </c>
      <c r="J81" s="465">
        <v>518400</v>
      </c>
    </row>
    <row r="82" spans="1:10">
      <c r="A82" s="462" t="s">
        <v>18</v>
      </c>
      <c r="B82" s="463">
        <v>27962</v>
      </c>
      <c r="C82" s="463">
        <v>12019</v>
      </c>
      <c r="D82" s="463">
        <v>28059</v>
      </c>
      <c r="E82" s="463">
        <v>29230</v>
      </c>
      <c r="F82" s="463">
        <v>26608</v>
      </c>
      <c r="G82" s="463">
        <v>31634</v>
      </c>
      <c r="H82" s="463">
        <v>23818</v>
      </c>
      <c r="I82" s="463">
        <v>29109</v>
      </c>
      <c r="J82" s="463">
        <v>208439</v>
      </c>
    </row>
    <row r="83" spans="1:10">
      <c r="A83" s="462" t="s">
        <v>17</v>
      </c>
      <c r="B83" s="463">
        <v>23610</v>
      </c>
      <c r="C83" s="463">
        <v>10006</v>
      </c>
      <c r="D83" s="463">
        <v>20714</v>
      </c>
      <c r="E83" s="463">
        <v>23012</v>
      </c>
      <c r="F83" s="463">
        <v>20997</v>
      </c>
      <c r="G83" s="463">
        <v>26930</v>
      </c>
      <c r="H83" s="463">
        <v>20246</v>
      </c>
      <c r="I83" s="463">
        <v>24827</v>
      </c>
      <c r="J83" s="463">
        <v>170342</v>
      </c>
    </row>
    <row r="84" spans="1:10">
      <c r="A84" s="462" t="s">
        <v>16</v>
      </c>
      <c r="B84" s="463">
        <v>16663</v>
      </c>
      <c r="C84" s="463">
        <v>7343</v>
      </c>
      <c r="D84" s="463">
        <v>14968</v>
      </c>
      <c r="E84" s="463">
        <v>16964</v>
      </c>
      <c r="F84" s="463">
        <v>15832</v>
      </c>
      <c r="G84" s="463">
        <v>19769</v>
      </c>
      <c r="H84" s="463">
        <v>14565</v>
      </c>
      <c r="I84" s="463">
        <v>18282</v>
      </c>
      <c r="J84" s="463">
        <v>124386</v>
      </c>
    </row>
    <row r="85" spans="1:10">
      <c r="A85" s="468" t="s">
        <v>15</v>
      </c>
      <c r="B85" s="465">
        <v>68235</v>
      </c>
      <c r="C85" s="465">
        <v>29368</v>
      </c>
      <c r="D85" s="465">
        <v>63741</v>
      </c>
      <c r="E85" s="465">
        <v>69206</v>
      </c>
      <c r="F85" s="465">
        <v>63437</v>
      </c>
      <c r="G85" s="465">
        <v>78333</v>
      </c>
      <c r="H85" s="465">
        <v>58629</v>
      </c>
      <c r="I85" s="465">
        <v>72218</v>
      </c>
      <c r="J85" s="465">
        <v>503167</v>
      </c>
    </row>
    <row r="86" spans="1:10">
      <c r="A86" s="467" t="s">
        <v>14</v>
      </c>
      <c r="B86" s="465">
        <v>216533</v>
      </c>
      <c r="C86" s="465">
        <v>92826</v>
      </c>
      <c r="D86" s="465">
        <v>207919</v>
      </c>
      <c r="E86" s="465">
        <v>227604</v>
      </c>
      <c r="F86" s="465">
        <v>198695</v>
      </c>
      <c r="G86" s="465">
        <v>244707</v>
      </c>
      <c r="H86" s="465">
        <v>182949</v>
      </c>
      <c r="I86" s="465">
        <v>220420</v>
      </c>
      <c r="J86" s="465">
        <v>1591653</v>
      </c>
    </row>
    <row r="87" spans="1:10">
      <c r="A87" s="462" t="s">
        <v>13</v>
      </c>
      <c r="B87" s="463">
        <v>58238</v>
      </c>
      <c r="C87" s="463">
        <v>23972</v>
      </c>
      <c r="D87" s="463">
        <v>47529</v>
      </c>
      <c r="E87" s="463">
        <v>47642</v>
      </c>
      <c r="F87" s="463">
        <v>46961</v>
      </c>
      <c r="G87" s="463">
        <v>53853</v>
      </c>
      <c r="H87" s="463">
        <v>41955</v>
      </c>
      <c r="I87" s="463">
        <v>51703</v>
      </c>
      <c r="J87" s="463">
        <v>371853</v>
      </c>
    </row>
    <row r="88" spans="1:10">
      <c r="A88" s="462" t="s">
        <v>12</v>
      </c>
      <c r="B88" s="463">
        <v>23084</v>
      </c>
      <c r="C88" s="463">
        <v>9899</v>
      </c>
      <c r="D88" s="463">
        <v>20771</v>
      </c>
      <c r="E88" s="463">
        <v>22365</v>
      </c>
      <c r="F88" s="463">
        <v>19717</v>
      </c>
      <c r="G88" s="463">
        <v>25624</v>
      </c>
      <c r="H88" s="463">
        <v>20370</v>
      </c>
      <c r="I88" s="463">
        <v>25774</v>
      </c>
      <c r="J88" s="463">
        <v>167604</v>
      </c>
    </row>
    <row r="89" spans="1:10">
      <c r="A89" s="462" t="s">
        <v>11</v>
      </c>
      <c r="B89" s="463">
        <v>15494</v>
      </c>
      <c r="C89" s="463">
        <v>6295</v>
      </c>
      <c r="D89" s="463">
        <v>12864</v>
      </c>
      <c r="E89" s="463">
        <v>14060</v>
      </c>
      <c r="F89" s="463">
        <v>13964</v>
      </c>
      <c r="G89" s="463">
        <v>16742</v>
      </c>
      <c r="H89" s="463">
        <v>13803</v>
      </c>
      <c r="I89" s="463">
        <v>16607</v>
      </c>
      <c r="J89" s="463">
        <v>109829</v>
      </c>
    </row>
    <row r="90" spans="1:10">
      <c r="A90" s="468" t="s">
        <v>10</v>
      </c>
      <c r="B90" s="465">
        <v>96816</v>
      </c>
      <c r="C90" s="465">
        <v>40166</v>
      </c>
      <c r="D90" s="465">
        <v>81164</v>
      </c>
      <c r="E90" s="465">
        <v>84067</v>
      </c>
      <c r="F90" s="465">
        <v>80642</v>
      </c>
      <c r="G90" s="465">
        <v>96219</v>
      </c>
      <c r="H90" s="465">
        <v>76128</v>
      </c>
      <c r="I90" s="465">
        <v>94084</v>
      </c>
      <c r="J90" s="465">
        <v>649286</v>
      </c>
    </row>
    <row r="91" spans="1:10">
      <c r="A91" s="462" t="s">
        <v>9</v>
      </c>
      <c r="B91" s="463">
        <v>43625</v>
      </c>
      <c r="C91" s="463">
        <v>18637</v>
      </c>
      <c r="D91" s="463">
        <v>39471</v>
      </c>
      <c r="E91" s="463">
        <v>40552</v>
      </c>
      <c r="F91" s="463">
        <v>35317</v>
      </c>
      <c r="G91" s="463">
        <v>40556</v>
      </c>
      <c r="H91" s="463">
        <v>29687</v>
      </c>
      <c r="I91" s="463">
        <v>35814</v>
      </c>
      <c r="J91" s="463">
        <v>283659</v>
      </c>
    </row>
    <row r="92" spans="1:10">
      <c r="A92" s="462" t="s">
        <v>8</v>
      </c>
      <c r="B92" s="463">
        <v>30151</v>
      </c>
      <c r="C92" s="463">
        <v>12680</v>
      </c>
      <c r="D92" s="463">
        <v>26420</v>
      </c>
      <c r="E92" s="463">
        <v>27191</v>
      </c>
      <c r="F92" s="463">
        <v>24943</v>
      </c>
      <c r="G92" s="463">
        <v>31450</v>
      </c>
      <c r="H92" s="463">
        <v>24374</v>
      </c>
      <c r="I92" s="463">
        <v>30093</v>
      </c>
      <c r="J92" s="463">
        <v>207302</v>
      </c>
    </row>
    <row r="93" spans="1:10">
      <c r="A93" s="462" t="s">
        <v>7</v>
      </c>
      <c r="B93" s="463">
        <v>50897</v>
      </c>
      <c r="C93" s="463">
        <v>20036</v>
      </c>
      <c r="D93" s="463">
        <v>40312</v>
      </c>
      <c r="E93" s="463">
        <v>41811</v>
      </c>
      <c r="F93" s="463">
        <v>37597</v>
      </c>
      <c r="G93" s="463">
        <v>42238</v>
      </c>
      <c r="H93" s="463">
        <v>28399</v>
      </c>
      <c r="I93" s="463">
        <v>36468</v>
      </c>
      <c r="J93" s="463">
        <v>297758</v>
      </c>
    </row>
    <row r="94" spans="1:10">
      <c r="A94" s="468" t="s">
        <v>6</v>
      </c>
      <c r="B94" s="465">
        <v>124673</v>
      </c>
      <c r="C94" s="465">
        <v>51353</v>
      </c>
      <c r="D94" s="465">
        <v>106203</v>
      </c>
      <c r="E94" s="465">
        <v>109554</v>
      </c>
      <c r="F94" s="465">
        <v>97857</v>
      </c>
      <c r="G94" s="465">
        <v>114244</v>
      </c>
      <c r="H94" s="465">
        <v>82460</v>
      </c>
      <c r="I94" s="465">
        <v>102375</v>
      </c>
      <c r="J94" s="465">
        <v>788719</v>
      </c>
    </row>
    <row r="95" spans="1:10">
      <c r="A95" s="462" t="s">
        <v>5</v>
      </c>
      <c r="B95" s="463">
        <v>39234</v>
      </c>
      <c r="C95" s="463">
        <v>16976</v>
      </c>
      <c r="D95" s="463">
        <v>35512</v>
      </c>
      <c r="E95" s="463">
        <v>38544</v>
      </c>
      <c r="F95" s="463">
        <v>34667</v>
      </c>
      <c r="G95" s="463">
        <v>41610</v>
      </c>
      <c r="H95" s="463">
        <v>33070</v>
      </c>
      <c r="I95" s="463">
        <v>40553</v>
      </c>
      <c r="J95" s="463">
        <v>280166</v>
      </c>
    </row>
    <row r="96" spans="1:10">
      <c r="A96" s="462" t="s">
        <v>4</v>
      </c>
      <c r="B96" s="463">
        <v>26280</v>
      </c>
      <c r="C96" s="463">
        <v>11927</v>
      </c>
      <c r="D96" s="463">
        <v>23739</v>
      </c>
      <c r="E96" s="463">
        <v>25826</v>
      </c>
      <c r="F96" s="463">
        <v>23869</v>
      </c>
      <c r="G96" s="463">
        <v>30451</v>
      </c>
      <c r="H96" s="463">
        <v>23985</v>
      </c>
      <c r="I96" s="463">
        <v>30334</v>
      </c>
      <c r="J96" s="463">
        <v>196411</v>
      </c>
    </row>
    <row r="97" spans="1:10">
      <c r="A97" s="462" t="s">
        <v>3</v>
      </c>
      <c r="B97" s="463">
        <v>29691</v>
      </c>
      <c r="C97" s="463">
        <v>12910</v>
      </c>
      <c r="D97" s="463">
        <v>30645</v>
      </c>
      <c r="E97" s="463">
        <v>32188</v>
      </c>
      <c r="F97" s="463">
        <v>26600</v>
      </c>
      <c r="G97" s="463">
        <v>33416</v>
      </c>
      <c r="H97" s="463">
        <v>26785</v>
      </c>
      <c r="I97" s="463">
        <v>31559</v>
      </c>
      <c r="J97" s="463">
        <v>223794</v>
      </c>
    </row>
    <row r="98" spans="1:10">
      <c r="A98" s="468" t="s">
        <v>2</v>
      </c>
      <c r="B98" s="465">
        <v>95205</v>
      </c>
      <c r="C98" s="465">
        <v>41813</v>
      </c>
      <c r="D98" s="465">
        <v>89896</v>
      </c>
      <c r="E98" s="465">
        <v>96558</v>
      </c>
      <c r="F98" s="465">
        <v>85136</v>
      </c>
      <c r="G98" s="465">
        <v>105477</v>
      </c>
      <c r="H98" s="465">
        <v>83840</v>
      </c>
      <c r="I98" s="465">
        <v>102446</v>
      </c>
      <c r="J98" s="465">
        <v>700371</v>
      </c>
    </row>
    <row r="99" spans="1:10">
      <c r="A99" s="467" t="s">
        <v>1</v>
      </c>
      <c r="B99" s="465">
        <v>316694</v>
      </c>
      <c r="C99" s="465">
        <v>133332</v>
      </c>
      <c r="D99" s="465">
        <v>277263</v>
      </c>
      <c r="E99" s="465">
        <v>290179</v>
      </c>
      <c r="F99" s="465">
        <v>263635</v>
      </c>
      <c r="G99" s="465">
        <v>315940</v>
      </c>
      <c r="H99" s="465">
        <v>242428</v>
      </c>
      <c r="I99" s="465">
        <v>298905</v>
      </c>
      <c r="J99" s="465">
        <v>2138376</v>
      </c>
    </row>
    <row r="100" spans="1:10">
      <c r="A100" s="466" t="s">
        <v>0</v>
      </c>
      <c r="B100" s="465">
        <v>734934</v>
      </c>
      <c r="C100" s="465">
        <v>302749</v>
      </c>
      <c r="D100" s="465">
        <v>690518</v>
      </c>
      <c r="E100" s="465">
        <v>772975</v>
      </c>
      <c r="F100" s="465">
        <v>637512</v>
      </c>
      <c r="G100" s="465">
        <v>788100</v>
      </c>
      <c r="H100" s="465">
        <v>611745</v>
      </c>
      <c r="I100" s="465">
        <v>737306</v>
      </c>
      <c r="J100" s="465">
        <v>5275839</v>
      </c>
    </row>
    <row r="101" spans="1:10">
      <c r="A101" s="464" t="s">
        <v>569</v>
      </c>
      <c r="B101" s="463">
        <v>373223</v>
      </c>
      <c r="C101" s="463">
        <v>163184</v>
      </c>
      <c r="D101" s="463">
        <v>363135</v>
      </c>
      <c r="E101" s="463">
        <v>394118</v>
      </c>
      <c r="F101" s="463">
        <v>328577</v>
      </c>
      <c r="G101" s="463">
        <v>410921</v>
      </c>
      <c r="H101" s="463">
        <v>305656</v>
      </c>
      <c r="I101" s="463">
        <v>350573</v>
      </c>
      <c r="J101" s="463">
        <v>2689387</v>
      </c>
    </row>
    <row r="102" spans="1:10">
      <c r="A102" s="462" t="s">
        <v>34</v>
      </c>
      <c r="B102" s="463">
        <v>258534</v>
      </c>
      <c r="C102" s="463">
        <v>99003</v>
      </c>
      <c r="D102" s="463">
        <v>201106</v>
      </c>
      <c r="E102" s="463">
        <v>226868</v>
      </c>
      <c r="F102" s="463">
        <v>208838</v>
      </c>
      <c r="G102" s="463">
        <v>238707</v>
      </c>
      <c r="H102" s="463">
        <v>187247</v>
      </c>
      <c r="I102" s="463">
        <v>240322</v>
      </c>
      <c r="J102" s="463">
        <v>1660625</v>
      </c>
    </row>
  </sheetData>
  <mergeCells count="6">
    <mergeCell ref="A37:J37"/>
    <mergeCell ref="A70:J70"/>
    <mergeCell ref="A2:A3"/>
    <mergeCell ref="J2:J3"/>
    <mergeCell ref="B3:I3"/>
    <mergeCell ref="A4:J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08341-2C1E-416A-A34A-CB7E46441256}">
  <sheetPr codeName="Munka3"/>
  <dimension ref="A1:H33"/>
  <sheetViews>
    <sheetView zoomScaleNormal="100" workbookViewId="0"/>
  </sheetViews>
  <sheetFormatPr defaultRowHeight="11.25"/>
  <cols>
    <col min="1" max="1" width="22.7109375" style="43" customWidth="1"/>
    <col min="2" max="8" width="12" style="43" customWidth="1"/>
    <col min="9" max="16384" width="9.140625" style="43"/>
  </cols>
  <sheetData>
    <row r="1" spans="1:8" ht="12" thickBot="1">
      <c r="A1" s="57" t="s">
        <v>53</v>
      </c>
      <c r="B1" s="57"/>
      <c r="C1" s="57"/>
      <c r="D1" s="56"/>
      <c r="E1" s="56"/>
      <c r="F1" s="56"/>
      <c r="G1" s="56"/>
    </row>
    <row r="2" spans="1:8" ht="24" customHeight="1">
      <c r="A2" s="998" t="s">
        <v>37</v>
      </c>
      <c r="B2" s="55" t="s">
        <v>52</v>
      </c>
      <c r="C2" s="55" t="s">
        <v>51</v>
      </c>
      <c r="D2" s="55" t="s">
        <v>50</v>
      </c>
      <c r="E2" s="55" t="s">
        <v>49</v>
      </c>
      <c r="F2" s="1000" t="s">
        <v>48</v>
      </c>
      <c r="G2" s="993" t="s">
        <v>47</v>
      </c>
      <c r="H2" s="995" t="s">
        <v>46</v>
      </c>
    </row>
    <row r="3" spans="1:8">
      <c r="A3" s="999"/>
      <c r="B3" s="997" t="s">
        <v>45</v>
      </c>
      <c r="C3" s="997"/>
      <c r="D3" s="997"/>
      <c r="E3" s="997"/>
      <c r="F3" s="1001"/>
      <c r="G3" s="994"/>
      <c r="H3" s="996"/>
    </row>
    <row r="4" spans="1:8">
      <c r="A4" s="51" t="s">
        <v>44</v>
      </c>
      <c r="B4" s="50">
        <v>752.5</v>
      </c>
      <c r="C4" s="50">
        <v>38.4</v>
      </c>
      <c r="D4" s="50">
        <v>790.9</v>
      </c>
      <c r="E4" s="50">
        <v>529.79999999999995</v>
      </c>
      <c r="F4" s="50">
        <v>59.884909517680029</v>
      </c>
      <c r="G4" s="50">
        <v>4.8552282210140341</v>
      </c>
      <c r="H4" s="50">
        <v>56.977360490648913</v>
      </c>
    </row>
    <row r="5" spans="1:8">
      <c r="A5" s="51" t="s">
        <v>28</v>
      </c>
      <c r="B5" s="54">
        <v>496.6</v>
      </c>
      <c r="C5" s="54">
        <v>23.7</v>
      </c>
      <c r="D5" s="50">
        <v>520.29999999999995</v>
      </c>
      <c r="E5" s="54">
        <v>381.3</v>
      </c>
      <c r="F5" s="50">
        <v>57.70851818988465</v>
      </c>
      <c r="G5" s="50">
        <v>4.5550643859311926</v>
      </c>
      <c r="H5" s="50">
        <v>55.07985803016858</v>
      </c>
    </row>
    <row r="6" spans="1:8" s="48" customFormat="1">
      <c r="A6" s="47" t="s">
        <v>27</v>
      </c>
      <c r="B6" s="46">
        <v>1249.0999999999999</v>
      </c>
      <c r="C6" s="46">
        <v>62.1</v>
      </c>
      <c r="D6" s="46">
        <v>1311.2</v>
      </c>
      <c r="E6" s="46">
        <v>911.1</v>
      </c>
      <c r="F6" s="44">
        <v>59.001934932277365</v>
      </c>
      <c r="G6" s="44">
        <v>4.7361195851128732</v>
      </c>
      <c r="H6" s="44">
        <v>56.207532736354217</v>
      </c>
    </row>
    <row r="7" spans="1:8">
      <c r="A7" s="51" t="s">
        <v>26</v>
      </c>
      <c r="B7" s="54">
        <v>177.7</v>
      </c>
      <c r="C7" s="54">
        <v>8.9</v>
      </c>
      <c r="D7" s="50">
        <v>186.6</v>
      </c>
      <c r="E7" s="54">
        <v>141.1</v>
      </c>
      <c r="F7" s="50">
        <v>56.942325297528228</v>
      </c>
      <c r="G7" s="50">
        <v>4.769560557341908</v>
      </c>
      <c r="H7" s="50">
        <v>54.226426609703992</v>
      </c>
    </row>
    <row r="8" spans="1:8">
      <c r="A8" s="51" t="s">
        <v>25</v>
      </c>
      <c r="B8" s="54">
        <v>135.80000000000001</v>
      </c>
      <c r="C8" s="54">
        <v>8.6</v>
      </c>
      <c r="D8" s="50">
        <v>144.4</v>
      </c>
      <c r="E8" s="54">
        <v>99.6</v>
      </c>
      <c r="F8" s="50">
        <v>59.180327868852459</v>
      </c>
      <c r="G8" s="50">
        <v>5.9556786703601103</v>
      </c>
      <c r="H8" s="50">
        <v>55.655737704918039</v>
      </c>
    </row>
    <row r="9" spans="1:8">
      <c r="A9" s="51" t="s">
        <v>24</v>
      </c>
      <c r="B9" s="54">
        <v>153.19999999999999</v>
      </c>
      <c r="C9" s="54">
        <v>7.1</v>
      </c>
      <c r="D9" s="50">
        <v>160.30000000000001</v>
      </c>
      <c r="E9" s="54">
        <v>121.3</v>
      </c>
      <c r="F9" s="50">
        <v>56.924715909090907</v>
      </c>
      <c r="G9" s="50">
        <v>4.4291952588895827</v>
      </c>
      <c r="H9" s="50">
        <v>54.403409090909093</v>
      </c>
    </row>
    <row r="10" spans="1:8" s="48" customFormat="1">
      <c r="A10" s="49" t="s">
        <v>23</v>
      </c>
      <c r="B10" s="46">
        <v>466.7</v>
      </c>
      <c r="C10" s="46">
        <v>24.6</v>
      </c>
      <c r="D10" s="46">
        <v>491.3</v>
      </c>
      <c r="E10" s="46">
        <v>362</v>
      </c>
      <c r="F10" s="44">
        <v>57.576467830774632</v>
      </c>
      <c r="G10" s="44">
        <v>5.0071239568491768</v>
      </c>
      <c r="H10" s="44">
        <v>54.693542716512368</v>
      </c>
    </row>
    <row r="11" spans="1:8">
      <c r="A11" s="51" t="s">
        <v>22</v>
      </c>
      <c r="B11" s="54">
        <v>192.6</v>
      </c>
      <c r="C11" s="54">
        <v>7.3</v>
      </c>
      <c r="D11" s="50">
        <v>199.9</v>
      </c>
      <c r="E11" s="53">
        <v>144</v>
      </c>
      <c r="F11" s="50">
        <v>58.12736260540855</v>
      </c>
      <c r="G11" s="50">
        <v>3.6518259129564781</v>
      </c>
      <c r="H11" s="50">
        <v>56.004652515266059</v>
      </c>
    </row>
    <row r="12" spans="1:8">
      <c r="A12" s="51" t="s">
        <v>21</v>
      </c>
      <c r="B12" s="50">
        <v>113.8</v>
      </c>
      <c r="C12" s="50">
        <v>8.3000000000000007</v>
      </c>
      <c r="D12" s="50">
        <v>122.1</v>
      </c>
      <c r="E12" s="52">
        <v>82.3</v>
      </c>
      <c r="F12" s="50">
        <v>59.735812133072407</v>
      </c>
      <c r="G12" s="50">
        <v>6.7977067977067982</v>
      </c>
      <c r="H12" s="50">
        <v>55.675146771037184</v>
      </c>
    </row>
    <row r="13" spans="1:8">
      <c r="A13" s="51" t="s">
        <v>20</v>
      </c>
      <c r="B13" s="50">
        <v>127.4</v>
      </c>
      <c r="C13" s="50">
        <v>7.2</v>
      </c>
      <c r="D13" s="50">
        <v>134.6</v>
      </c>
      <c r="E13" s="52">
        <v>94</v>
      </c>
      <c r="F13" s="50">
        <v>58.880139982502186</v>
      </c>
      <c r="G13" s="50">
        <v>5.3491827637444285</v>
      </c>
      <c r="H13" s="50">
        <v>55.730533683289593</v>
      </c>
    </row>
    <row r="14" spans="1:8" s="48" customFormat="1">
      <c r="A14" s="49" t="s">
        <v>19</v>
      </c>
      <c r="B14" s="46">
        <v>433.8</v>
      </c>
      <c r="C14" s="46">
        <v>22.8</v>
      </c>
      <c r="D14" s="46">
        <v>456.6</v>
      </c>
      <c r="E14" s="46">
        <v>320.3</v>
      </c>
      <c r="F14" s="44">
        <v>58.772042733942584</v>
      </c>
      <c r="G14" s="44">
        <v>4.9934296977660972</v>
      </c>
      <c r="H14" s="44">
        <v>55.837302098082105</v>
      </c>
    </row>
    <row r="15" spans="1:8">
      <c r="A15" s="51" t="s">
        <v>18</v>
      </c>
      <c r="B15" s="54">
        <v>138.69999999999999</v>
      </c>
      <c r="C15" s="54">
        <v>11.3</v>
      </c>
      <c r="D15" s="50">
        <v>150</v>
      </c>
      <c r="E15" s="54">
        <v>158</v>
      </c>
      <c r="F15" s="50">
        <v>48.701298701298704</v>
      </c>
      <c r="G15" s="50">
        <v>7.5333333333333332</v>
      </c>
      <c r="H15" s="50">
        <v>45.032467532467528</v>
      </c>
    </row>
    <row r="16" spans="1:8">
      <c r="A16" s="51" t="s">
        <v>17</v>
      </c>
      <c r="B16" s="54">
        <v>109.6</v>
      </c>
      <c r="C16" s="54">
        <v>14.5</v>
      </c>
      <c r="D16" s="50">
        <v>124.1</v>
      </c>
      <c r="E16" s="54">
        <v>126.3</v>
      </c>
      <c r="F16" s="50">
        <v>49.560702875399365</v>
      </c>
      <c r="G16" s="50">
        <v>11.684125705076552</v>
      </c>
      <c r="H16" s="50">
        <v>43.769968051118212</v>
      </c>
    </row>
    <row r="17" spans="1:8">
      <c r="A17" s="51" t="s">
        <v>16</v>
      </c>
      <c r="B17" s="54">
        <v>86.9</v>
      </c>
      <c r="C17" s="54">
        <v>11.4</v>
      </c>
      <c r="D17" s="50">
        <v>98.3</v>
      </c>
      <c r="E17" s="54">
        <v>86.6</v>
      </c>
      <c r="F17" s="50">
        <v>53.163872363439701</v>
      </c>
      <c r="G17" s="50">
        <v>11.597151576805697</v>
      </c>
      <c r="H17" s="50">
        <v>46.998377501352081</v>
      </c>
    </row>
    <row r="18" spans="1:8" s="48" customFormat="1">
      <c r="A18" s="49" t="s">
        <v>15</v>
      </c>
      <c r="B18" s="46">
        <v>335.2</v>
      </c>
      <c r="C18" s="46">
        <v>37.200000000000003</v>
      </c>
      <c r="D18" s="46">
        <v>372.4</v>
      </c>
      <c r="E18" s="46">
        <v>370.9</v>
      </c>
      <c r="F18" s="44">
        <v>50.100901385712369</v>
      </c>
      <c r="G18" s="44">
        <v>9.9892588614393123</v>
      </c>
      <c r="H18" s="44">
        <v>45.096192654379117</v>
      </c>
    </row>
    <row r="19" spans="1:8">
      <c r="A19" s="47" t="s">
        <v>14</v>
      </c>
      <c r="B19" s="44">
        <v>1235.7</v>
      </c>
      <c r="C19" s="44">
        <v>84.6</v>
      </c>
      <c r="D19" s="44">
        <v>1320.3</v>
      </c>
      <c r="E19" s="44">
        <v>1053.2</v>
      </c>
      <c r="F19" s="44">
        <v>55.626711607330947</v>
      </c>
      <c r="G19" s="44">
        <v>6.4076346284935246</v>
      </c>
      <c r="H19" s="44">
        <v>52.062355171687379</v>
      </c>
    </row>
    <row r="20" spans="1:8">
      <c r="A20" s="51" t="s">
        <v>13</v>
      </c>
      <c r="B20" s="50">
        <v>235.1</v>
      </c>
      <c r="C20" s="50">
        <v>37.5</v>
      </c>
      <c r="D20" s="50">
        <v>272.60000000000002</v>
      </c>
      <c r="E20" s="52">
        <v>269.60000000000002</v>
      </c>
      <c r="F20" s="50">
        <v>50.27665068240502</v>
      </c>
      <c r="G20" s="50">
        <v>13.75641966250917</v>
      </c>
      <c r="H20" s="50">
        <v>43.360383622279599</v>
      </c>
    </row>
    <row r="21" spans="1:8">
      <c r="A21" s="51" t="s">
        <v>12</v>
      </c>
      <c r="B21" s="54">
        <v>113.6</v>
      </c>
      <c r="C21" s="54">
        <v>14</v>
      </c>
      <c r="D21" s="50">
        <v>127.6</v>
      </c>
      <c r="E21" s="54">
        <v>116.2</v>
      </c>
      <c r="F21" s="50">
        <v>52.337981952420009</v>
      </c>
      <c r="G21" s="50">
        <v>10.9717868338558</v>
      </c>
      <c r="H21" s="50">
        <v>46.595570139458573</v>
      </c>
    </row>
    <row r="22" spans="1:8">
      <c r="A22" s="51" t="s">
        <v>11</v>
      </c>
      <c r="B22" s="54">
        <v>75.599999999999994</v>
      </c>
      <c r="C22" s="54">
        <v>7.9</v>
      </c>
      <c r="D22" s="50">
        <v>83.5</v>
      </c>
      <c r="E22" s="54">
        <v>79.599999999999994</v>
      </c>
      <c r="F22" s="50">
        <v>51.195585530349483</v>
      </c>
      <c r="G22" s="50">
        <v>9.4610778443113777</v>
      </c>
      <c r="H22" s="50">
        <v>46.351931330472098</v>
      </c>
    </row>
    <row r="23" spans="1:8" s="48" customFormat="1">
      <c r="A23" s="49" t="s">
        <v>10</v>
      </c>
      <c r="B23" s="46">
        <v>424.3</v>
      </c>
      <c r="C23" s="46">
        <v>59.4</v>
      </c>
      <c r="D23" s="46">
        <v>483.7</v>
      </c>
      <c r="E23" s="46">
        <v>465.4</v>
      </c>
      <c r="F23" s="44">
        <v>50.964071225371413</v>
      </c>
      <c r="G23" s="44">
        <v>12.280339053132106</v>
      </c>
      <c r="H23" s="44">
        <v>44.705510483616052</v>
      </c>
    </row>
    <row r="24" spans="1:8">
      <c r="A24" s="51" t="s">
        <v>9</v>
      </c>
      <c r="B24" s="54">
        <v>190.4</v>
      </c>
      <c r="C24" s="54">
        <v>16.3</v>
      </c>
      <c r="D24" s="50">
        <v>206.7</v>
      </c>
      <c r="E24" s="54">
        <v>206.1</v>
      </c>
      <c r="F24" s="50">
        <v>50.072674418604656</v>
      </c>
      <c r="G24" s="50">
        <v>7.8858248669569422</v>
      </c>
      <c r="H24" s="50">
        <v>46.124031007751938</v>
      </c>
    </row>
    <row r="25" spans="1:8">
      <c r="A25" s="51" t="s">
        <v>8</v>
      </c>
      <c r="B25" s="54">
        <v>148.6</v>
      </c>
      <c r="C25" s="54">
        <v>15.4</v>
      </c>
      <c r="D25" s="50">
        <v>164</v>
      </c>
      <c r="E25" s="53">
        <v>143</v>
      </c>
      <c r="F25" s="50">
        <v>53.420195439739416</v>
      </c>
      <c r="G25" s="50">
        <v>9.3902439024390247</v>
      </c>
      <c r="H25" s="50">
        <v>48.403908794788272</v>
      </c>
    </row>
    <row r="26" spans="1:8" s="48" customFormat="1">
      <c r="A26" s="51" t="s">
        <v>7</v>
      </c>
      <c r="B26" s="50">
        <v>182.7</v>
      </c>
      <c r="C26" s="50">
        <v>31.5</v>
      </c>
      <c r="D26" s="50">
        <v>214.2</v>
      </c>
      <c r="E26" s="52">
        <v>217.2</v>
      </c>
      <c r="F26" s="50">
        <v>49.652294853963838</v>
      </c>
      <c r="G26" s="50">
        <v>14.705882352941178</v>
      </c>
      <c r="H26" s="50">
        <v>42.350486787204453</v>
      </c>
    </row>
    <row r="27" spans="1:8" s="48" customFormat="1">
      <c r="A27" s="49" t="s">
        <v>6</v>
      </c>
      <c r="B27" s="46">
        <v>521.70000000000005</v>
      </c>
      <c r="C27" s="46">
        <v>63.2</v>
      </c>
      <c r="D27" s="46">
        <v>584.9</v>
      </c>
      <c r="E27" s="46">
        <v>566.29999999999995</v>
      </c>
      <c r="F27" s="44">
        <v>50.807852675469078</v>
      </c>
      <c r="G27" s="44">
        <v>10.805265857411522</v>
      </c>
      <c r="H27" s="44">
        <v>45.317929117442667</v>
      </c>
    </row>
    <row r="28" spans="1:8">
      <c r="A28" s="51" t="s">
        <v>5</v>
      </c>
      <c r="B28" s="50">
        <v>196.8</v>
      </c>
      <c r="C28" s="50">
        <v>20.2</v>
      </c>
      <c r="D28" s="50">
        <v>217</v>
      </c>
      <c r="E28" s="50">
        <v>191.2</v>
      </c>
      <c r="F28" s="50">
        <v>53.16021558059775</v>
      </c>
      <c r="G28" s="50">
        <v>9.3087557603686637</v>
      </c>
      <c r="H28" s="50">
        <v>48.211660950514457</v>
      </c>
    </row>
    <row r="29" spans="1:8">
      <c r="A29" s="51" t="s">
        <v>4</v>
      </c>
      <c r="B29" s="50">
        <v>134.9</v>
      </c>
      <c r="C29" s="50">
        <v>11.9</v>
      </c>
      <c r="D29" s="50">
        <v>146.80000000000001</v>
      </c>
      <c r="E29" s="50">
        <v>144.1</v>
      </c>
      <c r="F29" s="50">
        <v>50.464077002406341</v>
      </c>
      <c r="G29" s="50">
        <v>8.1062670299727504</v>
      </c>
      <c r="H29" s="50">
        <v>46.3733241663802</v>
      </c>
    </row>
    <row r="30" spans="1:8">
      <c r="A30" s="51" t="s">
        <v>3</v>
      </c>
      <c r="B30" s="50">
        <v>163.69999999999999</v>
      </c>
      <c r="C30" s="50">
        <v>10.5</v>
      </c>
      <c r="D30" s="50">
        <v>174.2</v>
      </c>
      <c r="E30" s="50">
        <v>150</v>
      </c>
      <c r="F30" s="50">
        <v>53.732264034546574</v>
      </c>
      <c r="G30" s="50">
        <v>6.0275545350172219</v>
      </c>
      <c r="H30" s="50">
        <v>50.493522516964838</v>
      </c>
    </row>
    <row r="31" spans="1:8" s="48" customFormat="1">
      <c r="A31" s="49" t="s">
        <v>2</v>
      </c>
      <c r="B31" s="46">
        <v>495.4</v>
      </c>
      <c r="C31" s="46">
        <v>42.6</v>
      </c>
      <c r="D31" s="46">
        <v>538</v>
      </c>
      <c r="E31" s="46">
        <v>485.3</v>
      </c>
      <c r="F31" s="44">
        <v>52.575002443076322</v>
      </c>
      <c r="G31" s="44">
        <v>7.9182156133828991</v>
      </c>
      <c r="H31" s="44">
        <v>48.412000390892217</v>
      </c>
    </row>
    <row r="32" spans="1:8">
      <c r="A32" s="47" t="s">
        <v>1</v>
      </c>
      <c r="B32" s="46">
        <v>1441.4</v>
      </c>
      <c r="C32" s="46">
        <v>165.2</v>
      </c>
      <c r="D32" s="46">
        <v>1606.6</v>
      </c>
      <c r="E32" s="46">
        <v>1517</v>
      </c>
      <c r="F32" s="44">
        <v>51.434242540658225</v>
      </c>
      <c r="G32" s="44">
        <v>10.282584339599152</v>
      </c>
      <c r="H32" s="44">
        <v>46.145473171981052</v>
      </c>
    </row>
    <row r="33" spans="1:8">
      <c r="A33" s="45" t="s">
        <v>0</v>
      </c>
      <c r="B33" s="44">
        <v>3926.2</v>
      </c>
      <c r="C33" s="44">
        <v>311.89999999999998</v>
      </c>
      <c r="D33" s="44">
        <v>4238.1000000000004</v>
      </c>
      <c r="E33" s="44">
        <v>3481.3</v>
      </c>
      <c r="F33" s="44">
        <v>54.901935383579037</v>
      </c>
      <c r="G33" s="44">
        <v>7.3594299332247939</v>
      </c>
      <c r="H33" s="44">
        <v>50.861465917040171</v>
      </c>
    </row>
  </sheetData>
  <mergeCells count="5">
    <mergeCell ref="G2:G3"/>
    <mergeCell ref="H2:H3"/>
    <mergeCell ref="B3:E3"/>
    <mergeCell ref="A2:A3"/>
    <mergeCell ref="F2:F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9AED5-E01A-4EE9-B04B-A08A54093EA5}">
  <sheetPr codeName="Munka40"/>
  <dimension ref="A1:P33"/>
  <sheetViews>
    <sheetView zoomScaleNormal="100" workbookViewId="0"/>
  </sheetViews>
  <sheetFormatPr defaultRowHeight="11.25"/>
  <cols>
    <col min="1" max="1" width="20.140625" style="487" customWidth="1"/>
    <col min="2" max="2" width="8.5703125" style="487" customWidth="1"/>
    <col min="3" max="3" width="7.7109375" style="487" customWidth="1"/>
    <col min="4" max="7" width="7.5703125" style="487" customWidth="1"/>
    <col min="8" max="8" width="7.5703125" style="488" customWidth="1"/>
    <col min="9" max="15" width="7.5703125" style="487" customWidth="1"/>
    <col min="16" max="16" width="7" style="487" customWidth="1"/>
    <col min="17" max="16384" width="9.140625" style="487"/>
  </cols>
  <sheetData>
    <row r="1" spans="1:16" s="500" customFormat="1" ht="14.1" customHeight="1">
      <c r="A1" s="504" t="s">
        <v>607</v>
      </c>
      <c r="B1" s="503"/>
      <c r="C1" s="503"/>
      <c r="D1" s="503"/>
      <c r="E1" s="503"/>
      <c r="F1" s="503"/>
      <c r="G1" s="502"/>
      <c r="H1" s="501"/>
      <c r="I1" s="501"/>
    </row>
    <row r="2" spans="1:16" ht="11.25" customHeight="1">
      <c r="A2" s="1016" t="s">
        <v>37</v>
      </c>
      <c r="B2" s="1016" t="s">
        <v>606</v>
      </c>
      <c r="C2" s="1074" t="s">
        <v>182</v>
      </c>
      <c r="D2" s="1075"/>
      <c r="E2" s="1075"/>
      <c r="F2" s="1075"/>
      <c r="G2" s="1075"/>
      <c r="H2" s="1075"/>
      <c r="I2" s="1075"/>
      <c r="J2" s="1075"/>
      <c r="K2" s="1075"/>
      <c r="L2" s="1075"/>
      <c r="M2" s="1075"/>
      <c r="N2" s="1075"/>
      <c r="O2" s="1075"/>
      <c r="P2" s="1076"/>
    </row>
    <row r="3" spans="1:16" ht="36" customHeight="1">
      <c r="A3" s="1073"/>
      <c r="B3" s="1073"/>
      <c r="C3" s="498" t="s">
        <v>605</v>
      </c>
      <c r="D3" s="498" t="s">
        <v>604</v>
      </c>
      <c r="E3" s="498" t="s">
        <v>603</v>
      </c>
      <c r="F3" s="498" t="s">
        <v>602</v>
      </c>
      <c r="G3" s="498" t="s">
        <v>601</v>
      </c>
      <c r="H3" s="498" t="s">
        <v>600</v>
      </c>
      <c r="I3" s="498" t="s">
        <v>599</v>
      </c>
      <c r="J3" s="498" t="s">
        <v>598</v>
      </c>
      <c r="K3" s="498" t="s">
        <v>597</v>
      </c>
      <c r="L3" s="498" t="s">
        <v>596</v>
      </c>
      <c r="M3" s="498" t="s">
        <v>595</v>
      </c>
      <c r="N3" s="498" t="s">
        <v>594</v>
      </c>
      <c r="O3" s="499" t="s">
        <v>593</v>
      </c>
      <c r="P3" s="498" t="s">
        <v>592</v>
      </c>
    </row>
    <row r="4" spans="1:16" ht="15" customHeight="1">
      <c r="A4" s="497" t="s">
        <v>44</v>
      </c>
      <c r="B4" s="491">
        <v>1777921</v>
      </c>
      <c r="C4" s="491">
        <v>1603511</v>
      </c>
      <c r="D4" s="491">
        <v>784</v>
      </c>
      <c r="E4" s="491">
        <v>12266</v>
      </c>
      <c r="F4" s="491">
        <v>1522</v>
      </c>
      <c r="G4" s="491">
        <v>769</v>
      </c>
      <c r="H4" s="491">
        <v>1185</v>
      </c>
      <c r="I4" s="491">
        <v>7014</v>
      </c>
      <c r="J4" s="491">
        <v>364</v>
      </c>
      <c r="K4" s="491">
        <v>1205</v>
      </c>
      <c r="L4" s="491">
        <v>430</v>
      </c>
      <c r="M4" s="491">
        <v>996</v>
      </c>
      <c r="N4" s="491">
        <v>1528</v>
      </c>
      <c r="O4" s="491">
        <v>359</v>
      </c>
      <c r="P4" s="491">
        <v>1425</v>
      </c>
    </row>
    <row r="5" spans="1:16" ht="11.1" customHeight="1">
      <c r="A5" s="496" t="s">
        <v>28</v>
      </c>
      <c r="B5" s="491">
        <v>1083877</v>
      </c>
      <c r="C5" s="491">
        <v>994127</v>
      </c>
      <c r="D5" s="491">
        <v>187</v>
      </c>
      <c r="E5" s="491">
        <v>11252</v>
      </c>
      <c r="F5" s="491">
        <v>177</v>
      </c>
      <c r="G5" s="491">
        <v>344</v>
      </c>
      <c r="H5" s="491">
        <v>355</v>
      </c>
      <c r="I5" s="491">
        <v>10319</v>
      </c>
      <c r="J5" s="491">
        <v>52</v>
      </c>
      <c r="K5" s="491">
        <v>557</v>
      </c>
      <c r="L5" s="491">
        <v>116</v>
      </c>
      <c r="M5" s="491">
        <v>884</v>
      </c>
      <c r="N5" s="491">
        <v>3472</v>
      </c>
      <c r="O5" s="491">
        <v>193</v>
      </c>
      <c r="P5" s="491">
        <v>601</v>
      </c>
    </row>
    <row r="6" spans="1:16" ht="11.1" customHeight="1">
      <c r="A6" s="495" t="s">
        <v>27</v>
      </c>
      <c r="B6" s="494">
        <v>2861798</v>
      </c>
      <c r="C6" s="494">
        <v>2597638</v>
      </c>
      <c r="D6" s="494">
        <v>971</v>
      </c>
      <c r="E6" s="494">
        <v>23518</v>
      </c>
      <c r="F6" s="494">
        <v>1699</v>
      </c>
      <c r="G6" s="494">
        <v>1113</v>
      </c>
      <c r="H6" s="494">
        <v>1540</v>
      </c>
      <c r="I6" s="494">
        <v>17333</v>
      </c>
      <c r="J6" s="494">
        <v>416</v>
      </c>
      <c r="K6" s="494">
        <v>1762</v>
      </c>
      <c r="L6" s="494">
        <v>546</v>
      </c>
      <c r="M6" s="494">
        <v>1880</v>
      </c>
      <c r="N6" s="494">
        <v>5000</v>
      </c>
      <c r="O6" s="494">
        <v>552</v>
      </c>
      <c r="P6" s="494">
        <v>2026</v>
      </c>
    </row>
    <row r="7" spans="1:16" ht="11.1" customHeight="1">
      <c r="A7" s="496" t="s">
        <v>26</v>
      </c>
      <c r="B7" s="491">
        <v>434317</v>
      </c>
      <c r="C7" s="491">
        <v>403984</v>
      </c>
      <c r="D7" s="491">
        <v>16</v>
      </c>
      <c r="E7" s="491">
        <v>3755</v>
      </c>
      <c r="F7" s="491">
        <v>324</v>
      </c>
      <c r="G7" s="491">
        <v>65</v>
      </c>
      <c r="H7" s="491">
        <v>122</v>
      </c>
      <c r="I7" s="491">
        <v>2147</v>
      </c>
      <c r="J7" s="491">
        <v>23</v>
      </c>
      <c r="K7" s="491">
        <v>162</v>
      </c>
      <c r="L7" s="491">
        <v>37</v>
      </c>
      <c r="M7" s="491">
        <v>69</v>
      </c>
      <c r="N7" s="491">
        <v>133</v>
      </c>
      <c r="O7" s="491">
        <v>45</v>
      </c>
      <c r="P7" s="491">
        <v>195</v>
      </c>
    </row>
    <row r="8" spans="1:16" ht="11.1" customHeight="1">
      <c r="A8" s="496" t="s">
        <v>25</v>
      </c>
      <c r="B8" s="491">
        <v>316590</v>
      </c>
      <c r="C8" s="491">
        <v>292209</v>
      </c>
      <c r="D8" s="491">
        <v>32</v>
      </c>
      <c r="E8" s="491">
        <v>2337</v>
      </c>
      <c r="F8" s="491">
        <v>37</v>
      </c>
      <c r="G8" s="491">
        <v>40</v>
      </c>
      <c r="H8" s="490">
        <v>126</v>
      </c>
      <c r="I8" s="490">
        <v>5112</v>
      </c>
      <c r="J8" s="490">
        <v>5</v>
      </c>
      <c r="K8" s="490">
        <v>140</v>
      </c>
      <c r="L8" s="490">
        <v>22</v>
      </c>
      <c r="M8" s="490">
        <v>28</v>
      </c>
      <c r="N8" s="490">
        <v>2795</v>
      </c>
      <c r="O8" s="490">
        <v>56</v>
      </c>
      <c r="P8" s="490">
        <v>133</v>
      </c>
    </row>
    <row r="9" spans="1:16" ht="11.1" customHeight="1">
      <c r="A9" s="496" t="s">
        <v>24</v>
      </c>
      <c r="B9" s="491">
        <v>373794</v>
      </c>
      <c r="C9" s="491">
        <v>352797</v>
      </c>
      <c r="D9" s="491">
        <v>14</v>
      </c>
      <c r="E9" s="491">
        <v>2053</v>
      </c>
      <c r="F9" s="491">
        <v>11</v>
      </c>
      <c r="G9" s="491">
        <v>61</v>
      </c>
      <c r="H9" s="490">
        <v>97</v>
      </c>
      <c r="I9" s="490">
        <v>3032</v>
      </c>
      <c r="J9" s="490">
        <v>10</v>
      </c>
      <c r="K9" s="490">
        <v>224</v>
      </c>
      <c r="L9" s="490">
        <v>36</v>
      </c>
      <c r="M9" s="490">
        <v>22</v>
      </c>
      <c r="N9" s="490">
        <v>60</v>
      </c>
      <c r="O9" s="490">
        <v>33</v>
      </c>
      <c r="P9" s="490">
        <v>186</v>
      </c>
    </row>
    <row r="10" spans="1:16" ht="11.1" customHeight="1">
      <c r="A10" s="495" t="s">
        <v>23</v>
      </c>
      <c r="B10" s="494">
        <v>1124701</v>
      </c>
      <c r="C10" s="494">
        <v>1048990</v>
      </c>
      <c r="D10" s="494">
        <v>62</v>
      </c>
      <c r="E10" s="494">
        <v>8145</v>
      </c>
      <c r="F10" s="494">
        <v>372</v>
      </c>
      <c r="G10" s="494">
        <v>166</v>
      </c>
      <c r="H10" s="492">
        <v>345</v>
      </c>
      <c r="I10" s="492">
        <v>10291</v>
      </c>
      <c r="J10" s="492">
        <v>38</v>
      </c>
      <c r="K10" s="492">
        <v>526</v>
      </c>
      <c r="L10" s="492">
        <v>95</v>
      </c>
      <c r="M10" s="492">
        <v>119</v>
      </c>
      <c r="N10" s="492">
        <v>2988</v>
      </c>
      <c r="O10" s="492">
        <v>134</v>
      </c>
      <c r="P10" s="492">
        <v>514</v>
      </c>
    </row>
    <row r="11" spans="1:16" ht="11.1" customHeight="1">
      <c r="A11" s="496" t="s">
        <v>22</v>
      </c>
      <c r="B11" s="491">
        <v>434706</v>
      </c>
      <c r="C11" s="491">
        <v>412272</v>
      </c>
      <c r="D11" s="491">
        <v>16</v>
      </c>
      <c r="E11" s="491">
        <v>1368</v>
      </c>
      <c r="F11" s="491">
        <v>26</v>
      </c>
      <c r="G11" s="491">
        <v>1954</v>
      </c>
      <c r="H11" s="490">
        <v>95</v>
      </c>
      <c r="I11" s="490">
        <v>1803</v>
      </c>
      <c r="J11" s="490">
        <v>8</v>
      </c>
      <c r="K11" s="490">
        <v>99</v>
      </c>
      <c r="L11" s="490">
        <v>11</v>
      </c>
      <c r="M11" s="490">
        <v>36</v>
      </c>
      <c r="N11" s="490">
        <v>84</v>
      </c>
      <c r="O11" s="490">
        <v>75</v>
      </c>
      <c r="P11" s="490">
        <v>138</v>
      </c>
    </row>
    <row r="12" spans="1:16" ht="11.1" customHeight="1">
      <c r="A12" s="496" t="s">
        <v>21</v>
      </c>
      <c r="B12" s="491">
        <v>268123</v>
      </c>
      <c r="C12" s="491">
        <v>253466</v>
      </c>
      <c r="D12" s="491">
        <v>5</v>
      </c>
      <c r="E12" s="491">
        <v>1378</v>
      </c>
      <c r="F12" s="491">
        <v>8</v>
      </c>
      <c r="G12" s="491">
        <v>2321</v>
      </c>
      <c r="H12" s="490">
        <v>36</v>
      </c>
      <c r="I12" s="490">
        <v>1023</v>
      </c>
      <c r="J12" s="490">
        <v>6</v>
      </c>
      <c r="K12" s="490">
        <v>73</v>
      </c>
      <c r="L12" s="490">
        <v>16</v>
      </c>
      <c r="M12" s="490">
        <v>11</v>
      </c>
      <c r="N12" s="490">
        <v>29</v>
      </c>
      <c r="O12" s="490">
        <v>1693</v>
      </c>
      <c r="P12" s="490">
        <v>76</v>
      </c>
    </row>
    <row r="13" spans="1:16" ht="11.1" customHeight="1">
      <c r="A13" s="496" t="s">
        <v>20</v>
      </c>
      <c r="B13" s="491">
        <v>297404</v>
      </c>
      <c r="C13" s="491">
        <v>280163</v>
      </c>
      <c r="D13" s="491">
        <v>8</v>
      </c>
      <c r="E13" s="491">
        <v>4039</v>
      </c>
      <c r="F13" s="491">
        <v>8</v>
      </c>
      <c r="G13" s="491">
        <v>2734</v>
      </c>
      <c r="H13" s="490">
        <v>39</v>
      </c>
      <c r="I13" s="490">
        <v>452</v>
      </c>
      <c r="J13" s="490">
        <v>6</v>
      </c>
      <c r="K13" s="490">
        <v>62</v>
      </c>
      <c r="L13" s="490">
        <v>15</v>
      </c>
      <c r="M13" s="490">
        <v>18</v>
      </c>
      <c r="N13" s="490">
        <v>12</v>
      </c>
      <c r="O13" s="490">
        <v>39</v>
      </c>
      <c r="P13" s="490">
        <v>82</v>
      </c>
    </row>
    <row r="14" spans="1:16" ht="11.1" customHeight="1">
      <c r="A14" s="495" t="s">
        <v>19</v>
      </c>
      <c r="B14" s="494">
        <v>1000233</v>
      </c>
      <c r="C14" s="494">
        <v>945901</v>
      </c>
      <c r="D14" s="494">
        <v>29</v>
      </c>
      <c r="E14" s="494">
        <v>6785</v>
      </c>
      <c r="F14" s="494">
        <v>42</v>
      </c>
      <c r="G14" s="494">
        <v>7009</v>
      </c>
      <c r="H14" s="492">
        <v>170</v>
      </c>
      <c r="I14" s="492">
        <v>3278</v>
      </c>
      <c r="J14" s="492">
        <v>20</v>
      </c>
      <c r="K14" s="492">
        <v>234</v>
      </c>
      <c r="L14" s="492">
        <v>42</v>
      </c>
      <c r="M14" s="492">
        <v>65</v>
      </c>
      <c r="N14" s="492">
        <v>125</v>
      </c>
      <c r="O14" s="492">
        <v>1807</v>
      </c>
      <c r="P14" s="492">
        <v>296</v>
      </c>
    </row>
    <row r="15" spans="1:16" ht="11.1" customHeight="1">
      <c r="A15" s="496" t="s">
        <v>18</v>
      </c>
      <c r="B15" s="491">
        <v>407448</v>
      </c>
      <c r="C15" s="491">
        <v>359781</v>
      </c>
      <c r="D15" s="491">
        <v>54</v>
      </c>
      <c r="E15" s="491">
        <v>8545</v>
      </c>
      <c r="F15" s="491">
        <v>75</v>
      </c>
      <c r="G15" s="491">
        <v>4599</v>
      </c>
      <c r="H15" s="490">
        <v>125</v>
      </c>
      <c r="I15" s="490">
        <v>14204</v>
      </c>
      <c r="J15" s="490">
        <v>13</v>
      </c>
      <c r="K15" s="490">
        <v>155</v>
      </c>
      <c r="L15" s="490">
        <v>22</v>
      </c>
      <c r="M15" s="490">
        <v>324</v>
      </c>
      <c r="N15" s="490">
        <v>70</v>
      </c>
      <c r="O15" s="490">
        <v>46</v>
      </c>
      <c r="P15" s="490">
        <v>139</v>
      </c>
    </row>
    <row r="16" spans="1:16" ht="11.1" customHeight="1">
      <c r="A16" s="496" t="s">
        <v>17</v>
      </c>
      <c r="B16" s="491">
        <v>335237</v>
      </c>
      <c r="C16" s="491">
        <v>311309</v>
      </c>
      <c r="D16" s="491">
        <v>7</v>
      </c>
      <c r="E16" s="491">
        <v>9418</v>
      </c>
      <c r="F16" s="491">
        <v>11</v>
      </c>
      <c r="G16" s="491">
        <v>720</v>
      </c>
      <c r="H16" s="490">
        <v>68</v>
      </c>
      <c r="I16" s="490">
        <v>965</v>
      </c>
      <c r="J16" s="490">
        <v>14</v>
      </c>
      <c r="K16" s="490">
        <v>101</v>
      </c>
      <c r="L16" s="490">
        <v>19</v>
      </c>
      <c r="M16" s="490">
        <v>71</v>
      </c>
      <c r="N16" s="490">
        <v>29</v>
      </c>
      <c r="O16" s="490">
        <v>44</v>
      </c>
      <c r="P16" s="490">
        <v>112</v>
      </c>
    </row>
    <row r="17" spans="1:16" ht="11.1" customHeight="1">
      <c r="A17" s="496" t="s">
        <v>16</v>
      </c>
      <c r="B17" s="491">
        <v>249683</v>
      </c>
      <c r="C17" s="491">
        <v>233656</v>
      </c>
      <c r="D17" s="491">
        <v>11</v>
      </c>
      <c r="E17" s="491">
        <v>4760</v>
      </c>
      <c r="F17" s="491">
        <v>8</v>
      </c>
      <c r="G17" s="491">
        <v>84</v>
      </c>
      <c r="H17" s="490">
        <v>43</v>
      </c>
      <c r="I17" s="490">
        <v>6658</v>
      </c>
      <c r="J17" s="490">
        <v>14</v>
      </c>
      <c r="K17" s="490">
        <v>126</v>
      </c>
      <c r="L17" s="490">
        <v>12</v>
      </c>
      <c r="M17" s="490">
        <v>82</v>
      </c>
      <c r="N17" s="490">
        <v>72</v>
      </c>
      <c r="O17" s="490">
        <v>27</v>
      </c>
      <c r="P17" s="490">
        <v>99</v>
      </c>
    </row>
    <row r="18" spans="1:16" ht="11.1" customHeight="1">
      <c r="A18" s="495" t="s">
        <v>15</v>
      </c>
      <c r="B18" s="494">
        <v>992368</v>
      </c>
      <c r="C18" s="494">
        <v>904746</v>
      </c>
      <c r="D18" s="494">
        <v>72</v>
      </c>
      <c r="E18" s="494">
        <v>22723</v>
      </c>
      <c r="F18" s="494">
        <v>94</v>
      </c>
      <c r="G18" s="494">
        <v>5403</v>
      </c>
      <c r="H18" s="492">
        <v>236</v>
      </c>
      <c r="I18" s="492">
        <v>21827</v>
      </c>
      <c r="J18" s="492">
        <v>41</v>
      </c>
      <c r="K18" s="492">
        <v>382</v>
      </c>
      <c r="L18" s="492">
        <v>53</v>
      </c>
      <c r="M18" s="492">
        <v>477</v>
      </c>
      <c r="N18" s="492">
        <v>171</v>
      </c>
      <c r="O18" s="492">
        <v>117</v>
      </c>
      <c r="P18" s="492">
        <v>350</v>
      </c>
    </row>
    <row r="19" spans="1:16" ht="11.1" customHeight="1">
      <c r="A19" s="495" t="s">
        <v>14</v>
      </c>
      <c r="B19" s="494">
        <v>3117302</v>
      </c>
      <c r="C19" s="494">
        <v>2899637</v>
      </c>
      <c r="D19" s="494">
        <v>163</v>
      </c>
      <c r="E19" s="494">
        <v>37653</v>
      </c>
      <c r="F19" s="494">
        <v>508</v>
      </c>
      <c r="G19" s="494">
        <v>12578</v>
      </c>
      <c r="H19" s="492">
        <v>751</v>
      </c>
      <c r="I19" s="492">
        <v>35396</v>
      </c>
      <c r="J19" s="492">
        <v>99</v>
      </c>
      <c r="K19" s="492">
        <v>1142</v>
      </c>
      <c r="L19" s="492">
        <v>190</v>
      </c>
      <c r="M19" s="492">
        <v>661</v>
      </c>
      <c r="N19" s="492">
        <v>3284</v>
      </c>
      <c r="O19" s="492">
        <v>2058</v>
      </c>
      <c r="P19" s="492">
        <v>1160</v>
      </c>
    </row>
    <row r="20" spans="1:16" ht="11.1" customHeight="1">
      <c r="A20" s="496" t="s">
        <v>13</v>
      </c>
      <c r="B20" s="491">
        <v>744404</v>
      </c>
      <c r="C20" s="491">
        <v>684418</v>
      </c>
      <c r="D20" s="491">
        <v>55</v>
      </c>
      <c r="E20" s="491">
        <v>45525</v>
      </c>
      <c r="F20" s="491">
        <v>136</v>
      </c>
      <c r="G20" s="491">
        <v>16</v>
      </c>
      <c r="H20" s="490">
        <v>185</v>
      </c>
      <c r="I20" s="490">
        <v>1156</v>
      </c>
      <c r="J20" s="490">
        <v>8</v>
      </c>
      <c r="K20" s="490">
        <v>137</v>
      </c>
      <c r="L20" s="490">
        <v>168</v>
      </c>
      <c r="M20" s="490">
        <v>18</v>
      </c>
      <c r="N20" s="490">
        <v>1150</v>
      </c>
      <c r="O20" s="490">
        <v>57</v>
      </c>
      <c r="P20" s="490">
        <v>285</v>
      </c>
    </row>
    <row r="21" spans="1:16" ht="11.1" customHeight="1">
      <c r="A21" s="496" t="s">
        <v>12</v>
      </c>
      <c r="B21" s="491">
        <v>325727</v>
      </c>
      <c r="C21" s="491">
        <v>301756</v>
      </c>
      <c r="D21" s="491">
        <v>9</v>
      </c>
      <c r="E21" s="491">
        <v>12095</v>
      </c>
      <c r="F21" s="491">
        <v>16</v>
      </c>
      <c r="G21" s="491">
        <v>6</v>
      </c>
      <c r="H21" s="490">
        <v>61</v>
      </c>
      <c r="I21" s="490">
        <v>219</v>
      </c>
      <c r="J21" s="490">
        <v>5</v>
      </c>
      <c r="K21" s="490">
        <v>145</v>
      </c>
      <c r="L21" s="490">
        <v>23</v>
      </c>
      <c r="M21" s="490">
        <v>7</v>
      </c>
      <c r="N21" s="490">
        <v>222</v>
      </c>
      <c r="O21" s="490">
        <v>18</v>
      </c>
      <c r="P21" s="490">
        <v>98</v>
      </c>
    </row>
    <row r="22" spans="1:16" ht="11.1" customHeight="1">
      <c r="A22" s="496" t="s">
        <v>11</v>
      </c>
      <c r="B22" s="491">
        <v>220261</v>
      </c>
      <c r="C22" s="491">
        <v>204367</v>
      </c>
      <c r="D22" s="491">
        <v>10</v>
      </c>
      <c r="E22" s="491">
        <v>9207</v>
      </c>
      <c r="F22" s="491">
        <v>6</v>
      </c>
      <c r="G22" s="491">
        <v>9</v>
      </c>
      <c r="H22" s="490">
        <v>34</v>
      </c>
      <c r="I22" s="490">
        <v>744</v>
      </c>
      <c r="J22" s="490">
        <v>5</v>
      </c>
      <c r="K22" s="490">
        <v>58</v>
      </c>
      <c r="L22" s="490">
        <v>11</v>
      </c>
      <c r="M22" s="490">
        <v>3</v>
      </c>
      <c r="N22" s="490">
        <v>1778</v>
      </c>
      <c r="O22" s="490">
        <v>29</v>
      </c>
      <c r="P22" s="490">
        <v>73</v>
      </c>
    </row>
    <row r="23" spans="1:16" ht="11.1" customHeight="1">
      <c r="A23" s="495" t="s">
        <v>10</v>
      </c>
      <c r="B23" s="494">
        <v>1290392</v>
      </c>
      <c r="C23" s="494">
        <v>1190541</v>
      </c>
      <c r="D23" s="494">
        <v>74</v>
      </c>
      <c r="E23" s="494">
        <v>66827</v>
      </c>
      <c r="F23" s="494">
        <v>158</v>
      </c>
      <c r="G23" s="494">
        <v>31</v>
      </c>
      <c r="H23" s="492">
        <v>280</v>
      </c>
      <c r="I23" s="492">
        <v>2119</v>
      </c>
      <c r="J23" s="492">
        <v>18</v>
      </c>
      <c r="K23" s="492">
        <v>340</v>
      </c>
      <c r="L23" s="492">
        <v>202</v>
      </c>
      <c r="M23" s="492">
        <v>28</v>
      </c>
      <c r="N23" s="492">
        <v>3150</v>
      </c>
      <c r="O23" s="492">
        <v>104</v>
      </c>
      <c r="P23" s="492">
        <v>456</v>
      </c>
    </row>
    <row r="24" spans="1:16" ht="11.1" customHeight="1">
      <c r="A24" s="496" t="s">
        <v>9</v>
      </c>
      <c r="B24" s="491">
        <v>552998</v>
      </c>
      <c r="C24" s="491">
        <v>518787</v>
      </c>
      <c r="D24" s="491">
        <v>21</v>
      </c>
      <c r="E24" s="491">
        <v>10836</v>
      </c>
      <c r="F24" s="491">
        <v>32</v>
      </c>
      <c r="G24" s="491">
        <v>15</v>
      </c>
      <c r="H24" s="490">
        <v>74</v>
      </c>
      <c r="I24" s="490">
        <v>318</v>
      </c>
      <c r="J24" s="490">
        <v>20</v>
      </c>
      <c r="K24" s="490">
        <v>669</v>
      </c>
      <c r="L24" s="490">
        <v>32</v>
      </c>
      <c r="M24" s="490">
        <v>16</v>
      </c>
      <c r="N24" s="490">
        <v>48</v>
      </c>
      <c r="O24" s="490">
        <v>32</v>
      </c>
      <c r="P24" s="490">
        <v>208</v>
      </c>
    </row>
    <row r="25" spans="1:16" ht="11.1" customHeight="1">
      <c r="A25" s="496" t="s">
        <v>8</v>
      </c>
      <c r="B25" s="491">
        <v>415917</v>
      </c>
      <c r="C25" s="491">
        <v>384470</v>
      </c>
      <c r="D25" s="491">
        <v>18</v>
      </c>
      <c r="E25" s="491">
        <v>11679</v>
      </c>
      <c r="F25" s="491">
        <v>16</v>
      </c>
      <c r="G25" s="491">
        <v>12</v>
      </c>
      <c r="H25" s="490">
        <v>49</v>
      </c>
      <c r="I25" s="490">
        <v>217</v>
      </c>
      <c r="J25" s="490">
        <v>4</v>
      </c>
      <c r="K25" s="490">
        <v>112</v>
      </c>
      <c r="L25" s="490">
        <v>21</v>
      </c>
      <c r="M25" s="490">
        <v>16</v>
      </c>
      <c r="N25" s="490">
        <v>70</v>
      </c>
      <c r="O25" s="490">
        <v>26</v>
      </c>
      <c r="P25" s="490">
        <v>155</v>
      </c>
    </row>
    <row r="26" spans="1:16" ht="11.1" customHeight="1">
      <c r="A26" s="496" t="s">
        <v>7</v>
      </c>
      <c r="B26" s="491">
        <v>582256</v>
      </c>
      <c r="C26" s="491">
        <v>541857</v>
      </c>
      <c r="D26" s="491">
        <v>21</v>
      </c>
      <c r="E26" s="491">
        <v>25612</v>
      </c>
      <c r="F26" s="491">
        <v>13</v>
      </c>
      <c r="G26" s="491">
        <v>6</v>
      </c>
      <c r="H26" s="490">
        <v>47</v>
      </c>
      <c r="I26" s="490">
        <v>727</v>
      </c>
      <c r="J26" s="490">
        <v>20</v>
      </c>
      <c r="K26" s="490">
        <v>121</v>
      </c>
      <c r="L26" s="490">
        <v>29</v>
      </c>
      <c r="M26" s="490">
        <v>12</v>
      </c>
      <c r="N26" s="490">
        <v>146</v>
      </c>
      <c r="O26" s="490">
        <v>31</v>
      </c>
      <c r="P26" s="490">
        <v>472</v>
      </c>
    </row>
    <row r="27" spans="1:16" ht="11.1" customHeight="1">
      <c r="A27" s="495" t="s">
        <v>6</v>
      </c>
      <c r="B27" s="494">
        <v>1551171</v>
      </c>
      <c r="C27" s="494">
        <v>1445114</v>
      </c>
      <c r="D27" s="494">
        <v>60</v>
      </c>
      <c r="E27" s="494">
        <v>48127</v>
      </c>
      <c r="F27" s="494">
        <v>61</v>
      </c>
      <c r="G27" s="494">
        <v>33</v>
      </c>
      <c r="H27" s="492">
        <v>170</v>
      </c>
      <c r="I27" s="492">
        <v>1262</v>
      </c>
      <c r="J27" s="492">
        <v>44</v>
      </c>
      <c r="K27" s="492">
        <v>902</v>
      </c>
      <c r="L27" s="492">
        <v>82</v>
      </c>
      <c r="M27" s="492">
        <v>44</v>
      </c>
      <c r="N27" s="492">
        <v>264</v>
      </c>
      <c r="O27" s="492">
        <v>89</v>
      </c>
      <c r="P27" s="492">
        <v>835</v>
      </c>
    </row>
    <row r="28" spans="1:16" ht="11.1" customHeight="1">
      <c r="A28" s="496" t="s">
        <v>5</v>
      </c>
      <c r="B28" s="491">
        <v>546517</v>
      </c>
      <c r="C28" s="491">
        <v>511844</v>
      </c>
      <c r="D28" s="491">
        <v>28</v>
      </c>
      <c r="E28" s="491">
        <v>6026</v>
      </c>
      <c r="F28" s="491">
        <v>13</v>
      </c>
      <c r="G28" s="491">
        <v>1683</v>
      </c>
      <c r="H28" s="490">
        <v>83</v>
      </c>
      <c r="I28" s="490">
        <v>4474</v>
      </c>
      <c r="J28" s="490">
        <v>6</v>
      </c>
      <c r="K28" s="490">
        <v>175</v>
      </c>
      <c r="L28" s="490">
        <v>34</v>
      </c>
      <c r="M28" s="490">
        <v>307</v>
      </c>
      <c r="N28" s="490">
        <v>614</v>
      </c>
      <c r="O28" s="490">
        <v>66</v>
      </c>
      <c r="P28" s="490">
        <v>257</v>
      </c>
    </row>
    <row r="29" spans="1:16" ht="11.1" customHeight="1">
      <c r="A29" s="496" t="s">
        <v>4</v>
      </c>
      <c r="B29" s="491">
        <v>397791</v>
      </c>
      <c r="C29" s="491">
        <v>368363</v>
      </c>
      <c r="D29" s="491">
        <v>22</v>
      </c>
      <c r="E29" s="491">
        <v>4989</v>
      </c>
      <c r="F29" s="491">
        <v>13</v>
      </c>
      <c r="G29" s="491">
        <v>30</v>
      </c>
      <c r="H29" s="490">
        <v>47</v>
      </c>
      <c r="I29" s="490">
        <v>964</v>
      </c>
      <c r="J29" s="490">
        <v>19</v>
      </c>
      <c r="K29" s="490">
        <v>3233</v>
      </c>
      <c r="L29" s="490">
        <v>19</v>
      </c>
      <c r="M29" s="490">
        <v>316</v>
      </c>
      <c r="N29" s="490">
        <v>5022</v>
      </c>
      <c r="O29" s="490">
        <v>113</v>
      </c>
      <c r="P29" s="490">
        <v>144</v>
      </c>
    </row>
    <row r="30" spans="1:16" ht="11.1" customHeight="1">
      <c r="A30" s="496" t="s">
        <v>3</v>
      </c>
      <c r="B30" s="491">
        <v>433344</v>
      </c>
      <c r="C30" s="491">
        <v>402908</v>
      </c>
      <c r="D30" s="491">
        <v>40</v>
      </c>
      <c r="E30" s="491">
        <v>2844</v>
      </c>
      <c r="F30" s="491">
        <v>57</v>
      </c>
      <c r="G30" s="491">
        <v>129</v>
      </c>
      <c r="H30" s="490">
        <v>91</v>
      </c>
      <c r="I30" s="490">
        <v>557</v>
      </c>
      <c r="J30" s="490">
        <v>18</v>
      </c>
      <c r="K30" s="490">
        <v>441</v>
      </c>
      <c r="L30" s="490">
        <v>25</v>
      </c>
      <c r="M30" s="490">
        <v>580</v>
      </c>
      <c r="N30" s="490">
        <v>359</v>
      </c>
      <c r="O30" s="490">
        <v>43</v>
      </c>
      <c r="P30" s="490">
        <v>192</v>
      </c>
    </row>
    <row r="31" spans="1:16" ht="11.1" customHeight="1">
      <c r="A31" s="495" t="s">
        <v>2</v>
      </c>
      <c r="B31" s="494">
        <v>1377652</v>
      </c>
      <c r="C31" s="494">
        <v>1283115</v>
      </c>
      <c r="D31" s="494">
        <v>90</v>
      </c>
      <c r="E31" s="494">
        <v>13859</v>
      </c>
      <c r="F31" s="494">
        <v>83</v>
      </c>
      <c r="G31" s="494">
        <v>1842</v>
      </c>
      <c r="H31" s="492">
        <v>221</v>
      </c>
      <c r="I31" s="492">
        <v>5995</v>
      </c>
      <c r="J31" s="492">
        <v>43</v>
      </c>
      <c r="K31" s="492">
        <v>3849</v>
      </c>
      <c r="L31" s="492">
        <v>78</v>
      </c>
      <c r="M31" s="492">
        <v>1203</v>
      </c>
      <c r="N31" s="492">
        <v>5995</v>
      </c>
      <c r="O31" s="492">
        <v>222</v>
      </c>
      <c r="P31" s="492">
        <v>593</v>
      </c>
    </row>
    <row r="32" spans="1:16" ht="11.1" customHeight="1">
      <c r="A32" s="495" t="s">
        <v>1</v>
      </c>
      <c r="B32" s="494">
        <v>4219215</v>
      </c>
      <c r="C32" s="494">
        <v>3918770</v>
      </c>
      <c r="D32" s="494">
        <v>224</v>
      </c>
      <c r="E32" s="494">
        <v>128813</v>
      </c>
      <c r="F32" s="494">
        <v>302</v>
      </c>
      <c r="G32" s="494">
        <v>1906</v>
      </c>
      <c r="H32" s="492">
        <v>671</v>
      </c>
      <c r="I32" s="492">
        <v>9376</v>
      </c>
      <c r="J32" s="492">
        <v>105</v>
      </c>
      <c r="K32" s="492">
        <v>5091</v>
      </c>
      <c r="L32" s="492">
        <v>362</v>
      </c>
      <c r="M32" s="492">
        <v>1275</v>
      </c>
      <c r="N32" s="492">
        <v>9409</v>
      </c>
      <c r="O32" s="492">
        <v>415</v>
      </c>
      <c r="P32" s="492">
        <v>1884</v>
      </c>
    </row>
    <row r="33" spans="1:16" ht="11.1" customHeight="1">
      <c r="A33" s="493" t="s">
        <v>0</v>
      </c>
      <c r="B33" s="489">
        <v>10198315</v>
      </c>
      <c r="C33" s="489">
        <v>9416045</v>
      </c>
      <c r="D33" s="489">
        <v>1358</v>
      </c>
      <c r="E33" s="489">
        <v>189984</v>
      </c>
      <c r="F33" s="489">
        <v>2509</v>
      </c>
      <c r="G33" s="489">
        <v>15597</v>
      </c>
      <c r="H33" s="492">
        <v>2962</v>
      </c>
      <c r="I33" s="492">
        <v>62105</v>
      </c>
      <c r="J33" s="492">
        <v>620</v>
      </c>
      <c r="K33" s="492">
        <v>7995</v>
      </c>
      <c r="L33" s="492">
        <v>1098</v>
      </c>
      <c r="M33" s="492">
        <v>3816</v>
      </c>
      <c r="N33" s="492">
        <v>17693</v>
      </c>
      <c r="O33" s="492">
        <v>3025</v>
      </c>
      <c r="P33" s="492">
        <v>5070</v>
      </c>
    </row>
  </sheetData>
  <mergeCells count="3">
    <mergeCell ref="A2:A3"/>
    <mergeCell ref="B2:B3"/>
    <mergeCell ref="C2:P2"/>
  </mergeCells>
  <pageMargins left="0.75" right="0.75" top="1" bottom="1" header="0.5" footer="0.5"/>
  <pageSetup paperSize="9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03D91-D6C4-407B-9E9D-5FF996DE95C6}">
  <sheetPr codeName="Munka41"/>
  <dimension ref="A1:I34"/>
  <sheetViews>
    <sheetView zoomScaleNormal="100" workbookViewId="0"/>
  </sheetViews>
  <sheetFormatPr defaultRowHeight="10.5" customHeight="1"/>
  <cols>
    <col min="1" max="1" width="21" style="505" customWidth="1"/>
    <col min="2" max="9" width="8" style="505" customWidth="1"/>
    <col min="10" max="16384" width="9.140625" style="505"/>
  </cols>
  <sheetData>
    <row r="1" spans="1:9" s="525" customFormat="1" ht="15" customHeight="1" thickBot="1">
      <c r="A1" s="530" t="s">
        <v>619</v>
      </c>
      <c r="B1" s="529"/>
      <c r="C1" s="529"/>
      <c r="D1" s="529"/>
      <c r="E1" s="529"/>
      <c r="F1" s="529"/>
      <c r="G1" s="529"/>
      <c r="H1" s="529"/>
    </row>
    <row r="2" spans="1:9" s="525" customFormat="1" ht="11.45" customHeight="1">
      <c r="A2" s="1043" t="s">
        <v>37</v>
      </c>
      <c r="B2" s="1014" t="s">
        <v>618</v>
      </c>
      <c r="C2" s="1014"/>
      <c r="D2" s="1014"/>
      <c r="E2" s="1014" t="s">
        <v>617</v>
      </c>
      <c r="F2" s="1014"/>
      <c r="G2" s="1014"/>
      <c r="H2" s="1014"/>
      <c r="I2" s="1078"/>
    </row>
    <row r="3" spans="1:9" s="525" customFormat="1" ht="11.45" customHeight="1">
      <c r="A3" s="1044"/>
      <c r="B3" s="1016" t="s">
        <v>616</v>
      </c>
      <c r="C3" s="1016" t="s">
        <v>615</v>
      </c>
      <c r="D3" s="1077"/>
      <c r="E3" s="1016" t="s">
        <v>56</v>
      </c>
      <c r="F3" s="1016" t="s">
        <v>614</v>
      </c>
      <c r="G3" s="1016"/>
      <c r="H3" s="1016"/>
      <c r="I3" s="1077"/>
    </row>
    <row r="4" spans="1:9" s="525" customFormat="1" ht="56.25" customHeight="1">
      <c r="A4" s="1061"/>
      <c r="B4" s="1062"/>
      <c r="C4" s="528" t="s">
        <v>56</v>
      </c>
      <c r="D4" s="526" t="s">
        <v>613</v>
      </c>
      <c r="E4" s="1062"/>
      <c r="F4" s="526" t="s">
        <v>612</v>
      </c>
      <c r="G4" s="526" t="s">
        <v>611</v>
      </c>
      <c r="H4" s="527" t="s">
        <v>610</v>
      </c>
      <c r="I4" s="526" t="s">
        <v>609</v>
      </c>
    </row>
    <row r="5" spans="1:9" ht="15" customHeight="1">
      <c r="A5" s="524" t="s">
        <v>30</v>
      </c>
      <c r="B5" s="520">
        <v>787.18299999999999</v>
      </c>
      <c r="C5" s="521">
        <v>743.31100000000004</v>
      </c>
      <c r="D5" s="520">
        <v>505.245</v>
      </c>
      <c r="E5" s="519">
        <v>2169.9</v>
      </c>
      <c r="F5" s="517">
        <v>723.3</v>
      </c>
      <c r="G5" s="517">
        <v>94.7</v>
      </c>
      <c r="H5" s="518">
        <v>27.9</v>
      </c>
      <c r="I5" s="517">
        <v>95.4</v>
      </c>
    </row>
    <row r="6" spans="1:9" ht="10.5" customHeight="1">
      <c r="A6" s="522" t="s">
        <v>28</v>
      </c>
      <c r="B6" s="520">
        <v>404.31599999999997</v>
      </c>
      <c r="C6" s="521">
        <v>380.762</v>
      </c>
      <c r="D6" s="520">
        <v>366.66699999999997</v>
      </c>
      <c r="E6" s="519">
        <v>949.4</v>
      </c>
      <c r="F6" s="517">
        <v>611.9</v>
      </c>
      <c r="G6" s="517">
        <v>39</v>
      </c>
      <c r="H6" s="518">
        <v>44.5</v>
      </c>
      <c r="I6" s="517">
        <v>23.9</v>
      </c>
    </row>
    <row r="7" spans="1:9" s="512" customFormat="1" ht="10.5" customHeight="1">
      <c r="A7" s="515" t="s">
        <v>608</v>
      </c>
      <c r="B7" s="509">
        <v>1191.499</v>
      </c>
      <c r="C7" s="510">
        <v>1124.0730000000001</v>
      </c>
      <c r="D7" s="509">
        <v>871.91200000000003</v>
      </c>
      <c r="E7" s="508">
        <v>3119.3</v>
      </c>
      <c r="F7" s="513">
        <v>1335.3</v>
      </c>
      <c r="G7" s="513">
        <v>133.69999999999999</v>
      </c>
      <c r="H7" s="507">
        <v>72.400000000000006</v>
      </c>
      <c r="I7" s="513">
        <v>119.3</v>
      </c>
    </row>
    <row r="8" spans="1:9" ht="10.5" customHeight="1">
      <c r="A8" s="522" t="s">
        <v>26</v>
      </c>
      <c r="B8" s="520">
        <v>155.309</v>
      </c>
      <c r="C8" s="521">
        <v>147.434</v>
      </c>
      <c r="D8" s="520">
        <v>111.56100000000001</v>
      </c>
      <c r="E8" s="519">
        <v>584.70000000000005</v>
      </c>
      <c r="F8" s="517">
        <v>169.4</v>
      </c>
      <c r="G8" s="517">
        <v>33.200000000000003</v>
      </c>
      <c r="H8" s="518">
        <v>14.5</v>
      </c>
      <c r="I8" s="517">
        <v>5.8</v>
      </c>
    </row>
    <row r="9" spans="1:9" ht="10.5" customHeight="1">
      <c r="A9" s="522" t="s">
        <v>25</v>
      </c>
      <c r="B9" s="520">
        <v>60.875</v>
      </c>
      <c r="C9" s="521">
        <v>56.570999999999998</v>
      </c>
      <c r="D9" s="520">
        <v>56.524000000000001</v>
      </c>
      <c r="E9" s="519">
        <v>295.8</v>
      </c>
      <c r="F9" s="517">
        <v>99.3</v>
      </c>
      <c r="G9" s="517">
        <v>52.9</v>
      </c>
      <c r="H9" s="518">
        <v>28.9</v>
      </c>
      <c r="I9" s="517">
        <v>0.9</v>
      </c>
    </row>
    <row r="10" spans="1:9" ht="10.5" customHeight="1">
      <c r="A10" s="522" t="s">
        <v>24</v>
      </c>
      <c r="B10" s="520">
        <v>100.996</v>
      </c>
      <c r="C10" s="521">
        <v>95.058999999999997</v>
      </c>
      <c r="D10" s="520">
        <v>85.677000000000007</v>
      </c>
      <c r="E10" s="519">
        <v>330</v>
      </c>
      <c r="F10" s="517">
        <v>100.3</v>
      </c>
      <c r="G10" s="517">
        <v>18.5</v>
      </c>
      <c r="H10" s="518">
        <v>30.2</v>
      </c>
      <c r="I10" s="517">
        <v>3.3</v>
      </c>
    </row>
    <row r="11" spans="1:9" s="512" customFormat="1" ht="10.5" customHeight="1">
      <c r="A11" s="516" t="s">
        <v>23</v>
      </c>
      <c r="B11" s="509">
        <v>317.18</v>
      </c>
      <c r="C11" s="510">
        <v>299.06400000000002</v>
      </c>
      <c r="D11" s="509">
        <v>253.762</v>
      </c>
      <c r="E11" s="508">
        <v>1210.4000000000001</v>
      </c>
      <c r="F11" s="513">
        <v>369</v>
      </c>
      <c r="G11" s="513">
        <v>104.6</v>
      </c>
      <c r="H11" s="507">
        <v>73.5</v>
      </c>
      <c r="I11" s="513">
        <v>9.9</v>
      </c>
    </row>
    <row r="12" spans="1:9" ht="10.5" customHeight="1">
      <c r="A12" s="522" t="s">
        <v>22</v>
      </c>
      <c r="B12" s="520">
        <v>140.63999999999999</v>
      </c>
      <c r="C12" s="521">
        <v>131.578</v>
      </c>
      <c r="D12" s="520">
        <v>97.748999999999995</v>
      </c>
      <c r="E12" s="519">
        <v>458.3</v>
      </c>
      <c r="F12" s="517">
        <v>160.6</v>
      </c>
      <c r="G12" s="517">
        <v>124.6</v>
      </c>
      <c r="H12" s="518">
        <v>39.299999999999997</v>
      </c>
      <c r="I12" s="517">
        <v>2.5</v>
      </c>
    </row>
    <row r="13" spans="1:9" ht="10.5" customHeight="1">
      <c r="A13" s="522" t="s">
        <v>21</v>
      </c>
      <c r="B13" s="520">
        <v>77.474000000000004</v>
      </c>
      <c r="C13" s="521">
        <v>70.834000000000003</v>
      </c>
      <c r="D13" s="520">
        <v>61.228000000000002</v>
      </c>
      <c r="E13" s="519">
        <v>210.9</v>
      </c>
      <c r="F13" s="517">
        <v>82.5</v>
      </c>
      <c r="G13" s="517">
        <v>42.5</v>
      </c>
      <c r="H13" s="518">
        <v>24.3</v>
      </c>
      <c r="I13" s="517">
        <v>0.8</v>
      </c>
    </row>
    <row r="14" spans="1:9" ht="10.5" customHeight="1">
      <c r="A14" s="522" t="s">
        <v>20</v>
      </c>
      <c r="B14" s="520">
        <v>105.045</v>
      </c>
      <c r="C14" s="521">
        <v>97.064999999999998</v>
      </c>
      <c r="D14" s="520">
        <v>87.183000000000007</v>
      </c>
      <c r="E14" s="519">
        <v>257.10000000000002</v>
      </c>
      <c r="F14" s="523">
        <v>84.5</v>
      </c>
      <c r="G14" s="523">
        <v>7.7</v>
      </c>
      <c r="H14" s="518">
        <v>28</v>
      </c>
      <c r="I14" s="523">
        <v>9.8000000000000007</v>
      </c>
    </row>
    <row r="15" spans="1:9" s="512" customFormat="1" ht="10.5" customHeight="1">
      <c r="A15" s="516" t="s">
        <v>19</v>
      </c>
      <c r="B15" s="509">
        <v>323.15899999999999</v>
      </c>
      <c r="C15" s="510">
        <v>299.47699999999998</v>
      </c>
      <c r="D15" s="509">
        <v>246.16</v>
      </c>
      <c r="E15" s="508">
        <v>926.3</v>
      </c>
      <c r="F15" s="506">
        <v>327.60000000000002</v>
      </c>
      <c r="G15" s="506">
        <v>174.8</v>
      </c>
      <c r="H15" s="507">
        <v>91.6</v>
      </c>
      <c r="I15" s="506">
        <v>13.1</v>
      </c>
    </row>
    <row r="16" spans="1:9" ht="10.5" customHeight="1">
      <c r="A16" s="522" t="s">
        <v>18</v>
      </c>
      <c r="B16" s="520">
        <v>98.224000000000004</v>
      </c>
      <c r="C16" s="521">
        <v>90.509</v>
      </c>
      <c r="D16" s="520">
        <v>67.093000000000004</v>
      </c>
      <c r="E16" s="519">
        <v>249.3</v>
      </c>
      <c r="F16" s="517">
        <v>106.1</v>
      </c>
      <c r="G16" s="517">
        <v>18.399999999999999</v>
      </c>
      <c r="H16" s="518">
        <v>12.9</v>
      </c>
      <c r="I16" s="517">
        <v>3.2</v>
      </c>
    </row>
    <row r="17" spans="1:9" ht="10.5" customHeight="1">
      <c r="A17" s="522" t="s">
        <v>17</v>
      </c>
      <c r="B17" s="520">
        <v>106.001</v>
      </c>
      <c r="C17" s="521">
        <v>98.078000000000003</v>
      </c>
      <c r="D17" s="520">
        <v>90.611999999999995</v>
      </c>
      <c r="E17" s="519">
        <v>210.1</v>
      </c>
      <c r="F17" s="517">
        <v>91.4</v>
      </c>
      <c r="G17" s="517">
        <v>7</v>
      </c>
      <c r="H17" s="518">
        <v>33.700000000000003</v>
      </c>
      <c r="I17" s="517">
        <v>0.7</v>
      </c>
    </row>
    <row r="18" spans="1:9" ht="10.5" customHeight="1">
      <c r="A18" s="522" t="s">
        <v>16</v>
      </c>
      <c r="B18" s="520">
        <v>56.720999999999997</v>
      </c>
      <c r="C18" s="521">
        <v>51.875999999999998</v>
      </c>
      <c r="D18" s="520">
        <v>46.433</v>
      </c>
      <c r="E18" s="519">
        <v>150.4</v>
      </c>
      <c r="F18" s="517">
        <v>66.400000000000006</v>
      </c>
      <c r="G18" s="517">
        <v>17.7</v>
      </c>
      <c r="H18" s="518">
        <v>10.5</v>
      </c>
      <c r="I18" s="517">
        <v>3.3</v>
      </c>
    </row>
    <row r="19" spans="1:9" s="512" customFormat="1" ht="10.5" customHeight="1">
      <c r="A19" s="516" t="s">
        <v>15</v>
      </c>
      <c r="B19" s="509">
        <v>260.94600000000003</v>
      </c>
      <c r="C19" s="510">
        <v>240.46299999999999</v>
      </c>
      <c r="D19" s="509">
        <v>204.13800000000001</v>
      </c>
      <c r="E19" s="508">
        <v>609.79999999999995</v>
      </c>
      <c r="F19" s="513">
        <v>263.89999999999998</v>
      </c>
      <c r="G19" s="513">
        <v>43.1</v>
      </c>
      <c r="H19" s="507">
        <v>57.1</v>
      </c>
      <c r="I19" s="513">
        <v>7.1</v>
      </c>
    </row>
    <row r="20" spans="1:9" s="512" customFormat="1" ht="10.5" customHeight="1">
      <c r="A20" s="515" t="s">
        <v>14</v>
      </c>
      <c r="B20" s="509">
        <v>901.28499999999997</v>
      </c>
      <c r="C20" s="510">
        <v>839.00400000000002</v>
      </c>
      <c r="D20" s="509">
        <v>704.06</v>
      </c>
      <c r="E20" s="508">
        <v>2746.5</v>
      </c>
      <c r="F20" s="513">
        <v>960.4</v>
      </c>
      <c r="G20" s="513">
        <v>322.60000000000002</v>
      </c>
      <c r="H20" s="507">
        <v>222.2</v>
      </c>
      <c r="I20" s="513">
        <v>30.1</v>
      </c>
    </row>
    <row r="21" spans="1:9" ht="10.5" customHeight="1">
      <c r="A21" s="522" t="s">
        <v>13</v>
      </c>
      <c r="B21" s="520">
        <v>215.47800000000001</v>
      </c>
      <c r="C21" s="521">
        <v>204.58500000000001</v>
      </c>
      <c r="D21" s="520">
        <v>164.06899999999999</v>
      </c>
      <c r="E21" s="519">
        <v>514.1</v>
      </c>
      <c r="F21" s="517">
        <v>232.4</v>
      </c>
      <c r="G21" s="517">
        <v>29.3</v>
      </c>
      <c r="H21" s="518">
        <v>36.6</v>
      </c>
      <c r="I21" s="517">
        <v>3</v>
      </c>
    </row>
    <row r="22" spans="1:9" ht="10.5" customHeight="1">
      <c r="A22" s="522" t="s">
        <v>12</v>
      </c>
      <c r="B22" s="520">
        <v>119.629</v>
      </c>
      <c r="C22" s="521">
        <v>111.657</v>
      </c>
      <c r="D22" s="520">
        <v>105.833</v>
      </c>
      <c r="E22" s="519">
        <v>247.4</v>
      </c>
      <c r="F22" s="517">
        <v>137.69999999999999</v>
      </c>
      <c r="G22" s="517">
        <v>8.8000000000000007</v>
      </c>
      <c r="H22" s="518">
        <v>16.2</v>
      </c>
      <c r="I22" s="517">
        <v>0.4</v>
      </c>
    </row>
    <row r="23" spans="1:9" ht="10.5" customHeight="1">
      <c r="A23" s="522" t="s">
        <v>11</v>
      </c>
      <c r="B23" s="520">
        <v>57.219000000000001</v>
      </c>
      <c r="C23" s="521">
        <v>53.689</v>
      </c>
      <c r="D23" s="520">
        <v>52.613999999999997</v>
      </c>
      <c r="E23" s="519">
        <v>142.69999999999999</v>
      </c>
      <c r="F23" s="517">
        <v>71.2</v>
      </c>
      <c r="G23" s="517">
        <v>8.5</v>
      </c>
      <c r="H23" s="518">
        <v>10.4</v>
      </c>
      <c r="I23" s="517">
        <v>0.7</v>
      </c>
    </row>
    <row r="24" spans="1:9" s="512" customFormat="1" ht="10.5" customHeight="1">
      <c r="A24" s="516" t="s">
        <v>10</v>
      </c>
      <c r="B24" s="509">
        <v>392.32600000000002</v>
      </c>
      <c r="C24" s="510">
        <v>369.93099999999998</v>
      </c>
      <c r="D24" s="509">
        <v>322.51600000000002</v>
      </c>
      <c r="E24" s="508">
        <v>904.1</v>
      </c>
      <c r="F24" s="513">
        <v>441.3</v>
      </c>
      <c r="G24" s="513">
        <v>46.6</v>
      </c>
      <c r="H24" s="507">
        <v>63.2</v>
      </c>
      <c r="I24" s="513">
        <v>4.0999999999999996</v>
      </c>
    </row>
    <row r="25" spans="1:9" ht="10.5" customHeight="1">
      <c r="A25" s="522" t="s">
        <v>9</v>
      </c>
      <c r="B25" s="520">
        <v>169.33500000000001</v>
      </c>
      <c r="C25" s="521">
        <v>159.48699999999999</v>
      </c>
      <c r="D25" s="520">
        <v>147.32599999999999</v>
      </c>
      <c r="E25" s="519">
        <v>592.79999999999995</v>
      </c>
      <c r="F25" s="517">
        <v>194.5</v>
      </c>
      <c r="G25" s="517">
        <v>143.6</v>
      </c>
      <c r="H25" s="518">
        <v>23.3</v>
      </c>
      <c r="I25" s="517">
        <v>3.4</v>
      </c>
    </row>
    <row r="26" spans="1:9" ht="10.5" customHeight="1">
      <c r="A26" s="522" t="s">
        <v>8</v>
      </c>
      <c r="B26" s="520">
        <v>169.631</v>
      </c>
      <c r="C26" s="521">
        <v>157.35300000000001</v>
      </c>
      <c r="D26" s="520">
        <v>149.65</v>
      </c>
      <c r="E26" s="519">
        <v>382.1</v>
      </c>
      <c r="F26" s="517">
        <v>184.8</v>
      </c>
      <c r="G26" s="517">
        <v>16.7</v>
      </c>
      <c r="H26" s="518">
        <v>38.700000000000003</v>
      </c>
      <c r="I26" s="517">
        <v>1.1000000000000001</v>
      </c>
    </row>
    <row r="27" spans="1:9" ht="10.5" customHeight="1">
      <c r="A27" s="522" t="s">
        <v>7</v>
      </c>
      <c r="B27" s="520">
        <v>140.529</v>
      </c>
      <c r="C27" s="521">
        <v>131.24199999999999</v>
      </c>
      <c r="D27" s="520">
        <v>126.67400000000001</v>
      </c>
      <c r="E27" s="519">
        <v>300.8</v>
      </c>
      <c r="F27" s="517">
        <v>152.69999999999999</v>
      </c>
      <c r="G27" s="517">
        <v>17.3</v>
      </c>
      <c r="H27" s="518">
        <v>21.9</v>
      </c>
      <c r="I27" s="517">
        <v>0.4</v>
      </c>
    </row>
    <row r="28" spans="1:9" s="512" customFormat="1" ht="10.5" customHeight="1">
      <c r="A28" s="516" t="s">
        <v>6</v>
      </c>
      <c r="B28" s="509">
        <v>479.495</v>
      </c>
      <c r="C28" s="510">
        <v>448.08199999999999</v>
      </c>
      <c r="D28" s="509">
        <v>423.65</v>
      </c>
      <c r="E28" s="508">
        <v>1275.7</v>
      </c>
      <c r="F28" s="513">
        <v>532.1</v>
      </c>
      <c r="G28" s="513">
        <v>177.7</v>
      </c>
      <c r="H28" s="507">
        <v>83.9</v>
      </c>
      <c r="I28" s="513">
        <v>4.9000000000000004</v>
      </c>
    </row>
    <row r="29" spans="1:9" ht="10.5" customHeight="1">
      <c r="A29" s="522" t="s">
        <v>5</v>
      </c>
      <c r="B29" s="520">
        <v>189.803</v>
      </c>
      <c r="C29" s="521">
        <v>175.946</v>
      </c>
      <c r="D29" s="520">
        <v>156.16300000000001</v>
      </c>
      <c r="E29" s="519">
        <v>366.7</v>
      </c>
      <c r="F29" s="517">
        <v>204.2</v>
      </c>
      <c r="G29" s="517">
        <v>32.700000000000003</v>
      </c>
      <c r="H29" s="518">
        <v>28</v>
      </c>
      <c r="I29" s="517">
        <v>3.1</v>
      </c>
    </row>
    <row r="30" spans="1:9" ht="10.5" customHeight="1">
      <c r="A30" s="522" t="s">
        <v>4</v>
      </c>
      <c r="B30" s="520">
        <v>149.88399999999999</v>
      </c>
      <c r="C30" s="521">
        <v>139.56100000000001</v>
      </c>
      <c r="D30" s="520">
        <v>127.252</v>
      </c>
      <c r="E30" s="519">
        <v>280.8</v>
      </c>
      <c r="F30" s="517">
        <v>161.69999999999999</v>
      </c>
      <c r="G30" s="517">
        <v>2.1</v>
      </c>
      <c r="H30" s="518">
        <v>20</v>
      </c>
      <c r="I30" s="517">
        <v>5.5</v>
      </c>
    </row>
    <row r="31" spans="1:9" ht="10.5" customHeight="1">
      <c r="A31" s="522" t="s">
        <v>3</v>
      </c>
      <c r="B31" s="520">
        <v>174.85900000000001</v>
      </c>
      <c r="C31" s="521">
        <v>163.548</v>
      </c>
      <c r="D31" s="520">
        <v>127.21899999999999</v>
      </c>
      <c r="E31" s="519">
        <v>362.6</v>
      </c>
      <c r="F31" s="517">
        <v>159.5</v>
      </c>
      <c r="G31" s="517">
        <v>50.3</v>
      </c>
      <c r="H31" s="518">
        <v>22</v>
      </c>
      <c r="I31" s="517">
        <v>1.2</v>
      </c>
    </row>
    <row r="32" spans="1:9" s="512" customFormat="1" ht="10.5" customHeight="1">
      <c r="A32" s="516" t="s">
        <v>2</v>
      </c>
      <c r="B32" s="509">
        <v>514.54600000000005</v>
      </c>
      <c r="C32" s="510">
        <v>479.05500000000001</v>
      </c>
      <c r="D32" s="509">
        <v>410.63400000000001</v>
      </c>
      <c r="E32" s="508">
        <v>1010.1</v>
      </c>
      <c r="F32" s="513">
        <v>525.4</v>
      </c>
      <c r="G32" s="513">
        <v>85.1</v>
      </c>
      <c r="H32" s="507">
        <v>70.099999999999994</v>
      </c>
      <c r="I32" s="513">
        <v>9.8000000000000007</v>
      </c>
    </row>
    <row r="33" spans="1:9" s="512" customFormat="1" ht="10.5" customHeight="1">
      <c r="A33" s="515" t="s">
        <v>1</v>
      </c>
      <c r="B33" s="509">
        <v>1386.367</v>
      </c>
      <c r="C33" s="510">
        <v>1297.068</v>
      </c>
      <c r="D33" s="509">
        <v>1156.8</v>
      </c>
      <c r="E33" s="514">
        <v>3189.9</v>
      </c>
      <c r="F33" s="513">
        <v>1498.7</v>
      </c>
      <c r="G33" s="513">
        <v>309.39999999999998</v>
      </c>
      <c r="H33" s="507">
        <v>217.1</v>
      </c>
      <c r="I33" s="513">
        <v>18.8</v>
      </c>
    </row>
    <row r="34" spans="1:9" ht="10.5" customHeight="1">
      <c r="A34" s="511" t="s">
        <v>0</v>
      </c>
      <c r="B34" s="509">
        <v>3479.1509999999998</v>
      </c>
      <c r="C34" s="510">
        <v>3260.145</v>
      </c>
      <c r="D34" s="509">
        <v>2732.7719999999999</v>
      </c>
      <c r="E34" s="508">
        <v>9080</v>
      </c>
      <c r="F34" s="506">
        <v>3794.4</v>
      </c>
      <c r="G34" s="506">
        <v>765.6</v>
      </c>
      <c r="H34" s="507">
        <v>511.7</v>
      </c>
      <c r="I34" s="506">
        <v>168.3</v>
      </c>
    </row>
  </sheetData>
  <mergeCells count="7">
    <mergeCell ref="A2:A4"/>
    <mergeCell ref="B2:D2"/>
    <mergeCell ref="E3:E4"/>
    <mergeCell ref="B3:B4"/>
    <mergeCell ref="C3:D3"/>
    <mergeCell ref="E2:I2"/>
    <mergeCell ref="F3:I3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7EE2F-5D2A-4E75-9BAA-A9FA94F68B95}">
  <sheetPr codeName="Munka42"/>
  <dimension ref="A1:G36"/>
  <sheetViews>
    <sheetView zoomScaleNormal="100" workbookViewId="0"/>
  </sheetViews>
  <sheetFormatPr defaultRowHeight="10.5" customHeight="1"/>
  <cols>
    <col min="1" max="1" width="21" style="505" customWidth="1"/>
    <col min="2" max="6" width="10.7109375" style="505" customWidth="1"/>
    <col min="7" max="7" width="13.5703125" style="505" customWidth="1"/>
    <col min="8" max="16384" width="9.140625" style="505"/>
  </cols>
  <sheetData>
    <row r="1" spans="1:7" s="525" customFormat="1" ht="15" customHeight="1" thickBot="1">
      <c r="A1" s="530" t="s">
        <v>626</v>
      </c>
      <c r="B1" s="529"/>
      <c r="C1" s="529"/>
      <c r="D1" s="529"/>
      <c r="E1" s="529"/>
      <c r="F1" s="529"/>
      <c r="G1" s="529"/>
    </row>
    <row r="2" spans="1:7" s="525" customFormat="1" ht="11.45" customHeight="1">
      <c r="A2" s="1043" t="s">
        <v>37</v>
      </c>
      <c r="B2" s="1046" t="s">
        <v>625</v>
      </c>
      <c r="C2" s="990"/>
      <c r="D2" s="990"/>
      <c r="E2" s="990"/>
      <c r="F2" s="989"/>
      <c r="G2" s="1043" t="s">
        <v>624</v>
      </c>
    </row>
    <row r="3" spans="1:7" s="525" customFormat="1" ht="39" customHeight="1">
      <c r="A3" s="1061"/>
      <c r="B3" s="544" t="s">
        <v>623</v>
      </c>
      <c r="C3" s="543" t="s">
        <v>622</v>
      </c>
      <c r="D3" s="543" t="s">
        <v>621</v>
      </c>
      <c r="E3" s="543" t="s">
        <v>620</v>
      </c>
      <c r="F3" s="543" t="s">
        <v>56</v>
      </c>
      <c r="G3" s="1061"/>
    </row>
    <row r="4" spans="1:7" s="540" customFormat="1" ht="15" customHeight="1">
      <c r="A4" s="524" t="s">
        <v>30</v>
      </c>
      <c r="B4" s="520" t="s">
        <v>29</v>
      </c>
      <c r="C4" s="533">
        <v>525</v>
      </c>
      <c r="D4" s="533">
        <v>19034</v>
      </c>
      <c r="E4" s="542">
        <v>181087</v>
      </c>
      <c r="F4" s="541">
        <v>200646</v>
      </c>
      <c r="G4" s="541">
        <v>2722</v>
      </c>
    </row>
    <row r="5" spans="1:7" ht="10.5" customHeight="1">
      <c r="A5" s="522" t="s">
        <v>28</v>
      </c>
      <c r="B5" s="531">
        <v>165</v>
      </c>
      <c r="C5" s="533">
        <v>8495</v>
      </c>
      <c r="D5" s="533">
        <v>20438</v>
      </c>
      <c r="E5" s="533">
        <v>124601</v>
      </c>
      <c r="F5" s="533">
        <v>153699</v>
      </c>
      <c r="G5" s="533">
        <v>812.1</v>
      </c>
    </row>
    <row r="6" spans="1:7" s="512" customFormat="1" ht="10.5" customHeight="1">
      <c r="A6" s="515" t="s">
        <v>608</v>
      </c>
      <c r="B6" s="534">
        <v>165</v>
      </c>
      <c r="C6" s="534">
        <v>9020</v>
      </c>
      <c r="D6" s="534">
        <v>39472</v>
      </c>
      <c r="E6" s="534">
        <v>305688</v>
      </c>
      <c r="F6" s="534">
        <v>354345</v>
      </c>
      <c r="G6" s="534">
        <v>3534</v>
      </c>
    </row>
    <row r="7" spans="1:7" ht="10.5" customHeight="1">
      <c r="A7" s="522" t="s">
        <v>26</v>
      </c>
      <c r="B7" s="537">
        <v>2</v>
      </c>
      <c r="C7" s="537">
        <v>395</v>
      </c>
      <c r="D7" s="537">
        <v>25900</v>
      </c>
      <c r="E7" s="537">
        <v>49929</v>
      </c>
      <c r="F7" s="537">
        <v>76226</v>
      </c>
      <c r="G7" s="533">
        <v>495.2</v>
      </c>
    </row>
    <row r="8" spans="1:7" ht="10.5" customHeight="1">
      <c r="A8" s="522" t="s">
        <v>25</v>
      </c>
      <c r="B8" s="537">
        <v>189</v>
      </c>
      <c r="C8" s="537">
        <v>8176</v>
      </c>
      <c r="D8" s="537">
        <v>6435</v>
      </c>
      <c r="E8" s="537">
        <v>15600</v>
      </c>
      <c r="F8" s="537">
        <v>30400</v>
      </c>
      <c r="G8" s="533">
        <v>471.9</v>
      </c>
    </row>
    <row r="9" spans="1:7" ht="10.5" customHeight="1">
      <c r="A9" s="522" t="s">
        <v>24</v>
      </c>
      <c r="B9" s="537">
        <v>13</v>
      </c>
      <c r="C9" s="537">
        <v>5919</v>
      </c>
      <c r="D9" s="537">
        <v>27182</v>
      </c>
      <c r="E9" s="537">
        <v>19337</v>
      </c>
      <c r="F9" s="537">
        <v>52451</v>
      </c>
      <c r="G9" s="533">
        <v>575.5</v>
      </c>
    </row>
    <row r="10" spans="1:7" s="512" customFormat="1" ht="10.5" customHeight="1">
      <c r="A10" s="516" t="s">
        <v>23</v>
      </c>
      <c r="B10" s="535">
        <v>204</v>
      </c>
      <c r="C10" s="535">
        <v>14490</v>
      </c>
      <c r="D10" s="535">
        <v>59517</v>
      </c>
      <c r="E10" s="535">
        <v>84866</v>
      </c>
      <c r="F10" s="535">
        <v>159077</v>
      </c>
      <c r="G10" s="534">
        <v>1543</v>
      </c>
    </row>
    <row r="11" spans="1:7" ht="10.5" customHeight="1">
      <c r="A11" s="522" t="s">
        <v>22</v>
      </c>
      <c r="B11" s="537">
        <v>59</v>
      </c>
      <c r="C11" s="537">
        <v>2251</v>
      </c>
      <c r="D11" s="537">
        <v>27988</v>
      </c>
      <c r="E11" s="537">
        <v>19047</v>
      </c>
      <c r="F11" s="537">
        <v>49345</v>
      </c>
      <c r="G11" s="533">
        <v>451.3</v>
      </c>
    </row>
    <row r="12" spans="1:7" ht="10.5" customHeight="1">
      <c r="A12" s="522" t="s">
        <v>21</v>
      </c>
      <c r="B12" s="537">
        <v>65</v>
      </c>
      <c r="C12" s="537">
        <v>6710</v>
      </c>
      <c r="D12" s="537">
        <v>19159</v>
      </c>
      <c r="E12" s="537">
        <v>13472</v>
      </c>
      <c r="F12" s="537">
        <v>39406</v>
      </c>
      <c r="G12" s="533">
        <v>453</v>
      </c>
    </row>
    <row r="13" spans="1:7" ht="10.5" customHeight="1">
      <c r="A13" s="522" t="s">
        <v>20</v>
      </c>
      <c r="B13" s="537">
        <v>299</v>
      </c>
      <c r="C13" s="537">
        <v>8501</v>
      </c>
      <c r="D13" s="537">
        <v>18941</v>
      </c>
      <c r="E13" s="537">
        <v>17323</v>
      </c>
      <c r="F13" s="537">
        <v>45064</v>
      </c>
      <c r="G13" s="533">
        <v>429.6</v>
      </c>
    </row>
    <row r="14" spans="1:7" s="512" customFormat="1" ht="10.5" customHeight="1">
      <c r="A14" s="516" t="s">
        <v>19</v>
      </c>
      <c r="B14" s="535">
        <v>423</v>
      </c>
      <c r="C14" s="535">
        <v>17462</v>
      </c>
      <c r="D14" s="535">
        <v>66088</v>
      </c>
      <c r="E14" s="535">
        <v>49842</v>
      </c>
      <c r="F14" s="535">
        <v>133815</v>
      </c>
      <c r="G14" s="534">
        <v>1334</v>
      </c>
    </row>
    <row r="15" spans="1:7" ht="10.5" customHeight="1">
      <c r="A15" s="522" t="s">
        <v>18</v>
      </c>
      <c r="B15" s="537">
        <v>3</v>
      </c>
      <c r="C15" s="537">
        <v>10413</v>
      </c>
      <c r="D15" s="537">
        <v>29234</v>
      </c>
      <c r="E15" s="537">
        <v>17062</v>
      </c>
      <c r="F15" s="537">
        <v>56712</v>
      </c>
      <c r="G15" s="538">
        <v>558.9</v>
      </c>
    </row>
    <row r="16" spans="1:7" ht="10.5" customHeight="1">
      <c r="A16" s="522" t="s">
        <v>17</v>
      </c>
      <c r="B16" s="537">
        <v>2981</v>
      </c>
      <c r="C16" s="537">
        <v>15855</v>
      </c>
      <c r="D16" s="537">
        <v>24717</v>
      </c>
      <c r="E16" s="537">
        <v>21526</v>
      </c>
      <c r="F16" s="537">
        <v>65079</v>
      </c>
      <c r="G16" s="533">
        <v>413.3</v>
      </c>
    </row>
    <row r="17" spans="1:7" ht="10.5" customHeight="1">
      <c r="A17" s="522" t="s">
        <v>16</v>
      </c>
      <c r="B17" s="520" t="s">
        <v>29</v>
      </c>
      <c r="C17" s="537">
        <v>7496</v>
      </c>
      <c r="D17" s="537">
        <v>15639</v>
      </c>
      <c r="E17" s="537">
        <v>12634</v>
      </c>
      <c r="F17" s="537">
        <v>35769</v>
      </c>
      <c r="G17" s="533">
        <v>213.8</v>
      </c>
    </row>
    <row r="18" spans="1:7" s="512" customFormat="1" ht="10.5" customHeight="1">
      <c r="A18" s="516" t="s">
        <v>15</v>
      </c>
      <c r="B18" s="535">
        <v>2984</v>
      </c>
      <c r="C18" s="535">
        <v>33764</v>
      </c>
      <c r="D18" s="535">
        <v>69590</v>
      </c>
      <c r="E18" s="535">
        <v>51222</v>
      </c>
      <c r="F18" s="535">
        <v>157560</v>
      </c>
      <c r="G18" s="534">
        <v>1186</v>
      </c>
    </row>
    <row r="19" spans="1:7" s="512" customFormat="1" ht="10.5" customHeight="1">
      <c r="A19" s="515" t="s">
        <v>14</v>
      </c>
      <c r="B19" s="535">
        <v>3611</v>
      </c>
      <c r="C19" s="535">
        <v>65716</v>
      </c>
      <c r="D19" s="535">
        <v>195195</v>
      </c>
      <c r="E19" s="535">
        <v>185930</v>
      </c>
      <c r="F19" s="535">
        <v>450452</v>
      </c>
      <c r="G19" s="539">
        <v>4063</v>
      </c>
    </row>
    <row r="20" spans="1:7" ht="10.5" customHeight="1">
      <c r="A20" s="522" t="s">
        <v>13</v>
      </c>
      <c r="B20" s="537">
        <v>544</v>
      </c>
      <c r="C20" s="537">
        <v>2279</v>
      </c>
      <c r="D20" s="537">
        <v>685</v>
      </c>
      <c r="E20" s="537">
        <v>91372</v>
      </c>
      <c r="F20" s="537">
        <v>94880</v>
      </c>
      <c r="G20" s="533">
        <v>822.3</v>
      </c>
    </row>
    <row r="21" spans="1:7" ht="10.5" customHeight="1">
      <c r="A21" s="522" t="s">
        <v>12</v>
      </c>
      <c r="B21" s="537">
        <v>2</v>
      </c>
      <c r="C21" s="537">
        <v>395</v>
      </c>
      <c r="D21" s="537">
        <v>26095</v>
      </c>
      <c r="E21" s="537">
        <v>49226</v>
      </c>
      <c r="F21" s="537">
        <v>75718</v>
      </c>
      <c r="G21" s="533">
        <v>594</v>
      </c>
    </row>
    <row r="22" spans="1:7" ht="10.5" customHeight="1">
      <c r="A22" s="522" t="s">
        <v>11</v>
      </c>
      <c r="B22" s="537">
        <v>894</v>
      </c>
      <c r="C22" s="537">
        <v>4097</v>
      </c>
      <c r="D22" s="537">
        <v>1164</v>
      </c>
      <c r="E22" s="537">
        <v>27903</v>
      </c>
      <c r="F22" s="537">
        <v>34058</v>
      </c>
      <c r="G22" s="533">
        <v>162.30000000000001</v>
      </c>
    </row>
    <row r="23" spans="1:7" s="512" customFormat="1" ht="10.5" customHeight="1">
      <c r="A23" s="516" t="s">
        <v>10</v>
      </c>
      <c r="B23" s="535">
        <v>1440</v>
      </c>
      <c r="C23" s="535">
        <v>6771</v>
      </c>
      <c r="D23" s="535">
        <v>27944</v>
      </c>
      <c r="E23" s="535">
        <v>168501</v>
      </c>
      <c r="F23" s="535">
        <v>204656</v>
      </c>
      <c r="G23" s="534">
        <v>1579</v>
      </c>
    </row>
    <row r="24" spans="1:7" ht="10.5" customHeight="1">
      <c r="A24" s="522" t="s">
        <v>9</v>
      </c>
      <c r="B24" s="520" t="s">
        <v>29</v>
      </c>
      <c r="C24" s="537">
        <v>7676</v>
      </c>
      <c r="D24" s="537">
        <v>19926</v>
      </c>
      <c r="E24" s="537">
        <v>23527</v>
      </c>
      <c r="F24" s="537">
        <v>51129</v>
      </c>
      <c r="G24" s="533">
        <v>222.2</v>
      </c>
    </row>
    <row r="25" spans="1:7" ht="10.5" customHeight="1">
      <c r="A25" s="522" t="s">
        <v>8</v>
      </c>
      <c r="B25" s="537">
        <v>9</v>
      </c>
      <c r="C25" s="537">
        <v>2071</v>
      </c>
      <c r="D25" s="537">
        <v>16740</v>
      </c>
      <c r="E25" s="537">
        <v>35239</v>
      </c>
      <c r="F25" s="537">
        <v>54059</v>
      </c>
      <c r="G25" s="533">
        <v>328</v>
      </c>
    </row>
    <row r="26" spans="1:7" ht="10.5" customHeight="1">
      <c r="A26" s="522" t="s">
        <v>7</v>
      </c>
      <c r="B26" s="520" t="s">
        <v>29</v>
      </c>
      <c r="C26" s="537">
        <v>2449</v>
      </c>
      <c r="D26" s="537">
        <v>51074</v>
      </c>
      <c r="E26" s="537">
        <v>29375</v>
      </c>
      <c r="F26" s="537">
        <v>82898</v>
      </c>
      <c r="G26" s="533">
        <v>352.9</v>
      </c>
    </row>
    <row r="27" spans="1:7" s="512" customFormat="1" ht="10.5" customHeight="1">
      <c r="A27" s="516" t="s">
        <v>6</v>
      </c>
      <c r="B27" s="535">
        <v>9</v>
      </c>
      <c r="C27" s="535">
        <v>12196</v>
      </c>
      <c r="D27" s="535">
        <v>87740</v>
      </c>
      <c r="E27" s="535">
        <v>88141</v>
      </c>
      <c r="F27" s="535">
        <v>188086</v>
      </c>
      <c r="G27" s="534">
        <v>903</v>
      </c>
    </row>
    <row r="28" spans="1:7" ht="10.5" customHeight="1">
      <c r="A28" s="522" t="s">
        <v>5</v>
      </c>
      <c r="B28" s="520" t="s">
        <v>29</v>
      </c>
      <c r="C28" s="537">
        <v>337</v>
      </c>
      <c r="D28" s="537">
        <v>41203</v>
      </c>
      <c r="E28" s="537">
        <v>26738</v>
      </c>
      <c r="F28" s="537">
        <v>68278</v>
      </c>
      <c r="G28" s="538">
        <v>341.4</v>
      </c>
    </row>
    <row r="29" spans="1:7" ht="10.5" customHeight="1">
      <c r="A29" s="522" t="s">
        <v>4</v>
      </c>
      <c r="B29" s="520" t="s">
        <v>29</v>
      </c>
      <c r="C29" s="537">
        <v>1775</v>
      </c>
      <c r="D29" s="537">
        <v>36769</v>
      </c>
      <c r="E29" s="537">
        <v>19019</v>
      </c>
      <c r="F29" s="537">
        <v>57563</v>
      </c>
      <c r="G29" s="533">
        <v>367</v>
      </c>
    </row>
    <row r="30" spans="1:7" ht="10.5" customHeight="1">
      <c r="A30" s="522" t="s">
        <v>3</v>
      </c>
      <c r="B30" s="520" t="s">
        <v>29</v>
      </c>
      <c r="C30" s="537">
        <v>627</v>
      </c>
      <c r="D30" s="537">
        <v>27625</v>
      </c>
      <c r="E30" s="537">
        <v>27168</v>
      </c>
      <c r="F30" s="537">
        <v>55420</v>
      </c>
      <c r="G30" s="533">
        <v>629.70000000000005</v>
      </c>
    </row>
    <row r="31" spans="1:7" s="512" customFormat="1" ht="10.5" customHeight="1">
      <c r="A31" s="516" t="s">
        <v>2</v>
      </c>
      <c r="B31" s="520" t="s">
        <v>29</v>
      </c>
      <c r="C31" s="536">
        <v>2739</v>
      </c>
      <c r="D31" s="536">
        <v>105597</v>
      </c>
      <c r="E31" s="536">
        <v>72925</v>
      </c>
      <c r="F31" s="536">
        <v>181261</v>
      </c>
      <c r="G31" s="534">
        <v>1338.1</v>
      </c>
    </row>
    <row r="32" spans="1:7" s="512" customFormat="1" ht="10.5" customHeight="1">
      <c r="A32" s="515" t="s">
        <v>1</v>
      </c>
      <c r="B32" s="535">
        <v>1449</v>
      </c>
      <c r="C32" s="535">
        <v>21706</v>
      </c>
      <c r="D32" s="535">
        <v>221281</v>
      </c>
      <c r="E32" s="535">
        <v>329567</v>
      </c>
      <c r="F32" s="535">
        <v>574003</v>
      </c>
      <c r="G32" s="534">
        <v>3819.8</v>
      </c>
    </row>
    <row r="33" spans="1:7" ht="10.5" customHeight="1">
      <c r="A33" s="511" t="s">
        <v>0</v>
      </c>
      <c r="B33" s="535">
        <v>5225</v>
      </c>
      <c r="C33" s="535">
        <v>96442</v>
      </c>
      <c r="D33" s="535">
        <v>455948</v>
      </c>
      <c r="E33" s="535">
        <v>821185</v>
      </c>
      <c r="F33" s="535">
        <v>1378800</v>
      </c>
      <c r="G33" s="534">
        <v>11416.4</v>
      </c>
    </row>
    <row r="34" spans="1:7" ht="10.5" customHeight="1">
      <c r="A34" s="529" t="s">
        <v>262</v>
      </c>
      <c r="B34" s="533"/>
      <c r="C34" s="533"/>
      <c r="D34" s="533"/>
      <c r="E34" s="533"/>
      <c r="F34" s="533"/>
      <c r="G34" s="533"/>
    </row>
    <row r="35" spans="1:7" ht="10.5" customHeight="1">
      <c r="A35" s="532" t="s">
        <v>62</v>
      </c>
      <c r="B35" s="533">
        <v>2013</v>
      </c>
      <c r="C35" s="533">
        <v>62522</v>
      </c>
      <c r="D35" s="533">
        <v>217622</v>
      </c>
      <c r="E35" s="533">
        <v>411277</v>
      </c>
      <c r="F35" s="533">
        <v>693434</v>
      </c>
      <c r="G35" s="533">
        <v>7887.5</v>
      </c>
    </row>
    <row r="36" spans="1:7" ht="10.5" customHeight="1">
      <c r="A36" s="532" t="s">
        <v>61</v>
      </c>
      <c r="B36" s="531">
        <v>3212</v>
      </c>
      <c r="C36" s="531">
        <v>33395</v>
      </c>
      <c r="D36" s="531">
        <v>219292</v>
      </c>
      <c r="E36" s="531">
        <v>228821</v>
      </c>
      <c r="F36" s="531">
        <v>484720</v>
      </c>
      <c r="G36" s="531">
        <v>806.9</v>
      </c>
    </row>
  </sheetData>
  <mergeCells count="3">
    <mergeCell ref="A2:A3"/>
    <mergeCell ref="B2:F2"/>
    <mergeCell ref="G2:G3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D0D89-E4DF-447E-9B7B-69BEEC00772B}">
  <sheetPr codeName="Munka43"/>
  <dimension ref="A1:I34"/>
  <sheetViews>
    <sheetView zoomScaleNormal="100" workbookViewId="0"/>
  </sheetViews>
  <sheetFormatPr defaultRowHeight="11.25"/>
  <cols>
    <col min="1" max="1" width="21.42578125" style="545" customWidth="1"/>
    <col min="2" max="2" width="12.7109375" style="545" customWidth="1"/>
    <col min="3" max="3" width="13.140625" style="545" customWidth="1"/>
    <col min="4" max="4" width="11.42578125" style="545" customWidth="1"/>
    <col min="5" max="5" width="11.5703125" style="545" customWidth="1"/>
    <col min="6" max="6" width="12.140625" style="545" customWidth="1"/>
    <col min="7" max="7" width="13.7109375" style="545" customWidth="1"/>
    <col min="8" max="9" width="12.140625" style="545" customWidth="1"/>
    <col min="10" max="16384" width="9.140625" style="545"/>
  </cols>
  <sheetData>
    <row r="1" spans="1:9" ht="12" customHeight="1">
      <c r="A1" s="561" t="s">
        <v>634</v>
      </c>
      <c r="B1" s="559"/>
      <c r="C1" s="560"/>
      <c r="D1" s="560"/>
      <c r="E1" s="560"/>
      <c r="F1" s="560"/>
      <c r="G1" s="560"/>
      <c r="H1" s="560"/>
      <c r="I1" s="559"/>
    </row>
    <row r="2" spans="1:9" s="557" customFormat="1" ht="11.45" customHeight="1">
      <c r="A2" s="1062" t="s">
        <v>37</v>
      </c>
      <c r="B2" s="1062" t="s">
        <v>633</v>
      </c>
      <c r="C2" s="1062"/>
      <c r="D2" s="1062"/>
      <c r="E2" s="1062"/>
      <c r="F2" s="1062" t="s">
        <v>632</v>
      </c>
      <c r="G2" s="1062"/>
      <c r="H2" s="1062"/>
      <c r="I2" s="1062"/>
    </row>
    <row r="3" spans="1:9" s="557" customFormat="1" ht="11.45" customHeight="1">
      <c r="A3" s="1062"/>
      <c r="B3" s="1062" t="s">
        <v>630</v>
      </c>
      <c r="C3" s="1062" t="s">
        <v>614</v>
      </c>
      <c r="D3" s="1062"/>
      <c r="E3" s="1062" t="s">
        <v>631</v>
      </c>
      <c r="F3" s="1062" t="s">
        <v>630</v>
      </c>
      <c r="G3" s="1062" t="s">
        <v>614</v>
      </c>
      <c r="H3" s="1062"/>
      <c r="I3" s="1062" t="s">
        <v>629</v>
      </c>
    </row>
    <row r="4" spans="1:9" s="557" customFormat="1" ht="35.25" customHeight="1">
      <c r="A4" s="1062"/>
      <c r="B4" s="1062"/>
      <c r="C4" s="558" t="s">
        <v>628</v>
      </c>
      <c r="D4" s="558" t="s">
        <v>627</v>
      </c>
      <c r="E4" s="1062"/>
      <c r="F4" s="1062"/>
      <c r="G4" s="558" t="s">
        <v>628</v>
      </c>
      <c r="H4" s="558" t="s">
        <v>627</v>
      </c>
      <c r="I4" s="1062"/>
    </row>
    <row r="5" spans="1:9" ht="10.5" customHeight="1">
      <c r="A5" s="545" t="s">
        <v>44</v>
      </c>
      <c r="B5" s="555">
        <v>6906553</v>
      </c>
      <c r="C5" s="555">
        <v>6324605</v>
      </c>
      <c r="D5" s="555">
        <v>581948</v>
      </c>
      <c r="E5" s="555">
        <v>57717</v>
      </c>
      <c r="F5" s="554">
        <v>1659517</v>
      </c>
      <c r="G5" s="555">
        <v>1457892</v>
      </c>
      <c r="H5" s="553">
        <v>201625</v>
      </c>
      <c r="I5" s="555">
        <v>263166</v>
      </c>
    </row>
    <row r="6" spans="1:9" ht="10.5" customHeight="1">
      <c r="A6" s="545" t="s">
        <v>28</v>
      </c>
      <c r="B6" s="555">
        <v>4939654</v>
      </c>
      <c r="C6" s="555">
        <v>4547992</v>
      </c>
      <c r="D6" s="555">
        <v>391662</v>
      </c>
      <c r="E6" s="555">
        <v>48561</v>
      </c>
      <c r="F6" s="554">
        <v>1355358</v>
      </c>
      <c r="G6" s="555">
        <v>1215715</v>
      </c>
      <c r="H6" s="553">
        <v>139643</v>
      </c>
      <c r="I6" s="555">
        <v>149135</v>
      </c>
    </row>
    <row r="7" spans="1:9" ht="10.5" customHeight="1">
      <c r="A7" s="550" t="s">
        <v>27</v>
      </c>
      <c r="B7" s="556">
        <v>11846207</v>
      </c>
      <c r="C7" s="556">
        <v>10872597</v>
      </c>
      <c r="D7" s="556">
        <v>973610</v>
      </c>
      <c r="E7" s="556">
        <v>106278</v>
      </c>
      <c r="F7" s="548">
        <v>3014875</v>
      </c>
      <c r="G7" s="556">
        <v>2673607</v>
      </c>
      <c r="H7" s="547">
        <v>341268</v>
      </c>
      <c r="I7" s="556">
        <v>412301</v>
      </c>
    </row>
    <row r="8" spans="1:9" ht="10.5" customHeight="1">
      <c r="A8" s="545" t="s">
        <v>26</v>
      </c>
      <c r="B8" s="555">
        <v>2336026</v>
      </c>
      <c r="C8" s="555">
        <v>2213581</v>
      </c>
      <c r="D8" s="555">
        <v>122445</v>
      </c>
      <c r="E8" s="555">
        <v>16247</v>
      </c>
      <c r="F8" s="554">
        <v>437625</v>
      </c>
      <c r="G8" s="555">
        <v>413768</v>
      </c>
      <c r="H8" s="553">
        <v>23857</v>
      </c>
      <c r="I8" s="555">
        <v>48331</v>
      </c>
    </row>
    <row r="9" spans="1:9" ht="10.5" customHeight="1">
      <c r="A9" s="545" t="s">
        <v>25</v>
      </c>
      <c r="B9" s="555">
        <v>1614283</v>
      </c>
      <c r="C9" s="555">
        <v>1543614</v>
      </c>
      <c r="D9" s="555">
        <v>70669</v>
      </c>
      <c r="E9" s="555">
        <v>13085</v>
      </c>
      <c r="F9" s="554">
        <v>379666</v>
      </c>
      <c r="G9" s="555">
        <v>338962</v>
      </c>
      <c r="H9" s="553">
        <v>40704</v>
      </c>
      <c r="I9" s="555">
        <v>38316</v>
      </c>
    </row>
    <row r="10" spans="1:9" ht="10.5" customHeight="1">
      <c r="A10" s="545" t="s">
        <v>24</v>
      </c>
      <c r="B10" s="555">
        <v>1817252</v>
      </c>
      <c r="C10" s="555">
        <v>1746217</v>
      </c>
      <c r="D10" s="555">
        <v>71035</v>
      </c>
      <c r="E10" s="555">
        <v>11434</v>
      </c>
      <c r="F10" s="554">
        <v>326162</v>
      </c>
      <c r="G10" s="555">
        <v>310578</v>
      </c>
      <c r="H10" s="553">
        <v>15584</v>
      </c>
      <c r="I10" s="555">
        <v>34749</v>
      </c>
    </row>
    <row r="11" spans="1:9" ht="10.5" customHeight="1">
      <c r="A11" s="551" t="s">
        <v>23</v>
      </c>
      <c r="B11" s="556">
        <v>5767561</v>
      </c>
      <c r="C11" s="556">
        <v>5503412</v>
      </c>
      <c r="D11" s="556">
        <v>264149</v>
      </c>
      <c r="E11" s="556">
        <v>40766</v>
      </c>
      <c r="F11" s="548">
        <v>1143453</v>
      </c>
      <c r="G11" s="556">
        <v>1063308</v>
      </c>
      <c r="H11" s="547">
        <v>80145</v>
      </c>
      <c r="I11" s="556">
        <v>121396</v>
      </c>
    </row>
    <row r="12" spans="1:9" ht="10.5" customHeight="1">
      <c r="A12" s="545" t="s">
        <v>22</v>
      </c>
      <c r="B12" s="555">
        <v>2284908</v>
      </c>
      <c r="C12" s="555">
        <v>2143976</v>
      </c>
      <c r="D12" s="555">
        <v>140932</v>
      </c>
      <c r="E12" s="555">
        <v>15350</v>
      </c>
      <c r="F12" s="554">
        <v>409070</v>
      </c>
      <c r="G12" s="555">
        <v>373906</v>
      </c>
      <c r="H12" s="553">
        <v>35164</v>
      </c>
      <c r="I12" s="555">
        <v>57585</v>
      </c>
    </row>
    <row r="13" spans="1:9" ht="10.5" customHeight="1">
      <c r="A13" s="545" t="s">
        <v>21</v>
      </c>
      <c r="B13" s="555">
        <v>1434713</v>
      </c>
      <c r="C13" s="555">
        <v>1364339</v>
      </c>
      <c r="D13" s="555">
        <v>70374</v>
      </c>
      <c r="E13" s="555">
        <v>8659</v>
      </c>
      <c r="F13" s="554">
        <v>242264</v>
      </c>
      <c r="G13" s="555">
        <v>228065</v>
      </c>
      <c r="H13" s="553">
        <v>14199</v>
      </c>
      <c r="I13" s="555">
        <v>25830</v>
      </c>
    </row>
    <row r="14" spans="1:9" ht="10.5" customHeight="1">
      <c r="A14" s="545" t="s">
        <v>20</v>
      </c>
      <c r="B14" s="555">
        <v>1552889</v>
      </c>
      <c r="C14" s="555">
        <v>1494144</v>
      </c>
      <c r="D14" s="555">
        <v>58745</v>
      </c>
      <c r="E14" s="555">
        <v>10003</v>
      </c>
      <c r="F14" s="554">
        <v>245673</v>
      </c>
      <c r="G14" s="555">
        <v>224385</v>
      </c>
      <c r="H14" s="553">
        <v>21288</v>
      </c>
      <c r="I14" s="555">
        <v>29137</v>
      </c>
    </row>
    <row r="15" spans="1:9" ht="10.5" customHeight="1">
      <c r="A15" s="551" t="s">
        <v>19</v>
      </c>
      <c r="B15" s="556">
        <v>5272510</v>
      </c>
      <c r="C15" s="556">
        <v>5002459</v>
      </c>
      <c r="D15" s="556">
        <v>270051</v>
      </c>
      <c r="E15" s="556">
        <v>34012</v>
      </c>
      <c r="F15" s="548">
        <v>897007</v>
      </c>
      <c r="G15" s="556">
        <v>826356</v>
      </c>
      <c r="H15" s="547">
        <v>70651</v>
      </c>
      <c r="I15" s="556">
        <v>112552</v>
      </c>
    </row>
    <row r="16" spans="1:9" ht="10.5" customHeight="1">
      <c r="A16" s="545" t="s">
        <v>18</v>
      </c>
      <c r="B16" s="555">
        <v>2362110</v>
      </c>
      <c r="C16" s="555">
        <v>2278847</v>
      </c>
      <c r="D16" s="555">
        <v>83263</v>
      </c>
      <c r="E16" s="555">
        <v>13816</v>
      </c>
      <c r="F16" s="554">
        <v>472905</v>
      </c>
      <c r="G16" s="555">
        <v>445620</v>
      </c>
      <c r="H16" s="553">
        <v>27285</v>
      </c>
      <c r="I16" s="555">
        <v>42284</v>
      </c>
    </row>
    <row r="17" spans="1:9" ht="10.5" customHeight="1">
      <c r="A17" s="545" t="s">
        <v>17</v>
      </c>
      <c r="B17" s="555">
        <v>1952693</v>
      </c>
      <c r="C17" s="555">
        <v>1879052</v>
      </c>
      <c r="D17" s="555">
        <v>73641</v>
      </c>
      <c r="E17" s="555">
        <v>15165</v>
      </c>
      <c r="F17" s="554">
        <v>294957</v>
      </c>
      <c r="G17" s="555">
        <v>277098</v>
      </c>
      <c r="H17" s="553">
        <v>17859</v>
      </c>
      <c r="I17" s="555">
        <v>27287</v>
      </c>
    </row>
    <row r="18" spans="1:9" ht="10.5" customHeight="1">
      <c r="A18" s="545" t="s">
        <v>16</v>
      </c>
      <c r="B18" s="555">
        <v>1412094</v>
      </c>
      <c r="C18" s="555">
        <v>1352660</v>
      </c>
      <c r="D18" s="555">
        <v>59434</v>
      </c>
      <c r="E18" s="555">
        <v>13998</v>
      </c>
      <c r="F18" s="554">
        <v>312961</v>
      </c>
      <c r="G18" s="555">
        <v>296171</v>
      </c>
      <c r="H18" s="553">
        <v>16790</v>
      </c>
      <c r="I18" s="555">
        <v>25001</v>
      </c>
    </row>
    <row r="19" spans="1:9" ht="10.5" customHeight="1">
      <c r="A19" s="551" t="s">
        <v>15</v>
      </c>
      <c r="B19" s="556">
        <v>5726897</v>
      </c>
      <c r="C19" s="556">
        <v>5510559</v>
      </c>
      <c r="D19" s="556">
        <v>216338</v>
      </c>
      <c r="E19" s="556">
        <v>42979</v>
      </c>
      <c r="F19" s="548">
        <v>1080823</v>
      </c>
      <c r="G19" s="556">
        <v>1018889</v>
      </c>
      <c r="H19" s="547">
        <v>61934</v>
      </c>
      <c r="I19" s="556">
        <v>94572</v>
      </c>
    </row>
    <row r="20" spans="1:9" ht="10.5" customHeight="1">
      <c r="A20" s="550" t="s">
        <v>14</v>
      </c>
      <c r="B20" s="556">
        <v>16766968</v>
      </c>
      <c r="C20" s="556">
        <v>16016430</v>
      </c>
      <c r="D20" s="556">
        <v>750538</v>
      </c>
      <c r="E20" s="556">
        <v>117757</v>
      </c>
      <c r="F20" s="548">
        <v>3121283</v>
      </c>
      <c r="G20" s="556">
        <v>2908553</v>
      </c>
      <c r="H20" s="547">
        <v>212730</v>
      </c>
      <c r="I20" s="546">
        <v>328520</v>
      </c>
    </row>
    <row r="21" spans="1:9" ht="10.5" customHeight="1">
      <c r="A21" s="545" t="s">
        <v>13</v>
      </c>
      <c r="B21" s="552">
        <v>3892073</v>
      </c>
      <c r="C21" s="552">
        <v>3733406</v>
      </c>
      <c r="D21" s="552">
        <v>158667</v>
      </c>
      <c r="E21" s="552">
        <v>30900</v>
      </c>
      <c r="F21" s="554">
        <v>732638</v>
      </c>
      <c r="G21" s="552">
        <v>682677</v>
      </c>
      <c r="H21" s="553">
        <v>49961</v>
      </c>
      <c r="I21" s="555">
        <v>64217</v>
      </c>
    </row>
    <row r="22" spans="1:9" ht="10.5" customHeight="1">
      <c r="A22" s="545" t="s">
        <v>12</v>
      </c>
      <c r="B22" s="552">
        <v>1960181</v>
      </c>
      <c r="C22" s="552">
        <v>1866564</v>
      </c>
      <c r="D22" s="552">
        <v>93617</v>
      </c>
      <c r="E22" s="552">
        <v>17148</v>
      </c>
      <c r="F22" s="554">
        <v>269262</v>
      </c>
      <c r="G22" s="552">
        <v>245640</v>
      </c>
      <c r="H22" s="553">
        <v>23622</v>
      </c>
      <c r="I22" s="552">
        <v>26528</v>
      </c>
    </row>
    <row r="23" spans="1:9" ht="10.5" customHeight="1">
      <c r="A23" s="545" t="s">
        <v>11</v>
      </c>
      <c r="B23" s="552">
        <v>1145967</v>
      </c>
      <c r="C23" s="552">
        <v>1108892</v>
      </c>
      <c r="D23" s="552">
        <v>37075</v>
      </c>
      <c r="E23" s="552">
        <v>11662</v>
      </c>
      <c r="F23" s="554">
        <v>190785</v>
      </c>
      <c r="G23" s="552">
        <v>177036</v>
      </c>
      <c r="H23" s="553">
        <v>13749</v>
      </c>
      <c r="I23" s="552">
        <v>15195</v>
      </c>
    </row>
    <row r="24" spans="1:9" ht="10.5" customHeight="1">
      <c r="A24" s="551" t="s">
        <v>10</v>
      </c>
      <c r="B24" s="546">
        <v>6998221</v>
      </c>
      <c r="C24" s="546">
        <v>6708862</v>
      </c>
      <c r="D24" s="546">
        <v>289359</v>
      </c>
      <c r="E24" s="546">
        <v>59710</v>
      </c>
      <c r="F24" s="548">
        <v>1192685</v>
      </c>
      <c r="G24" s="546">
        <v>1105353</v>
      </c>
      <c r="H24" s="547">
        <v>87332</v>
      </c>
      <c r="I24" s="546">
        <v>105940</v>
      </c>
    </row>
    <row r="25" spans="1:9" ht="10.5" customHeight="1">
      <c r="A25" s="545" t="s">
        <v>9</v>
      </c>
      <c r="B25" s="552">
        <v>2590286</v>
      </c>
      <c r="C25" s="552">
        <v>2453259</v>
      </c>
      <c r="D25" s="552">
        <v>137027</v>
      </c>
      <c r="E25" s="552">
        <v>21086</v>
      </c>
      <c r="F25" s="554">
        <v>659694</v>
      </c>
      <c r="G25" s="552">
        <v>609848</v>
      </c>
      <c r="H25" s="553">
        <v>49846</v>
      </c>
      <c r="I25" s="552">
        <v>64776</v>
      </c>
    </row>
    <row r="26" spans="1:9" ht="10.5" customHeight="1">
      <c r="A26" s="545" t="s">
        <v>8</v>
      </c>
      <c r="B26" s="552">
        <v>2239469</v>
      </c>
      <c r="C26" s="552">
        <v>2127058</v>
      </c>
      <c r="D26" s="552">
        <v>112411</v>
      </c>
      <c r="E26" s="552">
        <v>17030</v>
      </c>
      <c r="F26" s="554">
        <v>468850</v>
      </c>
      <c r="G26" s="552">
        <v>441305</v>
      </c>
      <c r="H26" s="553">
        <v>27545</v>
      </c>
      <c r="I26" s="552">
        <v>40972</v>
      </c>
    </row>
    <row r="27" spans="1:9" ht="10.5" customHeight="1">
      <c r="A27" s="545" t="s">
        <v>7</v>
      </c>
      <c r="B27" s="552">
        <v>3364732</v>
      </c>
      <c r="C27" s="552">
        <v>3235867</v>
      </c>
      <c r="D27" s="552">
        <v>128865</v>
      </c>
      <c r="E27" s="552">
        <v>31523</v>
      </c>
      <c r="F27" s="554">
        <v>476031</v>
      </c>
      <c r="G27" s="552">
        <v>443695</v>
      </c>
      <c r="H27" s="553">
        <v>32336</v>
      </c>
      <c r="I27" s="552">
        <v>34985</v>
      </c>
    </row>
    <row r="28" spans="1:9" ht="10.5" customHeight="1">
      <c r="A28" s="551" t="s">
        <v>6</v>
      </c>
      <c r="B28" s="546">
        <v>8194487</v>
      </c>
      <c r="C28" s="546">
        <v>7816184</v>
      </c>
      <c r="D28" s="546">
        <v>378303</v>
      </c>
      <c r="E28" s="546">
        <v>69639</v>
      </c>
      <c r="F28" s="548">
        <v>1604575</v>
      </c>
      <c r="G28" s="546">
        <v>1494848</v>
      </c>
      <c r="H28" s="547">
        <v>109727</v>
      </c>
      <c r="I28" s="546">
        <v>140733</v>
      </c>
    </row>
    <row r="29" spans="1:9" ht="10.5" customHeight="1">
      <c r="A29" s="545" t="s">
        <v>5</v>
      </c>
      <c r="B29" s="552">
        <v>2936171</v>
      </c>
      <c r="C29" s="552">
        <v>2818670</v>
      </c>
      <c r="D29" s="552">
        <v>117501</v>
      </c>
      <c r="E29" s="552">
        <v>24505</v>
      </c>
      <c r="F29" s="554">
        <v>651791</v>
      </c>
      <c r="G29" s="552">
        <v>611431</v>
      </c>
      <c r="H29" s="553">
        <v>40360</v>
      </c>
      <c r="I29" s="552">
        <v>66993</v>
      </c>
    </row>
    <row r="30" spans="1:9" ht="10.5" customHeight="1">
      <c r="A30" s="545" t="s">
        <v>4</v>
      </c>
      <c r="B30" s="552">
        <v>2110353</v>
      </c>
      <c r="C30" s="552">
        <v>1966484</v>
      </c>
      <c r="D30" s="552">
        <v>143869</v>
      </c>
      <c r="E30" s="552">
        <v>18998</v>
      </c>
      <c r="F30" s="554">
        <v>408109</v>
      </c>
      <c r="G30" s="552">
        <v>387289</v>
      </c>
      <c r="H30" s="553">
        <v>20820</v>
      </c>
      <c r="I30" s="552">
        <v>32510</v>
      </c>
    </row>
    <row r="31" spans="1:9" ht="10.5" customHeight="1">
      <c r="A31" s="545" t="s">
        <v>3</v>
      </c>
      <c r="B31" s="552">
        <v>2102346</v>
      </c>
      <c r="C31" s="552">
        <v>1993752</v>
      </c>
      <c r="D31" s="552">
        <v>108594</v>
      </c>
      <c r="E31" s="552">
        <v>21948</v>
      </c>
      <c r="F31" s="554">
        <v>517378</v>
      </c>
      <c r="G31" s="552">
        <v>480869</v>
      </c>
      <c r="H31" s="553">
        <v>36509</v>
      </c>
      <c r="I31" s="552">
        <v>62568</v>
      </c>
    </row>
    <row r="32" spans="1:9" ht="10.5" customHeight="1">
      <c r="A32" s="551" t="s">
        <v>2</v>
      </c>
      <c r="B32" s="546">
        <v>7148870</v>
      </c>
      <c r="C32" s="546">
        <v>6778906</v>
      </c>
      <c r="D32" s="546">
        <v>369964</v>
      </c>
      <c r="E32" s="546">
        <v>65451</v>
      </c>
      <c r="F32" s="548">
        <v>1577278</v>
      </c>
      <c r="G32" s="546">
        <v>1479589</v>
      </c>
      <c r="H32" s="547">
        <v>97689</v>
      </c>
      <c r="I32" s="546">
        <v>162071</v>
      </c>
    </row>
    <row r="33" spans="1:9" ht="10.5" customHeight="1">
      <c r="A33" s="550" t="s">
        <v>1</v>
      </c>
      <c r="B33" s="546">
        <v>22341578</v>
      </c>
      <c r="C33" s="546">
        <v>21303952</v>
      </c>
      <c r="D33" s="546">
        <v>1037626</v>
      </c>
      <c r="E33" s="546">
        <v>194800</v>
      </c>
      <c r="F33" s="548">
        <v>4374538</v>
      </c>
      <c r="G33" s="546">
        <v>4079790</v>
      </c>
      <c r="H33" s="547">
        <v>294748</v>
      </c>
      <c r="I33" s="546">
        <v>408744</v>
      </c>
    </row>
    <row r="34" spans="1:9" ht="10.5" customHeight="1">
      <c r="A34" s="549" t="s">
        <v>0</v>
      </c>
      <c r="B34" s="546">
        <v>50954753</v>
      </c>
      <c r="C34" s="546">
        <v>48192979</v>
      </c>
      <c r="D34" s="546">
        <v>2761774</v>
      </c>
      <c r="E34" s="546">
        <v>418835</v>
      </c>
      <c r="F34" s="548">
        <v>10510696</v>
      </c>
      <c r="G34" s="546">
        <v>9661950</v>
      </c>
      <c r="H34" s="547">
        <v>848746</v>
      </c>
      <c r="I34" s="546">
        <v>1149565</v>
      </c>
    </row>
  </sheetData>
  <mergeCells count="9">
    <mergeCell ref="A2:A4"/>
    <mergeCell ref="B2:E2"/>
    <mergeCell ref="F2:I2"/>
    <mergeCell ref="B3:B4"/>
    <mergeCell ref="C3:D3"/>
    <mergeCell ref="E3:E4"/>
    <mergeCell ref="F3:F4"/>
    <mergeCell ref="G3:H3"/>
    <mergeCell ref="I3:I4"/>
  </mergeCells>
  <pageMargins left="0.75" right="0.75" top="1" bottom="1" header="0.5" footer="0.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842C8-78E1-4541-9D37-BC52D21F0168}">
  <sheetPr codeName="Munka44"/>
  <dimension ref="A1:Q33"/>
  <sheetViews>
    <sheetView zoomScaleNormal="100" workbookViewId="0">
      <selection sqref="A1:B1"/>
    </sheetView>
  </sheetViews>
  <sheetFormatPr defaultRowHeight="12.75"/>
  <cols>
    <col min="1" max="1" width="18.42578125" style="562" customWidth="1"/>
    <col min="2" max="3" width="9.85546875" style="562" customWidth="1"/>
    <col min="4" max="4" width="9.5703125" style="562" customWidth="1"/>
    <col min="5" max="7" width="9.85546875" style="562" customWidth="1"/>
    <col min="8" max="10" width="9.7109375" style="562" customWidth="1"/>
    <col min="11" max="11" width="10.42578125" style="562" customWidth="1"/>
    <col min="12" max="13" width="9.5703125" style="562" customWidth="1"/>
    <col min="14" max="14" width="9.7109375" style="562" customWidth="1"/>
    <col min="15" max="16384" width="9.140625" style="562"/>
  </cols>
  <sheetData>
    <row r="1" spans="1:17" ht="12" customHeight="1">
      <c r="A1" s="1079" t="s">
        <v>637</v>
      </c>
      <c r="B1" s="1079"/>
      <c r="C1" s="583"/>
      <c r="D1" s="582"/>
      <c r="E1" s="582"/>
      <c r="F1" s="581"/>
      <c r="G1" s="581"/>
    </row>
    <row r="2" spans="1:17" ht="11.45" customHeight="1">
      <c r="A2" s="1062" t="s">
        <v>37</v>
      </c>
      <c r="B2" s="1080" t="s">
        <v>636</v>
      </c>
      <c r="C2" s="1081"/>
      <c r="D2" s="1081"/>
      <c r="E2" s="1081"/>
      <c r="F2" s="1081"/>
      <c r="G2" s="1081"/>
      <c r="H2" s="1081"/>
      <c r="I2" s="1082"/>
      <c r="J2" s="1063" t="s">
        <v>635</v>
      </c>
      <c r="K2" s="1063"/>
      <c r="L2" s="1063"/>
      <c r="M2" s="1063"/>
      <c r="N2" s="1063"/>
      <c r="O2" s="1063"/>
      <c r="P2" s="1063"/>
      <c r="Q2" s="1063"/>
    </row>
    <row r="3" spans="1:17" ht="11.45" customHeight="1">
      <c r="A3" s="1062"/>
      <c r="B3" s="580">
        <v>2000</v>
      </c>
      <c r="C3" s="580">
        <v>2001</v>
      </c>
      <c r="D3" s="580">
        <v>2002</v>
      </c>
      <c r="E3" s="580">
        <v>2003</v>
      </c>
      <c r="F3" s="580">
        <v>2004</v>
      </c>
      <c r="G3" s="580">
        <v>2005</v>
      </c>
      <c r="H3" s="580">
        <v>2006</v>
      </c>
      <c r="I3" s="580">
        <v>2007</v>
      </c>
      <c r="J3" s="580">
        <v>2000</v>
      </c>
      <c r="K3" s="580">
        <v>2001</v>
      </c>
      <c r="L3" s="580">
        <v>2002</v>
      </c>
      <c r="M3" s="580">
        <v>2003</v>
      </c>
      <c r="N3" s="580">
        <v>2004</v>
      </c>
      <c r="O3" s="580">
        <v>2005</v>
      </c>
      <c r="P3" s="579">
        <v>2006</v>
      </c>
      <c r="Q3" s="579">
        <v>2007</v>
      </c>
    </row>
    <row r="4" spans="1:17" ht="11.1" customHeight="1">
      <c r="A4" s="577" t="s">
        <v>44</v>
      </c>
      <c r="B4" s="575">
        <v>23990</v>
      </c>
      <c r="C4" s="575">
        <v>22843</v>
      </c>
      <c r="D4" s="575">
        <v>22971</v>
      </c>
      <c r="E4" s="575">
        <v>22463</v>
      </c>
      <c r="F4" s="575">
        <v>22568</v>
      </c>
      <c r="G4" s="575">
        <v>22561</v>
      </c>
      <c r="H4" s="575">
        <v>22503</v>
      </c>
      <c r="I4" s="574">
        <v>19628</v>
      </c>
      <c r="J4" s="573">
        <v>136.36810634779599</v>
      </c>
      <c r="K4" s="573">
        <v>131.30000000000001</v>
      </c>
      <c r="L4" s="573">
        <v>133.60343666356084</v>
      </c>
      <c r="M4" s="573">
        <v>131.7239280388481</v>
      </c>
      <c r="N4" s="573">
        <v>133</v>
      </c>
      <c r="O4" s="573">
        <v>132.85978613820339</v>
      </c>
      <c r="P4" s="573">
        <v>132.67276997962418</v>
      </c>
      <c r="Q4" s="573">
        <v>115.30302878992326</v>
      </c>
    </row>
    <row r="5" spans="1:17" ht="11.1" customHeight="1">
      <c r="A5" s="577" t="s">
        <v>28</v>
      </c>
      <c r="B5" s="575">
        <v>4354</v>
      </c>
      <c r="C5" s="575">
        <v>3902</v>
      </c>
      <c r="D5" s="575">
        <v>3922</v>
      </c>
      <c r="E5" s="575">
        <v>3901</v>
      </c>
      <c r="F5" s="575">
        <v>3992</v>
      </c>
      <c r="G5" s="575">
        <v>3992</v>
      </c>
      <c r="H5" s="575">
        <v>4021</v>
      </c>
      <c r="I5" s="574">
        <v>3600</v>
      </c>
      <c r="J5" s="573">
        <v>40.619536560381675</v>
      </c>
      <c r="K5" s="573">
        <v>35.799999999999997</v>
      </c>
      <c r="L5" s="573">
        <v>35.47998393359218</v>
      </c>
      <c r="M5" s="573">
        <v>34.69421333250326</v>
      </c>
      <c r="N5" s="573">
        <v>34.9</v>
      </c>
      <c r="O5" s="573">
        <v>34.486214153169932</v>
      </c>
      <c r="P5" s="573">
        <v>34.176193106965279</v>
      </c>
      <c r="Q5" s="573">
        <v>30.125018828136767</v>
      </c>
    </row>
    <row r="6" spans="1:17" ht="11.1" customHeight="1">
      <c r="A6" s="571" t="s">
        <v>27</v>
      </c>
      <c r="B6" s="566">
        <v>28344</v>
      </c>
      <c r="C6" s="566">
        <v>26745</v>
      </c>
      <c r="D6" s="566">
        <v>26893</v>
      </c>
      <c r="E6" s="566">
        <v>26364</v>
      </c>
      <c r="F6" s="566">
        <v>26560</v>
      </c>
      <c r="G6" s="566">
        <v>26553</v>
      </c>
      <c r="H6" s="566">
        <v>26524</v>
      </c>
      <c r="I6" s="565">
        <v>23228</v>
      </c>
      <c r="J6" s="569">
        <v>100.11631492557505</v>
      </c>
      <c r="K6" s="569">
        <v>94.5</v>
      </c>
      <c r="L6" s="569">
        <v>95.204750572970255</v>
      </c>
      <c r="M6" s="569">
        <v>93.168755459935028</v>
      </c>
      <c r="N6" s="569">
        <v>93.5</v>
      </c>
      <c r="O6" s="569">
        <v>92.983432959690731</v>
      </c>
      <c r="P6" s="569">
        <v>92.331963415321866</v>
      </c>
      <c r="Q6" s="569">
        <v>80.170723465882404</v>
      </c>
    </row>
    <row r="7" spans="1:17" ht="11.1" customHeight="1">
      <c r="A7" s="577" t="s">
        <v>26</v>
      </c>
      <c r="B7" s="575">
        <v>2925</v>
      </c>
      <c r="C7" s="575">
        <v>2742</v>
      </c>
      <c r="D7" s="575">
        <v>2696</v>
      </c>
      <c r="E7" s="575">
        <v>2638</v>
      </c>
      <c r="F7" s="575">
        <v>2705</v>
      </c>
      <c r="G7" s="575">
        <v>2734</v>
      </c>
      <c r="H7" s="575">
        <v>2746</v>
      </c>
      <c r="I7" s="574">
        <v>2579</v>
      </c>
      <c r="J7" s="573">
        <v>68.322763743386702</v>
      </c>
      <c r="K7" s="573">
        <v>63.9</v>
      </c>
      <c r="L7" s="573">
        <v>62.930517332735775</v>
      </c>
      <c r="M7" s="573">
        <v>61.552245910322249</v>
      </c>
      <c r="N7" s="573">
        <v>63.1</v>
      </c>
      <c r="O7" s="573">
        <v>63.828992463789774</v>
      </c>
      <c r="P7" s="573">
        <v>64.052473577771508</v>
      </c>
      <c r="Q7" s="573">
        <v>60.176586431218091</v>
      </c>
    </row>
    <row r="8" spans="1:17" ht="11.1" customHeight="1">
      <c r="A8" s="577" t="s">
        <v>25</v>
      </c>
      <c r="B8" s="575">
        <v>2087</v>
      </c>
      <c r="C8" s="575">
        <v>1920</v>
      </c>
      <c r="D8" s="575">
        <v>1920</v>
      </c>
      <c r="E8" s="575">
        <v>1948</v>
      </c>
      <c r="F8" s="575">
        <v>1970</v>
      </c>
      <c r="G8" s="575">
        <v>2068</v>
      </c>
      <c r="H8" s="575">
        <v>2112</v>
      </c>
      <c r="I8" s="574">
        <v>1920</v>
      </c>
      <c r="J8" s="573">
        <v>65.8363775165774</v>
      </c>
      <c r="K8" s="573">
        <v>60.5</v>
      </c>
      <c r="L8" s="573">
        <v>60.852891304692328</v>
      </c>
      <c r="M8" s="573">
        <v>61.667816870643207</v>
      </c>
      <c r="N8" s="573">
        <v>62.4</v>
      </c>
      <c r="O8" s="573">
        <v>65.696050930323437</v>
      </c>
      <c r="P8" s="573">
        <v>67.039957338208964</v>
      </c>
      <c r="Q8" s="573">
        <v>61.020375084618102</v>
      </c>
    </row>
    <row r="9" spans="1:17" ht="11.1" customHeight="1">
      <c r="A9" s="577" t="s">
        <v>24</v>
      </c>
      <c r="B9" s="575">
        <v>3208</v>
      </c>
      <c r="C9" s="575">
        <v>3194</v>
      </c>
      <c r="D9" s="575">
        <v>3194</v>
      </c>
      <c r="E9" s="575">
        <v>3182</v>
      </c>
      <c r="F9" s="575">
        <v>3165</v>
      </c>
      <c r="G9" s="575">
        <v>3149</v>
      </c>
      <c r="H9" s="575">
        <v>3169</v>
      </c>
      <c r="I9" s="574">
        <v>3037</v>
      </c>
      <c r="J9" s="573">
        <v>85.406145089279761</v>
      </c>
      <c r="K9" s="573">
        <v>85.3</v>
      </c>
      <c r="L9" s="573">
        <v>86.383391886884823</v>
      </c>
      <c r="M9" s="573">
        <v>86.345615829848654</v>
      </c>
      <c r="N9" s="573">
        <v>86.3</v>
      </c>
      <c r="O9" s="573">
        <v>86.271845351758444</v>
      </c>
      <c r="P9" s="573">
        <v>87.130814449033011</v>
      </c>
      <c r="Q9" s="573">
        <v>83.983186770643215</v>
      </c>
    </row>
    <row r="10" spans="1:17" ht="11.1" customHeight="1">
      <c r="A10" s="572" t="s">
        <v>23</v>
      </c>
      <c r="B10" s="566">
        <v>8220</v>
      </c>
      <c r="C10" s="566">
        <v>7856</v>
      </c>
      <c r="D10" s="566">
        <v>7810</v>
      </c>
      <c r="E10" s="566">
        <v>7768</v>
      </c>
      <c r="F10" s="566">
        <v>7840</v>
      </c>
      <c r="G10" s="566">
        <v>7951</v>
      </c>
      <c r="H10" s="566">
        <v>8027</v>
      </c>
      <c r="I10" s="565">
        <v>7536</v>
      </c>
      <c r="J10" s="569">
        <v>73.345051885824418</v>
      </c>
      <c r="K10" s="569">
        <v>70.099999999999994</v>
      </c>
      <c r="L10" s="569">
        <v>70.128431107571274</v>
      </c>
      <c r="M10" s="569">
        <v>69.794354635825854</v>
      </c>
      <c r="N10" s="569">
        <v>70.599999999999994</v>
      </c>
      <c r="O10" s="569">
        <v>71.751897802051033</v>
      </c>
      <c r="P10" s="569">
        <v>72.481631274645508</v>
      </c>
      <c r="Q10" s="569">
        <v>68.208909698318578</v>
      </c>
    </row>
    <row r="11" spans="1:17" ht="11.1" customHeight="1">
      <c r="A11" s="577" t="s">
        <v>22</v>
      </c>
      <c r="B11" s="575">
        <v>3663</v>
      </c>
      <c r="C11" s="575">
        <v>3438</v>
      </c>
      <c r="D11" s="575">
        <v>3438</v>
      </c>
      <c r="E11" s="575">
        <v>3438</v>
      </c>
      <c r="F11" s="575">
        <v>3438</v>
      </c>
      <c r="G11" s="575">
        <v>3438</v>
      </c>
      <c r="H11" s="575">
        <v>3438</v>
      </c>
      <c r="I11" s="574">
        <v>3202</v>
      </c>
      <c r="J11" s="573">
        <v>84.360296539224194</v>
      </c>
      <c r="K11" s="573">
        <v>79</v>
      </c>
      <c r="L11" s="573">
        <v>78.306145597500034</v>
      </c>
      <c r="M11" s="573">
        <v>78.111864915094813</v>
      </c>
      <c r="N11" s="573">
        <v>78.2</v>
      </c>
      <c r="O11" s="573">
        <v>77.852203095066642</v>
      </c>
      <c r="P11" s="573">
        <v>77.665604167466739</v>
      </c>
      <c r="Q11" s="573">
        <v>72.054799452725575</v>
      </c>
    </row>
    <row r="12" spans="1:17" ht="11.1" customHeight="1">
      <c r="A12" s="577" t="s">
        <v>21</v>
      </c>
      <c r="B12" s="575">
        <v>2010</v>
      </c>
      <c r="C12" s="575">
        <v>1905</v>
      </c>
      <c r="D12" s="575">
        <v>1905</v>
      </c>
      <c r="E12" s="575">
        <v>1905</v>
      </c>
      <c r="F12" s="575">
        <v>1905</v>
      </c>
      <c r="G12" s="575">
        <v>1905</v>
      </c>
      <c r="H12" s="575">
        <v>1905</v>
      </c>
      <c r="I12" s="574">
        <v>1824</v>
      </c>
      <c r="J12" s="573">
        <v>74.679824186602957</v>
      </c>
      <c r="K12" s="573">
        <v>70.900000000000006</v>
      </c>
      <c r="L12" s="573">
        <v>71.233860202147113</v>
      </c>
      <c r="M12" s="573">
        <v>71.524581177583713</v>
      </c>
      <c r="N12" s="573">
        <v>71.8</v>
      </c>
      <c r="O12" s="573">
        <v>72.060553561228772</v>
      </c>
      <c r="P12" s="573">
        <v>72.364397476172925</v>
      </c>
      <c r="Q12" s="573">
        <v>69.65101937168977</v>
      </c>
    </row>
    <row r="13" spans="1:17" ht="11.1" customHeight="1">
      <c r="A13" s="577" t="s">
        <v>20</v>
      </c>
      <c r="B13" s="575">
        <v>2721</v>
      </c>
      <c r="C13" s="575">
        <v>2635</v>
      </c>
      <c r="D13" s="575">
        <v>2627</v>
      </c>
      <c r="E13" s="575">
        <v>2623</v>
      </c>
      <c r="F13" s="575">
        <v>2548</v>
      </c>
      <c r="G13" s="575">
        <v>2542</v>
      </c>
      <c r="H13" s="575">
        <v>2522</v>
      </c>
      <c r="I13" s="574">
        <v>2073</v>
      </c>
      <c r="J13" s="573">
        <v>90.550290186891019</v>
      </c>
      <c r="K13" s="573">
        <v>88.1</v>
      </c>
      <c r="L13" s="573">
        <v>88.197869418807258</v>
      </c>
      <c r="M13" s="573">
        <v>88.404307308606178</v>
      </c>
      <c r="N13" s="573">
        <v>86.3</v>
      </c>
      <c r="O13" s="573">
        <v>86.411149825783966</v>
      </c>
      <c r="P13" s="573">
        <v>85.94514096434402</v>
      </c>
      <c r="Q13" s="573">
        <v>71.071524077921538</v>
      </c>
    </row>
    <row r="14" spans="1:17" ht="11.1" customHeight="1">
      <c r="A14" s="572" t="s">
        <v>19</v>
      </c>
      <c r="B14" s="566">
        <v>8394</v>
      </c>
      <c r="C14" s="566">
        <v>7978</v>
      </c>
      <c r="D14" s="566">
        <v>7970</v>
      </c>
      <c r="E14" s="566">
        <v>7966</v>
      </c>
      <c r="F14" s="566">
        <v>7891</v>
      </c>
      <c r="G14" s="566">
        <v>7885</v>
      </c>
      <c r="H14" s="566">
        <v>7865</v>
      </c>
      <c r="I14" s="565">
        <v>7099</v>
      </c>
      <c r="J14" s="569">
        <v>83.617737240674444</v>
      </c>
      <c r="K14" s="569">
        <v>79.5</v>
      </c>
      <c r="L14" s="569">
        <v>79.356544873786262</v>
      </c>
      <c r="M14" s="569">
        <v>79.407088423371562</v>
      </c>
      <c r="N14" s="569">
        <v>78.900000000000006</v>
      </c>
      <c r="O14" s="569">
        <v>78.838804889705671</v>
      </c>
      <c r="P14" s="569">
        <v>78.7002894849809</v>
      </c>
      <c r="Q14" s="569">
        <v>71.136612558483037</v>
      </c>
    </row>
    <row r="15" spans="1:17" ht="11.1" customHeight="1">
      <c r="A15" s="577" t="s">
        <v>18</v>
      </c>
      <c r="B15" s="575">
        <v>3741</v>
      </c>
      <c r="C15" s="575">
        <v>3470</v>
      </c>
      <c r="D15" s="575">
        <v>3507</v>
      </c>
      <c r="E15" s="575">
        <v>3504</v>
      </c>
      <c r="F15" s="575">
        <v>3430</v>
      </c>
      <c r="G15" s="575">
        <v>3465</v>
      </c>
      <c r="H15" s="575">
        <v>3445</v>
      </c>
      <c r="I15" s="574">
        <v>3201</v>
      </c>
      <c r="J15" s="573">
        <v>91.658152577380207</v>
      </c>
      <c r="K15" s="573">
        <v>85.4</v>
      </c>
      <c r="L15" s="573">
        <v>86.654855711140598</v>
      </c>
      <c r="M15" s="573">
        <v>87.107840700044747</v>
      </c>
      <c r="N15" s="573">
        <v>85.7</v>
      </c>
      <c r="O15" s="573">
        <v>86.982716421282518</v>
      </c>
      <c r="P15" s="573">
        <v>86.511055585550523</v>
      </c>
      <c r="Q15" s="573">
        <v>80.704328686720459</v>
      </c>
    </row>
    <row r="16" spans="1:17" ht="11.1" customHeight="1">
      <c r="A16" s="577" t="s">
        <v>17</v>
      </c>
      <c r="B16" s="575">
        <v>2440</v>
      </c>
      <c r="C16" s="575">
        <v>2344</v>
      </c>
      <c r="D16" s="575">
        <v>2344</v>
      </c>
      <c r="E16" s="575">
        <v>2354</v>
      </c>
      <c r="F16" s="575">
        <v>2368</v>
      </c>
      <c r="G16" s="575">
        <v>2368</v>
      </c>
      <c r="H16" s="575">
        <v>2368</v>
      </c>
      <c r="I16" s="574">
        <v>2307</v>
      </c>
      <c r="J16" s="573">
        <v>72.20430266623265</v>
      </c>
      <c r="K16" s="573">
        <v>69.599999999999994</v>
      </c>
      <c r="L16" s="573">
        <v>69.824039844981101</v>
      </c>
      <c r="M16" s="573">
        <v>70.465328603714838</v>
      </c>
      <c r="N16" s="573">
        <v>71.400000000000006</v>
      </c>
      <c r="O16" s="573">
        <v>71.888499965087931</v>
      </c>
      <c r="P16" s="573">
        <v>72.086113681749552</v>
      </c>
      <c r="Q16" s="573">
        <v>70.979373830855565</v>
      </c>
    </row>
    <row r="17" spans="1:17" ht="11.1" customHeight="1">
      <c r="A17" s="577" t="s">
        <v>16</v>
      </c>
      <c r="B17" s="575">
        <v>1677</v>
      </c>
      <c r="C17" s="575">
        <v>1654</v>
      </c>
      <c r="D17" s="575">
        <v>1654</v>
      </c>
      <c r="E17" s="575">
        <v>1654</v>
      </c>
      <c r="F17" s="575">
        <v>1654</v>
      </c>
      <c r="G17" s="575">
        <v>1654</v>
      </c>
      <c r="H17" s="575">
        <v>1654</v>
      </c>
      <c r="I17" s="574">
        <v>1572</v>
      </c>
      <c r="J17" s="573">
        <v>66.655007671089137</v>
      </c>
      <c r="K17" s="573">
        <v>66.099999999999994</v>
      </c>
      <c r="L17" s="573">
        <v>66.426236355312085</v>
      </c>
      <c r="M17" s="573">
        <v>66.885845192023837</v>
      </c>
      <c r="N17" s="573">
        <v>67.400000000000006</v>
      </c>
      <c r="O17" s="573">
        <v>68.080972726449502</v>
      </c>
      <c r="P17" s="573">
        <v>68.640389100537007</v>
      </c>
      <c r="Q17" s="573">
        <v>65.93102406985669</v>
      </c>
    </row>
    <row r="18" spans="1:17" ht="11.1" customHeight="1">
      <c r="A18" s="572" t="s">
        <v>15</v>
      </c>
      <c r="B18" s="566">
        <v>7858</v>
      </c>
      <c r="C18" s="566">
        <v>7468</v>
      </c>
      <c r="D18" s="566">
        <v>7505</v>
      </c>
      <c r="E18" s="566">
        <v>7512</v>
      </c>
      <c r="F18" s="566">
        <v>7452</v>
      </c>
      <c r="G18" s="566">
        <v>7487</v>
      </c>
      <c r="H18" s="566">
        <v>7467</v>
      </c>
      <c r="I18" s="565">
        <v>7080</v>
      </c>
      <c r="J18" s="569">
        <v>78.763440051880835</v>
      </c>
      <c r="K18" s="569">
        <v>75.2</v>
      </c>
      <c r="L18" s="569">
        <v>75.853439632588376</v>
      </c>
      <c r="M18" s="569">
        <v>76.371577410604999</v>
      </c>
      <c r="N18" s="569">
        <v>76.2</v>
      </c>
      <c r="O18" s="569">
        <v>77.129906253219332</v>
      </c>
      <c r="P18" s="569">
        <v>77.164177716324758</v>
      </c>
      <c r="Q18" s="569">
        <v>73.743240202981397</v>
      </c>
    </row>
    <row r="19" spans="1:17" ht="11.1" customHeight="1">
      <c r="A19" s="571" t="s">
        <v>14</v>
      </c>
      <c r="B19" s="570">
        <v>24472</v>
      </c>
      <c r="C19" s="570">
        <v>23302</v>
      </c>
      <c r="D19" s="570">
        <v>23285</v>
      </c>
      <c r="E19" s="570">
        <v>23246</v>
      </c>
      <c r="F19" s="570">
        <v>23183</v>
      </c>
      <c r="G19" s="570">
        <v>23323</v>
      </c>
      <c r="H19" s="566">
        <v>23359</v>
      </c>
      <c r="I19" s="565">
        <v>21715</v>
      </c>
      <c r="J19" s="569">
        <v>78.400000000000006</v>
      </c>
      <c r="K19" s="569">
        <v>74.8</v>
      </c>
      <c r="L19" s="569">
        <v>74.900000000000006</v>
      </c>
      <c r="M19" s="569">
        <v>75</v>
      </c>
      <c r="N19" s="578">
        <v>75.099999999999994</v>
      </c>
      <c r="O19" s="569">
        <v>75.7</v>
      </c>
      <c r="P19" s="569">
        <v>75.976803965274257</v>
      </c>
      <c r="Q19" s="569">
        <v>70.897603161481328</v>
      </c>
    </row>
    <row r="20" spans="1:17" ht="11.1" customHeight="1">
      <c r="A20" s="577" t="s">
        <v>13</v>
      </c>
      <c r="B20" s="575">
        <v>5520</v>
      </c>
      <c r="C20" s="576">
        <v>5370</v>
      </c>
      <c r="D20" s="575">
        <v>5415</v>
      </c>
      <c r="E20" s="575">
        <v>5400</v>
      </c>
      <c r="F20" s="575">
        <v>5350</v>
      </c>
      <c r="G20" s="575">
        <v>5398</v>
      </c>
      <c r="H20" s="575">
        <v>5433</v>
      </c>
      <c r="I20" s="574">
        <v>5223</v>
      </c>
      <c r="J20" s="573">
        <v>73.258420405124369</v>
      </c>
      <c r="K20" s="573">
        <v>71.7</v>
      </c>
      <c r="L20" s="573">
        <v>72.734941247897865</v>
      </c>
      <c r="M20" s="573">
        <v>73.156556385415826</v>
      </c>
      <c r="N20" s="573">
        <v>73.099999999999994</v>
      </c>
      <c r="O20" s="573">
        <v>74.375257481960759</v>
      </c>
      <c r="P20" s="573">
        <v>75.568432341007934</v>
      </c>
      <c r="Q20" s="573">
        <v>73.601321244472501</v>
      </c>
    </row>
    <row r="21" spans="1:17" ht="11.1" customHeight="1">
      <c r="A21" s="577" t="s">
        <v>12</v>
      </c>
      <c r="B21" s="575">
        <v>2647</v>
      </c>
      <c r="C21" s="576">
        <v>2480</v>
      </c>
      <c r="D21" s="575">
        <v>2575</v>
      </c>
      <c r="E21" s="575">
        <v>2575</v>
      </c>
      <c r="F21" s="575">
        <v>2565</v>
      </c>
      <c r="G21" s="575">
        <v>2565</v>
      </c>
      <c r="H21" s="575">
        <v>2565</v>
      </c>
      <c r="I21" s="574">
        <v>2183</v>
      </c>
      <c r="J21" s="573">
        <v>80.766965792276025</v>
      </c>
      <c r="K21" s="573">
        <v>75.900000000000006</v>
      </c>
      <c r="L21" s="573">
        <v>79.223700039073435</v>
      </c>
      <c r="M21" s="573">
        <v>79.532012020916142</v>
      </c>
      <c r="N21" s="573">
        <v>79.5</v>
      </c>
      <c r="O21" s="573">
        <v>79.934930162113645</v>
      </c>
      <c r="P21" s="573">
        <v>80.291742315156839</v>
      </c>
      <c r="Q21" s="573">
        <v>68.891736147490803</v>
      </c>
    </row>
    <row r="22" spans="1:17" ht="11.1" customHeight="1">
      <c r="A22" s="577" t="s">
        <v>11</v>
      </c>
      <c r="B22" s="575">
        <v>1660</v>
      </c>
      <c r="C22" s="576">
        <v>1622</v>
      </c>
      <c r="D22" s="575">
        <v>1617</v>
      </c>
      <c r="E22" s="575">
        <v>1614</v>
      </c>
      <c r="F22" s="575">
        <v>1622</v>
      </c>
      <c r="G22" s="575">
        <v>1622</v>
      </c>
      <c r="H22" s="575">
        <v>1622</v>
      </c>
      <c r="I22" s="574">
        <v>1474</v>
      </c>
      <c r="J22" s="573">
        <v>74.908057128674898</v>
      </c>
      <c r="K22" s="573">
        <v>73.5</v>
      </c>
      <c r="L22" s="573">
        <v>73.685217843032717</v>
      </c>
      <c r="M22" s="573">
        <v>73.993251668744961</v>
      </c>
      <c r="N22" s="573">
        <v>74.900000000000006</v>
      </c>
      <c r="O22" s="573">
        <v>75.503668119018357</v>
      </c>
      <c r="P22" s="573">
        <v>76.139510867014039</v>
      </c>
      <c r="Q22" s="573">
        <v>70.129697119639161</v>
      </c>
    </row>
    <row r="23" spans="1:17" ht="11.1" customHeight="1">
      <c r="A23" s="572" t="s">
        <v>10</v>
      </c>
      <c r="B23" s="566">
        <v>9827</v>
      </c>
      <c r="C23" s="570">
        <v>9472</v>
      </c>
      <c r="D23" s="566">
        <v>9607</v>
      </c>
      <c r="E23" s="566">
        <v>9589</v>
      </c>
      <c r="F23" s="566">
        <v>9537</v>
      </c>
      <c r="G23" s="566">
        <v>9585</v>
      </c>
      <c r="H23" s="566">
        <v>9620</v>
      </c>
      <c r="I23" s="565">
        <v>8880</v>
      </c>
      <c r="J23" s="569">
        <v>75.427817029785047</v>
      </c>
      <c r="K23" s="569">
        <v>73.099999999999994</v>
      </c>
      <c r="L23" s="569">
        <v>74.53295680238331</v>
      </c>
      <c r="M23" s="569">
        <v>74.911721508702854</v>
      </c>
      <c r="N23" s="569">
        <v>75</v>
      </c>
      <c r="O23" s="569">
        <v>75.98163757274142</v>
      </c>
      <c r="P23" s="569">
        <v>76.871382670057955</v>
      </c>
      <c r="Q23" s="569">
        <v>71.804575115833387</v>
      </c>
    </row>
    <row r="24" spans="1:17" ht="11.1" customHeight="1">
      <c r="A24" s="577" t="s">
        <v>9</v>
      </c>
      <c r="B24" s="575">
        <v>4292</v>
      </c>
      <c r="C24" s="576">
        <v>4340</v>
      </c>
      <c r="D24" s="575">
        <v>4287</v>
      </c>
      <c r="E24" s="575">
        <v>4379</v>
      </c>
      <c r="F24" s="575">
        <v>4290</v>
      </c>
      <c r="G24" s="575">
        <v>4290</v>
      </c>
      <c r="H24" s="575">
        <v>4290</v>
      </c>
      <c r="I24" s="574">
        <v>3738</v>
      </c>
      <c r="J24" s="573">
        <v>77.575985424679715</v>
      </c>
      <c r="K24" s="573">
        <v>78.599999999999994</v>
      </c>
      <c r="L24" s="573">
        <v>77.685983361028704</v>
      </c>
      <c r="M24" s="573">
        <v>79.579838804939428</v>
      </c>
      <c r="N24" s="573">
        <v>78.099999999999994</v>
      </c>
      <c r="O24" s="573">
        <v>78.376635358641622</v>
      </c>
      <c r="P24" s="573">
        <v>78.623123995447571</v>
      </c>
      <c r="Q24" s="573">
        <v>68.738253996859157</v>
      </c>
    </row>
    <row r="25" spans="1:17" ht="11.1" customHeight="1">
      <c r="A25" s="577" t="s">
        <v>8</v>
      </c>
      <c r="B25" s="575">
        <v>2930</v>
      </c>
      <c r="C25" s="576">
        <v>2794</v>
      </c>
      <c r="D25" s="575">
        <v>2758</v>
      </c>
      <c r="E25" s="575">
        <v>2701</v>
      </c>
      <c r="F25" s="575">
        <v>2682</v>
      </c>
      <c r="G25" s="575">
        <v>2682</v>
      </c>
      <c r="H25" s="575">
        <v>2699</v>
      </c>
      <c r="I25" s="574">
        <v>2553</v>
      </c>
      <c r="J25" s="573">
        <v>69.685416721170341</v>
      </c>
      <c r="K25" s="573">
        <v>66.7</v>
      </c>
      <c r="L25" s="573">
        <v>66.274657753149725</v>
      </c>
      <c r="M25" s="573">
        <v>65.371974035152263</v>
      </c>
      <c r="N25" s="573">
        <v>65.3</v>
      </c>
      <c r="O25" s="573">
        <v>65.859264497878357</v>
      </c>
      <c r="P25" s="573">
        <v>66.869496707315264</v>
      </c>
      <c r="Q25" s="573">
        <v>63.952905811623246</v>
      </c>
    </row>
    <row r="26" spans="1:17" ht="11.1" customHeight="1">
      <c r="A26" s="577" t="s">
        <v>7</v>
      </c>
      <c r="B26" s="575">
        <v>4177</v>
      </c>
      <c r="C26" s="576">
        <v>4453</v>
      </c>
      <c r="D26" s="575">
        <v>4127</v>
      </c>
      <c r="E26" s="575">
        <v>4127</v>
      </c>
      <c r="F26" s="575">
        <v>4051</v>
      </c>
      <c r="G26" s="575">
        <v>4066</v>
      </c>
      <c r="H26" s="575">
        <v>4086</v>
      </c>
      <c r="I26" s="574">
        <v>3908</v>
      </c>
      <c r="J26" s="573">
        <v>70.797930130900738</v>
      </c>
      <c r="K26" s="573">
        <v>75.7</v>
      </c>
      <c r="L26" s="573">
        <v>70.403433681398454</v>
      </c>
      <c r="M26" s="573">
        <v>70.720606480180408</v>
      </c>
      <c r="N26" s="573">
        <v>69.599999999999994</v>
      </c>
      <c r="O26" s="573">
        <v>70.276352335833153</v>
      </c>
      <c r="P26" s="573">
        <v>70.930850232790675</v>
      </c>
      <c r="Q26" s="573">
        <v>68.439173546192933</v>
      </c>
    </row>
    <row r="27" spans="1:17" ht="11.1" customHeight="1">
      <c r="A27" s="572" t="s">
        <v>6</v>
      </c>
      <c r="B27" s="566">
        <v>11399</v>
      </c>
      <c r="C27" s="570">
        <v>11587</v>
      </c>
      <c r="D27" s="566">
        <v>11172</v>
      </c>
      <c r="E27" s="566">
        <v>11207</v>
      </c>
      <c r="F27" s="566">
        <v>11023</v>
      </c>
      <c r="G27" s="566">
        <v>11038</v>
      </c>
      <c r="H27" s="566">
        <v>11075</v>
      </c>
      <c r="I27" s="565">
        <v>10199</v>
      </c>
      <c r="J27" s="569">
        <v>72.896961976422801</v>
      </c>
      <c r="K27" s="569">
        <v>74.3</v>
      </c>
      <c r="L27" s="569">
        <v>71.883704365718955</v>
      </c>
      <c r="M27" s="569">
        <v>72.443298429285534</v>
      </c>
      <c r="N27" s="569">
        <v>71.5</v>
      </c>
      <c r="O27" s="573">
        <v>71.995001180566703</v>
      </c>
      <c r="P27" s="573">
        <v>72.607857907569382</v>
      </c>
      <c r="Q27" s="569">
        <v>67.363707216549315</v>
      </c>
    </row>
    <row r="28" spans="1:17" ht="11.1" customHeight="1">
      <c r="A28" s="577" t="s">
        <v>5</v>
      </c>
      <c r="B28" s="575">
        <v>3800</v>
      </c>
      <c r="C28" s="576">
        <v>3597</v>
      </c>
      <c r="D28" s="575">
        <v>3586</v>
      </c>
      <c r="E28" s="575">
        <v>3519</v>
      </c>
      <c r="F28" s="575">
        <v>3519</v>
      </c>
      <c r="G28" s="575">
        <v>3486</v>
      </c>
      <c r="H28" s="575">
        <v>3469</v>
      </c>
      <c r="I28" s="574">
        <v>2985</v>
      </c>
      <c r="J28" s="573">
        <v>69.348886950364445</v>
      </c>
      <c r="K28" s="573">
        <v>65.900000000000006</v>
      </c>
      <c r="L28" s="573">
        <v>65.905064361275905</v>
      </c>
      <c r="M28" s="573">
        <v>64.976070194097318</v>
      </c>
      <c r="N28" s="573">
        <v>65.099999999999994</v>
      </c>
      <c r="O28" s="573">
        <v>64.812163714856226</v>
      </c>
      <c r="P28" s="573">
        <v>64.6851516903168</v>
      </c>
      <c r="Q28" s="573">
        <v>55.929249967210659</v>
      </c>
    </row>
    <row r="29" spans="1:17" ht="11.1" customHeight="1">
      <c r="A29" s="577" t="s">
        <v>4</v>
      </c>
      <c r="B29" s="575">
        <v>2839</v>
      </c>
      <c r="C29" s="576">
        <v>2816</v>
      </c>
      <c r="D29" s="575">
        <v>2841</v>
      </c>
      <c r="E29" s="575">
        <v>2803</v>
      </c>
      <c r="F29" s="575">
        <v>2803</v>
      </c>
      <c r="G29" s="575">
        <v>2803</v>
      </c>
      <c r="H29" s="575">
        <v>2803</v>
      </c>
      <c r="I29" s="574">
        <v>2427</v>
      </c>
      <c r="J29" s="573">
        <v>70.63612319895303</v>
      </c>
      <c r="K29" s="573">
        <v>70.599999999999994</v>
      </c>
      <c r="L29" s="573">
        <v>71.718699117211216</v>
      </c>
      <c r="M29" s="573">
        <v>71.351296312795128</v>
      </c>
      <c r="N29" s="573">
        <v>71.900000000000006</v>
      </c>
      <c r="O29" s="573">
        <v>72.645374980238287</v>
      </c>
      <c r="P29" s="573">
        <v>73.34048509903451</v>
      </c>
      <c r="Q29" s="573">
        <v>64.435281967413317</v>
      </c>
    </row>
    <row r="30" spans="1:17" ht="11.1" customHeight="1">
      <c r="A30" s="577" t="s">
        <v>3</v>
      </c>
      <c r="B30" s="575">
        <v>3596</v>
      </c>
      <c r="C30" s="576">
        <v>3460</v>
      </c>
      <c r="D30" s="575">
        <v>3460</v>
      </c>
      <c r="E30" s="575">
        <v>3446</v>
      </c>
      <c r="F30" s="575">
        <v>3446</v>
      </c>
      <c r="G30" s="575">
        <v>3397</v>
      </c>
      <c r="H30" s="575">
        <v>3402</v>
      </c>
      <c r="I30" s="574">
        <v>3043</v>
      </c>
      <c r="J30" s="573">
        <v>83.528061805191001</v>
      </c>
      <c r="K30" s="573">
        <v>80.8</v>
      </c>
      <c r="L30" s="573">
        <v>81.06518718795175</v>
      </c>
      <c r="M30" s="573">
        <v>80.932865178435122</v>
      </c>
      <c r="N30" s="573">
        <v>81.099999999999994</v>
      </c>
      <c r="O30" s="573">
        <v>80.196418664494715</v>
      </c>
      <c r="P30" s="573">
        <v>80.282996382309435</v>
      </c>
      <c r="Q30" s="573">
        <v>71.745347633676687</v>
      </c>
    </row>
    <row r="31" spans="1:17" ht="11.1" customHeight="1">
      <c r="A31" s="572" t="s">
        <v>2</v>
      </c>
      <c r="B31" s="566">
        <v>10235</v>
      </c>
      <c r="C31" s="570">
        <v>9873</v>
      </c>
      <c r="D31" s="566">
        <v>9887</v>
      </c>
      <c r="E31" s="566">
        <v>9768</v>
      </c>
      <c r="F31" s="566">
        <v>9768</v>
      </c>
      <c r="G31" s="566">
        <v>9686</v>
      </c>
      <c r="H31" s="566">
        <v>9674</v>
      </c>
      <c r="I31" s="565">
        <v>8455</v>
      </c>
      <c r="J31" s="563">
        <v>74.145873584726601</v>
      </c>
      <c r="K31" s="569">
        <v>71.900000000000006</v>
      </c>
      <c r="L31" s="563">
        <v>72.32287588584002</v>
      </c>
      <c r="M31" s="563">
        <v>71.812229546233169</v>
      </c>
      <c r="N31" s="563">
        <v>72.099999999999994</v>
      </c>
      <c r="O31" s="568">
        <v>71.892252173616157</v>
      </c>
      <c r="P31" s="568">
        <v>72.074031966181678</v>
      </c>
      <c r="Q31" s="563">
        <v>63.356777714000536</v>
      </c>
    </row>
    <row r="32" spans="1:17" ht="11.1" customHeight="1">
      <c r="A32" s="571" t="s">
        <v>1</v>
      </c>
      <c r="B32" s="570">
        <v>31461</v>
      </c>
      <c r="C32" s="570">
        <v>30932</v>
      </c>
      <c r="D32" s="570">
        <v>30666</v>
      </c>
      <c r="E32" s="570">
        <v>30564</v>
      </c>
      <c r="F32" s="570">
        <v>30328</v>
      </c>
      <c r="G32" s="570">
        <v>30309</v>
      </c>
      <c r="H32" s="566">
        <v>30369</v>
      </c>
      <c r="I32" s="565">
        <v>27534</v>
      </c>
      <c r="J32" s="569">
        <v>74.099999999999994</v>
      </c>
      <c r="K32" s="569">
        <v>73.099999999999994</v>
      </c>
      <c r="L32" s="569">
        <v>72.8</v>
      </c>
      <c r="M32" s="569">
        <v>73</v>
      </c>
      <c r="N32" s="563">
        <v>72.8</v>
      </c>
      <c r="O32" s="568">
        <v>73.2</v>
      </c>
      <c r="P32" s="568">
        <v>73.729257349315574</v>
      </c>
      <c r="Q32" s="563">
        <v>67.399128956706335</v>
      </c>
    </row>
    <row r="33" spans="1:17" ht="11.1" customHeight="1">
      <c r="A33" s="567" t="s">
        <v>0</v>
      </c>
      <c r="B33" s="566">
        <v>84277</v>
      </c>
      <c r="C33" s="566">
        <v>80979</v>
      </c>
      <c r="D33" s="566">
        <v>80844</v>
      </c>
      <c r="E33" s="566">
        <v>80174</v>
      </c>
      <c r="F33" s="566">
        <v>80071</v>
      </c>
      <c r="G33" s="566">
        <v>80185</v>
      </c>
      <c r="H33" s="566">
        <v>80252</v>
      </c>
      <c r="I33" s="565">
        <v>72477</v>
      </c>
      <c r="J33" s="564">
        <v>82.622095942687167</v>
      </c>
      <c r="K33" s="564">
        <v>79.599999999999994</v>
      </c>
      <c r="L33" s="564">
        <v>79.70924327094616</v>
      </c>
      <c r="M33" s="564">
        <v>79.248833270631977</v>
      </c>
      <c r="N33" s="564">
        <v>79.3</v>
      </c>
      <c r="O33" s="563">
        <v>79.57560208169815</v>
      </c>
      <c r="P33" s="563">
        <v>79.724558267414437</v>
      </c>
      <c r="Q33" s="563">
        <v>72.149434353093511</v>
      </c>
    </row>
  </sheetData>
  <mergeCells count="4">
    <mergeCell ref="A1:B1"/>
    <mergeCell ref="A2:A3"/>
    <mergeCell ref="B2:I2"/>
    <mergeCell ref="J2:Q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FFB76-EA98-4363-BE7C-AC16CE63CF99}">
  <sheetPr codeName="Munka45"/>
  <dimension ref="A1:E33"/>
  <sheetViews>
    <sheetView zoomScaleNormal="100" workbookViewId="0"/>
  </sheetViews>
  <sheetFormatPr defaultRowHeight="12.75"/>
  <cols>
    <col min="1" max="1" width="22.28515625" style="584" customWidth="1"/>
    <col min="2" max="2" width="22.5703125" style="584" customWidth="1"/>
    <col min="3" max="3" width="19.140625" style="584" customWidth="1"/>
    <col min="4" max="4" width="18.5703125" style="584" customWidth="1"/>
    <col min="5" max="5" width="21.85546875" style="584" customWidth="1"/>
    <col min="6" max="16384" width="9.140625" style="584"/>
  </cols>
  <sheetData>
    <row r="1" spans="1:5" ht="12.75" customHeight="1">
      <c r="A1" s="596" t="s">
        <v>643</v>
      </c>
      <c r="B1" s="596"/>
      <c r="C1" s="596"/>
      <c r="D1" s="596"/>
    </row>
    <row r="2" spans="1:5" ht="11.45" customHeight="1">
      <c r="A2" s="1063" t="s">
        <v>37</v>
      </c>
      <c r="B2" s="1063" t="s">
        <v>642</v>
      </c>
      <c r="C2" s="1063"/>
      <c r="D2" s="1063" t="s">
        <v>641</v>
      </c>
      <c r="E2" s="1063"/>
    </row>
    <row r="3" spans="1:5" ht="23.1" customHeight="1">
      <c r="A3" s="1063"/>
      <c r="B3" s="595" t="s">
        <v>638</v>
      </c>
      <c r="C3" s="595" t="s">
        <v>640</v>
      </c>
      <c r="D3" s="595" t="s">
        <v>639</v>
      </c>
      <c r="E3" s="595" t="s">
        <v>638</v>
      </c>
    </row>
    <row r="4" spans="1:5" ht="10.5" customHeight="1">
      <c r="A4" s="594" t="s">
        <v>44</v>
      </c>
      <c r="B4" s="591">
        <v>68.419318133087231</v>
      </c>
      <c r="C4" s="591">
        <v>40.12225833682372</v>
      </c>
      <c r="D4" s="592">
        <v>2.7189065522999623</v>
      </c>
      <c r="E4" s="591">
        <v>3.578128103459691</v>
      </c>
    </row>
    <row r="5" spans="1:5" ht="10.5" customHeight="1">
      <c r="A5" s="594" t="s">
        <v>28</v>
      </c>
      <c r="B5" s="593">
        <v>207.34381014543689</v>
      </c>
      <c r="C5" s="593">
        <v>20.769526869843183</v>
      </c>
      <c r="D5" s="592">
        <v>1.8553110386790188</v>
      </c>
      <c r="E5" s="591">
        <v>47.985090045834617</v>
      </c>
    </row>
    <row r="6" spans="1:5" ht="10.5" customHeight="1">
      <c r="A6" s="589" t="s">
        <v>27</v>
      </c>
      <c r="B6" s="587">
        <v>125.71976073035847</v>
      </c>
      <c r="C6" s="587">
        <v>32.140079942926512</v>
      </c>
      <c r="D6" s="586">
        <v>2.3639535216235021</v>
      </c>
      <c r="E6" s="585">
        <v>21.830174896165421</v>
      </c>
    </row>
    <row r="7" spans="1:5" ht="10.5" customHeight="1">
      <c r="A7" s="594" t="s">
        <v>26</v>
      </c>
      <c r="B7" s="593">
        <v>61.739917680109762</v>
      </c>
      <c r="C7" s="593">
        <v>13.696648404468794</v>
      </c>
      <c r="D7" s="592">
        <v>1.4930892132469675</v>
      </c>
      <c r="E7" s="591">
        <v>9.0051943173957731</v>
      </c>
    </row>
    <row r="8" spans="1:5" ht="10.5" customHeight="1">
      <c r="A8" s="594" t="s">
        <v>25</v>
      </c>
      <c r="B8" s="593">
        <v>134.40373241294267</v>
      </c>
      <c r="C8" s="593">
        <v>2.7967671913783296</v>
      </c>
      <c r="D8" s="592">
        <v>1.3657622462024661</v>
      </c>
      <c r="E8" s="591">
        <v>41.925724767145475</v>
      </c>
    </row>
    <row r="9" spans="1:5" ht="10.5" customHeight="1">
      <c r="A9" s="594" t="s">
        <v>24</v>
      </c>
      <c r="B9" s="593">
        <v>104.77849676455948</v>
      </c>
      <c r="C9" s="593">
        <v>13.826668878933686</v>
      </c>
      <c r="D9" s="592">
        <v>0.55147616382150921</v>
      </c>
      <c r="E9" s="591">
        <v>22.031472744669291</v>
      </c>
    </row>
    <row r="10" spans="1:5" ht="10.5" customHeight="1">
      <c r="A10" s="590" t="s">
        <v>23</v>
      </c>
      <c r="B10" s="587">
        <v>96.520675825752292</v>
      </c>
      <c r="C10" s="587">
        <v>10.635014450043037</v>
      </c>
      <c r="D10" s="586">
        <v>1.1481294981589247</v>
      </c>
      <c r="E10" s="585">
        <v>22.64617632195359</v>
      </c>
    </row>
    <row r="11" spans="1:5" ht="10.5" customHeight="1">
      <c r="A11" s="594" t="s">
        <v>22</v>
      </c>
      <c r="B11" s="593">
        <v>89.337149852379923</v>
      </c>
      <c r="C11" s="593">
        <v>41.878195434579105</v>
      </c>
      <c r="D11" s="592">
        <v>0.87931810008669176</v>
      </c>
      <c r="E11" s="591">
        <v>6.0424936108521381</v>
      </c>
    </row>
    <row r="12" spans="1:5" ht="10.5" customHeight="1">
      <c r="A12" s="594" t="s">
        <v>21</v>
      </c>
      <c r="B12" s="593">
        <v>88.514837118189078</v>
      </c>
      <c r="C12" s="593">
        <v>7.2553145178843508</v>
      </c>
      <c r="D12" s="592">
        <v>0.79980499992382814</v>
      </c>
      <c r="E12" s="591">
        <v>3.1230480949406618</v>
      </c>
    </row>
    <row r="13" spans="1:5" ht="10.5" customHeight="1">
      <c r="A13" s="594" t="s">
        <v>20</v>
      </c>
      <c r="B13" s="593">
        <v>144.9200831053422</v>
      </c>
      <c r="C13" s="593">
        <v>31.918759728193418</v>
      </c>
      <c r="D13" s="592">
        <v>0.78616217842121539</v>
      </c>
      <c r="E13" s="591">
        <v>45.665768276988864</v>
      </c>
    </row>
    <row r="14" spans="1:5" ht="10.5" customHeight="1">
      <c r="A14" s="590" t="s">
        <v>19</v>
      </c>
      <c r="B14" s="587">
        <v>105.36716172030555</v>
      </c>
      <c r="C14" s="587">
        <v>29.881585948640147</v>
      </c>
      <c r="D14" s="586">
        <v>0.83112201471987179</v>
      </c>
      <c r="E14" s="585">
        <v>16.882791768887998</v>
      </c>
    </row>
    <row r="15" spans="1:5" ht="10.5" customHeight="1">
      <c r="A15" s="594" t="s">
        <v>18</v>
      </c>
      <c r="B15" s="593">
        <v>364.97215309870836</v>
      </c>
      <c r="C15" s="593">
        <v>31.16230873376648</v>
      </c>
      <c r="D15" s="592">
        <v>0.93099561173960299</v>
      </c>
      <c r="E15" s="591">
        <v>84.494142276259097</v>
      </c>
    </row>
    <row r="16" spans="1:5" ht="10.5" customHeight="1">
      <c r="A16" s="594" t="s">
        <v>17</v>
      </c>
      <c r="B16" s="593">
        <v>127.77517967903908</v>
      </c>
      <c r="C16" s="593">
        <v>7.7840405631584133</v>
      </c>
      <c r="D16" s="592">
        <v>0.91810503121557097</v>
      </c>
      <c r="E16" s="591">
        <v>48.169910637776965</v>
      </c>
    </row>
    <row r="17" spans="1:5" ht="10.5" customHeight="1">
      <c r="A17" s="594" t="s">
        <v>16</v>
      </c>
      <c r="B17" s="593">
        <v>129.93276880942494</v>
      </c>
      <c r="C17" s="593">
        <v>2.0970427503135078</v>
      </c>
      <c r="D17" s="592">
        <v>1.5436058214799009</v>
      </c>
      <c r="E17" s="591">
        <v>17.188259417559976</v>
      </c>
    </row>
    <row r="18" spans="1:5" ht="10.5" customHeight="1">
      <c r="A18" s="590" t="s">
        <v>15</v>
      </c>
      <c r="B18" s="587">
        <v>226.30217230087243</v>
      </c>
      <c r="C18" s="587">
        <v>16.029780603444685</v>
      </c>
      <c r="D18" s="586">
        <v>1.0789696876953363</v>
      </c>
      <c r="E18" s="585">
        <v>55.442442413883434</v>
      </c>
    </row>
    <row r="19" spans="1:5" ht="10.5" customHeight="1">
      <c r="A19" s="589" t="s">
        <v>14</v>
      </c>
      <c r="B19" s="587">
        <v>140.08439149189584</v>
      </c>
      <c r="C19" s="587">
        <v>18.596949003352414</v>
      </c>
      <c r="D19" s="586">
        <v>1.0232414300678843</v>
      </c>
      <c r="E19" s="585">
        <v>31.071996928972219</v>
      </c>
    </row>
    <row r="20" spans="1:5" ht="10.5" customHeight="1">
      <c r="A20" s="594" t="s">
        <v>13</v>
      </c>
      <c r="B20" s="593">
        <v>71.205720131786236</v>
      </c>
      <c r="C20" s="593">
        <v>6.4399394617507051</v>
      </c>
      <c r="D20" s="592">
        <v>2.2259788532008944</v>
      </c>
      <c r="E20" s="591">
        <v>22.035790659988727</v>
      </c>
    </row>
    <row r="21" spans="1:5" ht="10.5" customHeight="1">
      <c r="A21" s="594" t="s">
        <v>12</v>
      </c>
      <c r="B21" s="593">
        <v>147.97679834887052</v>
      </c>
      <c r="C21" s="593">
        <v>20.544443532760653</v>
      </c>
      <c r="D21" s="592">
        <v>1.2257713716381649</v>
      </c>
      <c r="E21" s="591">
        <v>11.911983329509345</v>
      </c>
    </row>
    <row r="22" spans="1:5" ht="10.5" customHeight="1">
      <c r="A22" s="594" t="s">
        <v>11</v>
      </c>
      <c r="B22" s="593">
        <v>190.45398749655061</v>
      </c>
      <c r="C22" s="593">
        <v>32.352913189521466</v>
      </c>
      <c r="D22" s="592">
        <v>1.0396680623422776</v>
      </c>
      <c r="E22" s="591">
        <v>57.087228150430512</v>
      </c>
    </row>
    <row r="23" spans="1:5" ht="10.5" customHeight="1">
      <c r="A23" s="590" t="s">
        <v>10</v>
      </c>
      <c r="B23" s="587">
        <v>111.14345551431644</v>
      </c>
      <c r="C23" s="587">
        <v>14.45794823278267</v>
      </c>
      <c r="D23" s="586">
        <v>1.7683956351172827</v>
      </c>
      <c r="E23" s="585">
        <v>25.408630011844231</v>
      </c>
    </row>
    <row r="24" spans="1:5" ht="10.5" customHeight="1">
      <c r="A24" s="594" t="s">
        <v>9</v>
      </c>
      <c r="B24" s="593">
        <v>193.56309833358463</v>
      </c>
      <c r="C24" s="593">
        <v>23.372477482613156</v>
      </c>
      <c r="D24" s="592">
        <v>1.7256524664438615</v>
      </c>
      <c r="E24" s="591">
        <v>14.411033895302461</v>
      </c>
    </row>
    <row r="25" spans="1:5" ht="10.5" customHeight="1">
      <c r="A25" s="594" t="s">
        <v>8</v>
      </c>
      <c r="B25" s="593">
        <v>190.83166332665331</v>
      </c>
      <c r="C25" s="593">
        <v>8.2414829659318638</v>
      </c>
      <c r="D25" s="592">
        <v>3.1140153109904807</v>
      </c>
      <c r="E25" s="591">
        <v>41.727805167272443</v>
      </c>
    </row>
    <row r="26" spans="1:5" ht="10.5" customHeight="1">
      <c r="A26" s="594" t="s">
        <v>7</v>
      </c>
      <c r="B26" s="593">
        <v>41.697459624740375</v>
      </c>
      <c r="C26" s="593">
        <v>86.827385476464841</v>
      </c>
      <c r="D26" s="592">
        <v>2.7199687552307088</v>
      </c>
      <c r="E26" s="591">
        <v>7.2881214082463872</v>
      </c>
    </row>
    <row r="27" spans="1:5" ht="10.5" customHeight="1">
      <c r="A27" s="590" t="s">
        <v>6</v>
      </c>
      <c r="B27" s="585">
        <v>135.56624086868072</v>
      </c>
      <c r="C27" s="585">
        <v>43.315147752341453</v>
      </c>
      <c r="D27" s="586">
        <v>2.4676434367100457</v>
      </c>
      <c r="E27" s="585">
        <v>18.938340828937363</v>
      </c>
    </row>
    <row r="28" spans="1:5" ht="10.5" customHeight="1">
      <c r="A28" s="594" t="s">
        <v>5</v>
      </c>
      <c r="B28" s="593">
        <v>121.78898652826442</v>
      </c>
      <c r="C28" s="593">
        <v>18.699293623878134</v>
      </c>
      <c r="D28" s="592">
        <v>1.3644859813084111</v>
      </c>
      <c r="E28" s="591">
        <v>24.803738317757009</v>
      </c>
    </row>
    <row r="29" spans="1:5" ht="10.5" customHeight="1">
      <c r="A29" s="594" t="s">
        <v>4</v>
      </c>
      <c r="B29" s="593">
        <v>76.541787355604697</v>
      </c>
      <c r="C29" s="593">
        <v>25.59357718029932</v>
      </c>
      <c r="D29" s="592">
        <v>1.2650771499393159</v>
      </c>
      <c r="E29" s="591">
        <v>6.7470781330096843</v>
      </c>
    </row>
    <row r="30" spans="1:5" ht="10.5" customHeight="1">
      <c r="A30" s="594" t="s">
        <v>3</v>
      </c>
      <c r="B30" s="593">
        <v>543.33602899049606</v>
      </c>
      <c r="C30" s="593">
        <v>17.069875677549103</v>
      </c>
      <c r="D30" s="592">
        <v>0.94351861680170779</v>
      </c>
      <c r="E30" s="591">
        <v>73.075516871292265</v>
      </c>
    </row>
    <row r="31" spans="1:5" ht="10.5" customHeight="1">
      <c r="A31" s="590" t="s">
        <v>2</v>
      </c>
      <c r="B31" s="587">
        <v>242.99628476754694</v>
      </c>
      <c r="C31" s="587">
        <v>20.127298041372612</v>
      </c>
      <c r="D31" s="586">
        <v>1.2029571825696734</v>
      </c>
      <c r="E31" s="585">
        <v>34.975419699432557</v>
      </c>
    </row>
    <row r="32" spans="1:5" ht="10.5" customHeight="1">
      <c r="A32" s="589" t="s">
        <v>1</v>
      </c>
      <c r="B32" s="587">
        <v>163.26676484181007</v>
      </c>
      <c r="C32" s="587">
        <v>27.004692040763576</v>
      </c>
      <c r="D32" s="586">
        <v>1.8429573614993775</v>
      </c>
      <c r="E32" s="585">
        <v>26.132940364118159</v>
      </c>
    </row>
    <row r="33" spans="1:5" ht="10.5" customHeight="1">
      <c r="A33" s="588" t="s">
        <v>0</v>
      </c>
      <c r="B33" s="587">
        <v>145.36901015698626</v>
      </c>
      <c r="C33" s="587">
        <v>25.922310119824981</v>
      </c>
      <c r="D33" s="586">
        <v>1.7422816401254622</v>
      </c>
      <c r="E33" s="585">
        <v>26.405710268408335</v>
      </c>
    </row>
  </sheetData>
  <mergeCells count="3">
    <mergeCell ref="A2:A3"/>
    <mergeCell ref="B2:C2"/>
    <mergeCell ref="D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25BA6-68CD-4C97-B391-AA8E57AEED9C}">
  <sheetPr codeName="Munka46"/>
  <dimension ref="A1:F33"/>
  <sheetViews>
    <sheetView zoomScaleNormal="100" workbookViewId="0"/>
  </sheetViews>
  <sheetFormatPr defaultRowHeight="12.75"/>
  <cols>
    <col min="1" max="1" width="21.7109375" style="597" customWidth="1"/>
    <col min="2" max="2" width="15.140625" style="597" customWidth="1"/>
    <col min="3" max="3" width="15.5703125" style="597" customWidth="1"/>
    <col min="4" max="4" width="15.42578125" style="597" customWidth="1"/>
    <col min="5" max="5" width="16.28515625" style="597" customWidth="1"/>
    <col min="6" max="6" width="15" style="597" customWidth="1"/>
    <col min="7" max="16384" width="9.140625" style="597"/>
  </cols>
  <sheetData>
    <row r="1" spans="1:6" ht="12.75" customHeight="1">
      <c r="A1" s="610" t="s">
        <v>649</v>
      </c>
      <c r="B1" s="610"/>
      <c r="C1" s="610"/>
      <c r="D1" s="610"/>
      <c r="E1" s="610"/>
      <c r="F1" s="609"/>
    </row>
    <row r="2" spans="1:6" ht="11.45" customHeight="1">
      <c r="A2" s="1062" t="s">
        <v>37</v>
      </c>
      <c r="B2" s="1062" t="s">
        <v>648</v>
      </c>
      <c r="C2" s="1062" t="s">
        <v>647</v>
      </c>
      <c r="D2" s="1083" t="s">
        <v>182</v>
      </c>
      <c r="E2" s="1084"/>
      <c r="F2" s="1084"/>
    </row>
    <row r="3" spans="1:6">
      <c r="A3" s="1062"/>
      <c r="B3" s="1062"/>
      <c r="C3" s="1062"/>
      <c r="D3" s="608" t="s">
        <v>646</v>
      </c>
      <c r="E3" s="608" t="s">
        <v>645</v>
      </c>
      <c r="F3" s="608" t="s">
        <v>644</v>
      </c>
    </row>
    <row r="4" spans="1:6" ht="10.5" customHeight="1">
      <c r="A4" s="606" t="s">
        <v>44</v>
      </c>
      <c r="B4" s="604">
        <v>511</v>
      </c>
      <c r="C4" s="607">
        <v>113728</v>
      </c>
      <c r="D4" s="605">
        <v>17250</v>
      </c>
      <c r="E4" s="605">
        <v>38451</v>
      </c>
      <c r="F4" s="607">
        <v>49228</v>
      </c>
    </row>
    <row r="5" spans="1:6" ht="10.5" customHeight="1">
      <c r="A5" s="606" t="s">
        <v>28</v>
      </c>
      <c r="B5" s="604">
        <v>206</v>
      </c>
      <c r="C5" s="607">
        <v>57760</v>
      </c>
      <c r="D5" s="605">
        <v>9663</v>
      </c>
      <c r="E5" s="605">
        <v>17742</v>
      </c>
      <c r="F5" s="607">
        <v>25883</v>
      </c>
    </row>
    <row r="6" spans="1:6" ht="10.5" customHeight="1">
      <c r="A6" s="602" t="s">
        <v>27</v>
      </c>
      <c r="B6" s="599">
        <v>717</v>
      </c>
      <c r="C6" s="599">
        <v>171488</v>
      </c>
      <c r="D6" s="599">
        <v>26913</v>
      </c>
      <c r="E6" s="599">
        <v>56193</v>
      </c>
      <c r="F6" s="599">
        <v>75111</v>
      </c>
    </row>
    <row r="7" spans="1:6" ht="10.5" customHeight="1">
      <c r="A7" s="606" t="s">
        <v>26</v>
      </c>
      <c r="B7" s="604">
        <v>43</v>
      </c>
      <c r="C7" s="604">
        <v>29575</v>
      </c>
      <c r="D7" s="605">
        <v>3919</v>
      </c>
      <c r="E7" s="605">
        <v>11517</v>
      </c>
      <c r="F7" s="604">
        <v>12539</v>
      </c>
    </row>
    <row r="8" spans="1:6" ht="10.5" customHeight="1">
      <c r="A8" s="606" t="s">
        <v>25</v>
      </c>
      <c r="B8" s="604">
        <v>39</v>
      </c>
      <c r="C8" s="604">
        <v>30961</v>
      </c>
      <c r="D8" s="605">
        <v>3964</v>
      </c>
      <c r="E8" s="605">
        <v>7548</v>
      </c>
      <c r="F8" s="604">
        <v>17787</v>
      </c>
    </row>
    <row r="9" spans="1:6" ht="10.5" customHeight="1">
      <c r="A9" s="606" t="s">
        <v>24</v>
      </c>
      <c r="B9" s="604">
        <v>16</v>
      </c>
      <c r="C9" s="604">
        <v>31193</v>
      </c>
      <c r="D9" s="605">
        <v>3203</v>
      </c>
      <c r="E9" s="605">
        <v>8373</v>
      </c>
      <c r="F9" s="604">
        <v>17832</v>
      </c>
    </row>
    <row r="10" spans="1:6" ht="10.5" customHeight="1">
      <c r="A10" s="603" t="s">
        <v>23</v>
      </c>
      <c r="B10" s="599">
        <v>98</v>
      </c>
      <c r="C10" s="599">
        <v>91729</v>
      </c>
      <c r="D10" s="599">
        <v>11086</v>
      </c>
      <c r="E10" s="599">
        <v>27438</v>
      </c>
      <c r="F10" s="599">
        <v>48158</v>
      </c>
    </row>
    <row r="11" spans="1:6" ht="10.5" customHeight="1">
      <c r="A11" s="606" t="s">
        <v>22</v>
      </c>
      <c r="B11" s="604">
        <v>29</v>
      </c>
      <c r="C11" s="604">
        <v>30670</v>
      </c>
      <c r="D11" s="605">
        <v>3113</v>
      </c>
      <c r="E11" s="605">
        <v>10967</v>
      </c>
      <c r="F11" s="604">
        <v>14726</v>
      </c>
    </row>
    <row r="12" spans="1:6" ht="10.5" customHeight="1">
      <c r="A12" s="606" t="s">
        <v>21</v>
      </c>
      <c r="B12" s="604">
        <v>19</v>
      </c>
      <c r="C12" s="604">
        <v>17421</v>
      </c>
      <c r="D12" s="605">
        <v>2635</v>
      </c>
      <c r="E12" s="605">
        <v>5395</v>
      </c>
      <c r="F12" s="604">
        <v>8120</v>
      </c>
    </row>
    <row r="13" spans="1:6" ht="10.5" customHeight="1">
      <c r="A13" s="606" t="s">
        <v>20</v>
      </c>
      <c r="B13" s="604">
        <v>20</v>
      </c>
      <c r="C13" s="604">
        <v>25729</v>
      </c>
      <c r="D13" s="605">
        <v>3231</v>
      </c>
      <c r="E13" s="605">
        <v>6845</v>
      </c>
      <c r="F13" s="604">
        <v>14085</v>
      </c>
    </row>
    <row r="14" spans="1:6" ht="10.5" customHeight="1">
      <c r="A14" s="603" t="s">
        <v>19</v>
      </c>
      <c r="B14" s="599">
        <v>68</v>
      </c>
      <c r="C14" s="599">
        <v>73820</v>
      </c>
      <c r="D14" s="599">
        <v>8979</v>
      </c>
      <c r="E14" s="599">
        <v>23207</v>
      </c>
      <c r="F14" s="599">
        <v>36931</v>
      </c>
    </row>
    <row r="15" spans="1:6" ht="10.5" customHeight="1">
      <c r="A15" s="606" t="s">
        <v>18</v>
      </c>
      <c r="B15" s="604">
        <v>28</v>
      </c>
      <c r="C15" s="604">
        <v>32243</v>
      </c>
      <c r="D15" s="605">
        <v>5335</v>
      </c>
      <c r="E15" s="605">
        <v>8974</v>
      </c>
      <c r="F15" s="604">
        <v>10969</v>
      </c>
    </row>
    <row r="16" spans="1:6" ht="10.5" customHeight="1">
      <c r="A16" s="606" t="s">
        <v>17</v>
      </c>
      <c r="B16" s="604">
        <v>28</v>
      </c>
      <c r="C16" s="604">
        <v>23492</v>
      </c>
      <c r="D16" s="605">
        <v>3840</v>
      </c>
      <c r="E16" s="605">
        <v>9677</v>
      </c>
      <c r="F16" s="604">
        <v>8544</v>
      </c>
    </row>
    <row r="17" spans="1:6" ht="10.5" customHeight="1">
      <c r="A17" s="606" t="s">
        <v>16</v>
      </c>
      <c r="B17" s="604">
        <v>29</v>
      </c>
      <c r="C17" s="604">
        <v>22721</v>
      </c>
      <c r="D17" s="605">
        <v>3491</v>
      </c>
      <c r="E17" s="605">
        <v>5558</v>
      </c>
      <c r="F17" s="604">
        <v>12073</v>
      </c>
    </row>
    <row r="18" spans="1:6" ht="10.5" customHeight="1">
      <c r="A18" s="603" t="s">
        <v>15</v>
      </c>
      <c r="B18" s="599">
        <v>85</v>
      </c>
      <c r="C18" s="599">
        <v>78456</v>
      </c>
      <c r="D18" s="599">
        <v>12666</v>
      </c>
      <c r="E18" s="599">
        <v>24209</v>
      </c>
      <c r="F18" s="599">
        <v>31586</v>
      </c>
    </row>
    <row r="19" spans="1:6" ht="10.5" customHeight="1">
      <c r="A19" s="602" t="s">
        <v>14</v>
      </c>
      <c r="B19" s="601">
        <v>251</v>
      </c>
      <c r="C19" s="601">
        <v>244005</v>
      </c>
      <c r="D19" s="601">
        <v>32731</v>
      </c>
      <c r="E19" s="601">
        <v>74854</v>
      </c>
      <c r="F19" s="601">
        <v>116675</v>
      </c>
    </row>
    <row r="20" spans="1:6" ht="10.5" customHeight="1">
      <c r="A20" s="606" t="s">
        <v>13</v>
      </c>
      <c r="B20" s="604">
        <v>143</v>
      </c>
      <c r="C20" s="604">
        <v>36594</v>
      </c>
      <c r="D20" s="605">
        <v>9120</v>
      </c>
      <c r="E20" s="605">
        <v>13954</v>
      </c>
      <c r="F20" s="604">
        <v>9674</v>
      </c>
    </row>
    <row r="21" spans="1:6" ht="10.5" customHeight="1">
      <c r="A21" s="606" t="s">
        <v>12</v>
      </c>
      <c r="B21" s="604">
        <v>25</v>
      </c>
      <c r="C21" s="604">
        <v>27009</v>
      </c>
      <c r="D21" s="605">
        <v>4872</v>
      </c>
      <c r="E21" s="605">
        <v>6895</v>
      </c>
      <c r="F21" s="604">
        <v>13469</v>
      </c>
    </row>
    <row r="22" spans="1:6" ht="10.5" customHeight="1">
      <c r="A22" s="606" t="s">
        <v>11</v>
      </c>
      <c r="B22" s="604">
        <v>22</v>
      </c>
      <c r="C22" s="604">
        <v>16686</v>
      </c>
      <c r="D22" s="605">
        <v>2087</v>
      </c>
      <c r="E22" s="605">
        <v>6181</v>
      </c>
      <c r="F22" s="604">
        <v>7333</v>
      </c>
    </row>
    <row r="23" spans="1:6" ht="10.5" customHeight="1">
      <c r="A23" s="603" t="s">
        <v>10</v>
      </c>
      <c r="B23" s="599">
        <v>190</v>
      </c>
      <c r="C23" s="599">
        <v>80289</v>
      </c>
      <c r="D23" s="599">
        <v>16079</v>
      </c>
      <c r="E23" s="599">
        <v>27030</v>
      </c>
      <c r="F23" s="599">
        <v>30476</v>
      </c>
    </row>
    <row r="24" spans="1:6" ht="10.5" customHeight="1">
      <c r="A24" s="606" t="s">
        <v>9</v>
      </c>
      <c r="B24" s="604">
        <v>85</v>
      </c>
      <c r="C24" s="604">
        <v>23799</v>
      </c>
      <c r="D24" s="605">
        <v>5258</v>
      </c>
      <c r="E24" s="605">
        <v>10250</v>
      </c>
      <c r="F24" s="604">
        <v>5815</v>
      </c>
    </row>
    <row r="25" spans="1:6" ht="10.5" customHeight="1">
      <c r="A25" s="606" t="s">
        <v>8</v>
      </c>
      <c r="B25" s="604">
        <v>108</v>
      </c>
      <c r="C25" s="604">
        <v>27015</v>
      </c>
      <c r="D25" s="605">
        <v>6170</v>
      </c>
      <c r="E25" s="605">
        <v>10976</v>
      </c>
      <c r="F25" s="604">
        <v>7351</v>
      </c>
    </row>
    <row r="26" spans="1:6" ht="10.5" customHeight="1">
      <c r="A26" s="606" t="s">
        <v>7</v>
      </c>
      <c r="B26" s="604">
        <v>164</v>
      </c>
      <c r="C26" s="604">
        <v>42592</v>
      </c>
      <c r="D26" s="605">
        <v>7872</v>
      </c>
      <c r="E26" s="605">
        <v>15543</v>
      </c>
      <c r="F26" s="604">
        <v>16561</v>
      </c>
    </row>
    <row r="27" spans="1:6" ht="10.5" customHeight="1">
      <c r="A27" s="603" t="s">
        <v>6</v>
      </c>
      <c r="B27" s="599">
        <v>357</v>
      </c>
      <c r="C27" s="599">
        <v>93406</v>
      </c>
      <c r="D27" s="599">
        <v>19300</v>
      </c>
      <c r="E27" s="599">
        <v>36769</v>
      </c>
      <c r="F27" s="599">
        <v>29727</v>
      </c>
    </row>
    <row r="28" spans="1:6" ht="10.5" customHeight="1">
      <c r="A28" s="606" t="s">
        <v>5</v>
      </c>
      <c r="B28" s="604">
        <v>49</v>
      </c>
      <c r="C28" s="604">
        <v>33996</v>
      </c>
      <c r="D28" s="605">
        <v>5843</v>
      </c>
      <c r="E28" s="605">
        <v>11012</v>
      </c>
      <c r="F28" s="604">
        <v>14847</v>
      </c>
    </row>
    <row r="29" spans="1:6" ht="10.5" customHeight="1">
      <c r="A29" s="606" t="s">
        <v>4</v>
      </c>
      <c r="B29" s="604">
        <v>36</v>
      </c>
      <c r="C29" s="604">
        <v>22791</v>
      </c>
      <c r="D29" s="605">
        <v>4180</v>
      </c>
      <c r="E29" s="605">
        <v>9331</v>
      </c>
      <c r="F29" s="604">
        <v>7382</v>
      </c>
    </row>
    <row r="30" spans="1:6" ht="10.5" customHeight="1">
      <c r="A30" s="606" t="s">
        <v>3</v>
      </c>
      <c r="B30" s="604">
        <v>34</v>
      </c>
      <c r="C30" s="604">
        <v>23235</v>
      </c>
      <c r="D30" s="605">
        <v>4953</v>
      </c>
      <c r="E30" s="605">
        <v>8187</v>
      </c>
      <c r="F30" s="604">
        <v>7954</v>
      </c>
    </row>
    <row r="31" spans="1:6" ht="10.5" customHeight="1">
      <c r="A31" s="603" t="s">
        <v>2</v>
      </c>
      <c r="B31" s="599">
        <v>119</v>
      </c>
      <c r="C31" s="599">
        <v>80022</v>
      </c>
      <c r="D31" s="599">
        <v>14976</v>
      </c>
      <c r="E31" s="599">
        <v>28530</v>
      </c>
      <c r="F31" s="599">
        <v>30183</v>
      </c>
    </row>
    <row r="32" spans="1:6" ht="10.5" customHeight="1">
      <c r="A32" s="602" t="s">
        <v>1</v>
      </c>
      <c r="B32" s="601">
        <v>666</v>
      </c>
      <c r="C32" s="601">
        <v>253717</v>
      </c>
      <c r="D32" s="601">
        <v>50355</v>
      </c>
      <c r="E32" s="601">
        <v>92329</v>
      </c>
      <c r="F32" s="601">
        <v>90386</v>
      </c>
    </row>
    <row r="33" spans="1:6" s="598" customFormat="1" ht="10.5" customHeight="1">
      <c r="A33" s="600" t="s">
        <v>0</v>
      </c>
      <c r="B33" s="599">
        <v>1634</v>
      </c>
      <c r="C33" s="599">
        <v>669210</v>
      </c>
      <c r="D33" s="599">
        <v>109999</v>
      </c>
      <c r="E33" s="599">
        <v>223376</v>
      </c>
      <c r="F33" s="599">
        <v>282172</v>
      </c>
    </row>
  </sheetData>
  <mergeCells count="4">
    <mergeCell ref="A2:A3"/>
    <mergeCell ref="B2:B3"/>
    <mergeCell ref="C2:C3"/>
    <mergeCell ref="D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FC061-5FE9-4160-B34E-A5175B86F107}">
  <sheetPr codeName="Munka47"/>
  <dimension ref="A1:G34"/>
  <sheetViews>
    <sheetView zoomScaleNormal="100" workbookViewId="0"/>
  </sheetViews>
  <sheetFormatPr defaultRowHeight="12.75"/>
  <cols>
    <col min="1" max="1" width="20.28515625" style="611" customWidth="1"/>
    <col min="2" max="2" width="16" style="611" customWidth="1"/>
    <col min="3" max="3" width="16.85546875" style="611" customWidth="1"/>
    <col min="4" max="4" width="17.85546875" style="611" customWidth="1"/>
    <col min="5" max="5" width="21.140625" style="611" customWidth="1"/>
    <col min="6" max="6" width="15.28515625" style="611" customWidth="1"/>
    <col min="7" max="7" width="16" style="611" customWidth="1"/>
    <col min="8" max="16384" width="9.140625" style="611"/>
  </cols>
  <sheetData>
    <row r="1" spans="1:7" ht="12.75" customHeight="1">
      <c r="A1" s="624" t="s">
        <v>657</v>
      </c>
    </row>
    <row r="2" spans="1:7" s="622" customFormat="1" ht="11.45" customHeight="1">
      <c r="A2" s="1062" t="s">
        <v>37</v>
      </c>
      <c r="B2" s="1062" t="s">
        <v>656</v>
      </c>
      <c r="C2" s="1013" t="s">
        <v>655</v>
      </c>
      <c r="D2" s="1087"/>
      <c r="E2" s="1087"/>
      <c r="F2" s="1087"/>
      <c r="G2" s="1085" t="s">
        <v>654</v>
      </c>
    </row>
    <row r="3" spans="1:7" s="622" customFormat="1" ht="11.45" customHeight="1">
      <c r="A3" s="1062"/>
      <c r="B3" s="1062"/>
      <c r="C3" s="1062" t="s">
        <v>653</v>
      </c>
      <c r="D3" s="1062" t="s">
        <v>614</v>
      </c>
      <c r="E3" s="1062"/>
      <c r="F3" s="1013" t="s">
        <v>652</v>
      </c>
      <c r="G3" s="1086"/>
    </row>
    <row r="4" spans="1:7" s="622" customFormat="1" ht="23.1" customHeight="1">
      <c r="A4" s="1062"/>
      <c r="B4" s="1062"/>
      <c r="C4" s="1062"/>
      <c r="D4" s="623" t="s">
        <v>651</v>
      </c>
      <c r="E4" s="623" t="s">
        <v>650</v>
      </c>
      <c r="F4" s="1013"/>
      <c r="G4" s="1012"/>
    </row>
    <row r="5" spans="1:7" ht="10.5" customHeight="1">
      <c r="A5" s="620" t="s">
        <v>44</v>
      </c>
      <c r="B5" s="619">
        <v>28115</v>
      </c>
      <c r="C5" s="618">
        <v>16590</v>
      </c>
      <c r="D5" s="618">
        <v>922</v>
      </c>
      <c r="E5" s="621">
        <v>195</v>
      </c>
      <c r="F5" s="618">
        <v>211168</v>
      </c>
      <c r="G5" s="618">
        <v>16442</v>
      </c>
    </row>
    <row r="6" spans="1:7" ht="10.5" customHeight="1">
      <c r="A6" s="620" t="s">
        <v>28</v>
      </c>
      <c r="B6" s="619">
        <v>20852</v>
      </c>
      <c r="C6" s="618">
        <v>13233</v>
      </c>
      <c r="D6" s="618">
        <v>913</v>
      </c>
      <c r="E6" s="618">
        <v>189</v>
      </c>
      <c r="F6" s="618">
        <v>171778</v>
      </c>
      <c r="G6" s="618">
        <v>13092</v>
      </c>
    </row>
    <row r="7" spans="1:7" ht="10.5" customHeight="1">
      <c r="A7" s="616" t="s">
        <v>27</v>
      </c>
      <c r="B7" s="613">
        <f>SUM(B5:B6)</f>
        <v>48967</v>
      </c>
      <c r="C7" s="612">
        <v>29823</v>
      </c>
      <c r="D7" s="612">
        <v>1835</v>
      </c>
      <c r="E7" s="612">
        <v>384</v>
      </c>
      <c r="F7" s="612">
        <v>382946</v>
      </c>
      <c r="G7" s="612">
        <v>29534</v>
      </c>
    </row>
    <row r="8" spans="1:7" ht="10.5" customHeight="1">
      <c r="A8" s="620" t="s">
        <v>26</v>
      </c>
      <c r="B8" s="619">
        <v>6543</v>
      </c>
      <c r="C8" s="618">
        <v>4054</v>
      </c>
      <c r="D8" s="618">
        <v>290</v>
      </c>
      <c r="E8" s="618">
        <v>73</v>
      </c>
      <c r="F8" s="618">
        <v>62412</v>
      </c>
      <c r="G8" s="618">
        <v>4538</v>
      </c>
    </row>
    <row r="9" spans="1:7" ht="10.5" customHeight="1">
      <c r="A9" s="620" t="s">
        <v>25</v>
      </c>
      <c r="B9" s="619">
        <v>5216</v>
      </c>
      <c r="C9" s="618">
        <v>3030</v>
      </c>
      <c r="D9" s="618">
        <v>236</v>
      </c>
      <c r="E9" s="618">
        <v>66</v>
      </c>
      <c r="F9" s="618">
        <v>42703</v>
      </c>
      <c r="G9" s="618">
        <v>32609</v>
      </c>
    </row>
    <row r="10" spans="1:7" ht="10.5" customHeight="1">
      <c r="A10" s="620" t="s">
        <v>24</v>
      </c>
      <c r="B10" s="619">
        <v>5582</v>
      </c>
      <c r="C10" s="618">
        <v>3223</v>
      </c>
      <c r="D10" s="618">
        <v>225</v>
      </c>
      <c r="E10" s="618">
        <v>75</v>
      </c>
      <c r="F10" s="618">
        <v>51043</v>
      </c>
      <c r="G10" s="618">
        <v>3224</v>
      </c>
    </row>
    <row r="11" spans="1:7" ht="10.5" customHeight="1">
      <c r="A11" s="617" t="s">
        <v>23</v>
      </c>
      <c r="B11" s="613">
        <f>SUM(B8:B10)</f>
        <v>17341</v>
      </c>
      <c r="C11" s="612">
        <v>10307</v>
      </c>
      <c r="D11" s="612">
        <v>751</v>
      </c>
      <c r="E11" s="612">
        <v>214</v>
      </c>
      <c r="F11" s="612">
        <v>156158</v>
      </c>
      <c r="G11" s="612">
        <v>11031</v>
      </c>
    </row>
    <row r="12" spans="1:7" ht="10.5" customHeight="1">
      <c r="A12" s="620" t="s">
        <v>22</v>
      </c>
      <c r="B12" s="619">
        <v>7213</v>
      </c>
      <c r="C12" s="618">
        <v>4146</v>
      </c>
      <c r="D12" s="618">
        <v>286</v>
      </c>
      <c r="E12" s="618">
        <v>81</v>
      </c>
      <c r="F12" s="618">
        <v>58771</v>
      </c>
      <c r="G12" s="618">
        <v>4156</v>
      </c>
    </row>
    <row r="13" spans="1:7" ht="10.5" customHeight="1">
      <c r="A13" s="620" t="s">
        <v>21</v>
      </c>
      <c r="B13" s="619">
        <v>3403</v>
      </c>
      <c r="C13" s="618">
        <v>2238</v>
      </c>
      <c r="D13" s="618">
        <v>146</v>
      </c>
      <c r="E13" s="618">
        <v>39</v>
      </c>
      <c r="F13" s="618">
        <v>37762</v>
      </c>
      <c r="G13" s="618">
        <v>2439</v>
      </c>
    </row>
    <row r="14" spans="1:7" ht="10.5" customHeight="1">
      <c r="A14" s="620" t="s">
        <v>20</v>
      </c>
      <c r="B14" s="619">
        <v>3984</v>
      </c>
      <c r="C14" s="618">
        <v>2356</v>
      </c>
      <c r="D14" s="618">
        <v>147</v>
      </c>
      <c r="E14" s="618">
        <v>61</v>
      </c>
      <c r="F14" s="618">
        <v>43430</v>
      </c>
      <c r="G14" s="618">
        <v>2373</v>
      </c>
    </row>
    <row r="15" spans="1:7" ht="10.5" customHeight="1">
      <c r="A15" s="617" t="s">
        <v>19</v>
      </c>
      <c r="B15" s="613">
        <v>14600</v>
      </c>
      <c r="C15" s="612">
        <v>8740</v>
      </c>
      <c r="D15" s="612">
        <v>579</v>
      </c>
      <c r="E15" s="612">
        <v>181</v>
      </c>
      <c r="F15" s="612">
        <v>139963</v>
      </c>
      <c r="G15" s="612">
        <v>8968</v>
      </c>
    </row>
    <row r="16" spans="1:7" ht="10.5" customHeight="1">
      <c r="A16" s="620" t="s">
        <v>18</v>
      </c>
      <c r="B16" s="619">
        <v>5670</v>
      </c>
      <c r="C16" s="618">
        <v>3708</v>
      </c>
      <c r="D16" s="618">
        <v>311</v>
      </c>
      <c r="E16" s="618">
        <v>50</v>
      </c>
      <c r="F16" s="618">
        <v>62506</v>
      </c>
      <c r="G16" s="618">
        <v>4553</v>
      </c>
    </row>
    <row r="17" spans="1:7" ht="10.5" customHeight="1">
      <c r="A17" s="620" t="s">
        <v>17</v>
      </c>
      <c r="B17" s="619">
        <v>4557</v>
      </c>
      <c r="C17" s="618">
        <v>2808</v>
      </c>
      <c r="D17" s="618">
        <v>292</v>
      </c>
      <c r="E17" s="618">
        <v>65</v>
      </c>
      <c r="F17" s="618">
        <v>48273</v>
      </c>
      <c r="G17" s="618">
        <v>2774</v>
      </c>
    </row>
    <row r="18" spans="1:7" ht="10.5" customHeight="1">
      <c r="A18" s="620" t="s">
        <v>16</v>
      </c>
      <c r="B18" s="619">
        <v>3278</v>
      </c>
      <c r="C18" s="618">
        <v>2060</v>
      </c>
      <c r="D18" s="618">
        <v>141</v>
      </c>
      <c r="E18" s="618">
        <v>30</v>
      </c>
      <c r="F18" s="618">
        <v>41641</v>
      </c>
      <c r="G18" s="618">
        <v>2131</v>
      </c>
    </row>
    <row r="19" spans="1:7" ht="10.5" customHeight="1">
      <c r="A19" s="617" t="s">
        <v>15</v>
      </c>
      <c r="B19" s="613">
        <v>13505</v>
      </c>
      <c r="C19" s="612">
        <v>8576</v>
      </c>
      <c r="D19" s="612">
        <v>744</v>
      </c>
      <c r="E19" s="612">
        <v>145</v>
      </c>
      <c r="F19" s="612">
        <v>152420</v>
      </c>
      <c r="G19" s="612">
        <v>9458</v>
      </c>
    </row>
    <row r="20" spans="1:7" ht="10.5" customHeight="1">
      <c r="A20" s="616" t="s">
        <v>14</v>
      </c>
      <c r="B20" s="615">
        <f t="shared" ref="B20:G20" si="0">B11+B15+B19</f>
        <v>45446</v>
      </c>
      <c r="C20" s="615">
        <f t="shared" si="0"/>
        <v>27623</v>
      </c>
      <c r="D20" s="615">
        <f t="shared" si="0"/>
        <v>2074</v>
      </c>
      <c r="E20" s="615">
        <f t="shared" si="0"/>
        <v>540</v>
      </c>
      <c r="F20" s="615">
        <f t="shared" si="0"/>
        <v>448541</v>
      </c>
      <c r="G20" s="615">
        <f t="shared" si="0"/>
        <v>29457</v>
      </c>
    </row>
    <row r="21" spans="1:7" ht="10.5" customHeight="1">
      <c r="A21" s="620" t="s">
        <v>13</v>
      </c>
      <c r="B21" s="619">
        <v>11777</v>
      </c>
      <c r="C21" s="618">
        <v>7199</v>
      </c>
      <c r="D21" s="618">
        <v>614</v>
      </c>
      <c r="E21" s="618">
        <v>153</v>
      </c>
      <c r="F21" s="618">
        <v>124361</v>
      </c>
      <c r="G21" s="618">
        <v>7050</v>
      </c>
    </row>
    <row r="22" spans="1:7" ht="10.5" customHeight="1">
      <c r="A22" s="620" t="s">
        <v>12</v>
      </c>
      <c r="B22" s="619">
        <v>4647</v>
      </c>
      <c r="C22" s="618">
        <v>2940</v>
      </c>
      <c r="D22" s="618">
        <v>261</v>
      </c>
      <c r="E22" s="618">
        <v>54</v>
      </c>
      <c r="F22" s="618">
        <v>43988</v>
      </c>
      <c r="G22" s="618">
        <v>2887</v>
      </c>
    </row>
    <row r="23" spans="1:7" ht="10.5" customHeight="1">
      <c r="A23" s="620" t="s">
        <v>11</v>
      </c>
      <c r="B23" s="619">
        <v>2793</v>
      </c>
      <c r="C23" s="618">
        <v>1832</v>
      </c>
      <c r="D23" s="618">
        <v>144</v>
      </c>
      <c r="E23" s="618">
        <v>61</v>
      </c>
      <c r="F23" s="618">
        <v>32883</v>
      </c>
      <c r="G23" s="618">
        <v>1806</v>
      </c>
    </row>
    <row r="24" spans="1:7" ht="10.5" customHeight="1">
      <c r="A24" s="617" t="s">
        <v>10</v>
      </c>
      <c r="B24" s="613">
        <v>19217</v>
      </c>
      <c r="C24" s="612">
        <v>11971</v>
      </c>
      <c r="D24" s="612">
        <v>1019</v>
      </c>
      <c r="E24" s="612">
        <v>268</v>
      </c>
      <c r="F24" s="612">
        <v>201232</v>
      </c>
      <c r="G24" s="612">
        <v>11743</v>
      </c>
    </row>
    <row r="25" spans="1:7" ht="10.5" customHeight="1">
      <c r="A25" s="620" t="s">
        <v>9</v>
      </c>
      <c r="B25" s="619">
        <v>8674</v>
      </c>
      <c r="C25" s="618">
        <v>5506</v>
      </c>
      <c r="D25" s="618">
        <v>395</v>
      </c>
      <c r="E25" s="618">
        <v>87</v>
      </c>
      <c r="F25" s="618">
        <v>82229</v>
      </c>
      <c r="G25" s="618">
        <v>5412</v>
      </c>
    </row>
    <row r="26" spans="1:7" ht="10.5" customHeight="1">
      <c r="A26" s="620" t="s">
        <v>8</v>
      </c>
      <c r="B26" s="619">
        <v>5624</v>
      </c>
      <c r="C26" s="618">
        <v>3777</v>
      </c>
      <c r="D26" s="618">
        <v>258</v>
      </c>
      <c r="E26" s="618">
        <v>48</v>
      </c>
      <c r="F26" s="618">
        <v>63802</v>
      </c>
      <c r="G26" s="618">
        <v>6260</v>
      </c>
    </row>
    <row r="27" spans="1:7" ht="10.5" customHeight="1">
      <c r="A27" s="620" t="s">
        <v>7</v>
      </c>
      <c r="B27" s="619">
        <v>9254</v>
      </c>
      <c r="C27" s="618">
        <v>6226</v>
      </c>
      <c r="D27" s="618">
        <v>635</v>
      </c>
      <c r="E27" s="618">
        <v>137</v>
      </c>
      <c r="F27" s="618">
        <v>116303</v>
      </c>
      <c r="G27" s="618">
        <v>6733</v>
      </c>
    </row>
    <row r="28" spans="1:7" ht="10.5" customHeight="1">
      <c r="A28" s="617" t="s">
        <v>6</v>
      </c>
      <c r="B28" s="613">
        <v>23552</v>
      </c>
      <c r="C28" s="612">
        <v>15509</v>
      </c>
      <c r="D28" s="612">
        <v>1288</v>
      </c>
      <c r="E28" s="612">
        <v>272</v>
      </c>
      <c r="F28" s="612">
        <v>262334</v>
      </c>
      <c r="G28" s="612">
        <v>18405</v>
      </c>
    </row>
    <row r="29" spans="1:7" ht="10.5" customHeight="1">
      <c r="A29" s="620" t="s">
        <v>5</v>
      </c>
      <c r="B29" s="619">
        <v>7830</v>
      </c>
      <c r="C29" s="618">
        <v>4910</v>
      </c>
      <c r="D29" s="618">
        <v>367</v>
      </c>
      <c r="E29" s="618">
        <v>175</v>
      </c>
      <c r="F29" s="618">
        <v>72225</v>
      </c>
      <c r="G29" s="618">
        <v>4939</v>
      </c>
    </row>
    <row r="30" spans="1:7" ht="10.5" customHeight="1">
      <c r="A30" s="620" t="s">
        <v>4</v>
      </c>
      <c r="B30" s="619">
        <v>5032</v>
      </c>
      <c r="C30" s="618">
        <v>3002</v>
      </c>
      <c r="D30" s="618">
        <v>250</v>
      </c>
      <c r="E30" s="618">
        <v>71</v>
      </c>
      <c r="F30" s="618">
        <v>45425</v>
      </c>
      <c r="G30" s="618">
        <v>2951</v>
      </c>
    </row>
    <row r="31" spans="1:7" ht="10.5" customHeight="1">
      <c r="A31" s="620" t="s">
        <v>3</v>
      </c>
      <c r="B31" s="619">
        <v>5942</v>
      </c>
      <c r="C31" s="618">
        <v>3840</v>
      </c>
      <c r="D31" s="618">
        <v>291</v>
      </c>
      <c r="E31" s="618">
        <v>59</v>
      </c>
      <c r="F31" s="618">
        <v>63462</v>
      </c>
      <c r="G31" s="618">
        <v>4075</v>
      </c>
    </row>
    <row r="32" spans="1:7" ht="10.5" customHeight="1">
      <c r="A32" s="617" t="s">
        <v>2</v>
      </c>
      <c r="B32" s="613">
        <v>18804</v>
      </c>
      <c r="C32" s="612">
        <v>11752</v>
      </c>
      <c r="D32" s="612">
        <v>908</v>
      </c>
      <c r="E32" s="612">
        <v>305</v>
      </c>
      <c r="F32" s="612">
        <v>181112</v>
      </c>
      <c r="G32" s="612">
        <v>11965</v>
      </c>
    </row>
    <row r="33" spans="1:7" ht="10.5" customHeight="1">
      <c r="A33" s="616" t="s">
        <v>1</v>
      </c>
      <c r="B33" s="615">
        <f t="shared" ref="B33:G33" si="1">B24+B28+B32</f>
        <v>61573</v>
      </c>
      <c r="C33" s="615">
        <f t="shared" si="1"/>
        <v>39232</v>
      </c>
      <c r="D33" s="615">
        <f t="shared" si="1"/>
        <v>3215</v>
      </c>
      <c r="E33" s="615">
        <f t="shared" si="1"/>
        <v>845</v>
      </c>
      <c r="F33" s="615">
        <f t="shared" si="1"/>
        <v>644678</v>
      </c>
      <c r="G33" s="615">
        <f t="shared" si="1"/>
        <v>42113</v>
      </c>
    </row>
    <row r="34" spans="1:7" ht="10.5" customHeight="1">
      <c r="A34" s="614" t="s">
        <v>0</v>
      </c>
      <c r="B34" s="613">
        <v>155986</v>
      </c>
      <c r="C34" s="612">
        <v>96678</v>
      </c>
      <c r="D34" s="612">
        <v>7124</v>
      </c>
      <c r="E34" s="612">
        <v>1769</v>
      </c>
      <c r="F34" s="612">
        <v>1476165</v>
      </c>
      <c r="G34" s="612">
        <v>101104</v>
      </c>
    </row>
  </sheetData>
  <mergeCells count="7">
    <mergeCell ref="G2:G4"/>
    <mergeCell ref="A2:A4"/>
    <mergeCell ref="B2:B4"/>
    <mergeCell ref="C3:C4"/>
    <mergeCell ref="D3:E3"/>
    <mergeCell ref="F3:F4"/>
    <mergeCell ref="C2:F2"/>
  </mergeCells>
  <pageMargins left="0.75" right="0.75" top="1" bottom="1" header="0.5" footer="0.5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840BC-E70B-47D1-B8D8-66989899E653}">
  <sheetPr codeName="Munka48"/>
  <dimension ref="A1:G33"/>
  <sheetViews>
    <sheetView zoomScaleNormal="100" workbookViewId="0"/>
  </sheetViews>
  <sheetFormatPr defaultRowHeight="12.75"/>
  <cols>
    <col min="1" max="1" width="20.5703125" style="625" customWidth="1"/>
    <col min="2" max="7" width="14.28515625" style="625" customWidth="1"/>
    <col min="8" max="16384" width="9.140625" style="625"/>
  </cols>
  <sheetData>
    <row r="1" spans="1:7" ht="12.75" customHeight="1">
      <c r="A1" s="637" t="s">
        <v>666</v>
      </c>
      <c r="B1" s="637"/>
      <c r="C1" s="637"/>
    </row>
    <row r="2" spans="1:7" s="633" customFormat="1" ht="23.1" customHeight="1">
      <c r="A2" s="1088" t="s">
        <v>37</v>
      </c>
      <c r="B2" s="636" t="s">
        <v>665</v>
      </c>
      <c r="C2" s="636" t="s">
        <v>664</v>
      </c>
      <c r="D2" s="1062" t="s">
        <v>663</v>
      </c>
      <c r="E2" s="635" t="s">
        <v>662</v>
      </c>
      <c r="F2" s="634" t="s">
        <v>661</v>
      </c>
      <c r="G2" s="634" t="s">
        <v>660</v>
      </c>
    </row>
    <row r="3" spans="1:7" ht="11.45" customHeight="1">
      <c r="A3" s="1089"/>
      <c r="B3" s="1013" t="s">
        <v>659</v>
      </c>
      <c r="C3" s="992"/>
      <c r="D3" s="1062"/>
      <c r="E3" s="1063" t="s">
        <v>658</v>
      </c>
      <c r="F3" s="1063"/>
      <c r="G3" s="1063"/>
    </row>
    <row r="4" spans="1:7" ht="11.1" customHeight="1">
      <c r="A4" s="631" t="s">
        <v>44</v>
      </c>
      <c r="B4" s="630">
        <v>691</v>
      </c>
      <c r="C4" s="630">
        <v>381398</v>
      </c>
      <c r="D4" s="630">
        <v>79031</v>
      </c>
      <c r="E4" s="630">
        <v>20463</v>
      </c>
      <c r="F4" s="632">
        <v>303</v>
      </c>
      <c r="G4" s="632">
        <v>15</v>
      </c>
    </row>
    <row r="5" spans="1:7" ht="11.1" customHeight="1">
      <c r="A5" s="631" t="s">
        <v>28</v>
      </c>
      <c r="B5" s="630">
        <v>515</v>
      </c>
      <c r="C5" s="630">
        <v>363052</v>
      </c>
      <c r="D5" s="630">
        <v>75601</v>
      </c>
      <c r="E5" s="630">
        <v>22870</v>
      </c>
      <c r="F5" s="630">
        <v>952</v>
      </c>
      <c r="G5" s="630">
        <v>176</v>
      </c>
    </row>
    <row r="6" spans="1:7" ht="11.1" customHeight="1">
      <c r="A6" s="628" t="s">
        <v>27</v>
      </c>
      <c r="B6" s="626">
        <v>1206</v>
      </c>
      <c r="C6" s="626">
        <v>744450</v>
      </c>
      <c r="D6" s="626">
        <v>154632</v>
      </c>
      <c r="E6" s="626">
        <v>43333</v>
      </c>
      <c r="F6" s="626">
        <v>1255</v>
      </c>
      <c r="G6" s="626">
        <v>191</v>
      </c>
    </row>
    <row r="7" spans="1:7" ht="11.1" customHeight="1">
      <c r="A7" s="631" t="s">
        <v>26</v>
      </c>
      <c r="B7" s="630">
        <v>196</v>
      </c>
      <c r="C7" s="630">
        <v>129488</v>
      </c>
      <c r="D7" s="630">
        <v>23901</v>
      </c>
      <c r="E7" s="630">
        <v>10269</v>
      </c>
      <c r="F7" s="630">
        <v>282</v>
      </c>
      <c r="G7" s="630">
        <v>28</v>
      </c>
    </row>
    <row r="8" spans="1:7" ht="11.1" customHeight="1">
      <c r="A8" s="631" t="s">
        <v>25</v>
      </c>
      <c r="B8" s="630">
        <v>153</v>
      </c>
      <c r="C8" s="630">
        <v>93182</v>
      </c>
      <c r="D8" s="630">
        <v>17056</v>
      </c>
      <c r="E8" s="630">
        <v>6052</v>
      </c>
      <c r="F8" s="630">
        <v>588</v>
      </c>
      <c r="G8" s="630">
        <v>8</v>
      </c>
    </row>
    <row r="9" spans="1:7" ht="11.1" customHeight="1">
      <c r="A9" s="631" t="s">
        <v>24</v>
      </c>
      <c r="B9" s="630">
        <v>191</v>
      </c>
      <c r="C9" s="630">
        <v>111233</v>
      </c>
      <c r="D9" s="630">
        <v>18853</v>
      </c>
      <c r="E9" s="630">
        <v>6505</v>
      </c>
      <c r="F9" s="630">
        <v>201</v>
      </c>
      <c r="G9" s="630">
        <v>16</v>
      </c>
    </row>
    <row r="10" spans="1:7" ht="11.1" customHeight="1">
      <c r="A10" s="629" t="s">
        <v>23</v>
      </c>
      <c r="B10" s="626">
        <v>540</v>
      </c>
      <c r="C10" s="626">
        <v>333903</v>
      </c>
      <c r="D10" s="626">
        <v>59810</v>
      </c>
      <c r="E10" s="626">
        <v>22826</v>
      </c>
      <c r="F10" s="626">
        <v>1071</v>
      </c>
      <c r="G10" s="626">
        <v>52</v>
      </c>
    </row>
    <row r="11" spans="1:7" ht="11.1" customHeight="1">
      <c r="A11" s="631" t="s">
        <v>22</v>
      </c>
      <c r="B11" s="630">
        <v>213</v>
      </c>
      <c r="C11" s="630">
        <v>116836</v>
      </c>
      <c r="D11" s="630">
        <v>24261</v>
      </c>
      <c r="E11" s="630">
        <v>5881</v>
      </c>
      <c r="F11" s="630">
        <v>108</v>
      </c>
      <c r="G11" s="630">
        <v>13</v>
      </c>
    </row>
    <row r="12" spans="1:7" ht="11.1" customHeight="1">
      <c r="A12" s="631" t="s">
        <v>21</v>
      </c>
      <c r="B12" s="630">
        <v>145</v>
      </c>
      <c r="C12" s="630">
        <v>91643</v>
      </c>
      <c r="D12" s="630">
        <v>14522</v>
      </c>
      <c r="E12" s="630">
        <v>3685</v>
      </c>
      <c r="F12" s="630">
        <v>88</v>
      </c>
      <c r="G12" s="630">
        <v>5</v>
      </c>
    </row>
    <row r="13" spans="1:7" ht="11.1" customHeight="1">
      <c r="A13" s="631" t="s">
        <v>20</v>
      </c>
      <c r="B13" s="630">
        <v>168</v>
      </c>
      <c r="C13" s="630">
        <v>105394</v>
      </c>
      <c r="D13" s="630">
        <v>14455</v>
      </c>
      <c r="E13" s="630">
        <v>5055</v>
      </c>
      <c r="F13" s="630">
        <v>159</v>
      </c>
      <c r="G13" s="630">
        <v>32</v>
      </c>
    </row>
    <row r="14" spans="1:7" ht="11.1" customHeight="1">
      <c r="A14" s="629" t="s">
        <v>19</v>
      </c>
      <c r="B14" s="626">
        <v>526</v>
      </c>
      <c r="C14" s="626">
        <v>313873</v>
      </c>
      <c r="D14" s="626">
        <v>53238</v>
      </c>
      <c r="E14" s="626">
        <v>14621</v>
      </c>
      <c r="F14" s="626">
        <v>355</v>
      </c>
      <c r="G14" s="626">
        <v>50</v>
      </c>
    </row>
    <row r="15" spans="1:7" ht="11.1" customHeight="1">
      <c r="A15" s="631" t="s">
        <v>18</v>
      </c>
      <c r="B15" s="630">
        <v>216</v>
      </c>
      <c r="C15" s="630">
        <v>132414</v>
      </c>
      <c r="D15" s="630">
        <v>20960</v>
      </c>
      <c r="E15" s="630">
        <v>6974</v>
      </c>
      <c r="F15" s="630">
        <v>460</v>
      </c>
      <c r="G15" s="630">
        <v>76</v>
      </c>
    </row>
    <row r="16" spans="1:7" ht="11.1" customHeight="1">
      <c r="A16" s="631" t="s">
        <v>17</v>
      </c>
      <c r="B16" s="630">
        <v>172</v>
      </c>
      <c r="C16" s="630">
        <v>110311</v>
      </c>
      <c r="D16" s="630">
        <v>18084</v>
      </c>
      <c r="E16" s="630">
        <v>7174</v>
      </c>
      <c r="F16" s="630">
        <v>189</v>
      </c>
      <c r="G16" s="630">
        <v>16</v>
      </c>
    </row>
    <row r="17" spans="1:7" ht="11.1" customHeight="1">
      <c r="A17" s="631" t="s">
        <v>16</v>
      </c>
      <c r="B17" s="630">
        <v>125</v>
      </c>
      <c r="C17" s="630">
        <v>85276</v>
      </c>
      <c r="D17" s="630">
        <v>12771</v>
      </c>
      <c r="E17" s="630">
        <v>4937</v>
      </c>
      <c r="F17" s="630">
        <v>336</v>
      </c>
      <c r="G17" s="630">
        <v>12</v>
      </c>
    </row>
    <row r="18" spans="1:7" ht="11.1" customHeight="1">
      <c r="A18" s="629" t="s">
        <v>15</v>
      </c>
      <c r="B18" s="626">
        <v>513</v>
      </c>
      <c r="C18" s="630">
        <v>328001</v>
      </c>
      <c r="D18" s="626">
        <v>51815</v>
      </c>
      <c r="E18" s="626">
        <v>19085</v>
      </c>
      <c r="F18" s="626">
        <v>985</v>
      </c>
      <c r="G18" s="626">
        <v>104</v>
      </c>
    </row>
    <row r="19" spans="1:7" ht="11.1" customHeight="1">
      <c r="A19" s="628" t="s">
        <v>14</v>
      </c>
      <c r="B19" s="626">
        <v>1579</v>
      </c>
      <c r="C19" s="626">
        <v>975777</v>
      </c>
      <c r="D19" s="626">
        <v>164863</v>
      </c>
      <c r="E19" s="626">
        <v>56532</v>
      </c>
      <c r="F19" s="626">
        <v>2411</v>
      </c>
      <c r="G19" s="626">
        <v>206</v>
      </c>
    </row>
    <row r="20" spans="1:7" ht="11.1" customHeight="1">
      <c r="A20" s="631" t="s">
        <v>13</v>
      </c>
      <c r="B20" s="630">
        <v>415</v>
      </c>
      <c r="C20" s="630">
        <v>291896</v>
      </c>
      <c r="D20" s="630">
        <v>41216</v>
      </c>
      <c r="E20" s="630">
        <v>17019</v>
      </c>
      <c r="F20" s="630">
        <v>1737</v>
      </c>
      <c r="G20" s="630">
        <v>74</v>
      </c>
    </row>
    <row r="21" spans="1:7" ht="11.1" customHeight="1">
      <c r="A21" s="631" t="s">
        <v>12</v>
      </c>
      <c r="B21" s="630">
        <v>167</v>
      </c>
      <c r="C21" s="630">
        <v>97644</v>
      </c>
      <c r="D21" s="630">
        <v>18057</v>
      </c>
      <c r="E21" s="630">
        <v>6990</v>
      </c>
      <c r="F21" s="630">
        <v>707</v>
      </c>
      <c r="G21" s="630">
        <v>35</v>
      </c>
    </row>
    <row r="22" spans="1:7" ht="11.1" customHeight="1">
      <c r="A22" s="631" t="s">
        <v>11</v>
      </c>
      <c r="B22" s="630">
        <v>98</v>
      </c>
      <c r="C22" s="630">
        <v>79313</v>
      </c>
      <c r="D22" s="630">
        <v>11306</v>
      </c>
      <c r="E22" s="630">
        <v>4395</v>
      </c>
      <c r="F22" s="630">
        <v>311</v>
      </c>
      <c r="G22" s="630">
        <v>12</v>
      </c>
    </row>
    <row r="23" spans="1:7" ht="11.1" customHeight="1">
      <c r="A23" s="629" t="s">
        <v>10</v>
      </c>
      <c r="B23" s="626">
        <v>680</v>
      </c>
      <c r="C23" s="626">
        <v>468853</v>
      </c>
      <c r="D23" s="626">
        <v>70579</v>
      </c>
      <c r="E23" s="626">
        <v>28404</v>
      </c>
      <c r="F23" s="626">
        <v>2755</v>
      </c>
      <c r="G23" s="626">
        <v>121</v>
      </c>
    </row>
    <row r="24" spans="1:7" ht="11.1" customHeight="1">
      <c r="A24" s="631" t="s">
        <v>9</v>
      </c>
      <c r="B24" s="630">
        <v>266.8</v>
      </c>
      <c r="C24" s="630">
        <v>156296</v>
      </c>
      <c r="D24" s="630">
        <v>31715</v>
      </c>
      <c r="E24" s="630">
        <v>11215</v>
      </c>
      <c r="F24" s="630">
        <v>535</v>
      </c>
      <c r="G24" s="630">
        <v>14</v>
      </c>
    </row>
    <row r="25" spans="1:7" ht="11.1" customHeight="1">
      <c r="A25" s="631" t="s">
        <v>8</v>
      </c>
      <c r="B25" s="630">
        <v>184</v>
      </c>
      <c r="C25" s="630">
        <v>136093</v>
      </c>
      <c r="D25" s="630">
        <v>22710</v>
      </c>
      <c r="E25" s="630">
        <v>7262</v>
      </c>
      <c r="F25" s="630">
        <v>414</v>
      </c>
      <c r="G25" s="630">
        <v>14</v>
      </c>
    </row>
    <row r="26" spans="1:7" ht="11.1" customHeight="1">
      <c r="A26" s="631" t="s">
        <v>7</v>
      </c>
      <c r="B26" s="630">
        <v>328</v>
      </c>
      <c r="C26" s="630">
        <v>259447</v>
      </c>
      <c r="D26" s="630">
        <v>38981</v>
      </c>
      <c r="E26" s="630">
        <v>14591</v>
      </c>
      <c r="F26" s="630">
        <v>1117</v>
      </c>
      <c r="G26" s="630">
        <v>32</v>
      </c>
    </row>
    <row r="27" spans="1:7" ht="11.1" customHeight="1">
      <c r="A27" s="629" t="s">
        <v>6</v>
      </c>
      <c r="B27" s="626">
        <v>778.8</v>
      </c>
      <c r="C27" s="626">
        <v>551836</v>
      </c>
      <c r="D27" s="626">
        <v>93406</v>
      </c>
      <c r="E27" s="626">
        <v>33068</v>
      </c>
      <c r="F27" s="626">
        <v>2066</v>
      </c>
      <c r="G27" s="626">
        <v>60</v>
      </c>
    </row>
    <row r="28" spans="1:7" ht="11.1" customHeight="1">
      <c r="A28" s="631" t="s">
        <v>5</v>
      </c>
      <c r="B28" s="630">
        <v>261</v>
      </c>
      <c r="C28" s="630">
        <v>152591</v>
      </c>
      <c r="D28" s="630">
        <v>29608</v>
      </c>
      <c r="E28" s="630">
        <v>8636</v>
      </c>
      <c r="F28" s="630">
        <v>635</v>
      </c>
      <c r="G28" s="630">
        <v>30</v>
      </c>
    </row>
    <row r="29" spans="1:7" ht="11.1" customHeight="1">
      <c r="A29" s="631" t="s">
        <v>4</v>
      </c>
      <c r="B29" s="630">
        <v>188.5</v>
      </c>
      <c r="C29" s="630">
        <v>103254</v>
      </c>
      <c r="D29" s="630">
        <v>19468</v>
      </c>
      <c r="E29" s="630">
        <v>6933</v>
      </c>
      <c r="F29" s="630">
        <v>598</v>
      </c>
      <c r="G29" s="630">
        <v>53</v>
      </c>
    </row>
    <row r="30" spans="1:7" ht="11.1" customHeight="1">
      <c r="A30" s="631" t="s">
        <v>3</v>
      </c>
      <c r="B30" s="630">
        <v>218</v>
      </c>
      <c r="C30" s="630">
        <v>144502</v>
      </c>
      <c r="D30" s="630">
        <v>22970</v>
      </c>
      <c r="E30" s="630">
        <v>7326</v>
      </c>
      <c r="F30" s="630">
        <v>303</v>
      </c>
      <c r="G30" s="630">
        <v>33</v>
      </c>
    </row>
    <row r="31" spans="1:7" ht="11.1" customHeight="1">
      <c r="A31" s="629" t="s">
        <v>2</v>
      </c>
      <c r="B31" s="626">
        <v>667.5</v>
      </c>
      <c r="C31" s="626">
        <v>400347</v>
      </c>
      <c r="D31" s="626">
        <v>72046</v>
      </c>
      <c r="E31" s="626">
        <v>22895</v>
      </c>
      <c r="F31" s="626">
        <v>1536</v>
      </c>
      <c r="G31" s="626">
        <v>116</v>
      </c>
    </row>
    <row r="32" spans="1:7" ht="11.1" customHeight="1">
      <c r="A32" s="628" t="s">
        <v>1</v>
      </c>
      <c r="B32" s="626">
        <v>2126.3000000000002</v>
      </c>
      <c r="C32" s="626">
        <v>1421836</v>
      </c>
      <c r="D32" s="626">
        <v>236031</v>
      </c>
      <c r="E32" s="626">
        <v>84367</v>
      </c>
      <c r="F32" s="626">
        <v>6357</v>
      </c>
      <c r="G32" s="626">
        <v>297</v>
      </c>
    </row>
    <row r="33" spans="1:7" ht="11.1" customHeight="1">
      <c r="A33" s="627" t="s">
        <v>0</v>
      </c>
      <c r="B33" s="626">
        <v>4911.3</v>
      </c>
      <c r="C33" s="626">
        <v>3141263</v>
      </c>
      <c r="D33" s="626">
        <v>555526</v>
      </c>
      <c r="E33" s="626">
        <v>184232</v>
      </c>
      <c r="F33" s="626">
        <v>10023</v>
      </c>
      <c r="G33" s="626">
        <v>694</v>
      </c>
    </row>
  </sheetData>
  <mergeCells count="4">
    <mergeCell ref="A2:A3"/>
    <mergeCell ref="D2:D3"/>
    <mergeCell ref="E3:G3"/>
    <mergeCell ref="B3:C3"/>
  </mergeCells>
  <pageMargins left="0.75" right="0.75" top="1" bottom="1" header="0.5" footer="0.5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9EAA2-E760-4A09-A725-A16C5508110C}">
  <sheetPr codeName="Munka49"/>
  <dimension ref="A1:F33"/>
  <sheetViews>
    <sheetView zoomScaleNormal="100" workbookViewId="0"/>
  </sheetViews>
  <sheetFormatPr defaultRowHeight="12.75"/>
  <cols>
    <col min="1" max="1" width="21.28515625" style="638" customWidth="1"/>
    <col min="2" max="5" width="13.7109375" style="638" customWidth="1"/>
    <col min="6" max="6" width="14.5703125" style="638" customWidth="1"/>
    <col min="7" max="16384" width="9.140625" style="638"/>
  </cols>
  <sheetData>
    <row r="1" spans="1:6" ht="12.75" customHeight="1">
      <c r="A1" s="652" t="s">
        <v>673</v>
      </c>
      <c r="B1" s="652"/>
      <c r="C1" s="652"/>
      <c r="D1" s="652"/>
      <c r="E1" s="651"/>
      <c r="F1" s="651"/>
    </row>
    <row r="2" spans="1:6" s="648" customFormat="1" ht="11.45" customHeight="1">
      <c r="A2" s="1062" t="s">
        <v>37</v>
      </c>
      <c r="B2" s="1090" t="s">
        <v>672</v>
      </c>
      <c r="C2" s="1090"/>
      <c r="D2" s="1090"/>
      <c r="E2" s="649" t="s">
        <v>671</v>
      </c>
      <c r="F2" s="649" t="s">
        <v>670</v>
      </c>
    </row>
    <row r="3" spans="1:6" s="648" customFormat="1" ht="11.45" customHeight="1">
      <c r="A3" s="1062"/>
      <c r="B3" s="649" t="s">
        <v>669</v>
      </c>
      <c r="C3" s="650" t="s">
        <v>668</v>
      </c>
      <c r="D3" s="649" t="s">
        <v>667</v>
      </c>
      <c r="E3" s="1090" t="s">
        <v>252</v>
      </c>
      <c r="F3" s="1090"/>
    </row>
    <row r="4" spans="1:6" ht="10.5" customHeight="1">
      <c r="A4" s="647" t="s">
        <v>44</v>
      </c>
      <c r="B4" s="646">
        <v>12</v>
      </c>
      <c r="C4" s="646">
        <v>66</v>
      </c>
      <c r="D4" s="646">
        <v>41</v>
      </c>
      <c r="E4" s="645">
        <v>60.215109349308612</v>
      </c>
      <c r="F4" s="645">
        <v>98.687244352777455</v>
      </c>
    </row>
    <row r="5" spans="1:6" ht="10.5" customHeight="1">
      <c r="A5" s="647" t="s">
        <v>28</v>
      </c>
      <c r="B5" s="646">
        <v>23</v>
      </c>
      <c r="C5" s="646">
        <v>72</v>
      </c>
      <c r="D5" s="646">
        <v>6</v>
      </c>
      <c r="E5" s="645">
        <v>18.900938896420143</v>
      </c>
      <c r="F5" s="645">
        <v>88.554166457465158</v>
      </c>
    </row>
    <row r="6" spans="1:6" ht="10.5" customHeight="1">
      <c r="A6" s="643" t="s">
        <v>27</v>
      </c>
      <c r="B6" s="642">
        <v>35</v>
      </c>
      <c r="C6" s="642">
        <v>138</v>
      </c>
      <c r="D6" s="642">
        <v>47</v>
      </c>
      <c r="E6" s="639">
        <v>43.174771693949957</v>
      </c>
      <c r="F6" s="639">
        <v>94.50778081928901</v>
      </c>
    </row>
    <row r="7" spans="1:6" ht="10.5" customHeight="1">
      <c r="A7" s="647" t="s">
        <v>26</v>
      </c>
      <c r="B7" s="646">
        <v>11</v>
      </c>
      <c r="C7" s="646">
        <v>29</v>
      </c>
      <c r="D7" s="646">
        <v>2</v>
      </c>
      <c r="E7" s="645">
        <v>32.043623941834745</v>
      </c>
      <c r="F7" s="645">
        <v>118.09917586776551</v>
      </c>
    </row>
    <row r="8" spans="1:6" ht="10.5" customHeight="1">
      <c r="A8" s="647" t="s">
        <v>25</v>
      </c>
      <c r="B8" s="646">
        <v>8</v>
      </c>
      <c r="C8" s="646">
        <v>22</v>
      </c>
      <c r="D8" s="646">
        <v>2</v>
      </c>
      <c r="E8" s="645">
        <v>20.549882567559408</v>
      </c>
      <c r="F8" s="645">
        <v>120.50570635851378</v>
      </c>
    </row>
    <row r="9" spans="1:6" ht="10.5" customHeight="1">
      <c r="A9" s="647" t="s">
        <v>24</v>
      </c>
      <c r="B9" s="646">
        <v>9</v>
      </c>
      <c r="C9" s="646">
        <v>28</v>
      </c>
      <c r="D9" s="646">
        <v>3</v>
      </c>
      <c r="E9" s="645">
        <v>36.29500580720093</v>
      </c>
      <c r="F9" s="645">
        <v>148.02555168408827</v>
      </c>
    </row>
    <row r="10" spans="1:6" ht="10.5" customHeight="1">
      <c r="A10" s="644" t="s">
        <v>23</v>
      </c>
      <c r="B10" s="642">
        <v>28</v>
      </c>
      <c r="C10" s="642">
        <v>79</v>
      </c>
      <c r="D10" s="642">
        <v>7</v>
      </c>
      <c r="E10" s="639">
        <v>30.161806087934824</v>
      </c>
      <c r="F10" s="639">
        <v>128.57958747005225</v>
      </c>
    </row>
    <row r="11" spans="1:6" ht="10.5" customHeight="1">
      <c r="A11" s="647" t="s">
        <v>22</v>
      </c>
      <c r="B11" s="646">
        <v>8</v>
      </c>
      <c r="C11" s="646">
        <v>28</v>
      </c>
      <c r="D11" s="646">
        <v>4</v>
      </c>
      <c r="E11" s="645">
        <v>23.628213437027437</v>
      </c>
      <c r="F11" s="645">
        <v>114.16252610355008</v>
      </c>
    </row>
    <row r="12" spans="1:6" ht="10.5" customHeight="1">
      <c r="A12" s="647" t="s">
        <v>21</v>
      </c>
      <c r="B12" s="646">
        <v>10</v>
      </c>
      <c r="C12" s="646">
        <v>25</v>
      </c>
      <c r="D12" s="646">
        <v>6</v>
      </c>
      <c r="E12" s="645">
        <v>32.828388900132502</v>
      </c>
      <c r="F12" s="645">
        <v>169.82018275755411</v>
      </c>
    </row>
    <row r="13" spans="1:6" ht="10.5" customHeight="1">
      <c r="A13" s="647" t="s">
        <v>20</v>
      </c>
      <c r="B13" s="646">
        <v>8</v>
      </c>
      <c r="C13" s="646">
        <v>24</v>
      </c>
      <c r="D13" s="646">
        <v>4</v>
      </c>
      <c r="E13" s="645">
        <v>27.818347629920666</v>
      </c>
      <c r="F13" s="645">
        <v>121.85697927166258</v>
      </c>
    </row>
    <row r="14" spans="1:6" ht="10.5" customHeight="1">
      <c r="A14" s="644" t="s">
        <v>19</v>
      </c>
      <c r="B14" s="642">
        <v>26</v>
      </c>
      <c r="C14" s="642">
        <v>77</v>
      </c>
      <c r="D14" s="642">
        <v>14</v>
      </c>
      <c r="E14" s="639">
        <v>27.26719769444826</v>
      </c>
      <c r="F14" s="639">
        <v>131.0170260907731</v>
      </c>
    </row>
    <row r="15" spans="1:6" ht="10.5" customHeight="1">
      <c r="A15" s="647" t="s">
        <v>18</v>
      </c>
      <c r="B15" s="646">
        <v>7</v>
      </c>
      <c r="C15" s="646">
        <v>30</v>
      </c>
      <c r="D15" s="646">
        <v>7</v>
      </c>
      <c r="E15" s="645">
        <v>20.079015109685781</v>
      </c>
      <c r="F15" s="645">
        <v>125.65268144607231</v>
      </c>
    </row>
    <row r="16" spans="1:6" ht="10.5" customHeight="1">
      <c r="A16" s="647" t="s">
        <v>17</v>
      </c>
      <c r="B16" s="646">
        <v>10</v>
      </c>
      <c r="C16" s="646">
        <v>33</v>
      </c>
      <c r="D16" s="646">
        <v>6</v>
      </c>
      <c r="E16" s="645">
        <v>51.863862360933346</v>
      </c>
      <c r="F16" s="645">
        <v>150.31197696170128</v>
      </c>
    </row>
    <row r="17" spans="1:6" ht="10.5" customHeight="1">
      <c r="A17" s="647" t="s">
        <v>16</v>
      </c>
      <c r="B17" s="646">
        <v>8</v>
      </c>
      <c r="C17" s="646">
        <v>25</v>
      </c>
      <c r="D17" s="646">
        <v>3</v>
      </c>
      <c r="E17" s="645">
        <v>31.690510042737728</v>
      </c>
      <c r="F17" s="645">
        <v>131.00226061208483</v>
      </c>
    </row>
    <row r="18" spans="1:6" ht="10.5" customHeight="1">
      <c r="A18" s="644" t="s">
        <v>15</v>
      </c>
      <c r="B18" s="642">
        <v>25</v>
      </c>
      <c r="C18" s="642">
        <v>88</v>
      </c>
      <c r="D18" s="642">
        <v>16</v>
      </c>
      <c r="E18" s="639">
        <v>33.722950396213683</v>
      </c>
      <c r="F18" s="639">
        <v>135.32926148436394</v>
      </c>
    </row>
    <row r="19" spans="1:6" ht="10.5" customHeight="1">
      <c r="A19" s="643" t="s">
        <v>14</v>
      </c>
      <c r="B19" s="642">
        <v>79</v>
      </c>
      <c r="C19" s="642">
        <v>244</v>
      </c>
      <c r="D19" s="642">
        <v>37</v>
      </c>
      <c r="E19" s="639">
        <v>30.334967096198728</v>
      </c>
      <c r="F19" s="639">
        <v>131.48950591406486</v>
      </c>
    </row>
    <row r="20" spans="1:6" ht="10.5" customHeight="1">
      <c r="A20" s="647" t="s">
        <v>13</v>
      </c>
      <c r="B20" s="646">
        <v>20</v>
      </c>
      <c r="C20" s="646">
        <v>75</v>
      </c>
      <c r="D20" s="646">
        <v>10</v>
      </c>
      <c r="E20" s="645">
        <v>25.849945183009833</v>
      </c>
      <c r="F20" s="645">
        <v>195.59237578808231</v>
      </c>
    </row>
    <row r="21" spans="1:6" ht="10.5" customHeight="1">
      <c r="A21" s="647" t="s">
        <v>12</v>
      </c>
      <c r="B21" s="646">
        <v>8</v>
      </c>
      <c r="C21" s="646">
        <v>30</v>
      </c>
      <c r="D21" s="646">
        <v>5</v>
      </c>
      <c r="E21" s="645">
        <v>22.008747956601049</v>
      </c>
      <c r="F21" s="645">
        <v>178.65460719402665</v>
      </c>
    </row>
    <row r="22" spans="1:6" ht="10.5" customHeight="1">
      <c r="A22" s="647" t="s">
        <v>11</v>
      </c>
      <c r="B22" s="646">
        <v>8</v>
      </c>
      <c r="C22" s="646">
        <v>20</v>
      </c>
      <c r="D22" s="646">
        <v>1</v>
      </c>
      <c r="E22" s="645">
        <v>25.035445471067931</v>
      </c>
      <c r="F22" s="645">
        <v>146.2446831793398</v>
      </c>
    </row>
    <row r="23" spans="1:6" ht="10.5" customHeight="1">
      <c r="A23" s="644" t="s">
        <v>10</v>
      </c>
      <c r="B23" s="642">
        <v>36</v>
      </c>
      <c r="C23" s="642">
        <v>125</v>
      </c>
      <c r="D23" s="642">
        <v>16</v>
      </c>
      <c r="E23" s="639">
        <v>24.72729625047506</v>
      </c>
      <c r="F23" s="639">
        <v>182.86555240197623</v>
      </c>
    </row>
    <row r="24" spans="1:6" ht="10.5" customHeight="1">
      <c r="A24" s="647" t="s">
        <v>9</v>
      </c>
      <c r="B24" s="646">
        <v>14</v>
      </c>
      <c r="C24" s="646">
        <v>61</v>
      </c>
      <c r="D24" s="646">
        <v>9</v>
      </c>
      <c r="E24" s="645">
        <v>30.952442249200995</v>
      </c>
      <c r="F24" s="645">
        <v>247.49817028992169</v>
      </c>
    </row>
    <row r="25" spans="1:6" ht="10.5" customHeight="1">
      <c r="A25" s="647" t="s">
        <v>8</v>
      </c>
      <c r="B25" s="646">
        <v>14</v>
      </c>
      <c r="C25" s="646">
        <v>38</v>
      </c>
      <c r="D25" s="646">
        <v>2</v>
      </c>
      <c r="E25" s="645">
        <v>26.751002004008015</v>
      </c>
      <c r="F25" s="645">
        <v>130.30060120240481</v>
      </c>
    </row>
    <row r="26" spans="1:6" ht="10.5" customHeight="1">
      <c r="A26" s="647" t="s">
        <v>7</v>
      </c>
      <c r="B26" s="646">
        <v>16</v>
      </c>
      <c r="C26" s="646">
        <v>49</v>
      </c>
      <c r="D26" s="646">
        <v>0</v>
      </c>
      <c r="E26" s="645">
        <v>47.338262541636162</v>
      </c>
      <c r="F26" s="645">
        <v>128.4985762270191</v>
      </c>
    </row>
    <row r="27" spans="1:6" ht="10.5" customHeight="1">
      <c r="A27" s="644" t="s">
        <v>6</v>
      </c>
      <c r="B27" s="642">
        <v>44</v>
      </c>
      <c r="C27" s="642">
        <v>148</v>
      </c>
      <c r="D27" s="642">
        <v>11</v>
      </c>
      <c r="E27" s="639">
        <v>36.024623188597246</v>
      </c>
      <c r="F27" s="639">
        <v>171.71569728273076</v>
      </c>
    </row>
    <row r="28" spans="1:6" ht="10.5" customHeight="1">
      <c r="A28" s="647" t="s">
        <v>5</v>
      </c>
      <c r="B28" s="646">
        <v>12</v>
      </c>
      <c r="C28" s="646">
        <v>39</v>
      </c>
      <c r="D28" s="646">
        <v>5</v>
      </c>
      <c r="E28" s="645">
        <v>20.035225122257405</v>
      </c>
      <c r="F28" s="645">
        <v>141.79423282306871</v>
      </c>
    </row>
    <row r="29" spans="1:6" ht="11.25" customHeight="1">
      <c r="A29" s="647" t="s">
        <v>4</v>
      </c>
      <c r="B29" s="646">
        <v>10</v>
      </c>
      <c r="C29" s="646">
        <v>41</v>
      </c>
      <c r="D29" s="646">
        <v>0</v>
      </c>
      <c r="E29" s="645">
        <v>34.806202991050213</v>
      </c>
      <c r="F29" s="645">
        <v>210.05052342051255</v>
      </c>
    </row>
    <row r="30" spans="1:6" ht="10.5" customHeight="1">
      <c r="A30" s="647" t="s">
        <v>3</v>
      </c>
      <c r="B30" s="646">
        <v>8</v>
      </c>
      <c r="C30" s="646">
        <v>38</v>
      </c>
      <c r="D30" s="646">
        <v>9</v>
      </c>
      <c r="E30" s="645">
        <v>37.775351948299964</v>
      </c>
      <c r="F30" s="645">
        <v>190.32911380467252</v>
      </c>
    </row>
    <row r="31" spans="1:6" ht="10.5" customHeight="1">
      <c r="A31" s="644" t="s">
        <v>2</v>
      </c>
      <c r="B31" s="642">
        <v>30</v>
      </c>
      <c r="C31" s="642">
        <v>118</v>
      </c>
      <c r="D31" s="642">
        <v>14</v>
      </c>
      <c r="E31" s="639">
        <v>29.84250351815578</v>
      </c>
      <c r="F31" s="639">
        <v>176.48478163455241</v>
      </c>
    </row>
    <row r="32" spans="1:6" ht="10.5" customHeight="1">
      <c r="A32" s="643" t="s">
        <v>1</v>
      </c>
      <c r="B32" s="642">
        <v>110</v>
      </c>
      <c r="C32" s="642">
        <v>391</v>
      </c>
      <c r="D32" s="642">
        <v>41</v>
      </c>
      <c r="E32" s="639">
        <v>30.585163673108106</v>
      </c>
      <c r="F32" s="639">
        <v>176.64892137894302</v>
      </c>
    </row>
    <row r="33" spans="1:6" ht="10.5" customHeight="1">
      <c r="A33" s="641" t="s">
        <v>0</v>
      </c>
      <c r="B33" s="640">
        <v>224</v>
      </c>
      <c r="C33" s="640">
        <v>773</v>
      </c>
      <c r="D33" s="640">
        <v>125</v>
      </c>
      <c r="E33" s="639">
        <v>34.140000981543693</v>
      </c>
      <c r="F33" s="639">
        <v>139.18837087737961</v>
      </c>
    </row>
  </sheetData>
  <mergeCells count="3">
    <mergeCell ref="A2:A3"/>
    <mergeCell ref="B2:D2"/>
    <mergeCell ref="E3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B3079-21A7-4CE5-BE5B-FFEF4C6CFDD5}">
  <sheetPr codeName="Munka4"/>
  <dimension ref="A1:E33"/>
  <sheetViews>
    <sheetView zoomScaleNormal="100" workbookViewId="0"/>
  </sheetViews>
  <sheetFormatPr defaultRowHeight="11.25"/>
  <cols>
    <col min="1" max="1" width="27.85546875" style="58" customWidth="1"/>
    <col min="2" max="5" width="14.7109375" style="58" customWidth="1"/>
    <col min="6" max="16384" width="9.140625" style="58"/>
  </cols>
  <sheetData>
    <row r="1" spans="1:5" s="67" customFormat="1" ht="12" thickBot="1">
      <c r="A1" s="69" t="s">
        <v>60</v>
      </c>
      <c r="B1" s="68"/>
      <c r="C1" s="68"/>
      <c r="D1" s="68"/>
      <c r="E1" s="68"/>
    </row>
    <row r="2" spans="1:5" s="63" customFormat="1" ht="11.25" customHeight="1">
      <c r="A2" s="1002" t="s">
        <v>37</v>
      </c>
      <c r="B2" s="996" t="s">
        <v>59</v>
      </c>
      <c r="C2" s="1004"/>
      <c r="D2" s="66" t="s">
        <v>58</v>
      </c>
      <c r="E2" s="66" t="s">
        <v>57</v>
      </c>
    </row>
    <row r="3" spans="1:5" s="63" customFormat="1" ht="22.5">
      <c r="A3" s="1003"/>
      <c r="B3" s="65" t="s">
        <v>56</v>
      </c>
      <c r="C3" s="64" t="s">
        <v>55</v>
      </c>
      <c r="D3" s="996" t="s">
        <v>54</v>
      </c>
      <c r="E3" s="1004"/>
    </row>
    <row r="4" spans="1:5">
      <c r="A4" s="51" t="s">
        <v>44</v>
      </c>
      <c r="B4" s="62">
        <v>948706.33333333337</v>
      </c>
      <c r="C4" s="62">
        <v>868187.08333333337</v>
      </c>
      <c r="D4" s="62">
        <v>238309.66549548414</v>
      </c>
      <c r="E4" s="62">
        <v>139069.83229901004</v>
      </c>
    </row>
    <row r="5" spans="1:5">
      <c r="A5" s="51" t="s">
        <v>28</v>
      </c>
      <c r="B5" s="62">
        <v>249743.08333333331</v>
      </c>
      <c r="C5" s="62">
        <v>226071.91666666666</v>
      </c>
      <c r="D5" s="62">
        <v>164529.70643928574</v>
      </c>
      <c r="E5" s="62">
        <v>104900.80590136693</v>
      </c>
    </row>
    <row r="6" spans="1:5" s="61" customFormat="1">
      <c r="A6" s="47" t="s">
        <v>27</v>
      </c>
      <c r="B6" s="59">
        <v>1198449.4166666667</v>
      </c>
      <c r="C6" s="59">
        <v>1094259</v>
      </c>
      <c r="D6" s="59">
        <v>223066.86031369172</v>
      </c>
      <c r="E6" s="59">
        <v>132010.57366979239</v>
      </c>
    </row>
    <row r="7" spans="1:5">
      <c r="A7" s="51" t="s">
        <v>26</v>
      </c>
      <c r="B7" s="62">
        <v>122006</v>
      </c>
      <c r="C7" s="62">
        <v>114726.16666666666</v>
      </c>
      <c r="D7" s="62">
        <v>170691.77185675455</v>
      </c>
      <c r="E7" s="62">
        <v>107930.35299996949</v>
      </c>
    </row>
    <row r="8" spans="1:5">
      <c r="A8" s="51" t="s">
        <v>25</v>
      </c>
      <c r="B8" s="62">
        <v>91946.583333333343</v>
      </c>
      <c r="C8" s="62">
        <v>87191.666666666672</v>
      </c>
      <c r="D8" s="62">
        <v>172238.89515435343</v>
      </c>
      <c r="E8" s="62">
        <v>108437.76068049317</v>
      </c>
    </row>
    <row r="9" spans="1:5">
      <c r="A9" s="51" t="s">
        <v>24</v>
      </c>
      <c r="B9" s="62">
        <v>80277.666666666657</v>
      </c>
      <c r="C9" s="62">
        <v>75234.583333333328</v>
      </c>
      <c r="D9" s="62">
        <v>152067.9707359758</v>
      </c>
      <c r="E9" s="62">
        <v>99097.135071969344</v>
      </c>
    </row>
    <row r="10" spans="1:5" s="61" customFormat="1">
      <c r="A10" s="49" t="s">
        <v>23</v>
      </c>
      <c r="B10" s="59">
        <v>294230.25</v>
      </c>
      <c r="C10" s="59">
        <v>277152.41666666663</v>
      </c>
      <c r="D10" s="59">
        <v>166122.95851650822</v>
      </c>
      <c r="E10" s="59">
        <v>105692.15585046615</v>
      </c>
    </row>
    <row r="11" spans="1:5">
      <c r="A11" s="51" t="s">
        <v>22</v>
      </c>
      <c r="B11" s="62">
        <v>119898.25</v>
      </c>
      <c r="C11" s="62">
        <v>112322.5</v>
      </c>
      <c r="D11" s="62">
        <v>173504.20737904991</v>
      </c>
      <c r="E11" s="62">
        <v>109065.78675985073</v>
      </c>
    </row>
    <row r="12" spans="1:5">
      <c r="A12" s="51" t="s">
        <v>21</v>
      </c>
      <c r="B12" s="62">
        <v>67456.5</v>
      </c>
      <c r="C12" s="62">
        <v>62340.166666666672</v>
      </c>
      <c r="D12" s="62">
        <v>155716.853232667</v>
      </c>
      <c r="E12" s="62">
        <v>100740.80381562449</v>
      </c>
    </row>
    <row r="13" spans="1:5">
      <c r="A13" s="51" t="s">
        <v>20</v>
      </c>
      <c r="B13" s="62">
        <v>61670.25</v>
      </c>
      <c r="C13" s="62">
        <v>57412.5</v>
      </c>
      <c r="D13" s="62">
        <v>145195.24929240148</v>
      </c>
      <c r="E13" s="62">
        <v>95671.357863415338</v>
      </c>
    </row>
    <row r="14" spans="1:5" s="61" customFormat="1">
      <c r="A14" s="49" t="s">
        <v>19</v>
      </c>
      <c r="B14" s="59">
        <v>249025</v>
      </c>
      <c r="C14" s="59">
        <v>232075.16666666666</v>
      </c>
      <c r="D14" s="59">
        <v>161722.87498806062</v>
      </c>
      <c r="E14" s="59">
        <v>103515.91043419122</v>
      </c>
    </row>
    <row r="15" spans="1:5">
      <c r="A15" s="51" t="s">
        <v>18</v>
      </c>
      <c r="B15" s="62">
        <v>86758.916666666686</v>
      </c>
      <c r="C15" s="62">
        <v>76509.833333333343</v>
      </c>
      <c r="D15" s="62">
        <v>160645.78191474298</v>
      </c>
      <c r="E15" s="62">
        <v>102780.24720134013</v>
      </c>
    </row>
    <row r="16" spans="1:5" s="61" customFormat="1">
      <c r="A16" s="51" t="s">
        <v>17</v>
      </c>
      <c r="B16" s="62">
        <v>70123.5</v>
      </c>
      <c r="C16" s="62">
        <v>65718.25</v>
      </c>
      <c r="D16" s="62">
        <v>148110.23320513454</v>
      </c>
      <c r="E16" s="62">
        <v>97188.972114544536</v>
      </c>
    </row>
    <row r="17" spans="1:5">
      <c r="A17" s="51" t="s">
        <v>16</v>
      </c>
      <c r="B17" s="62">
        <v>45118.25</v>
      </c>
      <c r="C17" s="62">
        <v>41832.083333333336</v>
      </c>
      <c r="D17" s="62">
        <v>160322.0434873552</v>
      </c>
      <c r="E17" s="62">
        <v>102737.65949181748</v>
      </c>
    </row>
    <row r="18" spans="1:5" s="61" customFormat="1">
      <c r="A18" s="49" t="s">
        <v>15</v>
      </c>
      <c r="B18" s="59">
        <v>202000.66666666666</v>
      </c>
      <c r="C18" s="59">
        <v>184060.16666666666</v>
      </c>
      <c r="D18" s="59">
        <v>156096.41638920608</v>
      </c>
      <c r="E18" s="59">
        <v>100774.21649261429</v>
      </c>
    </row>
    <row r="19" spans="1:5">
      <c r="A19" s="47" t="s">
        <v>14</v>
      </c>
      <c r="B19" s="60">
        <f>+B10+B14+B18</f>
        <v>745255.91666666663</v>
      </c>
      <c r="C19" s="60">
        <f>+C10+C14+C18</f>
        <v>693287.74999999988</v>
      </c>
      <c r="D19" s="60">
        <v>161988</v>
      </c>
      <c r="E19" s="60">
        <v>103658</v>
      </c>
    </row>
    <row r="20" spans="1:5">
      <c r="A20" s="51" t="s">
        <v>13</v>
      </c>
      <c r="B20" s="62">
        <v>137276.83333333334</v>
      </c>
      <c r="C20" s="62">
        <v>126653.83333333334</v>
      </c>
      <c r="D20" s="62">
        <v>154144.46134674171</v>
      </c>
      <c r="E20" s="62">
        <v>99755.614055634578</v>
      </c>
    </row>
    <row r="21" spans="1:5">
      <c r="A21" s="51" t="s">
        <v>12</v>
      </c>
      <c r="B21" s="62">
        <v>64085.083333333336</v>
      </c>
      <c r="C21" s="62">
        <v>59237.916666666672</v>
      </c>
      <c r="D21" s="62">
        <v>165885.88530713014</v>
      </c>
      <c r="E21" s="62">
        <v>105169.0007104121</v>
      </c>
    </row>
    <row r="22" spans="1:5">
      <c r="A22" s="51" t="s">
        <v>11</v>
      </c>
      <c r="B22" s="62">
        <v>33903.75</v>
      </c>
      <c r="C22" s="62">
        <v>31280.25</v>
      </c>
      <c r="D22" s="62">
        <v>146618.14030684964</v>
      </c>
      <c r="E22" s="62">
        <v>96290.782522518202</v>
      </c>
    </row>
    <row r="23" spans="1:5" s="61" customFormat="1">
      <c r="A23" s="49" t="s">
        <v>10</v>
      </c>
      <c r="B23" s="59">
        <v>235265.66666666666</v>
      </c>
      <c r="C23" s="59">
        <v>217172</v>
      </c>
      <c r="D23" s="59">
        <v>156263.11518059418</v>
      </c>
      <c r="E23" s="59">
        <v>100733.1661847138</v>
      </c>
    </row>
    <row r="24" spans="1:5">
      <c r="A24" s="51" t="s">
        <v>9</v>
      </c>
      <c r="B24" s="62">
        <v>115886.75</v>
      </c>
      <c r="C24" s="62">
        <v>107248.58333333334</v>
      </c>
      <c r="D24" s="62">
        <v>153637.79008735935</v>
      </c>
      <c r="E24" s="62">
        <v>99509.886299974431</v>
      </c>
    </row>
    <row r="25" spans="1:5">
      <c r="A25" s="51" t="s">
        <v>8</v>
      </c>
      <c r="B25" s="62">
        <v>82181.25</v>
      </c>
      <c r="C25" s="62">
        <v>76183.5</v>
      </c>
      <c r="D25" s="62">
        <v>142484.78673203517</v>
      </c>
      <c r="E25" s="62">
        <v>94714.416507511472</v>
      </c>
    </row>
    <row r="26" spans="1:5" s="61" customFormat="1">
      <c r="A26" s="51" t="s">
        <v>7</v>
      </c>
      <c r="B26" s="62">
        <v>102066.25</v>
      </c>
      <c r="C26" s="62">
        <v>88644.5</v>
      </c>
      <c r="D26" s="62">
        <v>146210.73125424213</v>
      </c>
      <c r="E26" s="62">
        <v>95817.689384752201</v>
      </c>
    </row>
    <row r="27" spans="1:5" s="61" customFormat="1">
      <c r="A27" s="49" t="s">
        <v>6</v>
      </c>
      <c r="B27" s="59">
        <v>300134.25</v>
      </c>
      <c r="C27" s="59">
        <v>272076.58333333337</v>
      </c>
      <c r="D27" s="59">
        <v>148095.07586558809</v>
      </c>
      <c r="E27" s="59">
        <v>96964.174302639673</v>
      </c>
    </row>
    <row r="28" spans="1:5">
      <c r="A28" s="51" t="s">
        <v>5</v>
      </c>
      <c r="B28" s="62">
        <v>112160.58333333333</v>
      </c>
      <c r="C28" s="62">
        <v>102076.83333333333</v>
      </c>
      <c r="D28" s="62">
        <v>144234.90230398343</v>
      </c>
      <c r="E28" s="62">
        <v>95277.668292348404</v>
      </c>
    </row>
    <row r="29" spans="1:5">
      <c r="A29" s="51" t="s">
        <v>4</v>
      </c>
      <c r="B29" s="62">
        <v>73646.333333333343</v>
      </c>
      <c r="C29" s="62">
        <v>66103.333333333343</v>
      </c>
      <c r="D29" s="62">
        <v>143115.09757450456</v>
      </c>
      <c r="E29" s="62">
        <v>94629.088296102069</v>
      </c>
    </row>
    <row r="30" spans="1:5">
      <c r="A30" s="51" t="s">
        <v>3</v>
      </c>
      <c r="B30" s="62">
        <v>95759.75</v>
      </c>
      <c r="C30" s="62">
        <v>85395.5</v>
      </c>
      <c r="D30" s="62">
        <v>156349.13432206615</v>
      </c>
      <c r="E30" s="62">
        <v>100908.42218461941</v>
      </c>
    </row>
    <row r="31" spans="1:5" s="61" customFormat="1">
      <c r="A31" s="49" t="s">
        <v>2</v>
      </c>
      <c r="B31" s="59">
        <v>281566.66666666669</v>
      </c>
      <c r="C31" s="59">
        <v>253575.66666666669</v>
      </c>
      <c r="D31" s="59">
        <v>148022.63985634793</v>
      </c>
      <c r="E31" s="59">
        <v>97004.83616330169</v>
      </c>
    </row>
    <row r="32" spans="1:5">
      <c r="A32" s="47" t="s">
        <v>1</v>
      </c>
      <c r="B32" s="60">
        <f>+B23+B27+B31</f>
        <v>816966.58333333326</v>
      </c>
      <c r="C32" s="60">
        <f>+C23+C27+C31</f>
        <v>742824.25</v>
      </c>
      <c r="D32" s="60">
        <v>150458</v>
      </c>
      <c r="E32" s="60">
        <v>98080</v>
      </c>
    </row>
    <row r="33" spans="1:5">
      <c r="A33" s="45" t="s">
        <v>0</v>
      </c>
      <c r="B33" s="59">
        <v>2760671.916666667</v>
      </c>
      <c r="C33" s="59">
        <v>2530371</v>
      </c>
      <c r="D33" s="59">
        <v>185016.90447105715</v>
      </c>
      <c r="E33" s="59">
        <v>114281.56440959316</v>
      </c>
    </row>
  </sheetData>
  <mergeCells count="3">
    <mergeCell ref="A2:A3"/>
    <mergeCell ref="B2:C2"/>
    <mergeCell ref="D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4185E-B13E-49A2-A154-D331BB0F4320}">
  <sheetPr codeName="Munka50"/>
  <dimension ref="A1:H39"/>
  <sheetViews>
    <sheetView zoomScaleNormal="100" workbookViewId="0"/>
  </sheetViews>
  <sheetFormatPr defaultRowHeight="11.25"/>
  <cols>
    <col min="1" max="1" width="21.85546875" style="653" customWidth="1"/>
    <col min="2" max="2" width="9.5703125" style="653" customWidth="1"/>
    <col min="3" max="8" width="9.42578125" style="653" customWidth="1"/>
    <col min="9" max="16384" width="9.140625" style="653"/>
  </cols>
  <sheetData>
    <row r="1" spans="1:8" s="674" customFormat="1" ht="20.100000000000001" customHeight="1" thickBot="1">
      <c r="A1" s="676" t="s">
        <v>688</v>
      </c>
      <c r="B1" s="675"/>
      <c r="C1" s="675"/>
      <c r="D1" s="675"/>
      <c r="E1" s="675"/>
      <c r="F1" s="675"/>
      <c r="G1" s="675"/>
      <c r="H1" s="675"/>
    </row>
    <row r="2" spans="1:8" ht="35.25" customHeight="1">
      <c r="A2" s="1025" t="s">
        <v>37</v>
      </c>
      <c r="B2" s="1043" t="s">
        <v>0</v>
      </c>
      <c r="C2" s="993" t="s">
        <v>182</v>
      </c>
      <c r="D2" s="1091"/>
      <c r="E2" s="1092"/>
      <c r="F2" s="1095" t="s">
        <v>687</v>
      </c>
      <c r="G2" s="1096"/>
      <c r="H2" s="1096"/>
    </row>
    <row r="3" spans="1:8" ht="13.5" customHeight="1">
      <c r="A3" s="998"/>
      <c r="B3" s="1044"/>
      <c r="C3" s="673" t="s">
        <v>686</v>
      </c>
      <c r="D3" s="673" t="s">
        <v>685</v>
      </c>
      <c r="E3" s="1045" t="s">
        <v>684</v>
      </c>
      <c r="F3" s="1045" t="s">
        <v>683</v>
      </c>
      <c r="G3" s="1045" t="s">
        <v>682</v>
      </c>
      <c r="H3" s="1097" t="s">
        <v>681</v>
      </c>
    </row>
    <row r="4" spans="1:8" ht="11.45" customHeight="1">
      <c r="A4" s="1026"/>
      <c r="B4" s="1061"/>
      <c r="C4" s="1093" t="s">
        <v>680</v>
      </c>
      <c r="D4" s="1093"/>
      <c r="E4" s="1061"/>
      <c r="F4" s="1094"/>
      <c r="G4" s="1061" t="s">
        <v>679</v>
      </c>
      <c r="H4" s="1037" t="s">
        <v>678</v>
      </c>
    </row>
    <row r="5" spans="1:8" s="669" customFormat="1">
      <c r="A5" s="672" t="s">
        <v>44</v>
      </c>
      <c r="B5" s="656">
        <v>319</v>
      </c>
      <c r="C5" s="656">
        <v>58</v>
      </c>
      <c r="D5" s="656">
        <v>128</v>
      </c>
      <c r="E5" s="656">
        <v>132</v>
      </c>
      <c r="F5" s="671">
        <v>18.77340238492831</v>
      </c>
      <c r="G5" s="671">
        <v>25.292704990276505</v>
      </c>
      <c r="H5" s="671">
        <v>13.307576500983732</v>
      </c>
    </row>
    <row r="6" spans="1:8">
      <c r="A6" s="667" t="s">
        <v>28</v>
      </c>
      <c r="B6" s="655">
        <v>230</v>
      </c>
      <c r="C6" s="655">
        <v>46</v>
      </c>
      <c r="D6" s="655">
        <v>91</v>
      </c>
      <c r="E6" s="655">
        <v>93</v>
      </c>
      <c r="F6" s="654">
        <v>19.39643358618974</v>
      </c>
      <c r="G6" s="654">
        <v>31.030066732174582</v>
      </c>
      <c r="H6" s="654">
        <v>8.612697553750138</v>
      </c>
    </row>
    <row r="7" spans="1:8">
      <c r="A7" s="665" t="s">
        <v>27</v>
      </c>
      <c r="B7" s="664">
        <v>549</v>
      </c>
      <c r="C7" s="664">
        <v>104</v>
      </c>
      <c r="D7" s="664">
        <v>219</v>
      </c>
      <c r="E7" s="664">
        <v>225</v>
      </c>
      <c r="F7" s="660">
        <v>19.029479228318223</v>
      </c>
      <c r="G7" s="660">
        <v>27.725302460379019</v>
      </c>
      <c r="H7" s="660">
        <v>11.431124874647324</v>
      </c>
    </row>
    <row r="8" spans="1:8">
      <c r="A8" s="667" t="s">
        <v>26</v>
      </c>
      <c r="B8" s="655">
        <v>105</v>
      </c>
      <c r="C8" s="655">
        <v>18</v>
      </c>
      <c r="D8" s="655">
        <v>43</v>
      </c>
      <c r="E8" s="655">
        <v>44</v>
      </c>
      <c r="F8" s="654">
        <v>24.495994904833058</v>
      </c>
      <c r="G8" s="654">
        <v>40.007133802171957</v>
      </c>
      <c r="H8" s="654">
        <v>9.9467172442167744</v>
      </c>
    </row>
    <row r="9" spans="1:8">
      <c r="A9" s="667" t="s">
        <v>25</v>
      </c>
      <c r="B9" s="655">
        <v>67</v>
      </c>
      <c r="C9" s="655">
        <v>17</v>
      </c>
      <c r="D9" s="655">
        <v>37</v>
      </c>
      <c r="E9" s="655">
        <v>13</v>
      </c>
      <c r="F9" s="654">
        <v>21.280481510596569</v>
      </c>
      <c r="G9" s="654">
        <v>31.555799528635248</v>
      </c>
      <c r="H9" s="654">
        <v>11.675710221162532</v>
      </c>
    </row>
    <row r="10" spans="1:8">
      <c r="A10" s="667" t="s">
        <v>24</v>
      </c>
      <c r="B10" s="655">
        <v>81</v>
      </c>
      <c r="C10" s="655">
        <v>18</v>
      </c>
      <c r="D10" s="655">
        <v>43</v>
      </c>
      <c r="E10" s="655">
        <v>20</v>
      </c>
      <c r="F10" s="654">
        <v>22.334784634771125</v>
      </c>
      <c r="G10" s="654">
        <v>38.133724156575937</v>
      </c>
      <c r="H10" s="654">
        <v>7.4880124942837041</v>
      </c>
    </row>
    <row r="11" spans="1:8">
      <c r="A11" s="666" t="s">
        <v>23</v>
      </c>
      <c r="B11" s="664">
        <v>253</v>
      </c>
      <c r="C11" s="664">
        <v>53</v>
      </c>
      <c r="D11" s="664">
        <v>123</v>
      </c>
      <c r="E11" s="664">
        <v>77</v>
      </c>
      <c r="F11" s="660">
        <v>22.872186065685664</v>
      </c>
      <c r="G11" s="660">
        <v>36.990539389319821</v>
      </c>
      <c r="H11" s="660">
        <v>9.6343332603459615</v>
      </c>
    </row>
    <row r="12" spans="1:8">
      <c r="A12" s="667" t="s">
        <v>22</v>
      </c>
      <c r="B12" s="655">
        <v>69</v>
      </c>
      <c r="C12" s="655">
        <v>14</v>
      </c>
      <c r="D12" s="655">
        <v>35</v>
      </c>
      <c r="E12" s="655">
        <v>20</v>
      </c>
      <c r="F12" s="654">
        <v>15.557166386149163</v>
      </c>
      <c r="G12" s="654">
        <v>25.187976939007779</v>
      </c>
      <c r="H12" s="654">
        <v>6.546287709344826</v>
      </c>
    </row>
    <row r="13" spans="1:8">
      <c r="A13" s="667" t="s">
        <v>21</v>
      </c>
      <c r="B13" s="655">
        <v>44</v>
      </c>
      <c r="C13" s="655">
        <v>10</v>
      </c>
      <c r="D13" s="655">
        <v>18</v>
      </c>
      <c r="E13" s="655">
        <v>15</v>
      </c>
      <c r="F13" s="654">
        <v>16.757819046023062</v>
      </c>
      <c r="G13" s="654">
        <v>28.537568519891082</v>
      </c>
      <c r="H13" s="654">
        <v>5.864479215919129</v>
      </c>
    </row>
    <row r="14" spans="1:8">
      <c r="A14" s="667" t="s">
        <v>20</v>
      </c>
      <c r="B14" s="655">
        <v>55</v>
      </c>
      <c r="C14" s="655">
        <v>8</v>
      </c>
      <c r="D14" s="655">
        <v>31</v>
      </c>
      <c r="E14" s="655">
        <v>16</v>
      </c>
      <c r="F14" s="654">
        <v>18.799530353550804</v>
      </c>
      <c r="G14" s="654">
        <v>32.996789986191565</v>
      </c>
      <c r="H14" s="654">
        <v>5.8764764647117591</v>
      </c>
    </row>
    <row r="15" spans="1:8">
      <c r="A15" s="666" t="s">
        <v>19</v>
      </c>
      <c r="B15" s="664">
        <v>168</v>
      </c>
      <c r="C15" s="664">
        <v>32</v>
      </c>
      <c r="D15" s="664">
        <v>84</v>
      </c>
      <c r="E15" s="664">
        <v>51</v>
      </c>
      <c r="F15" s="660">
        <v>16.822710659390175</v>
      </c>
      <c r="G15" s="660">
        <v>28.336580233151714</v>
      </c>
      <c r="H15" s="660">
        <v>6.1692098591685056</v>
      </c>
    </row>
    <row r="16" spans="1:8">
      <c r="A16" s="667" t="s">
        <v>18</v>
      </c>
      <c r="B16" s="655">
        <v>111</v>
      </c>
      <c r="C16" s="655">
        <v>23</v>
      </c>
      <c r="D16" s="655">
        <v>54</v>
      </c>
      <c r="E16" s="655">
        <v>34</v>
      </c>
      <c r="F16" s="654">
        <v>27.929868352188091</v>
      </c>
      <c r="G16" s="654">
        <v>48.262292299777783</v>
      </c>
      <c r="H16" s="654">
        <v>9.5752880964806035</v>
      </c>
    </row>
    <row r="17" spans="1:8">
      <c r="A17" s="667" t="s">
        <v>17</v>
      </c>
      <c r="B17" s="655">
        <v>76</v>
      </c>
      <c r="C17" s="655">
        <v>12</v>
      </c>
      <c r="D17" s="655">
        <v>43</v>
      </c>
      <c r="E17" s="655">
        <v>21</v>
      </c>
      <c r="F17" s="654">
        <v>23.258660790794469</v>
      </c>
      <c r="G17" s="654">
        <v>41.778880454554219</v>
      </c>
      <c r="H17" s="654">
        <v>6.4260218835254319</v>
      </c>
    </row>
    <row r="18" spans="1:8">
      <c r="A18" s="667" t="s">
        <v>16</v>
      </c>
      <c r="B18" s="655">
        <v>65</v>
      </c>
      <c r="C18" s="655">
        <v>14</v>
      </c>
      <c r="D18" s="655">
        <v>28</v>
      </c>
      <c r="E18" s="655">
        <v>23</v>
      </c>
      <c r="F18" s="654">
        <v>27.117399566538797</v>
      </c>
      <c r="G18" s="654">
        <v>47.10069081013188</v>
      </c>
      <c r="H18" s="654">
        <v>8.7964462357207687</v>
      </c>
    </row>
    <row r="19" spans="1:8">
      <c r="A19" s="666" t="s">
        <v>15</v>
      </c>
      <c r="B19" s="664">
        <v>252</v>
      </c>
      <c r="C19" s="664">
        <v>49</v>
      </c>
      <c r="D19" s="664">
        <v>125</v>
      </c>
      <c r="E19" s="664">
        <v>78</v>
      </c>
      <c r="F19" s="660">
        <v>26.14426550954084</v>
      </c>
      <c r="G19" s="660">
        <v>45.773373846401995</v>
      </c>
      <c r="H19" s="660">
        <v>8.3151768806405855</v>
      </c>
    </row>
    <row r="20" spans="1:8">
      <c r="A20" s="665" t="s">
        <v>14</v>
      </c>
      <c r="B20" s="664">
        <v>673</v>
      </c>
      <c r="C20" s="664">
        <v>134</v>
      </c>
      <c r="D20" s="664">
        <v>332</v>
      </c>
      <c r="E20" s="664">
        <v>206</v>
      </c>
      <c r="F20" s="660">
        <v>21.931257402410385</v>
      </c>
      <c r="G20" s="660">
        <v>36.906402243149415</v>
      </c>
      <c r="H20" s="660">
        <v>8.0893947094731509</v>
      </c>
    </row>
    <row r="21" spans="1:8">
      <c r="A21" s="667" t="s">
        <v>13</v>
      </c>
      <c r="B21" s="655">
        <v>175</v>
      </c>
      <c r="C21" s="655">
        <v>45</v>
      </c>
      <c r="D21" s="655">
        <v>78</v>
      </c>
      <c r="E21" s="655">
        <v>52</v>
      </c>
      <c r="F21" s="654">
        <v>24.499767252211104</v>
      </c>
      <c r="G21" s="654">
        <v>41.46894167437469</v>
      </c>
      <c r="H21" s="654">
        <v>9.0841324252763318</v>
      </c>
    </row>
    <row r="22" spans="1:8">
      <c r="A22" s="667" t="s">
        <v>12</v>
      </c>
      <c r="B22" s="655">
        <v>61</v>
      </c>
      <c r="C22" s="655">
        <v>13</v>
      </c>
      <c r="D22" s="655">
        <v>28</v>
      </c>
      <c r="E22" s="655">
        <v>20</v>
      </c>
      <c r="F22" s="654">
        <v>19.172321453827706</v>
      </c>
      <c r="G22" s="654">
        <v>30.048177244181506</v>
      </c>
      <c r="H22" s="654">
        <v>9.500764514644537</v>
      </c>
    </row>
    <row r="23" spans="1:8">
      <c r="A23" s="667" t="s">
        <v>11</v>
      </c>
      <c r="B23" s="655">
        <v>38</v>
      </c>
      <c r="C23" s="655">
        <v>7</v>
      </c>
      <c r="D23" s="655">
        <v>18</v>
      </c>
      <c r="E23" s="655">
        <v>13</v>
      </c>
      <c r="F23" s="654">
        <v>17.957902895002977</v>
      </c>
      <c r="G23" s="654">
        <v>30.680614799932702</v>
      </c>
      <c r="H23" s="654">
        <v>6.3311174422285541</v>
      </c>
    </row>
    <row r="24" spans="1:8">
      <c r="A24" s="666" t="s">
        <v>10</v>
      </c>
      <c r="B24" s="664">
        <v>274</v>
      </c>
      <c r="C24" s="664">
        <v>65</v>
      </c>
      <c r="D24" s="664">
        <v>124</v>
      </c>
      <c r="E24" s="664">
        <v>85</v>
      </c>
      <c r="F24" s="660">
        <v>22.024563819187975</v>
      </c>
      <c r="G24" s="660">
        <v>36.728987464752016</v>
      </c>
      <c r="H24" s="660">
        <v>8.7255827196722855</v>
      </c>
    </row>
    <row r="25" spans="1:8">
      <c r="A25" s="667" t="s">
        <v>9</v>
      </c>
      <c r="B25" s="655">
        <v>212</v>
      </c>
      <c r="C25" s="655">
        <v>35</v>
      </c>
      <c r="D25" s="655">
        <v>93</v>
      </c>
      <c r="E25" s="655">
        <v>84</v>
      </c>
      <c r="F25" s="654">
        <v>38.918970519797732</v>
      </c>
      <c r="G25" s="654">
        <v>61.387943024315383</v>
      </c>
      <c r="H25" s="654">
        <v>18.304445164106394</v>
      </c>
    </row>
    <row r="26" spans="1:8">
      <c r="A26" s="670" t="s">
        <v>8</v>
      </c>
      <c r="B26" s="669">
        <v>123</v>
      </c>
      <c r="C26" s="669">
        <v>16</v>
      </c>
      <c r="D26" s="669">
        <v>51</v>
      </c>
      <c r="E26" s="669">
        <v>56</v>
      </c>
      <c r="F26" s="668">
        <v>30.641910660146333</v>
      </c>
      <c r="G26" s="668">
        <v>48.19664230058639</v>
      </c>
      <c r="H26" s="668">
        <v>14.391836950081915</v>
      </c>
    </row>
    <row r="27" spans="1:8">
      <c r="A27" s="667" t="s">
        <v>7</v>
      </c>
      <c r="B27" s="655">
        <v>168</v>
      </c>
      <c r="C27" s="655">
        <v>32</v>
      </c>
      <c r="D27" s="655">
        <v>87</v>
      </c>
      <c r="E27" s="655">
        <v>49</v>
      </c>
      <c r="F27" s="654">
        <v>29.291971210176865</v>
      </c>
      <c r="G27" s="654">
        <v>47.710705590347139</v>
      </c>
      <c r="H27" s="654">
        <v>12.376051337198898</v>
      </c>
    </row>
    <row r="28" spans="1:8">
      <c r="A28" s="666" t="s">
        <v>6</v>
      </c>
      <c r="B28" s="664">
        <v>503</v>
      </c>
      <c r="C28" s="664">
        <v>83</v>
      </c>
      <c r="D28" s="664">
        <v>231</v>
      </c>
      <c r="E28" s="664">
        <v>189</v>
      </c>
      <c r="F28" s="660">
        <v>33.099323964404078</v>
      </c>
      <c r="G28" s="660">
        <v>52.735046901918992</v>
      </c>
      <c r="H28" s="660">
        <v>15.03474415666456</v>
      </c>
    </row>
    <row r="29" spans="1:8">
      <c r="A29" s="667" t="s">
        <v>5</v>
      </c>
      <c r="B29" s="655">
        <v>165</v>
      </c>
      <c r="C29" s="655">
        <v>32</v>
      </c>
      <c r="D29" s="655">
        <v>74</v>
      </c>
      <c r="E29" s="655">
        <v>59</v>
      </c>
      <c r="F29" s="654">
        <v>30.841121495327101</v>
      </c>
      <c r="G29" s="654">
        <v>54.692003360213732</v>
      </c>
      <c r="H29" s="654">
        <v>9.2576273057277998</v>
      </c>
    </row>
    <row r="30" spans="1:8">
      <c r="A30" s="667" t="s">
        <v>4</v>
      </c>
      <c r="B30" s="655">
        <v>128</v>
      </c>
      <c r="C30" s="655">
        <v>28</v>
      </c>
      <c r="D30" s="655">
        <v>46</v>
      </c>
      <c r="E30" s="655">
        <v>54</v>
      </c>
      <c r="F30" s="654">
        <v>33.735390665048421</v>
      </c>
      <c r="G30" s="654">
        <v>55.624550804215353</v>
      </c>
      <c r="H30" s="654">
        <v>13.646771022345325</v>
      </c>
    </row>
    <row r="31" spans="1:8">
      <c r="A31" s="667" t="s">
        <v>3</v>
      </c>
      <c r="B31" s="655">
        <v>137</v>
      </c>
      <c r="C31" s="655">
        <v>21</v>
      </c>
      <c r="D31" s="655">
        <v>53</v>
      </c>
      <c r="E31" s="655">
        <v>63</v>
      </c>
      <c r="F31" s="654">
        <v>32.315512625458489</v>
      </c>
      <c r="G31" s="654">
        <v>50.930734201485976</v>
      </c>
      <c r="H31" s="654">
        <v>15.647843056604955</v>
      </c>
    </row>
    <row r="32" spans="1:8">
      <c r="A32" s="666" t="s">
        <v>2</v>
      </c>
      <c r="B32" s="664">
        <v>430</v>
      </c>
      <c r="C32" s="664">
        <v>81</v>
      </c>
      <c r="D32" s="664">
        <v>173</v>
      </c>
      <c r="E32" s="664">
        <v>176</v>
      </c>
      <c r="F32" s="660">
        <v>32.128670093475748</v>
      </c>
      <c r="G32" s="660">
        <v>53.773838555842246</v>
      </c>
      <c r="H32" s="660">
        <v>12.528982169692251</v>
      </c>
    </row>
    <row r="33" spans="1:8">
      <c r="A33" s="665" t="s">
        <v>1</v>
      </c>
      <c r="B33" s="661">
        <v>1207</v>
      </c>
      <c r="C33" s="664">
        <v>229</v>
      </c>
      <c r="D33" s="664">
        <v>528</v>
      </c>
      <c r="E33" s="664">
        <v>450</v>
      </c>
      <c r="F33" s="660">
        <v>29.423935652509901</v>
      </c>
      <c r="G33" s="660">
        <v>48.235799915037475</v>
      </c>
      <c r="H33" s="660">
        <v>12.295522892726686</v>
      </c>
    </row>
    <row r="34" spans="1:8">
      <c r="A34" s="663" t="s">
        <v>169</v>
      </c>
      <c r="B34" s="655">
        <v>10</v>
      </c>
      <c r="C34" s="655">
        <v>6</v>
      </c>
      <c r="D34" s="655">
        <v>3</v>
      </c>
      <c r="E34" s="655">
        <v>1</v>
      </c>
      <c r="F34" s="654" t="s">
        <v>676</v>
      </c>
      <c r="G34" s="654" t="s">
        <v>676</v>
      </c>
      <c r="H34" s="654" t="s">
        <v>676</v>
      </c>
    </row>
    <row r="35" spans="1:8">
      <c r="A35" s="663" t="s">
        <v>677</v>
      </c>
      <c r="B35" s="655">
        <v>11</v>
      </c>
      <c r="C35" s="655">
        <v>3</v>
      </c>
      <c r="D35" s="655">
        <v>7</v>
      </c>
      <c r="E35" s="655">
        <v>1</v>
      </c>
      <c r="F35" s="654" t="s">
        <v>676</v>
      </c>
      <c r="G35" s="654" t="s">
        <v>676</v>
      </c>
      <c r="H35" s="654" t="s">
        <v>676</v>
      </c>
    </row>
    <row r="36" spans="1:8" ht="13.5" customHeight="1">
      <c r="A36" s="662" t="s">
        <v>675</v>
      </c>
      <c r="B36" s="661">
        <v>2450</v>
      </c>
      <c r="C36" s="661">
        <v>476</v>
      </c>
      <c r="D36" s="661">
        <v>1089</v>
      </c>
      <c r="E36" s="661">
        <v>883</v>
      </c>
      <c r="F36" s="660">
        <v>24.364098278010172</v>
      </c>
      <c r="G36" s="660">
        <v>39.356390019940015</v>
      </c>
      <c r="H36" s="660">
        <v>10.81140544578634</v>
      </c>
    </row>
    <row r="37" spans="1:8">
      <c r="A37" s="659" t="s">
        <v>262</v>
      </c>
      <c r="B37" s="655"/>
      <c r="C37" s="655"/>
      <c r="D37" s="655"/>
      <c r="E37" s="655"/>
      <c r="F37" s="658"/>
      <c r="G37" s="658"/>
      <c r="H37" s="658"/>
    </row>
    <row r="38" spans="1:8">
      <c r="A38" s="657" t="s">
        <v>674</v>
      </c>
      <c r="B38" s="656">
        <v>1249</v>
      </c>
      <c r="C38" s="656">
        <v>243</v>
      </c>
      <c r="D38" s="655">
        <v>560</v>
      </c>
      <c r="E38" s="655">
        <v>445</v>
      </c>
      <c r="F38" s="654">
        <v>24.788730158100098</v>
      </c>
      <c r="G38" s="654">
        <v>40.511715442352248</v>
      </c>
      <c r="H38" s="654">
        <v>10.690545229099513</v>
      </c>
    </row>
    <row r="39" spans="1:8">
      <c r="A39" s="657" t="s">
        <v>34</v>
      </c>
      <c r="B39" s="656">
        <v>861</v>
      </c>
      <c r="C39" s="655">
        <v>166</v>
      </c>
      <c r="D39" s="655">
        <v>391</v>
      </c>
      <c r="E39" s="655">
        <v>304</v>
      </c>
      <c r="F39" s="654">
        <v>25.949460938375911</v>
      </c>
      <c r="G39" s="654">
        <v>43.218391373139184</v>
      </c>
      <c r="H39" s="654">
        <v>9.5259319977819867</v>
      </c>
    </row>
  </sheetData>
  <mergeCells count="9">
    <mergeCell ref="A2:A4"/>
    <mergeCell ref="E3:E4"/>
    <mergeCell ref="C2:E2"/>
    <mergeCell ref="C4:D4"/>
    <mergeCell ref="F3:F4"/>
    <mergeCell ref="F2:H2"/>
    <mergeCell ref="G3:G4"/>
    <mergeCell ref="H3:H4"/>
    <mergeCell ref="B2:B4"/>
  </mergeCells>
  <pageMargins left="0.74803149606299213" right="0.74803149606299213" top="0.62992125984251968" bottom="0.86614173228346458" header="0.51181102362204722" footer="0.59055118110236227"/>
  <pageSetup paperSize="9" orientation="portrait" horizontalDpi="2438" r:id="rId1"/>
  <headerFooter alignWithMargins="0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EDA49-4AFC-49C4-BACB-630F71524BE8}">
  <sheetPr codeName="Munka51"/>
  <dimension ref="A1:G35"/>
  <sheetViews>
    <sheetView zoomScaleNormal="100" workbookViewId="0"/>
  </sheetViews>
  <sheetFormatPr defaultRowHeight="15"/>
  <cols>
    <col min="1" max="1" width="23.42578125" style="677" customWidth="1"/>
    <col min="2" max="2" width="12.7109375" style="677" customWidth="1"/>
    <col min="3" max="3" width="19.85546875" style="677" customWidth="1"/>
    <col min="4" max="4" width="13.28515625" style="677" customWidth="1"/>
    <col min="5" max="5" width="14.5703125" style="677" customWidth="1"/>
    <col min="6" max="6" width="11" style="677" customWidth="1"/>
    <col min="7" max="7" width="12.5703125" style="677" customWidth="1"/>
    <col min="8" max="16384" width="9.140625" style="677"/>
  </cols>
  <sheetData>
    <row r="1" spans="1:7" s="684" customFormat="1" ht="12.75" customHeight="1">
      <c r="A1" s="709" t="s">
        <v>701</v>
      </c>
      <c r="B1" s="708"/>
      <c r="C1" s="708"/>
      <c r="D1" s="708"/>
      <c r="E1" s="708"/>
      <c r="F1" s="708"/>
      <c r="G1" s="708"/>
    </row>
    <row r="2" spans="1:7" s="706" customFormat="1" ht="23.1" customHeight="1">
      <c r="A2" s="1085" t="s">
        <v>37</v>
      </c>
      <c r="B2" s="1012" t="s">
        <v>700</v>
      </c>
      <c r="C2" s="1012"/>
      <c r="D2" s="1012" t="s">
        <v>699</v>
      </c>
      <c r="E2" s="1012"/>
      <c r="F2" s="1013" t="s">
        <v>698</v>
      </c>
      <c r="G2" s="992"/>
    </row>
    <row r="3" spans="1:7" s="706" customFormat="1" ht="36" customHeight="1">
      <c r="A3" s="1012"/>
      <c r="B3" s="707" t="s">
        <v>694</v>
      </c>
      <c r="C3" s="707" t="s">
        <v>697</v>
      </c>
      <c r="D3" s="707" t="s">
        <v>696</v>
      </c>
      <c r="E3" s="707" t="s">
        <v>695</v>
      </c>
      <c r="F3" s="707" t="s">
        <v>87</v>
      </c>
      <c r="G3" s="707" t="s">
        <v>694</v>
      </c>
    </row>
    <row r="4" spans="1:7" ht="10.5" customHeight="1">
      <c r="A4" s="688" t="s">
        <v>693</v>
      </c>
      <c r="B4" s="698">
        <v>28.5</v>
      </c>
      <c r="C4" s="705">
        <v>81261</v>
      </c>
      <c r="D4" s="685">
        <v>85467</v>
      </c>
      <c r="E4" s="685">
        <v>49491</v>
      </c>
      <c r="F4" s="685">
        <v>7840</v>
      </c>
      <c r="G4" s="689">
        <v>39</v>
      </c>
    </row>
    <row r="5" spans="1:7" ht="10.5" customHeight="1">
      <c r="A5" s="704" t="s">
        <v>27</v>
      </c>
      <c r="B5" s="699">
        <v>28.5</v>
      </c>
      <c r="C5" s="703">
        <v>81261</v>
      </c>
      <c r="D5" s="680">
        <v>85467</v>
      </c>
      <c r="E5" s="680">
        <v>49491</v>
      </c>
      <c r="F5" s="680">
        <v>7840</v>
      </c>
      <c r="G5" s="679">
        <v>39</v>
      </c>
    </row>
    <row r="6" spans="1:7" ht="10.5" customHeight="1">
      <c r="A6" s="688" t="s">
        <v>26</v>
      </c>
      <c r="B6" s="698">
        <v>27.6</v>
      </c>
      <c r="C6" s="702">
        <v>72417</v>
      </c>
      <c r="D6" s="685">
        <v>11611</v>
      </c>
      <c r="E6" s="685">
        <v>6424</v>
      </c>
      <c r="F6" s="685">
        <v>1213</v>
      </c>
      <c r="G6" s="689">
        <v>31.6</v>
      </c>
    </row>
    <row r="7" spans="1:7" ht="10.5" customHeight="1">
      <c r="A7" s="688" t="s">
        <v>25</v>
      </c>
      <c r="B7" s="698">
        <v>29.7</v>
      </c>
      <c r="C7" s="697">
        <v>73670</v>
      </c>
      <c r="D7" s="685">
        <v>8032</v>
      </c>
      <c r="E7" s="685">
        <v>4424</v>
      </c>
      <c r="F7" s="685">
        <v>1219</v>
      </c>
      <c r="G7" s="689">
        <v>31.5</v>
      </c>
    </row>
    <row r="8" spans="1:7" ht="10.5" customHeight="1">
      <c r="A8" s="688" t="s">
        <v>24</v>
      </c>
      <c r="B8" s="698">
        <v>29</v>
      </c>
      <c r="C8" s="697">
        <v>71484</v>
      </c>
      <c r="D8" s="685">
        <v>10712</v>
      </c>
      <c r="E8" s="685">
        <v>5541</v>
      </c>
      <c r="F8" s="685">
        <v>1065</v>
      </c>
      <c r="G8" s="689">
        <v>32.700000000000003</v>
      </c>
    </row>
    <row r="9" spans="1:7" ht="10.5" customHeight="1">
      <c r="A9" s="694" t="s">
        <v>23</v>
      </c>
      <c r="B9" s="699">
        <v>28.7</v>
      </c>
      <c r="C9" s="693">
        <v>72478</v>
      </c>
      <c r="D9" s="680">
        <v>30355</v>
      </c>
      <c r="E9" s="680">
        <v>16389</v>
      </c>
      <c r="F9" s="680">
        <v>3497</v>
      </c>
      <c r="G9" s="679">
        <v>31.9</v>
      </c>
    </row>
    <row r="10" spans="1:7" ht="10.5" customHeight="1">
      <c r="A10" s="688" t="s">
        <v>22</v>
      </c>
      <c r="B10" s="698">
        <v>28</v>
      </c>
      <c r="C10" s="702">
        <v>71108</v>
      </c>
      <c r="D10" s="685">
        <v>11617</v>
      </c>
      <c r="E10" s="685">
        <v>6635</v>
      </c>
      <c r="F10" s="685">
        <v>1668</v>
      </c>
      <c r="G10" s="689">
        <v>35</v>
      </c>
    </row>
    <row r="11" spans="1:7" ht="10.5" customHeight="1">
      <c r="A11" s="688" t="s">
        <v>21</v>
      </c>
      <c r="B11" s="698">
        <v>29.2</v>
      </c>
      <c r="C11" s="697">
        <v>67990</v>
      </c>
      <c r="D11" s="685">
        <v>7615</v>
      </c>
      <c r="E11" s="685">
        <v>4159</v>
      </c>
      <c r="F11" s="685">
        <v>832</v>
      </c>
      <c r="G11" s="689">
        <v>34.799999999999997</v>
      </c>
    </row>
    <row r="12" spans="1:7" ht="10.5" customHeight="1">
      <c r="A12" s="688" t="s">
        <v>20</v>
      </c>
      <c r="B12" s="698">
        <v>28.5</v>
      </c>
      <c r="C12" s="697">
        <v>67891</v>
      </c>
      <c r="D12" s="685">
        <v>8867</v>
      </c>
      <c r="E12" s="685">
        <v>4760</v>
      </c>
      <c r="F12" s="685">
        <v>1017</v>
      </c>
      <c r="G12" s="689">
        <v>33.700000000000003</v>
      </c>
    </row>
    <row r="13" spans="1:7" ht="10.5" customHeight="1">
      <c r="A13" s="694" t="s">
        <v>19</v>
      </c>
      <c r="B13" s="699">
        <v>28.5</v>
      </c>
      <c r="C13" s="693">
        <v>69324</v>
      </c>
      <c r="D13" s="680">
        <v>28099</v>
      </c>
      <c r="E13" s="680">
        <v>15554</v>
      </c>
      <c r="F13" s="680">
        <v>3517</v>
      </c>
      <c r="G13" s="679">
        <v>34.6</v>
      </c>
    </row>
    <row r="14" spans="1:7" ht="10.5" customHeight="1">
      <c r="A14" s="688" t="s">
        <v>18</v>
      </c>
      <c r="B14" s="698">
        <v>32.9</v>
      </c>
      <c r="C14" s="702">
        <v>68194</v>
      </c>
      <c r="D14" s="685">
        <v>9979</v>
      </c>
      <c r="E14" s="685">
        <v>5512</v>
      </c>
      <c r="F14" s="685">
        <v>1733</v>
      </c>
      <c r="G14" s="689">
        <v>30.7</v>
      </c>
    </row>
    <row r="15" spans="1:7" ht="10.5" customHeight="1">
      <c r="A15" s="688" t="s">
        <v>17</v>
      </c>
      <c r="B15" s="701">
        <v>31.2</v>
      </c>
      <c r="C15" s="697">
        <v>64213</v>
      </c>
      <c r="D15" s="685">
        <v>8605</v>
      </c>
      <c r="E15" s="685">
        <v>4805</v>
      </c>
      <c r="F15" s="685">
        <v>1063</v>
      </c>
      <c r="G15" s="689">
        <v>33.1</v>
      </c>
    </row>
    <row r="16" spans="1:7" ht="10.5" customHeight="1">
      <c r="A16" s="688" t="s">
        <v>16</v>
      </c>
      <c r="B16" s="698">
        <v>33.6</v>
      </c>
      <c r="C16" s="697">
        <v>64469</v>
      </c>
      <c r="D16" s="685">
        <v>6868</v>
      </c>
      <c r="E16" s="685">
        <v>4032</v>
      </c>
      <c r="F16" s="685">
        <v>1272</v>
      </c>
      <c r="G16" s="689">
        <v>33.799999999999997</v>
      </c>
    </row>
    <row r="17" spans="1:7" ht="10.5" customHeight="1">
      <c r="A17" s="694" t="s">
        <v>15</v>
      </c>
      <c r="B17" s="699">
        <v>32.5</v>
      </c>
      <c r="C17" s="693">
        <v>65947</v>
      </c>
      <c r="D17" s="680">
        <v>25452</v>
      </c>
      <c r="E17" s="680">
        <v>14349</v>
      </c>
      <c r="F17" s="680">
        <v>4068</v>
      </c>
      <c r="G17" s="679">
        <v>32.200000000000003</v>
      </c>
    </row>
    <row r="18" spans="1:7" ht="10.5" customHeight="1">
      <c r="A18" s="700" t="s">
        <v>14</v>
      </c>
      <c r="B18" s="699">
        <v>29.739990768016018</v>
      </c>
      <c r="C18" s="681">
        <v>69263.660001643613</v>
      </c>
      <c r="D18" s="680">
        <v>83906</v>
      </c>
      <c r="E18" s="680">
        <v>46292</v>
      </c>
      <c r="F18" s="680">
        <v>11082</v>
      </c>
      <c r="G18" s="679">
        <v>32.825185031916526</v>
      </c>
    </row>
    <row r="19" spans="1:7" ht="10.5" customHeight="1">
      <c r="A19" s="688" t="s">
        <v>13</v>
      </c>
      <c r="B19" s="698">
        <v>30.7</v>
      </c>
      <c r="C19" s="697">
        <v>65956</v>
      </c>
      <c r="D19" s="685">
        <v>17249</v>
      </c>
      <c r="E19" s="685">
        <v>9265</v>
      </c>
      <c r="F19" s="685">
        <v>2205</v>
      </c>
      <c r="G19" s="689">
        <v>29.7</v>
      </c>
    </row>
    <row r="20" spans="1:7" ht="10.5" customHeight="1">
      <c r="A20" s="688" t="s">
        <v>12</v>
      </c>
      <c r="B20" s="698">
        <v>32.700000000000003</v>
      </c>
      <c r="C20" s="697">
        <v>67926</v>
      </c>
      <c r="D20" s="685">
        <v>8285</v>
      </c>
      <c r="E20" s="685">
        <v>4674</v>
      </c>
      <c r="F20" s="685">
        <v>1517</v>
      </c>
      <c r="G20" s="689">
        <v>36.6</v>
      </c>
    </row>
    <row r="21" spans="1:7" ht="10.5" customHeight="1">
      <c r="A21" s="688" t="s">
        <v>11</v>
      </c>
      <c r="B21" s="698">
        <v>32.200000000000003</v>
      </c>
      <c r="C21" s="697">
        <v>67241</v>
      </c>
      <c r="D21" s="685">
        <v>5833</v>
      </c>
      <c r="E21" s="685">
        <v>3078</v>
      </c>
      <c r="F21" s="685">
        <v>760</v>
      </c>
      <c r="G21" s="689">
        <v>31.2</v>
      </c>
    </row>
    <row r="22" spans="1:7" ht="10.5" customHeight="1">
      <c r="A22" s="694" t="s">
        <v>10</v>
      </c>
      <c r="B22" s="699">
        <v>31.4</v>
      </c>
      <c r="C22" s="693">
        <v>66704</v>
      </c>
      <c r="D22" s="680">
        <v>31367</v>
      </c>
      <c r="E22" s="680">
        <v>17017</v>
      </c>
      <c r="F22" s="680">
        <v>4482</v>
      </c>
      <c r="G22" s="679">
        <v>32</v>
      </c>
    </row>
    <row r="23" spans="1:7" ht="10.5" customHeight="1">
      <c r="A23" s="688" t="s">
        <v>9</v>
      </c>
      <c r="B23" s="698">
        <v>28.9</v>
      </c>
      <c r="C23" s="697">
        <v>62878</v>
      </c>
      <c r="D23" s="685">
        <v>12095</v>
      </c>
      <c r="E23" s="685">
        <v>6667</v>
      </c>
      <c r="F23" s="685">
        <v>1524</v>
      </c>
      <c r="G23" s="689">
        <v>25.9</v>
      </c>
    </row>
    <row r="24" spans="1:7" ht="10.5" customHeight="1">
      <c r="A24" s="688" t="s">
        <v>8</v>
      </c>
      <c r="B24" s="696">
        <v>32.9</v>
      </c>
      <c r="C24" s="695">
        <v>62395</v>
      </c>
      <c r="D24" s="685">
        <v>9780</v>
      </c>
      <c r="E24" s="685">
        <v>5480</v>
      </c>
      <c r="F24" s="685">
        <v>1368</v>
      </c>
      <c r="G24" s="689">
        <v>33</v>
      </c>
    </row>
    <row r="25" spans="1:7" ht="10.5" customHeight="1">
      <c r="A25" s="688" t="s">
        <v>7</v>
      </c>
      <c r="B25" s="696">
        <v>30.7</v>
      </c>
      <c r="C25" s="695">
        <v>56629</v>
      </c>
      <c r="D25" s="685">
        <v>11295</v>
      </c>
      <c r="E25" s="685">
        <v>5955</v>
      </c>
      <c r="F25" s="685">
        <v>2153</v>
      </c>
      <c r="G25" s="689">
        <v>26.5</v>
      </c>
    </row>
    <row r="26" spans="1:7" ht="10.5" customHeight="1">
      <c r="A26" s="694" t="s">
        <v>6</v>
      </c>
      <c r="B26" s="691">
        <v>30.7</v>
      </c>
      <c r="C26" s="693">
        <v>60381</v>
      </c>
      <c r="D26" s="680">
        <v>33170</v>
      </c>
      <c r="E26" s="680">
        <v>18102</v>
      </c>
      <c r="F26" s="680">
        <v>5045</v>
      </c>
      <c r="G26" s="679">
        <v>27.8</v>
      </c>
    </row>
    <row r="27" spans="1:7" ht="10.5" customHeight="1">
      <c r="A27" s="688" t="s">
        <v>5</v>
      </c>
      <c r="B27" s="696">
        <v>31.4</v>
      </c>
      <c r="C27" s="695">
        <v>61974</v>
      </c>
      <c r="D27" s="685">
        <v>13731</v>
      </c>
      <c r="E27" s="685">
        <v>7464</v>
      </c>
      <c r="F27" s="685">
        <v>1924</v>
      </c>
      <c r="G27" s="689">
        <v>32.299999999999997</v>
      </c>
    </row>
    <row r="28" spans="1:7" ht="10.5" customHeight="1">
      <c r="A28" s="688" t="s">
        <v>4</v>
      </c>
      <c r="B28" s="696">
        <v>35.9</v>
      </c>
      <c r="C28" s="695">
        <v>60836</v>
      </c>
      <c r="D28" s="685">
        <v>10048</v>
      </c>
      <c r="E28" s="685">
        <v>5371</v>
      </c>
      <c r="F28" s="685">
        <v>1667</v>
      </c>
      <c r="G28" s="689">
        <v>30.4</v>
      </c>
    </row>
    <row r="29" spans="1:7" ht="10.5" customHeight="1">
      <c r="A29" s="688" t="s">
        <v>3</v>
      </c>
      <c r="B29" s="696">
        <v>32.799999999999997</v>
      </c>
      <c r="C29" s="695">
        <v>64442</v>
      </c>
      <c r="D29" s="685">
        <v>10913</v>
      </c>
      <c r="E29" s="685">
        <v>5995</v>
      </c>
      <c r="F29" s="685">
        <v>1868</v>
      </c>
      <c r="G29" s="689">
        <v>36.799999999999997</v>
      </c>
    </row>
    <row r="30" spans="1:7" ht="10.5" customHeight="1">
      <c r="A30" s="694" t="s">
        <v>2</v>
      </c>
      <c r="B30" s="691">
        <v>33.1</v>
      </c>
      <c r="C30" s="693">
        <v>62403</v>
      </c>
      <c r="D30" s="680">
        <v>34692</v>
      </c>
      <c r="E30" s="680">
        <v>18830</v>
      </c>
      <c r="F30" s="680">
        <v>5459</v>
      </c>
      <c r="G30" s="679">
        <v>33.1</v>
      </c>
    </row>
    <row r="31" spans="1:7" s="678" customFormat="1" ht="10.5" customHeight="1">
      <c r="A31" s="692" t="s">
        <v>1</v>
      </c>
      <c r="B31" s="691">
        <v>31.55767073104585</v>
      </c>
      <c r="C31" s="681">
        <v>62969.78721665348</v>
      </c>
      <c r="D31" s="680">
        <v>64537</v>
      </c>
      <c r="E31" s="680">
        <v>53949</v>
      </c>
      <c r="F31" s="680">
        <v>14986</v>
      </c>
      <c r="G31" s="679">
        <v>30.806119336828964</v>
      </c>
    </row>
    <row r="32" spans="1:7" s="678" customFormat="1" ht="10.5" customHeight="1">
      <c r="A32" s="690" t="s">
        <v>692</v>
      </c>
      <c r="B32" s="687" t="s">
        <v>689</v>
      </c>
      <c r="C32" s="687" t="s">
        <v>689</v>
      </c>
      <c r="D32" s="685">
        <v>7340</v>
      </c>
      <c r="E32" s="685">
        <v>4508</v>
      </c>
      <c r="F32" s="685">
        <v>478</v>
      </c>
      <c r="G32" s="689">
        <v>72</v>
      </c>
    </row>
    <row r="33" spans="1:7" ht="10.5" customHeight="1">
      <c r="A33" s="688" t="s">
        <v>691</v>
      </c>
      <c r="B33" s="687" t="s">
        <v>689</v>
      </c>
      <c r="C33" s="687" t="s">
        <v>689</v>
      </c>
      <c r="D33" s="685">
        <v>48686</v>
      </c>
      <c r="E33" s="685">
        <v>48686</v>
      </c>
      <c r="F33" s="687" t="s">
        <v>198</v>
      </c>
      <c r="G33" s="685" t="s">
        <v>198</v>
      </c>
    </row>
    <row r="34" spans="1:7" s="684" customFormat="1" ht="10.5" customHeight="1">
      <c r="A34" s="688" t="s">
        <v>690</v>
      </c>
      <c r="B34" s="687" t="s">
        <v>689</v>
      </c>
      <c r="C34" s="686">
        <v>35280</v>
      </c>
      <c r="D34" s="685" t="s">
        <v>198</v>
      </c>
      <c r="E34" s="685" t="s">
        <v>198</v>
      </c>
      <c r="F34" s="685" t="s">
        <v>198</v>
      </c>
      <c r="G34" s="685" t="s">
        <v>198</v>
      </c>
    </row>
    <row r="35" spans="1:7" s="678" customFormat="1" ht="10.5" customHeight="1">
      <c r="A35" s="683" t="s">
        <v>0</v>
      </c>
      <c r="B35" s="682">
        <v>30.4</v>
      </c>
      <c r="C35" s="681">
        <v>69598</v>
      </c>
      <c r="D35" s="680">
        <v>324628</v>
      </c>
      <c r="E35" s="680">
        <v>202926</v>
      </c>
      <c r="F35" s="680">
        <v>34386</v>
      </c>
      <c r="G35" s="679">
        <v>33.299999999999997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headerFooter alignWithMargins="0"/>
  <legacy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9A5D0-BD89-4763-9FEB-1605201ABBA6}">
  <sheetPr codeName="Munka52"/>
  <dimension ref="A1:F33"/>
  <sheetViews>
    <sheetView zoomScaleNormal="100" workbookViewId="0"/>
  </sheetViews>
  <sheetFormatPr defaultRowHeight="11.25"/>
  <cols>
    <col min="1" max="1" width="21.140625" style="710" customWidth="1"/>
    <col min="2" max="2" width="14" style="710" customWidth="1"/>
    <col min="3" max="3" width="20.85546875" style="710" customWidth="1"/>
    <col min="4" max="4" width="20.140625" style="710" customWidth="1"/>
    <col min="5" max="6" width="14" style="710" customWidth="1"/>
    <col min="7" max="16384" width="9.140625" style="710"/>
  </cols>
  <sheetData>
    <row r="1" spans="1:6" s="727" customFormat="1" ht="12.75" customHeight="1">
      <c r="A1" s="729" t="s">
        <v>706</v>
      </c>
      <c r="B1" s="728"/>
      <c r="C1" s="728"/>
      <c r="D1" s="728"/>
      <c r="E1" s="728"/>
      <c r="F1" s="728"/>
    </row>
    <row r="2" spans="1:6" ht="11.45" customHeight="1">
      <c r="A2" s="1062" t="s">
        <v>37</v>
      </c>
      <c r="B2" s="1062" t="s">
        <v>97</v>
      </c>
      <c r="C2" s="1062"/>
      <c r="D2" s="1062" t="s">
        <v>705</v>
      </c>
      <c r="E2" s="1062"/>
      <c r="F2" s="1062" t="s">
        <v>704</v>
      </c>
    </row>
    <row r="3" spans="1:6" ht="31.5" customHeight="1">
      <c r="A3" s="1062"/>
      <c r="B3" s="725" t="s">
        <v>87</v>
      </c>
      <c r="C3" s="726" t="s">
        <v>703</v>
      </c>
      <c r="D3" s="726" t="s">
        <v>702</v>
      </c>
      <c r="E3" s="725" t="s">
        <v>87</v>
      </c>
      <c r="F3" s="1062"/>
    </row>
    <row r="4" spans="1:6" ht="10.5" customHeight="1">
      <c r="A4" s="722" t="s">
        <v>44</v>
      </c>
      <c r="B4" s="720">
        <v>2316</v>
      </c>
      <c r="C4" s="721">
        <v>8.887558569241218</v>
      </c>
      <c r="D4" s="720">
        <v>2201</v>
      </c>
      <c r="E4" s="720">
        <v>677</v>
      </c>
      <c r="F4" s="719">
        <f t="shared" ref="F4:F33" si="0">(E4/B4)*100</f>
        <v>29.231433506044908</v>
      </c>
    </row>
    <row r="5" spans="1:6" ht="10.5" customHeight="1">
      <c r="A5" s="724" t="s">
        <v>28</v>
      </c>
      <c r="B5" s="720">
        <v>1616</v>
      </c>
      <c r="C5" s="721">
        <v>6.5295303667608113</v>
      </c>
      <c r="D5" s="720">
        <v>1541</v>
      </c>
      <c r="E5" s="720">
        <v>1276</v>
      </c>
      <c r="F5" s="719">
        <f t="shared" si="0"/>
        <v>78.960396039603964</v>
      </c>
    </row>
    <row r="6" spans="1:6" ht="10.5" customHeight="1">
      <c r="A6" s="717" t="s">
        <v>27</v>
      </c>
      <c r="B6" s="712">
        <v>3932</v>
      </c>
      <c r="C6" s="713">
        <v>7.7389387498031814</v>
      </c>
      <c r="D6" s="712">
        <v>3742</v>
      </c>
      <c r="E6" s="712">
        <v>1953</v>
      </c>
      <c r="F6" s="711">
        <f t="shared" si="0"/>
        <v>49.669379450661239</v>
      </c>
    </row>
    <row r="7" spans="1:6" ht="10.5" customHeight="1">
      <c r="A7" s="722" t="s">
        <v>26</v>
      </c>
      <c r="B7" s="720">
        <v>671</v>
      </c>
      <c r="C7" s="721">
        <v>8.2144824631205235</v>
      </c>
      <c r="D7" s="720">
        <v>627</v>
      </c>
      <c r="E7" s="720">
        <v>353</v>
      </c>
      <c r="F7" s="719">
        <f t="shared" si="0"/>
        <v>52.608047690014899</v>
      </c>
    </row>
    <row r="8" spans="1:6" ht="10.5" customHeight="1">
      <c r="A8" s="722" t="s">
        <v>25</v>
      </c>
      <c r="B8" s="720">
        <v>413</v>
      </c>
      <c r="C8" s="721">
        <v>6.9905213270142177</v>
      </c>
      <c r="D8" s="720">
        <v>389</v>
      </c>
      <c r="E8" s="720">
        <v>120</v>
      </c>
      <c r="F8" s="719">
        <f t="shared" si="0"/>
        <v>29.055690072639223</v>
      </c>
    </row>
    <row r="9" spans="1:6" ht="10.5" customHeight="1">
      <c r="A9" s="722" t="s">
        <v>24</v>
      </c>
      <c r="B9" s="720">
        <v>396</v>
      </c>
      <c r="C9" s="721">
        <v>6.0590296372232508</v>
      </c>
      <c r="D9" s="720">
        <v>359</v>
      </c>
      <c r="E9" s="720">
        <v>252</v>
      </c>
      <c r="F9" s="719">
        <f t="shared" si="0"/>
        <v>63.636363636363633</v>
      </c>
    </row>
    <row r="10" spans="1:6" ht="10.5" customHeight="1">
      <c r="A10" s="718" t="s">
        <v>23</v>
      </c>
      <c r="B10" s="712">
        <v>1480</v>
      </c>
      <c r="C10" s="713">
        <v>7.1802136598713382</v>
      </c>
      <c r="D10" s="712">
        <v>1375</v>
      </c>
      <c r="E10" s="712">
        <v>725</v>
      </c>
      <c r="F10" s="711">
        <f t="shared" si="0"/>
        <v>48.986486486486484</v>
      </c>
    </row>
    <row r="11" spans="1:6" ht="10.5" customHeight="1">
      <c r="A11" s="722" t="s">
        <v>22</v>
      </c>
      <c r="B11" s="720">
        <v>432</v>
      </c>
      <c r="C11" s="721">
        <v>5.3054958550813627</v>
      </c>
      <c r="D11" s="720">
        <v>414</v>
      </c>
      <c r="E11" s="720">
        <v>117</v>
      </c>
      <c r="F11" s="719">
        <f t="shared" si="0"/>
        <v>27.083333333333332</v>
      </c>
    </row>
    <row r="12" spans="1:6" ht="10.5" customHeight="1">
      <c r="A12" s="722" t="s">
        <v>21</v>
      </c>
      <c r="B12" s="720">
        <v>322</v>
      </c>
      <c r="C12" s="721">
        <v>6.9219028783937748</v>
      </c>
      <c r="D12" s="720">
        <v>309</v>
      </c>
      <c r="E12" s="720">
        <v>124</v>
      </c>
      <c r="F12" s="719">
        <f t="shared" si="0"/>
        <v>38.509316770186338</v>
      </c>
    </row>
    <row r="13" spans="1:6" ht="10.5" customHeight="1">
      <c r="A13" s="722" t="s">
        <v>20</v>
      </c>
      <c r="B13" s="720">
        <v>380</v>
      </c>
      <c r="C13" s="721">
        <v>7.682665480570944</v>
      </c>
      <c r="D13" s="720">
        <v>374</v>
      </c>
      <c r="E13" s="720">
        <v>139</v>
      </c>
      <c r="F13" s="719">
        <f t="shared" si="0"/>
        <v>36.578947368421055</v>
      </c>
    </row>
    <row r="14" spans="1:6" ht="10.5" customHeight="1">
      <c r="A14" s="718" t="s">
        <v>19</v>
      </c>
      <c r="B14" s="712">
        <v>1134</v>
      </c>
      <c r="C14" s="713">
        <v>6.3921175157548218</v>
      </c>
      <c r="D14" s="712">
        <v>1097</v>
      </c>
      <c r="E14" s="712">
        <v>380</v>
      </c>
      <c r="F14" s="711">
        <f t="shared" si="0"/>
        <v>33.509700176366842</v>
      </c>
    </row>
    <row r="15" spans="1:6" ht="10.5" customHeight="1">
      <c r="A15" s="722" t="s">
        <v>18</v>
      </c>
      <c r="B15" s="720">
        <v>757</v>
      </c>
      <c r="C15" s="721">
        <v>10.464473320431296</v>
      </c>
      <c r="D15" s="720">
        <v>720</v>
      </c>
      <c r="E15" s="720">
        <v>496</v>
      </c>
      <c r="F15" s="719">
        <f t="shared" si="0"/>
        <v>65.521796565389707</v>
      </c>
    </row>
    <row r="16" spans="1:6" ht="10.5" customHeight="1">
      <c r="A16" s="722" t="s">
        <v>17</v>
      </c>
      <c r="B16" s="720">
        <v>931</v>
      </c>
      <c r="C16" s="721">
        <v>15.352902374670185</v>
      </c>
      <c r="D16" s="720">
        <v>900</v>
      </c>
      <c r="E16" s="720">
        <v>493</v>
      </c>
      <c r="F16" s="719">
        <f t="shared" si="0"/>
        <v>52.953813104189038</v>
      </c>
    </row>
    <row r="17" spans="1:6" ht="10.5" customHeight="1">
      <c r="A17" s="722" t="s">
        <v>16</v>
      </c>
      <c r="B17" s="720">
        <v>477</v>
      </c>
      <c r="C17" s="721">
        <v>10.843866509047922</v>
      </c>
      <c r="D17" s="720">
        <v>455</v>
      </c>
      <c r="E17" s="720">
        <v>263</v>
      </c>
      <c r="F17" s="719">
        <f t="shared" si="0"/>
        <v>55.136268343815509</v>
      </c>
    </row>
    <row r="18" spans="1:6" ht="10.5" customHeight="1">
      <c r="A18" s="718" t="s">
        <v>15</v>
      </c>
      <c r="B18" s="712">
        <v>2165</v>
      </c>
      <c r="C18" s="713">
        <v>12.233850187604538</v>
      </c>
      <c r="D18" s="712">
        <v>2075</v>
      </c>
      <c r="E18" s="712">
        <v>1252</v>
      </c>
      <c r="F18" s="711">
        <f t="shared" si="0"/>
        <v>57.829099307159346</v>
      </c>
    </row>
    <row r="19" spans="1:6" ht="10.5" customHeight="1">
      <c r="A19" s="723" t="s">
        <v>14</v>
      </c>
      <c r="B19" s="712">
        <v>4779</v>
      </c>
      <c r="C19" s="713">
        <v>8</v>
      </c>
      <c r="D19" s="712">
        <v>4547</v>
      </c>
      <c r="E19" s="712">
        <f>E10+E14+E18</f>
        <v>2357</v>
      </c>
      <c r="F19" s="711">
        <f t="shared" si="0"/>
        <v>49.319941410336895</v>
      </c>
    </row>
    <row r="20" spans="1:6" ht="10.5" customHeight="1">
      <c r="A20" s="722" t="s">
        <v>13</v>
      </c>
      <c r="B20" s="720">
        <v>1752</v>
      </c>
      <c r="C20" s="721">
        <v>11.76170464157682</v>
      </c>
      <c r="D20" s="720">
        <v>1690</v>
      </c>
      <c r="E20" s="720">
        <v>1068</v>
      </c>
      <c r="F20" s="719">
        <f t="shared" si="0"/>
        <v>60.958904109589042</v>
      </c>
    </row>
    <row r="21" spans="1:6" ht="10.5" customHeight="1">
      <c r="A21" s="722" t="s">
        <v>12</v>
      </c>
      <c r="B21" s="720">
        <v>437</v>
      </c>
      <c r="C21" s="721">
        <v>7.3423166101011459</v>
      </c>
      <c r="D21" s="720">
        <v>403</v>
      </c>
      <c r="E21" s="720">
        <v>222</v>
      </c>
      <c r="F21" s="719">
        <f t="shared" si="0"/>
        <v>50.800915331807786</v>
      </c>
    </row>
    <row r="22" spans="1:6" ht="10.5" customHeight="1">
      <c r="A22" s="722" t="s">
        <v>11</v>
      </c>
      <c r="B22" s="720">
        <v>275</v>
      </c>
      <c r="C22" s="721">
        <v>6.9430418097354067</v>
      </c>
      <c r="D22" s="720">
        <v>263</v>
      </c>
      <c r="E22" s="720">
        <v>103</v>
      </c>
      <c r="F22" s="719">
        <f t="shared" si="0"/>
        <v>37.45454545454546</v>
      </c>
    </row>
    <row r="23" spans="1:6" ht="10.5" customHeight="1">
      <c r="A23" s="718" t="s">
        <v>10</v>
      </c>
      <c r="B23" s="712">
        <v>2464</v>
      </c>
      <c r="C23" s="713">
        <v>9.9321197658857496</v>
      </c>
      <c r="D23" s="712">
        <v>2356</v>
      </c>
      <c r="E23" s="712">
        <v>1393</v>
      </c>
      <c r="F23" s="711">
        <f t="shared" si="0"/>
        <v>56.534090909090907</v>
      </c>
    </row>
    <row r="24" spans="1:6" ht="10.5" customHeight="1">
      <c r="A24" s="722" t="s">
        <v>9</v>
      </c>
      <c r="B24" s="720">
        <v>1308</v>
      </c>
      <c r="C24" s="721">
        <v>11.657130634725416</v>
      </c>
      <c r="D24" s="720">
        <v>1224</v>
      </c>
      <c r="E24" s="720">
        <v>636</v>
      </c>
      <c r="F24" s="719">
        <f t="shared" si="0"/>
        <v>48.623853211009177</v>
      </c>
    </row>
    <row r="25" spans="1:6" ht="10.5" customHeight="1">
      <c r="A25" s="722" t="s">
        <v>8</v>
      </c>
      <c r="B25" s="720">
        <v>718</v>
      </c>
      <c r="C25" s="721">
        <v>9.2443574656555381</v>
      </c>
      <c r="D25" s="720">
        <v>701</v>
      </c>
      <c r="E25" s="720">
        <v>425</v>
      </c>
      <c r="F25" s="719">
        <f t="shared" si="0"/>
        <v>59.192200557103071</v>
      </c>
    </row>
    <row r="26" spans="1:6" ht="10.5" customHeight="1">
      <c r="A26" s="722" t="s">
        <v>7</v>
      </c>
      <c r="B26" s="720">
        <v>1849</v>
      </c>
      <c r="C26" s="721">
        <v>14.400423679312143</v>
      </c>
      <c r="D26" s="720">
        <v>1732</v>
      </c>
      <c r="E26" s="720">
        <v>1094</v>
      </c>
      <c r="F26" s="719">
        <f t="shared" si="0"/>
        <v>59.167117360735531</v>
      </c>
    </row>
    <row r="27" spans="1:6" ht="10.5" customHeight="1">
      <c r="A27" s="718" t="s">
        <v>6</v>
      </c>
      <c r="B27" s="712">
        <v>3875</v>
      </c>
      <c r="C27" s="713">
        <v>12.175044144353608</v>
      </c>
      <c r="D27" s="712">
        <v>3657</v>
      </c>
      <c r="E27" s="712">
        <v>2155</v>
      </c>
      <c r="F27" s="711">
        <f t="shared" si="0"/>
        <v>55.612903225806456</v>
      </c>
    </row>
    <row r="28" spans="1:6" ht="10.5" customHeight="1">
      <c r="A28" s="722" t="s">
        <v>5</v>
      </c>
      <c r="B28" s="720">
        <v>971</v>
      </c>
      <c r="C28" s="721">
        <v>9.6052071895618791</v>
      </c>
      <c r="D28" s="720">
        <v>917</v>
      </c>
      <c r="E28" s="720">
        <v>735</v>
      </c>
      <c r="F28" s="719">
        <f t="shared" si="0"/>
        <v>75.695159629248195</v>
      </c>
    </row>
    <row r="29" spans="1:6" ht="10.5" customHeight="1">
      <c r="A29" s="722" t="s">
        <v>4</v>
      </c>
      <c r="B29" s="720">
        <v>501</v>
      </c>
      <c r="C29" s="721">
        <v>7.3283112703868936</v>
      </c>
      <c r="D29" s="720">
        <v>484</v>
      </c>
      <c r="E29" s="720">
        <v>269</v>
      </c>
      <c r="F29" s="719">
        <f t="shared" si="0"/>
        <v>53.69261477045908</v>
      </c>
    </row>
    <row r="30" spans="1:6" ht="10.5" customHeight="1">
      <c r="A30" s="722" t="s">
        <v>3</v>
      </c>
      <c r="B30" s="720">
        <v>623</v>
      </c>
      <c r="C30" s="721">
        <v>8.1481578362259501</v>
      </c>
      <c r="D30" s="720">
        <v>566</v>
      </c>
      <c r="E30" s="720">
        <v>398</v>
      </c>
      <c r="F30" s="719">
        <f t="shared" si="0"/>
        <v>63.884430176565012</v>
      </c>
    </row>
    <row r="31" spans="1:6" ht="10.5" customHeight="1">
      <c r="A31" s="718" t="s">
        <v>2</v>
      </c>
      <c r="B31" s="712">
        <v>2095</v>
      </c>
      <c r="C31" s="713">
        <v>8.5192037899274133</v>
      </c>
      <c r="D31" s="712">
        <v>1967</v>
      </c>
      <c r="E31" s="712">
        <v>1402</v>
      </c>
      <c r="F31" s="711">
        <f t="shared" si="0"/>
        <v>66.921241050119335</v>
      </c>
    </row>
    <row r="32" spans="1:6" ht="10.5" customHeight="1">
      <c r="A32" s="717" t="s">
        <v>1</v>
      </c>
      <c r="B32" s="712">
        <v>8434</v>
      </c>
      <c r="C32" s="716">
        <v>10.383208601049155</v>
      </c>
      <c r="D32" s="712">
        <v>7980</v>
      </c>
      <c r="E32" s="712">
        <v>4950</v>
      </c>
      <c r="F32" s="711">
        <f t="shared" si="0"/>
        <v>58.691012568176426</v>
      </c>
    </row>
    <row r="33" spans="1:6" ht="10.5" customHeight="1">
      <c r="A33" s="715" t="s">
        <v>0</v>
      </c>
      <c r="B33" s="714">
        <v>17145</v>
      </c>
      <c r="C33" s="713">
        <v>9.1155643010151266</v>
      </c>
      <c r="D33" s="712">
        <v>16269</v>
      </c>
      <c r="E33" s="712">
        <v>9260</v>
      </c>
      <c r="F33" s="711">
        <f t="shared" si="0"/>
        <v>54.009915427238262</v>
      </c>
    </row>
  </sheetData>
  <mergeCells count="4">
    <mergeCell ref="A2:A3"/>
    <mergeCell ref="B2:C2"/>
    <mergeCell ref="D2:E2"/>
    <mergeCell ref="F2:F3"/>
  </mergeCells>
  <pageMargins left="0.75" right="0.75" top="1" bottom="1" header="0.5" footer="0.5"/>
  <headerFooter alignWithMargins="0"/>
  <legacy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BD5DE-58C5-4D99-A346-E44D61D59C6F}">
  <sheetPr codeName="Munka53"/>
  <dimension ref="A1:F32"/>
  <sheetViews>
    <sheetView zoomScaleNormal="100" workbookViewId="0"/>
  </sheetViews>
  <sheetFormatPr defaultRowHeight="11.25"/>
  <cols>
    <col min="1" max="1" width="20" style="730" customWidth="1"/>
    <col min="2" max="6" width="15.7109375" style="730" customWidth="1"/>
    <col min="7" max="16384" width="9.140625" style="730"/>
  </cols>
  <sheetData>
    <row r="1" spans="1:6" s="742" customFormat="1" ht="12.75" customHeight="1">
      <c r="A1" s="744" t="s">
        <v>712</v>
      </c>
      <c r="B1" s="743"/>
      <c r="C1" s="743"/>
      <c r="D1" s="743"/>
      <c r="E1" s="743"/>
      <c r="F1" s="743"/>
    </row>
    <row r="2" spans="1:6" s="739" customFormat="1" ht="25.5" customHeight="1">
      <c r="A2" s="741" t="s">
        <v>37</v>
      </c>
      <c r="B2" s="740" t="s">
        <v>711</v>
      </c>
      <c r="C2" s="740" t="s">
        <v>710</v>
      </c>
      <c r="D2" s="740" t="s">
        <v>709</v>
      </c>
      <c r="E2" s="740" t="s">
        <v>708</v>
      </c>
      <c r="F2" s="740" t="s">
        <v>707</v>
      </c>
    </row>
    <row r="3" spans="1:6">
      <c r="A3" s="736" t="s">
        <v>44</v>
      </c>
      <c r="B3" s="735">
        <v>77.389550707074036</v>
      </c>
      <c r="C3" s="735">
        <v>27.768362395046221</v>
      </c>
      <c r="D3" s="735">
        <v>44.410581702252898</v>
      </c>
      <c r="E3" s="735">
        <v>27.227916162690764</v>
      </c>
      <c r="F3" s="735">
        <v>64.835924635947777</v>
      </c>
    </row>
    <row r="4" spans="1:6">
      <c r="A4" s="738" t="s">
        <v>28</v>
      </c>
      <c r="B4" s="735">
        <v>45.354889457917025</v>
      </c>
      <c r="C4" s="735">
        <v>20.108450067781291</v>
      </c>
      <c r="D4" s="735">
        <v>15.581329182775184</v>
      </c>
      <c r="E4" s="735">
        <v>5.0543087144985019</v>
      </c>
      <c r="F4" s="735">
        <v>64.291811015715226</v>
      </c>
    </row>
    <row r="5" spans="1:6">
      <c r="A5" s="733" t="s">
        <v>27</v>
      </c>
      <c r="B5" s="731">
        <v>64.176615813871933</v>
      </c>
      <c r="C5" s="731">
        <v>24.608974440836125</v>
      </c>
      <c r="D5" s="731">
        <v>32.519741540190459</v>
      </c>
      <c r="E5" s="731">
        <v>18.082246436962194</v>
      </c>
      <c r="F5" s="731">
        <v>64.611500916192469</v>
      </c>
    </row>
    <row r="6" spans="1:6">
      <c r="A6" s="736" t="s">
        <v>26</v>
      </c>
      <c r="B6" s="735">
        <v>73.966568044575936</v>
      </c>
      <c r="C6" s="735">
        <v>42.233277022297308</v>
      </c>
      <c r="D6" s="735">
        <v>23.123302502263332</v>
      </c>
      <c r="E6" s="735">
        <v>9.6133205155726458</v>
      </c>
      <c r="F6" s="735">
        <v>59.336587551216603</v>
      </c>
    </row>
    <row r="7" spans="1:6">
      <c r="A7" s="736" t="s">
        <v>25</v>
      </c>
      <c r="B7" s="735">
        <v>72.143880959418269</v>
      </c>
      <c r="C7" s="735">
        <v>30.700876214448481</v>
      </c>
      <c r="D7" s="735">
        <v>42.460010996380099</v>
      </c>
      <c r="E7" s="735">
        <v>11.250631656226462</v>
      </c>
      <c r="F7" s="735">
        <v>70.36412001945024</v>
      </c>
    </row>
    <row r="8" spans="1:6">
      <c r="A8" s="736" t="s">
        <v>24</v>
      </c>
      <c r="B8" s="735">
        <v>104.52961672473869</v>
      </c>
      <c r="C8" s="735">
        <v>42.44787345832642</v>
      </c>
      <c r="D8" s="735">
        <v>31.386538355179468</v>
      </c>
      <c r="E8" s="735">
        <v>9.0979481223383658</v>
      </c>
      <c r="F8" s="735">
        <v>65.151263757535531</v>
      </c>
    </row>
    <row r="9" spans="1:6">
      <c r="A9" s="734" t="s">
        <v>23</v>
      </c>
      <c r="B9" s="731">
        <v>83.450921897358995</v>
      </c>
      <c r="C9" s="731">
        <v>39.01918918649833</v>
      </c>
      <c r="D9" s="731">
        <v>31.334825554084254</v>
      </c>
      <c r="E9" s="731">
        <v>9.9109283598273432</v>
      </c>
      <c r="F9" s="731">
        <v>64.380304496303083</v>
      </c>
    </row>
    <row r="10" spans="1:6">
      <c r="A10" s="736" t="s">
        <v>22</v>
      </c>
      <c r="B10" s="735">
        <v>76.195362569309424</v>
      </c>
      <c r="C10" s="735">
        <v>30.041585655649168</v>
      </c>
      <c r="D10" s="735">
        <v>26.396089868222081</v>
      </c>
      <c r="E10" s="735">
        <v>10.486426153956938</v>
      </c>
      <c r="F10" s="735">
        <v>63.79617627997407</v>
      </c>
    </row>
    <row r="11" spans="1:6">
      <c r="A11" s="736" t="s">
        <v>21</v>
      </c>
      <c r="B11" s="735">
        <v>143.61704158822653</v>
      </c>
      <c r="C11" s="735">
        <v>50.634458161656042</v>
      </c>
      <c r="D11" s="735">
        <v>45.021135876766579</v>
      </c>
      <c r="E11" s="735">
        <v>8.5918198238104146</v>
      </c>
      <c r="F11" s="735">
        <v>65.450574124493556</v>
      </c>
    </row>
    <row r="12" spans="1:6">
      <c r="A12" s="736" t="s">
        <v>20</v>
      </c>
      <c r="B12" s="735">
        <v>134.73762162384546</v>
      </c>
      <c r="C12" s="735">
        <v>69.734433176310858</v>
      </c>
      <c r="D12" s="735">
        <v>44.363990427800516</v>
      </c>
      <c r="E12" s="735">
        <v>9.7710488963857411</v>
      </c>
      <c r="F12" s="735">
        <v>76.214181391808779</v>
      </c>
    </row>
    <row r="13" spans="1:6">
      <c r="A13" s="734" t="s">
        <v>19</v>
      </c>
      <c r="B13" s="731">
        <v>110.99876846179977</v>
      </c>
      <c r="C13" s="731">
        <v>47.04696379237609</v>
      </c>
      <c r="D13" s="731">
        <v>36.53529925175787</v>
      </c>
      <c r="E13" s="731">
        <v>9.7801569033778613</v>
      </c>
      <c r="F13" s="731">
        <v>67.859859169748859</v>
      </c>
    </row>
    <row r="14" spans="1:6">
      <c r="A14" s="736" t="s">
        <v>18</v>
      </c>
      <c r="B14" s="735">
        <v>105.68964256630184</v>
      </c>
      <c r="C14" s="735">
        <v>51.079965610526607</v>
      </c>
      <c r="D14" s="735">
        <v>45.861035264337559</v>
      </c>
      <c r="E14" s="735">
        <v>7.3619693772328576</v>
      </c>
      <c r="F14" s="735">
        <v>97.520882024440724</v>
      </c>
    </row>
    <row r="15" spans="1:6">
      <c r="A15" s="736" t="s">
        <v>17</v>
      </c>
      <c r="B15" s="735">
        <v>154.01939549079452</v>
      </c>
      <c r="C15" s="735">
        <v>69.748695480949095</v>
      </c>
      <c r="D15" s="735">
        <v>50.919316727380128</v>
      </c>
      <c r="E15" s="735">
        <v>5.5072856158314467</v>
      </c>
      <c r="F15" s="735">
        <v>76.578960322930001</v>
      </c>
    </row>
    <row r="16" spans="1:6">
      <c r="A16" s="736" t="s">
        <v>16</v>
      </c>
      <c r="B16" s="735">
        <v>92.227940158788087</v>
      </c>
      <c r="C16" s="735">
        <v>72.557679160847371</v>
      </c>
      <c r="D16" s="735">
        <v>45.925236231865824</v>
      </c>
      <c r="E16" s="735">
        <v>4.2779672106395559</v>
      </c>
      <c r="F16" s="735">
        <v>91.221359638637594</v>
      </c>
    </row>
    <row r="17" spans="1:6">
      <c r="A17" s="734" t="s">
        <v>15</v>
      </c>
      <c r="B17" s="731">
        <v>118.70786844539251</v>
      </c>
      <c r="C17" s="731">
        <v>62.73383273199957</v>
      </c>
      <c r="D17" s="731">
        <v>47.589387639466388</v>
      </c>
      <c r="E17" s="731">
        <v>5.9682029147328155</v>
      </c>
      <c r="F17" s="731">
        <v>88.866853871728424</v>
      </c>
    </row>
    <row r="18" spans="1:6">
      <c r="A18" s="737" t="s">
        <v>14</v>
      </c>
      <c r="B18" s="731">
        <v>103.47817796914526</v>
      </c>
      <c r="C18" s="731">
        <v>49.068389496380519</v>
      </c>
      <c r="D18" s="731">
        <v>38.124398439632394</v>
      </c>
      <c r="E18" s="731">
        <v>8.6324320865280519</v>
      </c>
      <c r="F18" s="731">
        <v>73.189572648902924</v>
      </c>
    </row>
    <row r="19" spans="1:6">
      <c r="A19" s="736" t="s">
        <v>13</v>
      </c>
      <c r="B19" s="735">
        <v>171.93370103461783</v>
      </c>
      <c r="C19" s="735">
        <v>60.566432837209042</v>
      </c>
      <c r="D19" s="735">
        <v>54.788806624259834</v>
      </c>
      <c r="E19" s="735">
        <v>9.4978538232384579</v>
      </c>
      <c r="F19" s="735">
        <v>69.20468861413066</v>
      </c>
    </row>
    <row r="20" spans="1:6">
      <c r="A20" s="736" t="s">
        <v>12</v>
      </c>
      <c r="B20" s="735">
        <v>132.19765585059045</v>
      </c>
      <c r="C20" s="735">
        <v>52.418311379286408</v>
      </c>
      <c r="D20" s="735">
        <v>41.909402475431868</v>
      </c>
      <c r="E20" s="735">
        <v>3.8185524845837779</v>
      </c>
      <c r="F20" s="735">
        <v>77.002215391606754</v>
      </c>
    </row>
    <row r="21" spans="1:6">
      <c r="A21" s="736" t="s">
        <v>11</v>
      </c>
      <c r="B21" s="735">
        <v>121.70404696881749</v>
      </c>
      <c r="C21" s="735">
        <v>63.08818071956685</v>
      </c>
      <c r="D21" s="735">
        <v>44.86587814370403</v>
      </c>
      <c r="E21" s="735">
        <v>8.7543176865763961</v>
      </c>
      <c r="F21" s="735">
        <v>75.839034741319423</v>
      </c>
    </row>
    <row r="22" spans="1:6">
      <c r="A22" s="734" t="s">
        <v>10</v>
      </c>
      <c r="B22" s="731">
        <v>153.21543798364991</v>
      </c>
      <c r="C22" s="731">
        <v>58.907244337707915</v>
      </c>
      <c r="D22" s="731">
        <v>49.802294835407423</v>
      </c>
      <c r="E22" s="731">
        <v>7.9162926845046053</v>
      </c>
      <c r="F22" s="731">
        <v>72.330171667920013</v>
      </c>
    </row>
    <row r="23" spans="1:6">
      <c r="A23" s="736" t="s">
        <v>9</v>
      </c>
      <c r="B23" s="735">
        <v>88.745536059080322</v>
      </c>
      <c r="C23" s="735">
        <v>40.915627379082828</v>
      </c>
      <c r="D23" s="735">
        <v>51.084769824311053</v>
      </c>
      <c r="E23" s="735">
        <v>4.5053162732023786</v>
      </c>
      <c r="F23" s="735">
        <v>73.776852604440592</v>
      </c>
    </row>
    <row r="24" spans="1:6">
      <c r="A24" s="736" t="s">
        <v>8</v>
      </c>
      <c r="B24" s="735">
        <v>117.25951903807615</v>
      </c>
      <c r="C24" s="735">
        <v>46.843687374749493</v>
      </c>
      <c r="D24" s="735">
        <v>48.12124248496994</v>
      </c>
      <c r="E24" s="735">
        <v>8.5921843687374757</v>
      </c>
      <c r="F24" s="735">
        <v>124.12324649298597</v>
      </c>
    </row>
    <row r="25" spans="1:6">
      <c r="A25" s="736" t="s">
        <v>7</v>
      </c>
      <c r="B25" s="735">
        <v>153.97062789614338</v>
      </c>
      <c r="C25" s="735">
        <v>67.616082155028394</v>
      </c>
      <c r="D25" s="735">
        <v>69.489928513637039</v>
      </c>
      <c r="E25" s="735">
        <v>1.4360317888402818</v>
      </c>
      <c r="F25" s="735">
        <v>59.122479501521845</v>
      </c>
    </row>
    <row r="26" spans="1:6">
      <c r="A26" s="734" t="s">
        <v>6</v>
      </c>
      <c r="B26" s="731">
        <v>120.86366098202137</v>
      </c>
      <c r="C26" s="731">
        <v>52.548843476308107</v>
      </c>
      <c r="D26" s="731">
        <v>57.244950529055096</v>
      </c>
      <c r="E26" s="731">
        <v>4.4253048176378122</v>
      </c>
      <c r="F26" s="731">
        <v>81.52468263299032</v>
      </c>
    </row>
    <row r="27" spans="1:6">
      <c r="A27" s="736" t="s">
        <v>5</v>
      </c>
      <c r="B27" s="735">
        <v>92.259841486949853</v>
      </c>
      <c r="C27" s="735">
        <v>51.17011110902925</v>
      </c>
      <c r="D27" s="735">
        <v>49.85853740795563</v>
      </c>
      <c r="E27" s="735">
        <v>7.5509171647523932</v>
      </c>
      <c r="F27" s="735">
        <v>79.14410447621367</v>
      </c>
    </row>
    <row r="28" spans="1:6">
      <c r="A28" s="736" t="s">
        <v>4</v>
      </c>
      <c r="B28" s="735">
        <v>130.86176547893709</v>
      </c>
      <c r="C28" s="735">
        <v>99.825570744735941</v>
      </c>
      <c r="D28" s="735">
        <v>117.18884820937882</v>
      </c>
      <c r="E28" s="735">
        <v>8.5488919627140874</v>
      </c>
      <c r="F28" s="735">
        <v>121.78188643779355</v>
      </c>
    </row>
    <row r="29" spans="1:6">
      <c r="A29" s="736" t="s">
        <v>3</v>
      </c>
      <c r="B29" s="735">
        <v>106.33306533942881</v>
      </c>
      <c r="C29" s="735">
        <v>49.46491598273208</v>
      </c>
      <c r="D29" s="735">
        <v>50.761660681993405</v>
      </c>
      <c r="E29" s="735">
        <v>9.9967227724873204</v>
      </c>
      <c r="F29" s="735">
        <v>79.360775594793225</v>
      </c>
    </row>
    <row r="30" spans="1:6">
      <c r="A30" s="734" t="s">
        <v>2</v>
      </c>
      <c r="B30" s="731">
        <v>107.62784131356472</v>
      </c>
      <c r="C30" s="731">
        <v>64.360894593205273</v>
      </c>
      <c r="D30" s="731">
        <v>69.149183293293547</v>
      </c>
      <c r="E30" s="731">
        <v>8.6099275687033252</v>
      </c>
      <c r="F30" s="731">
        <v>91.247248045344122</v>
      </c>
    </row>
    <row r="31" spans="1:6">
      <c r="A31" s="733" t="s">
        <v>1</v>
      </c>
      <c r="B31" s="731">
        <v>126.33358921535606</v>
      </c>
      <c r="C31" s="731">
        <v>58.332288916914067</v>
      </c>
      <c r="D31" s="731">
        <v>58.880607537031089</v>
      </c>
      <c r="E31" s="731">
        <v>6.8490870494975047</v>
      </c>
      <c r="F31" s="731">
        <v>81.917333134894221</v>
      </c>
    </row>
    <row r="32" spans="1:6">
      <c r="A32" s="732" t="s">
        <v>0</v>
      </c>
      <c r="B32" s="731">
        <v>101.4374637707345</v>
      </c>
      <c r="C32" s="731">
        <v>45.781149005400579</v>
      </c>
      <c r="D32" s="731">
        <v>44.948927374825551</v>
      </c>
      <c r="E32" s="731">
        <v>10.632726359057244</v>
      </c>
      <c r="F32" s="731">
        <v>74.26483024420827</v>
      </c>
    </row>
  </sheetData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CDD16-7A29-47AF-81ED-70C4AC2D395D}">
  <sheetPr codeName="Munka54"/>
  <dimension ref="A1:G33"/>
  <sheetViews>
    <sheetView zoomScaleNormal="100" workbookViewId="0"/>
  </sheetViews>
  <sheetFormatPr defaultRowHeight="11.25"/>
  <cols>
    <col min="1" max="1" width="21.5703125" style="745" customWidth="1"/>
    <col min="2" max="7" width="14.28515625" style="745" customWidth="1"/>
    <col min="8" max="16384" width="9.140625" style="745"/>
  </cols>
  <sheetData>
    <row r="1" spans="1:7" s="760" customFormat="1" ht="12.75" customHeight="1">
      <c r="A1" s="761" t="s">
        <v>719</v>
      </c>
    </row>
    <row r="2" spans="1:7" s="757" customFormat="1" ht="11.45" customHeight="1">
      <c r="A2" s="1085" t="s">
        <v>718</v>
      </c>
      <c r="B2" s="1062" t="s">
        <v>717</v>
      </c>
      <c r="C2" s="1062"/>
      <c r="D2" s="1062"/>
      <c r="E2" s="1062" t="s">
        <v>716</v>
      </c>
      <c r="F2" s="1098"/>
      <c r="G2" s="1098"/>
    </row>
    <row r="3" spans="1:7" s="757" customFormat="1" ht="34.5" customHeight="1">
      <c r="A3" s="1012"/>
      <c r="B3" s="759" t="s">
        <v>715</v>
      </c>
      <c r="C3" s="758" t="s">
        <v>714</v>
      </c>
      <c r="D3" s="758" t="s">
        <v>713</v>
      </c>
      <c r="E3" s="759" t="s">
        <v>715</v>
      </c>
      <c r="F3" s="758" t="s">
        <v>714</v>
      </c>
      <c r="G3" s="758" t="s">
        <v>713</v>
      </c>
    </row>
    <row r="4" spans="1:7" ht="10.5" customHeight="1">
      <c r="A4" s="754" t="s">
        <v>44</v>
      </c>
      <c r="B4" s="752">
        <v>66212</v>
      </c>
      <c r="C4" s="753">
        <v>389.66285853005439</v>
      </c>
      <c r="D4" s="752">
        <v>17133.344408868481</v>
      </c>
      <c r="E4" s="752">
        <v>30581</v>
      </c>
      <c r="F4" s="753">
        <v>179.97160449325793</v>
      </c>
      <c r="G4" s="752">
        <v>51482.718027533439</v>
      </c>
    </row>
    <row r="5" spans="1:7" ht="10.5" customHeight="1">
      <c r="A5" s="756" t="s">
        <v>28</v>
      </c>
      <c r="B5" s="752">
        <v>36517</v>
      </c>
      <c r="C5" s="753">
        <v>307.95633272473509</v>
      </c>
      <c r="D5" s="752">
        <v>11128.625023961442</v>
      </c>
      <c r="E5" s="752">
        <v>16088</v>
      </c>
      <c r="F5" s="753">
        <v>135.67383631940021</v>
      </c>
      <c r="G5" s="752">
        <v>45030.395325708603</v>
      </c>
    </row>
    <row r="6" spans="1:7" ht="10.5" customHeight="1">
      <c r="A6" s="750" t="s">
        <v>27</v>
      </c>
      <c r="B6" s="747">
        <v>102729</v>
      </c>
      <c r="C6" s="748">
        <v>356.08003126519174</v>
      </c>
      <c r="D6" s="747">
        <v>14998.851346747268</v>
      </c>
      <c r="E6" s="747">
        <v>46669</v>
      </c>
      <c r="F6" s="748">
        <v>161.76443827074374</v>
      </c>
      <c r="G6" s="747">
        <v>49258.437078146097</v>
      </c>
    </row>
    <row r="7" spans="1:7" ht="10.5" customHeight="1">
      <c r="A7" s="754" t="s">
        <v>26</v>
      </c>
      <c r="B7" s="752">
        <v>13218</v>
      </c>
      <c r="C7" s="753">
        <v>308.36958157341275</v>
      </c>
      <c r="D7" s="752">
        <v>11122.030564381903</v>
      </c>
      <c r="E7" s="752">
        <v>6815</v>
      </c>
      <c r="F7" s="753">
        <v>158.99067169184505</v>
      </c>
      <c r="G7" s="752">
        <v>47063.53631694791</v>
      </c>
    </row>
    <row r="8" spans="1:7" ht="10.5" customHeight="1">
      <c r="A8" s="754" t="s">
        <v>25</v>
      </c>
      <c r="B8" s="752">
        <v>10564</v>
      </c>
      <c r="C8" s="753">
        <v>335.53284578797337</v>
      </c>
      <c r="D8" s="752">
        <v>9877.887163953048</v>
      </c>
      <c r="E8" s="752">
        <v>4923</v>
      </c>
      <c r="F8" s="753">
        <v>156.36389623383121</v>
      </c>
      <c r="G8" s="752">
        <v>42976.437131830186</v>
      </c>
    </row>
    <row r="9" spans="1:7" ht="10.5" customHeight="1">
      <c r="A9" s="754" t="s">
        <v>24</v>
      </c>
      <c r="B9" s="752">
        <v>17847</v>
      </c>
      <c r="C9" s="753">
        <v>492.10975478612374</v>
      </c>
      <c r="D9" s="752">
        <v>8813.8622737715013</v>
      </c>
      <c r="E9" s="752">
        <v>6842</v>
      </c>
      <c r="F9" s="753">
        <v>188.65999564333831</v>
      </c>
      <c r="G9" s="752">
        <v>43404.560070154927</v>
      </c>
    </row>
    <row r="10" spans="1:7" ht="10.5" customHeight="1">
      <c r="A10" s="751" t="s">
        <v>23</v>
      </c>
      <c r="B10" s="747">
        <v>41629</v>
      </c>
      <c r="C10" s="748">
        <v>376.34238487289662</v>
      </c>
      <c r="D10" s="747">
        <v>9816.7623531672634</v>
      </c>
      <c r="E10" s="747">
        <v>18580</v>
      </c>
      <c r="F10" s="748">
        <v>167.97044154167574</v>
      </c>
      <c r="G10" s="747">
        <v>44633.20775026911</v>
      </c>
    </row>
    <row r="11" spans="1:7" ht="10.5" customHeight="1">
      <c r="A11" s="754" t="s">
        <v>22</v>
      </c>
      <c r="B11" s="752">
        <v>23144</v>
      </c>
      <c r="C11" s="753">
        <v>521.8189258565742</v>
      </c>
      <c r="D11" s="752">
        <v>13693.959557552713</v>
      </c>
      <c r="E11" s="752">
        <v>6194</v>
      </c>
      <c r="F11" s="753">
        <v>139.65375158812739</v>
      </c>
      <c r="G11" s="752">
        <v>48374.233128834356</v>
      </c>
    </row>
    <row r="12" spans="1:7" ht="10.5" customHeight="1">
      <c r="A12" s="754" t="s">
        <v>21</v>
      </c>
      <c r="B12" s="752">
        <v>14571</v>
      </c>
      <c r="C12" s="753">
        <v>554.95041209000476</v>
      </c>
      <c r="D12" s="752">
        <v>7729.0508544368959</v>
      </c>
      <c r="E12" s="752">
        <v>4825</v>
      </c>
      <c r="F12" s="753">
        <v>183.76472022059383</v>
      </c>
      <c r="G12" s="752">
        <v>39622.797927461143</v>
      </c>
    </row>
    <row r="13" spans="1:7" ht="10.5" customHeight="1">
      <c r="A13" s="754" t="s">
        <v>20</v>
      </c>
      <c r="B13" s="752">
        <v>12101</v>
      </c>
      <c r="C13" s="753">
        <v>413.62384874239689</v>
      </c>
      <c r="D13" s="752">
        <v>10692.835302867532</v>
      </c>
      <c r="E13" s="752">
        <v>6956</v>
      </c>
      <c r="F13" s="753">
        <v>237.7627875259989</v>
      </c>
      <c r="G13" s="752">
        <v>48759.056929269696</v>
      </c>
    </row>
    <row r="14" spans="1:7" ht="10.5" customHeight="1">
      <c r="A14" s="751" t="s">
        <v>19</v>
      </c>
      <c r="B14" s="747">
        <v>49816</v>
      </c>
      <c r="C14" s="748">
        <v>498.83342512391732</v>
      </c>
      <c r="D14" s="747">
        <v>11220.23044804882</v>
      </c>
      <c r="E14" s="747">
        <v>17975</v>
      </c>
      <c r="F14" s="748">
        <v>179.99299053722527</v>
      </c>
      <c r="G14" s="747">
        <v>46174.01947148818</v>
      </c>
    </row>
    <row r="15" spans="1:7" ht="10.5" customHeight="1">
      <c r="A15" s="754" t="s">
        <v>18</v>
      </c>
      <c r="B15" s="752">
        <v>20810</v>
      </c>
      <c r="C15" s="753">
        <v>523.62212649462538</v>
      </c>
      <c r="D15" s="752">
        <v>7419.7020663142721</v>
      </c>
      <c r="E15" s="752">
        <v>16567</v>
      </c>
      <c r="F15" s="753">
        <v>416.85957566729735</v>
      </c>
      <c r="G15" s="752">
        <v>45634.212591295945</v>
      </c>
    </row>
    <row r="16" spans="1:7" ht="10.5" customHeight="1">
      <c r="A16" s="754" t="s">
        <v>17</v>
      </c>
      <c r="B16" s="752">
        <v>18786</v>
      </c>
      <c r="C16" s="753">
        <v>574.91737054719056</v>
      </c>
      <c r="D16" s="752">
        <v>10728.308314702439</v>
      </c>
      <c r="E16" s="752">
        <v>10093</v>
      </c>
      <c r="F16" s="753">
        <v>308.88113600195862</v>
      </c>
      <c r="G16" s="752">
        <v>50402.853462795996</v>
      </c>
    </row>
    <row r="17" spans="1:7" ht="10.5" customHeight="1">
      <c r="A17" s="754" t="s">
        <v>16</v>
      </c>
      <c r="B17" s="752">
        <v>11600</v>
      </c>
      <c r="C17" s="753">
        <v>483.941284572077</v>
      </c>
      <c r="D17" s="752">
        <v>7563.1896551724139</v>
      </c>
      <c r="E17" s="752">
        <v>10177</v>
      </c>
      <c r="F17" s="753">
        <v>424.57503905948511</v>
      </c>
      <c r="G17" s="752">
        <v>46817.333202318958</v>
      </c>
    </row>
    <row r="18" spans="1:7" ht="10.5" customHeight="1">
      <c r="A18" s="751" t="s">
        <v>15</v>
      </c>
      <c r="B18" s="747">
        <v>51196</v>
      </c>
      <c r="C18" s="748">
        <v>531.14357818510041</v>
      </c>
      <c r="D18" s="747">
        <v>8666.282522072037</v>
      </c>
      <c r="E18" s="747">
        <v>36837</v>
      </c>
      <c r="F18" s="748">
        <v>382.17313832339522</v>
      </c>
      <c r="G18" s="747">
        <v>47267.638515622879</v>
      </c>
    </row>
    <row r="19" spans="1:7" ht="10.5" customHeight="1">
      <c r="A19" s="755" t="s">
        <v>14</v>
      </c>
      <c r="B19" s="747">
        <v>142641</v>
      </c>
      <c r="C19" s="748">
        <v>464.82860135768505</v>
      </c>
      <c r="D19" s="747">
        <v>9893.9856002131219</v>
      </c>
      <c r="E19" s="747">
        <v>73392</v>
      </c>
      <c r="F19" s="748">
        <v>239.16476125968845</v>
      </c>
      <c r="G19" s="747">
        <v>46332.856442119031</v>
      </c>
    </row>
    <row r="20" spans="1:7" ht="10.5" customHeight="1">
      <c r="A20" s="754" t="s">
        <v>13</v>
      </c>
      <c r="B20" s="752">
        <v>48738</v>
      </c>
      <c r="C20" s="753">
        <v>682.32551790757987</v>
      </c>
      <c r="D20" s="752">
        <v>7592.5561163773646</v>
      </c>
      <c r="E20" s="752">
        <v>48144</v>
      </c>
      <c r="F20" s="753">
        <v>674.00959690882939</v>
      </c>
      <c r="G20" s="752">
        <v>62505.192755068128</v>
      </c>
    </row>
    <row r="21" spans="1:7" ht="10.5" customHeight="1">
      <c r="A21" s="754" t="s">
        <v>12</v>
      </c>
      <c r="B21" s="752">
        <v>12182</v>
      </c>
      <c r="C21" s="753">
        <v>382.88068844349038</v>
      </c>
      <c r="D21" s="752">
        <v>7395.3373830241335</v>
      </c>
      <c r="E21" s="752">
        <v>10253</v>
      </c>
      <c r="F21" s="753">
        <v>322.25215060015654</v>
      </c>
      <c r="G21" s="752">
        <v>44008.582853798893</v>
      </c>
    </row>
    <row r="22" spans="1:7" ht="10.5" customHeight="1">
      <c r="A22" s="754" t="s">
        <v>11</v>
      </c>
      <c r="B22" s="752">
        <v>9325</v>
      </c>
      <c r="C22" s="753">
        <v>440.67748551553359</v>
      </c>
      <c r="D22" s="752">
        <v>6681.0723860589815</v>
      </c>
      <c r="E22" s="752">
        <v>8221</v>
      </c>
      <c r="F22" s="753">
        <v>388.50505184163023</v>
      </c>
      <c r="G22" s="752">
        <v>39755.869115679357</v>
      </c>
    </row>
    <row r="23" spans="1:7" ht="10.5" customHeight="1">
      <c r="A23" s="751" t="s">
        <v>10</v>
      </c>
      <c r="B23" s="747">
        <v>70245</v>
      </c>
      <c r="C23" s="748">
        <v>564.6406881309706</v>
      </c>
      <c r="D23" s="747">
        <v>7437.3549718841195</v>
      </c>
      <c r="E23" s="747">
        <v>66618</v>
      </c>
      <c r="F23" s="748">
        <v>535.48627463746891</v>
      </c>
      <c r="G23" s="747">
        <v>56851.04626377255</v>
      </c>
    </row>
    <row r="24" spans="1:7" ht="10.5" customHeight="1">
      <c r="A24" s="754" t="s">
        <v>9</v>
      </c>
      <c r="B24" s="752">
        <v>26341</v>
      </c>
      <c r="C24" s="753">
        <v>483.56820870848679</v>
      </c>
      <c r="D24" s="752">
        <v>7190.31168140921</v>
      </c>
      <c r="E24" s="752">
        <v>36005</v>
      </c>
      <c r="F24" s="753">
        <v>660.97996866288554</v>
      </c>
      <c r="G24" s="752">
        <v>54725.982502430219</v>
      </c>
    </row>
    <row r="25" spans="1:7" ht="10.5" customHeight="1">
      <c r="A25" s="754" t="s">
        <v>8</v>
      </c>
      <c r="B25" s="752">
        <v>14822</v>
      </c>
      <c r="C25" s="753">
        <v>369.24747951600727</v>
      </c>
      <c r="D25" s="752">
        <v>8700.242882202132</v>
      </c>
      <c r="E25" s="752">
        <v>19554</v>
      </c>
      <c r="F25" s="753">
        <v>487.13164312886289</v>
      </c>
      <c r="G25" s="752">
        <v>52415.15802393372</v>
      </c>
    </row>
    <row r="26" spans="1:7" ht="10.5" customHeight="1">
      <c r="A26" s="754" t="s">
        <v>7</v>
      </c>
      <c r="B26" s="752">
        <v>40622</v>
      </c>
      <c r="C26" s="753">
        <v>708.27288958321708</v>
      </c>
      <c r="D26" s="752">
        <v>7206.0706021367732</v>
      </c>
      <c r="E26" s="752">
        <v>46230</v>
      </c>
      <c r="F26" s="753">
        <v>806.05227919433128</v>
      </c>
      <c r="G26" s="752">
        <v>56936.253515033524</v>
      </c>
    </row>
    <row r="27" spans="1:7" ht="10.5" customHeight="1">
      <c r="A27" s="751" t="s">
        <v>6</v>
      </c>
      <c r="B27" s="747">
        <v>81785</v>
      </c>
      <c r="C27" s="748">
        <v>538.1765825902163</v>
      </c>
      <c r="D27" s="747">
        <v>7471.7857797884699</v>
      </c>
      <c r="E27" s="747">
        <v>101789</v>
      </c>
      <c r="F27" s="748">
        <v>669.81055407807696</v>
      </c>
      <c r="G27" s="747">
        <v>55285.914980990085</v>
      </c>
    </row>
    <row r="28" spans="1:7" ht="10.5" customHeight="1">
      <c r="A28" s="754" t="s">
        <v>5</v>
      </c>
      <c r="B28" s="752">
        <v>16433</v>
      </c>
      <c r="C28" s="753">
        <v>307.15887850467288</v>
      </c>
      <c r="D28" s="752">
        <v>10099.494918761029</v>
      </c>
      <c r="E28" s="752">
        <v>20074</v>
      </c>
      <c r="F28" s="753">
        <v>375.21495327102804</v>
      </c>
      <c r="G28" s="752">
        <v>45953.870678489584</v>
      </c>
    </row>
    <row r="29" spans="1:7" ht="10.5" customHeight="1">
      <c r="A29" s="754" t="s">
        <v>4</v>
      </c>
      <c r="B29" s="752">
        <v>20297</v>
      </c>
      <c r="C29" s="753">
        <v>534.9431440066312</v>
      </c>
      <c r="D29" s="752">
        <v>8708.232743755234</v>
      </c>
      <c r="E29" s="752">
        <v>35685</v>
      </c>
      <c r="F29" s="753">
        <v>940.50579365801013</v>
      </c>
      <c r="G29" s="752">
        <v>30675.045537340618</v>
      </c>
    </row>
    <row r="30" spans="1:7" ht="10.5" customHeight="1">
      <c r="A30" s="754" t="s">
        <v>3</v>
      </c>
      <c r="B30" s="752">
        <v>15378</v>
      </c>
      <c r="C30" s="753">
        <v>362.73573222941656</v>
      </c>
      <c r="D30" s="752">
        <v>13628.235141110677</v>
      </c>
      <c r="E30" s="752">
        <v>12830</v>
      </c>
      <c r="F30" s="753">
        <v>302.63359633914774</v>
      </c>
      <c r="G30" s="752">
        <v>52886.438035853469</v>
      </c>
    </row>
    <row r="31" spans="1:7" ht="10.5" customHeight="1">
      <c r="A31" s="751" t="s">
        <v>2</v>
      </c>
      <c r="B31" s="747">
        <v>52108</v>
      </c>
      <c r="C31" s="748">
        <v>389.33970726298475</v>
      </c>
      <c r="D31" s="747">
        <v>10598.967528978277</v>
      </c>
      <c r="E31" s="747">
        <v>68589</v>
      </c>
      <c r="F31" s="748">
        <v>512.48217512590895</v>
      </c>
      <c r="G31" s="747">
        <v>39301.491492804969</v>
      </c>
    </row>
    <row r="32" spans="1:7" ht="10.5" customHeight="1">
      <c r="A32" s="750" t="s">
        <v>1</v>
      </c>
      <c r="B32" s="747">
        <v>204138</v>
      </c>
      <c r="C32" s="748">
        <v>497.6423675420105</v>
      </c>
      <c r="D32" s="747">
        <v>8258.1782911559822</v>
      </c>
      <c r="E32" s="747">
        <v>236996</v>
      </c>
      <c r="F32" s="748">
        <v>577.7427550871779</v>
      </c>
      <c r="G32" s="747">
        <v>51099.811811169806</v>
      </c>
    </row>
    <row r="33" spans="1:7" s="746" customFormat="1" ht="11.1" customHeight="1">
      <c r="A33" s="749" t="s">
        <v>0</v>
      </c>
      <c r="B33" s="747">
        <v>449508</v>
      </c>
      <c r="C33" s="748">
        <v>447.01457505109374</v>
      </c>
      <c r="D33" s="747">
        <v>10317.754077791718</v>
      </c>
      <c r="E33" s="747">
        <v>357057</v>
      </c>
      <c r="F33" s="748">
        <v>355.07640158577465</v>
      </c>
      <c r="G33" s="747">
        <v>49879.302184245091</v>
      </c>
    </row>
  </sheetData>
  <mergeCells count="3">
    <mergeCell ref="A2:A3"/>
    <mergeCell ref="B2:D2"/>
    <mergeCell ref="E2:G2"/>
  </mergeCells>
  <pageMargins left="0.75" right="0.75" top="1" bottom="1" header="0.5" footer="0.5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74369-10EB-4E02-A3B5-38DB9A87859E}">
  <sheetPr codeName="Munka55"/>
  <dimension ref="A1:K33"/>
  <sheetViews>
    <sheetView zoomScaleNormal="100" workbookViewId="0"/>
  </sheetViews>
  <sheetFormatPr defaultRowHeight="11.25"/>
  <cols>
    <col min="1" max="1" width="20.5703125" style="762" customWidth="1"/>
    <col min="2" max="10" width="8.42578125" style="762" customWidth="1"/>
    <col min="11" max="16384" width="9.140625" style="762"/>
  </cols>
  <sheetData>
    <row r="1" spans="1:11" s="774" customFormat="1" ht="12" customHeight="1">
      <c r="A1" s="775" t="s">
        <v>720</v>
      </c>
      <c r="B1" s="775"/>
      <c r="C1" s="775"/>
      <c r="D1" s="775"/>
      <c r="E1" s="775"/>
      <c r="F1" s="775"/>
      <c r="G1" s="775"/>
      <c r="H1" s="775"/>
      <c r="I1" s="775"/>
      <c r="J1" s="775"/>
    </row>
    <row r="2" spans="1:11" ht="11.1" customHeight="1">
      <c r="A2" s="1088" t="s">
        <v>37</v>
      </c>
      <c r="B2" s="1099" t="s">
        <v>150</v>
      </c>
      <c r="C2" s="1100"/>
      <c r="D2" s="1100"/>
      <c r="E2" s="1100"/>
      <c r="F2" s="1101"/>
      <c r="G2" s="1102" t="s">
        <v>149</v>
      </c>
      <c r="H2" s="1102"/>
      <c r="I2" s="1102"/>
      <c r="J2" s="1102"/>
      <c r="K2" s="1102"/>
    </row>
    <row r="3" spans="1:11">
      <c r="A3" s="1089"/>
      <c r="B3" s="773">
        <v>2000</v>
      </c>
      <c r="C3" s="773">
        <v>2004</v>
      </c>
      <c r="D3" s="773">
        <v>2005</v>
      </c>
      <c r="E3" s="773">
        <v>2006</v>
      </c>
      <c r="F3" s="773">
        <v>2007</v>
      </c>
      <c r="G3" s="772">
        <v>2000</v>
      </c>
      <c r="H3" s="772">
        <v>2004</v>
      </c>
      <c r="I3" s="772">
        <v>2005</v>
      </c>
      <c r="J3" s="772">
        <v>2006</v>
      </c>
      <c r="K3" s="771">
        <v>2007</v>
      </c>
    </row>
    <row r="4" spans="1:11" s="770" customFormat="1" ht="15" customHeight="1">
      <c r="A4" s="96" t="s">
        <v>44</v>
      </c>
      <c r="B4" s="768">
        <v>120453</v>
      </c>
      <c r="C4" s="768">
        <v>115506</v>
      </c>
      <c r="D4" s="768">
        <v>115366</v>
      </c>
      <c r="E4" s="768">
        <v>111924</v>
      </c>
      <c r="F4" s="768">
        <v>106129</v>
      </c>
      <c r="G4" s="768">
        <v>19098</v>
      </c>
      <c r="H4" s="768">
        <v>21751</v>
      </c>
      <c r="I4" s="768">
        <v>20789</v>
      </c>
      <c r="J4" s="768">
        <v>19061</v>
      </c>
      <c r="K4" s="768">
        <v>16717</v>
      </c>
    </row>
    <row r="5" spans="1:11" ht="11.1" customHeight="1">
      <c r="A5" s="96" t="s">
        <v>28</v>
      </c>
      <c r="B5" s="769">
        <v>45444</v>
      </c>
      <c r="C5" s="769">
        <v>39037</v>
      </c>
      <c r="D5" s="769">
        <v>39324</v>
      </c>
      <c r="E5" s="768">
        <v>37909</v>
      </c>
      <c r="F5" s="768">
        <v>39927</v>
      </c>
      <c r="G5" s="768">
        <v>11262</v>
      </c>
      <c r="H5" s="768">
        <v>13491</v>
      </c>
      <c r="I5" s="768">
        <v>13396</v>
      </c>
      <c r="J5" s="768">
        <v>12591</v>
      </c>
      <c r="K5" s="768">
        <v>11559</v>
      </c>
    </row>
    <row r="6" spans="1:11" ht="11.1" customHeight="1">
      <c r="A6" s="766" t="s">
        <v>27</v>
      </c>
      <c r="B6" s="765">
        <v>165897</v>
      </c>
      <c r="C6" s="765">
        <v>154543</v>
      </c>
      <c r="D6" s="765">
        <v>154690</v>
      </c>
      <c r="E6" s="764">
        <v>149833</v>
      </c>
      <c r="F6" s="764">
        <v>146056</v>
      </c>
      <c r="G6" s="764">
        <v>30360</v>
      </c>
      <c r="H6" s="764">
        <v>35242</v>
      </c>
      <c r="I6" s="764">
        <v>34185</v>
      </c>
      <c r="J6" s="764">
        <v>31652</v>
      </c>
      <c r="K6" s="764">
        <v>28276</v>
      </c>
    </row>
    <row r="7" spans="1:11" ht="11.1" customHeight="1">
      <c r="A7" s="96" t="s">
        <v>26</v>
      </c>
      <c r="B7" s="769">
        <v>16253</v>
      </c>
      <c r="C7" s="769">
        <v>15668</v>
      </c>
      <c r="D7" s="769">
        <v>17053</v>
      </c>
      <c r="E7" s="768">
        <v>22944</v>
      </c>
      <c r="F7" s="768">
        <v>17423</v>
      </c>
      <c r="G7" s="768">
        <v>3721</v>
      </c>
      <c r="H7" s="768">
        <v>4585</v>
      </c>
      <c r="I7" s="768">
        <v>4737</v>
      </c>
      <c r="J7" s="768">
        <v>4322</v>
      </c>
      <c r="K7" s="768">
        <v>3748</v>
      </c>
    </row>
    <row r="8" spans="1:11" ht="11.1" customHeight="1">
      <c r="A8" s="96" t="s">
        <v>25</v>
      </c>
      <c r="B8" s="769">
        <v>14139</v>
      </c>
      <c r="C8" s="769">
        <v>11684</v>
      </c>
      <c r="D8" s="769">
        <v>13158</v>
      </c>
      <c r="E8" s="768">
        <v>12201</v>
      </c>
      <c r="F8" s="768">
        <v>10980</v>
      </c>
      <c r="G8" s="768">
        <v>4164</v>
      </c>
      <c r="H8" s="768">
        <v>4323</v>
      </c>
      <c r="I8" s="768">
        <v>4483</v>
      </c>
      <c r="J8" s="768">
        <v>4153</v>
      </c>
      <c r="K8" s="768">
        <v>3454</v>
      </c>
    </row>
    <row r="9" spans="1:11" ht="11.1" customHeight="1">
      <c r="A9" s="96" t="s">
        <v>24</v>
      </c>
      <c r="B9" s="769">
        <v>13316</v>
      </c>
      <c r="C9" s="769">
        <v>13051</v>
      </c>
      <c r="D9" s="769">
        <v>13555</v>
      </c>
      <c r="E9" s="768">
        <v>12008</v>
      </c>
      <c r="F9" s="768">
        <v>12658</v>
      </c>
      <c r="G9" s="768">
        <v>3737</v>
      </c>
      <c r="H9" s="768">
        <v>3779</v>
      </c>
      <c r="I9" s="768">
        <v>4176</v>
      </c>
      <c r="J9" s="768">
        <v>3986</v>
      </c>
      <c r="K9" s="768">
        <v>3503</v>
      </c>
    </row>
    <row r="10" spans="1:11" ht="11.1" customHeight="1">
      <c r="A10" s="767" t="s">
        <v>23</v>
      </c>
      <c r="B10" s="765">
        <v>43708</v>
      </c>
      <c r="C10" s="765">
        <v>40403</v>
      </c>
      <c r="D10" s="765">
        <v>43766</v>
      </c>
      <c r="E10" s="764">
        <v>47153</v>
      </c>
      <c r="F10" s="764">
        <v>41061</v>
      </c>
      <c r="G10" s="764">
        <v>11622</v>
      </c>
      <c r="H10" s="764">
        <v>12687</v>
      </c>
      <c r="I10" s="764">
        <v>13396</v>
      </c>
      <c r="J10" s="764">
        <v>12461</v>
      </c>
      <c r="K10" s="764">
        <v>10705</v>
      </c>
    </row>
    <row r="11" spans="1:11" ht="11.1" customHeight="1">
      <c r="A11" s="96" t="s">
        <v>22</v>
      </c>
      <c r="B11" s="769">
        <v>24191</v>
      </c>
      <c r="C11" s="769">
        <v>14712</v>
      </c>
      <c r="D11" s="769">
        <v>17774</v>
      </c>
      <c r="E11" s="768">
        <v>15277</v>
      </c>
      <c r="F11" s="768">
        <v>16846</v>
      </c>
      <c r="G11" s="768">
        <v>4513</v>
      </c>
      <c r="H11" s="768">
        <v>4228</v>
      </c>
      <c r="I11" s="768">
        <v>4783</v>
      </c>
      <c r="J11" s="768">
        <v>4447</v>
      </c>
      <c r="K11" s="768">
        <v>4055</v>
      </c>
    </row>
    <row r="12" spans="1:11" ht="11.1" customHeight="1">
      <c r="A12" s="96" t="s">
        <v>21</v>
      </c>
      <c r="B12" s="769">
        <v>8970</v>
      </c>
      <c r="C12" s="769">
        <v>8523</v>
      </c>
      <c r="D12" s="769">
        <v>8834</v>
      </c>
      <c r="E12" s="768">
        <v>7820</v>
      </c>
      <c r="F12" s="768">
        <v>9870</v>
      </c>
      <c r="G12" s="768">
        <v>2493</v>
      </c>
      <c r="H12" s="768">
        <v>2679</v>
      </c>
      <c r="I12" s="768">
        <v>2793</v>
      </c>
      <c r="J12" s="768">
        <v>2535</v>
      </c>
      <c r="K12" s="768">
        <v>2600</v>
      </c>
    </row>
    <row r="13" spans="1:11" ht="11.1" customHeight="1">
      <c r="A13" s="96" t="s">
        <v>20</v>
      </c>
      <c r="B13" s="769">
        <v>13205</v>
      </c>
      <c r="C13" s="769">
        <v>11434</v>
      </c>
      <c r="D13" s="769">
        <v>10823</v>
      </c>
      <c r="E13" s="768">
        <v>10945</v>
      </c>
      <c r="F13" s="768">
        <v>10097</v>
      </c>
      <c r="G13" s="768">
        <v>3332</v>
      </c>
      <c r="H13" s="768">
        <v>3236</v>
      </c>
      <c r="I13" s="768">
        <v>3354</v>
      </c>
      <c r="J13" s="768">
        <v>3020</v>
      </c>
      <c r="K13" s="768">
        <v>2885</v>
      </c>
    </row>
    <row r="14" spans="1:11" ht="11.1" customHeight="1">
      <c r="A14" s="767" t="s">
        <v>19</v>
      </c>
      <c r="B14" s="765">
        <v>46366</v>
      </c>
      <c r="C14" s="765">
        <v>34669</v>
      </c>
      <c r="D14" s="765">
        <v>37431</v>
      </c>
      <c r="E14" s="764">
        <v>34042</v>
      </c>
      <c r="F14" s="764">
        <v>36813</v>
      </c>
      <c r="G14" s="764">
        <v>10338</v>
      </c>
      <c r="H14" s="764">
        <v>10143</v>
      </c>
      <c r="I14" s="764">
        <v>10930</v>
      </c>
      <c r="J14" s="764">
        <v>10002</v>
      </c>
      <c r="K14" s="764">
        <v>9540</v>
      </c>
    </row>
    <row r="15" spans="1:11" ht="11.1" customHeight="1">
      <c r="A15" s="96" t="s">
        <v>18</v>
      </c>
      <c r="B15" s="769">
        <v>16505</v>
      </c>
      <c r="C15" s="769">
        <v>16244</v>
      </c>
      <c r="D15" s="769">
        <v>15633</v>
      </c>
      <c r="E15" s="768">
        <v>17400</v>
      </c>
      <c r="F15" s="768">
        <v>17305</v>
      </c>
      <c r="G15" s="768">
        <v>4591</v>
      </c>
      <c r="H15" s="768">
        <v>5289</v>
      </c>
      <c r="I15" s="768">
        <v>5343</v>
      </c>
      <c r="J15" s="768">
        <v>5190</v>
      </c>
      <c r="K15" s="768">
        <v>4956</v>
      </c>
    </row>
    <row r="16" spans="1:11" ht="11.1" customHeight="1">
      <c r="A16" s="96" t="s">
        <v>17</v>
      </c>
      <c r="B16" s="769">
        <v>15530</v>
      </c>
      <c r="C16" s="769">
        <v>15032</v>
      </c>
      <c r="D16" s="769">
        <v>16731</v>
      </c>
      <c r="E16" s="768">
        <v>15419</v>
      </c>
      <c r="F16" s="768">
        <v>13998</v>
      </c>
      <c r="G16" s="768">
        <v>3757</v>
      </c>
      <c r="H16" s="768">
        <v>3348</v>
      </c>
      <c r="I16" s="768">
        <v>4355</v>
      </c>
      <c r="J16" s="768">
        <v>3233</v>
      </c>
      <c r="K16" s="768">
        <v>3170</v>
      </c>
    </row>
    <row r="17" spans="1:11" ht="11.1" customHeight="1">
      <c r="A17" s="96" t="s">
        <v>16</v>
      </c>
      <c r="B17" s="769">
        <v>8331</v>
      </c>
      <c r="C17" s="769">
        <v>9239</v>
      </c>
      <c r="D17" s="769">
        <v>8196</v>
      </c>
      <c r="E17" s="768">
        <v>8359</v>
      </c>
      <c r="F17" s="768">
        <v>7643</v>
      </c>
      <c r="G17" s="768">
        <v>2943</v>
      </c>
      <c r="H17" s="768">
        <v>3106</v>
      </c>
      <c r="I17" s="768">
        <v>2901</v>
      </c>
      <c r="J17" s="768">
        <v>2888</v>
      </c>
      <c r="K17" s="768">
        <v>2659</v>
      </c>
    </row>
    <row r="18" spans="1:11" ht="11.1" customHeight="1">
      <c r="A18" s="767" t="s">
        <v>15</v>
      </c>
      <c r="B18" s="765">
        <v>40366</v>
      </c>
      <c r="C18" s="765">
        <v>40515</v>
      </c>
      <c r="D18" s="765">
        <v>40560</v>
      </c>
      <c r="E18" s="764">
        <v>41178</v>
      </c>
      <c r="F18" s="764">
        <v>38946</v>
      </c>
      <c r="G18" s="764">
        <v>11291</v>
      </c>
      <c r="H18" s="764">
        <v>11743</v>
      </c>
      <c r="I18" s="764">
        <v>12599</v>
      </c>
      <c r="J18" s="764">
        <v>11311</v>
      </c>
      <c r="K18" s="764">
        <v>10785</v>
      </c>
    </row>
    <row r="19" spans="1:11" ht="11.1" customHeight="1">
      <c r="A19" s="766" t="s">
        <v>14</v>
      </c>
      <c r="B19" s="765">
        <v>130440</v>
      </c>
      <c r="C19" s="765">
        <v>115587</v>
      </c>
      <c r="D19" s="765">
        <v>121757</v>
      </c>
      <c r="E19" s="764">
        <v>122373</v>
      </c>
      <c r="F19" s="764">
        <v>116820</v>
      </c>
      <c r="G19" s="764">
        <v>33251</v>
      </c>
      <c r="H19" s="764">
        <v>34573</v>
      </c>
      <c r="I19" s="764">
        <v>36925</v>
      </c>
      <c r="J19" s="764">
        <v>33774</v>
      </c>
      <c r="K19" s="764">
        <v>31030</v>
      </c>
    </row>
    <row r="20" spans="1:11" ht="11.1" customHeight="1">
      <c r="A20" s="230" t="s">
        <v>13</v>
      </c>
      <c r="B20" s="769">
        <v>23289</v>
      </c>
      <c r="C20" s="769">
        <v>25563</v>
      </c>
      <c r="D20" s="769">
        <v>29069</v>
      </c>
      <c r="E20" s="768">
        <v>31093</v>
      </c>
      <c r="F20" s="768">
        <v>28940</v>
      </c>
      <c r="G20" s="768">
        <v>11128</v>
      </c>
      <c r="H20" s="768">
        <v>10635</v>
      </c>
      <c r="I20" s="768">
        <v>11605</v>
      </c>
      <c r="J20" s="768">
        <v>10724</v>
      </c>
      <c r="K20" s="768">
        <v>10614</v>
      </c>
    </row>
    <row r="21" spans="1:11" ht="11.1" customHeight="1">
      <c r="A21" s="96" t="s">
        <v>12</v>
      </c>
      <c r="B21" s="769">
        <v>11746</v>
      </c>
      <c r="C21" s="769">
        <v>12429</v>
      </c>
      <c r="D21" s="769">
        <v>12463</v>
      </c>
      <c r="E21" s="768">
        <v>10532</v>
      </c>
      <c r="F21" s="768">
        <v>13106</v>
      </c>
      <c r="G21" s="768">
        <v>3763</v>
      </c>
      <c r="H21" s="768">
        <v>4394</v>
      </c>
      <c r="I21" s="768">
        <v>4315</v>
      </c>
      <c r="J21" s="768">
        <v>3637</v>
      </c>
      <c r="K21" s="768">
        <v>3721</v>
      </c>
    </row>
    <row r="22" spans="1:11" ht="11.1" customHeight="1">
      <c r="A22" s="96" t="s">
        <v>11</v>
      </c>
      <c r="B22" s="769">
        <v>6622</v>
      </c>
      <c r="C22" s="769">
        <v>7360</v>
      </c>
      <c r="D22" s="769">
        <v>7706</v>
      </c>
      <c r="E22" s="768">
        <v>7166</v>
      </c>
      <c r="F22" s="768">
        <v>9522</v>
      </c>
      <c r="G22" s="768">
        <v>2563</v>
      </c>
      <c r="H22" s="768">
        <v>2785</v>
      </c>
      <c r="I22" s="768">
        <v>3076</v>
      </c>
      <c r="J22" s="768">
        <v>2819</v>
      </c>
      <c r="K22" s="768">
        <v>2699</v>
      </c>
    </row>
    <row r="23" spans="1:11" ht="11.1" customHeight="1">
      <c r="A23" s="767" t="s">
        <v>10</v>
      </c>
      <c r="B23" s="765">
        <v>41657</v>
      </c>
      <c r="C23" s="765">
        <v>45352</v>
      </c>
      <c r="D23" s="765">
        <v>49238</v>
      </c>
      <c r="E23" s="764">
        <v>48791</v>
      </c>
      <c r="F23" s="764">
        <v>51568</v>
      </c>
      <c r="G23" s="764">
        <v>17454</v>
      </c>
      <c r="H23" s="764">
        <v>17814</v>
      </c>
      <c r="I23" s="764">
        <v>18996</v>
      </c>
      <c r="J23" s="764">
        <v>17180</v>
      </c>
      <c r="K23" s="764">
        <v>17034</v>
      </c>
    </row>
    <row r="24" spans="1:11" ht="11.1" customHeight="1">
      <c r="A24" s="96" t="s">
        <v>9</v>
      </c>
      <c r="B24" s="769">
        <v>21805</v>
      </c>
      <c r="C24" s="769">
        <v>20010</v>
      </c>
      <c r="D24" s="769">
        <v>27558</v>
      </c>
      <c r="E24" s="768">
        <v>19695</v>
      </c>
      <c r="F24" s="768">
        <v>20895</v>
      </c>
      <c r="G24" s="768">
        <v>7154</v>
      </c>
      <c r="H24" s="768">
        <v>7306</v>
      </c>
      <c r="I24" s="768">
        <v>7442</v>
      </c>
      <c r="J24" s="768">
        <v>7746</v>
      </c>
      <c r="K24" s="768">
        <v>7013</v>
      </c>
    </row>
    <row r="25" spans="1:11" ht="11.1" customHeight="1">
      <c r="A25" s="96" t="s">
        <v>8</v>
      </c>
      <c r="B25" s="769">
        <v>14710</v>
      </c>
      <c r="C25" s="769">
        <v>13251</v>
      </c>
      <c r="D25" s="769">
        <v>14762</v>
      </c>
      <c r="E25" s="768">
        <v>14367</v>
      </c>
      <c r="F25" s="768">
        <v>16167</v>
      </c>
      <c r="G25" s="768">
        <v>5001</v>
      </c>
      <c r="H25" s="768">
        <v>5339</v>
      </c>
      <c r="I25" s="768">
        <v>5542</v>
      </c>
      <c r="J25" s="768">
        <v>5311</v>
      </c>
      <c r="K25" s="768">
        <v>5462</v>
      </c>
    </row>
    <row r="26" spans="1:11" ht="11.1" customHeight="1">
      <c r="A26" s="96" t="s">
        <v>7</v>
      </c>
      <c r="B26" s="769">
        <v>22663</v>
      </c>
      <c r="C26" s="769">
        <v>21420</v>
      </c>
      <c r="D26" s="769">
        <v>22470</v>
      </c>
      <c r="E26" s="768">
        <v>21895</v>
      </c>
      <c r="F26" s="768">
        <v>21819</v>
      </c>
      <c r="G26" s="768">
        <v>8840</v>
      </c>
      <c r="H26" s="768">
        <v>8318</v>
      </c>
      <c r="I26" s="768">
        <v>9053</v>
      </c>
      <c r="J26" s="768">
        <v>8696</v>
      </c>
      <c r="K26" s="768">
        <v>9243</v>
      </c>
    </row>
    <row r="27" spans="1:11">
      <c r="A27" s="767" t="s">
        <v>6</v>
      </c>
      <c r="B27" s="765">
        <v>59178</v>
      </c>
      <c r="C27" s="765">
        <v>54681</v>
      </c>
      <c r="D27" s="765">
        <v>64790</v>
      </c>
      <c r="E27" s="764">
        <v>55957</v>
      </c>
      <c r="F27" s="764">
        <v>58881</v>
      </c>
      <c r="G27" s="764">
        <v>20995</v>
      </c>
      <c r="H27" s="764">
        <v>20963</v>
      </c>
      <c r="I27" s="764">
        <v>22037</v>
      </c>
      <c r="J27" s="764">
        <v>21753</v>
      </c>
      <c r="K27" s="764">
        <v>21718</v>
      </c>
    </row>
    <row r="28" spans="1:11">
      <c r="A28" s="96" t="s">
        <v>5</v>
      </c>
      <c r="B28" s="769">
        <v>21624</v>
      </c>
      <c r="C28" s="769">
        <v>19525</v>
      </c>
      <c r="D28" s="769">
        <v>19377</v>
      </c>
      <c r="E28" s="768">
        <v>19670</v>
      </c>
      <c r="F28" s="768">
        <v>19962</v>
      </c>
      <c r="G28" s="768">
        <v>5994</v>
      </c>
      <c r="H28" s="768">
        <v>6474</v>
      </c>
      <c r="I28" s="768">
        <v>6490</v>
      </c>
      <c r="J28" s="768">
        <v>6805</v>
      </c>
      <c r="K28" s="768">
        <v>6874</v>
      </c>
    </row>
    <row r="29" spans="1:11">
      <c r="A29" s="96" t="s">
        <v>4</v>
      </c>
      <c r="B29" s="769">
        <v>13860</v>
      </c>
      <c r="C29" s="769">
        <v>11936</v>
      </c>
      <c r="D29" s="769">
        <v>10496</v>
      </c>
      <c r="E29" s="768">
        <v>13457</v>
      </c>
      <c r="F29" s="768">
        <v>14345</v>
      </c>
      <c r="G29" s="768">
        <v>4151</v>
      </c>
      <c r="H29" s="768">
        <v>4399</v>
      </c>
      <c r="I29" s="768">
        <v>4177</v>
      </c>
      <c r="J29" s="768">
        <v>3755</v>
      </c>
      <c r="K29" s="768">
        <v>3522</v>
      </c>
    </row>
    <row r="30" spans="1:11">
      <c r="A30" s="96" t="s">
        <v>3</v>
      </c>
      <c r="B30" s="769">
        <v>17685</v>
      </c>
      <c r="C30" s="769">
        <v>16710</v>
      </c>
      <c r="D30" s="769">
        <v>15882</v>
      </c>
      <c r="E30" s="768">
        <v>15447</v>
      </c>
      <c r="F30" s="768">
        <v>18972</v>
      </c>
      <c r="G30" s="768">
        <v>5227</v>
      </c>
      <c r="H30" s="768">
        <v>4869</v>
      </c>
      <c r="I30" s="768">
        <v>4331</v>
      </c>
      <c r="J30" s="768">
        <v>4529</v>
      </c>
      <c r="K30" s="768">
        <v>4159</v>
      </c>
    </row>
    <row r="31" spans="1:11">
      <c r="A31" s="767" t="s">
        <v>2</v>
      </c>
      <c r="B31" s="765">
        <v>53169</v>
      </c>
      <c r="C31" s="765">
        <v>48171</v>
      </c>
      <c r="D31" s="765">
        <v>45755</v>
      </c>
      <c r="E31" s="764">
        <v>48574</v>
      </c>
      <c r="F31" s="764">
        <v>53279</v>
      </c>
      <c r="G31" s="764">
        <v>15372</v>
      </c>
      <c r="H31" s="764">
        <v>15742</v>
      </c>
      <c r="I31" s="764">
        <v>14998</v>
      </c>
      <c r="J31" s="764">
        <v>15089</v>
      </c>
      <c r="K31" s="764">
        <v>14555</v>
      </c>
    </row>
    <row r="32" spans="1:11">
      <c r="A32" s="766" t="s">
        <v>1</v>
      </c>
      <c r="B32" s="765">
        <v>154004</v>
      </c>
      <c r="C32" s="765">
        <v>148204</v>
      </c>
      <c r="D32" s="765">
        <v>159783</v>
      </c>
      <c r="E32" s="764">
        <v>153322</v>
      </c>
      <c r="F32" s="764">
        <v>163728</v>
      </c>
      <c r="G32" s="764">
        <v>53821</v>
      </c>
      <c r="H32" s="764">
        <v>54519</v>
      </c>
      <c r="I32" s="764">
        <v>56031</v>
      </c>
      <c r="J32" s="764">
        <v>54022</v>
      </c>
      <c r="K32" s="764">
        <v>53307</v>
      </c>
    </row>
    <row r="33" spans="1:11">
      <c r="A33" s="145" t="s">
        <v>0</v>
      </c>
      <c r="B33" s="763">
        <f>+B6+B19+B32</f>
        <v>450341</v>
      </c>
      <c r="C33" s="763">
        <f>+C6+C19+C32</f>
        <v>418334</v>
      </c>
      <c r="D33" s="763">
        <f>+D6+D19+D32</f>
        <v>436230</v>
      </c>
      <c r="E33" s="763">
        <f>+E6+E19+E32</f>
        <v>425528</v>
      </c>
      <c r="F33" s="763">
        <v>426604</v>
      </c>
      <c r="G33" s="763">
        <f>+G6+G19+G32</f>
        <v>117432</v>
      </c>
      <c r="H33" s="763">
        <f>+H6+H19+H32</f>
        <v>124334</v>
      </c>
      <c r="I33" s="763">
        <f>+I6+I19+I32</f>
        <v>127141</v>
      </c>
      <c r="J33" s="763">
        <f>+J6+J19+J32</f>
        <v>119448</v>
      </c>
      <c r="K33" s="763">
        <v>112613</v>
      </c>
    </row>
  </sheetData>
  <mergeCells count="3">
    <mergeCell ref="A2:A3"/>
    <mergeCell ref="B2:F2"/>
    <mergeCell ref="G2:K2"/>
  </mergeCells>
  <pageMargins left="0.75" right="0.75" top="1" bottom="1" header="0.5" footer="0.5"/>
  <headerFooter alignWithMargins="0"/>
  <legacyDrawing r:id="rId1"/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CBF1B-74D5-4D57-9942-117D2417AFDA}">
  <sheetPr codeName="Munka56"/>
  <dimension ref="A1:D32"/>
  <sheetViews>
    <sheetView zoomScaleNormal="100" workbookViewId="0"/>
  </sheetViews>
  <sheetFormatPr defaultRowHeight="12.75"/>
  <cols>
    <col min="1" max="1" width="35.7109375" style="776" customWidth="1"/>
    <col min="2" max="4" width="14.7109375" style="776" customWidth="1"/>
    <col min="5" max="16384" width="9.140625" style="776"/>
  </cols>
  <sheetData>
    <row r="1" spans="1:4" ht="15" customHeight="1" thickBot="1">
      <c r="A1" s="789" t="s">
        <v>726</v>
      </c>
      <c r="B1" s="789"/>
      <c r="C1" s="789"/>
      <c r="D1" s="789"/>
    </row>
    <row r="2" spans="1:4" ht="30" customHeight="1">
      <c r="A2" s="788" t="s">
        <v>37</v>
      </c>
      <c r="B2" s="787" t="s">
        <v>725</v>
      </c>
      <c r="C2" s="787" t="s">
        <v>724</v>
      </c>
      <c r="D2" s="786" t="s">
        <v>0</v>
      </c>
    </row>
    <row r="3" spans="1:4" ht="12.6" customHeight="1">
      <c r="A3" s="784" t="s">
        <v>44</v>
      </c>
      <c r="B3" s="783">
        <v>7483</v>
      </c>
      <c r="C3" s="783">
        <v>9019</v>
      </c>
      <c r="D3" s="783">
        <v>16502</v>
      </c>
    </row>
    <row r="4" spans="1:4" ht="12.6" customHeight="1">
      <c r="A4" s="784" t="s">
        <v>28</v>
      </c>
      <c r="B4" s="783">
        <v>2486</v>
      </c>
      <c r="C4" s="783">
        <v>4097</v>
      </c>
      <c r="D4" s="783">
        <v>6583</v>
      </c>
    </row>
    <row r="5" spans="1:4" s="781" customFormat="1" ht="12.6" customHeight="1">
      <c r="A5" s="780" t="s">
        <v>723</v>
      </c>
      <c r="B5" s="785">
        <v>9969</v>
      </c>
      <c r="C5" s="785">
        <v>13116</v>
      </c>
      <c r="D5" s="779">
        <v>23085</v>
      </c>
    </row>
    <row r="6" spans="1:4" ht="12.6" customHeight="1">
      <c r="A6" s="784" t="s">
        <v>26</v>
      </c>
      <c r="B6" s="783">
        <v>783</v>
      </c>
      <c r="C6" s="783">
        <v>1612</v>
      </c>
      <c r="D6" s="783">
        <v>2395</v>
      </c>
    </row>
    <row r="7" spans="1:4" ht="12.6" customHeight="1">
      <c r="A7" s="784" t="s">
        <v>25</v>
      </c>
      <c r="B7" s="783">
        <v>649</v>
      </c>
      <c r="C7" s="783">
        <v>1117</v>
      </c>
      <c r="D7" s="783">
        <v>1766</v>
      </c>
    </row>
    <row r="8" spans="1:4" ht="12.6" customHeight="1">
      <c r="A8" s="784" t="s">
        <v>24</v>
      </c>
      <c r="B8" s="783">
        <v>1065</v>
      </c>
      <c r="C8" s="783">
        <v>1972</v>
      </c>
      <c r="D8" s="783">
        <v>3037</v>
      </c>
    </row>
    <row r="9" spans="1:4" s="781" customFormat="1" ht="12.6" customHeight="1">
      <c r="A9" s="782" t="s">
        <v>23</v>
      </c>
      <c r="B9" s="779">
        <v>2497</v>
      </c>
      <c r="C9" s="779">
        <v>4701</v>
      </c>
      <c r="D9" s="779">
        <v>7198</v>
      </c>
    </row>
    <row r="10" spans="1:4" ht="12.6" customHeight="1">
      <c r="A10" s="784" t="s">
        <v>22</v>
      </c>
      <c r="B10" s="783">
        <v>931</v>
      </c>
      <c r="C10" s="783">
        <v>1727</v>
      </c>
      <c r="D10" s="783">
        <v>2658</v>
      </c>
    </row>
    <row r="11" spans="1:4" ht="12.6" customHeight="1">
      <c r="A11" s="784" t="s">
        <v>21</v>
      </c>
      <c r="B11" s="783">
        <v>546</v>
      </c>
      <c r="C11" s="783">
        <v>1333</v>
      </c>
      <c r="D11" s="783">
        <v>1879</v>
      </c>
    </row>
    <row r="12" spans="1:4" ht="12.6" customHeight="1">
      <c r="A12" s="784" t="s">
        <v>20</v>
      </c>
      <c r="B12" s="783">
        <v>753</v>
      </c>
      <c r="C12" s="783">
        <v>1596</v>
      </c>
      <c r="D12" s="783">
        <v>2349</v>
      </c>
    </row>
    <row r="13" spans="1:4" s="781" customFormat="1" ht="12.6" customHeight="1">
      <c r="A13" s="782" t="s">
        <v>722</v>
      </c>
      <c r="B13" s="779">
        <v>2230</v>
      </c>
      <c r="C13" s="779">
        <v>4656</v>
      </c>
      <c r="D13" s="779">
        <v>6886</v>
      </c>
    </row>
    <row r="14" spans="1:4" ht="12.6" customHeight="1">
      <c r="A14" s="784" t="s">
        <v>18</v>
      </c>
      <c r="B14" s="783">
        <v>1056</v>
      </c>
      <c r="C14" s="783">
        <v>1859</v>
      </c>
      <c r="D14" s="783">
        <v>2915</v>
      </c>
    </row>
    <row r="15" spans="1:4" ht="12.6" customHeight="1">
      <c r="A15" s="784" t="s">
        <v>17</v>
      </c>
      <c r="B15" s="783">
        <v>742</v>
      </c>
      <c r="C15" s="783">
        <v>1826</v>
      </c>
      <c r="D15" s="783">
        <v>2568</v>
      </c>
    </row>
    <row r="16" spans="1:4" ht="12.6" customHeight="1">
      <c r="A16" s="784" t="s">
        <v>16</v>
      </c>
      <c r="B16" s="783">
        <v>529</v>
      </c>
      <c r="C16" s="783">
        <v>1179</v>
      </c>
      <c r="D16" s="783">
        <v>1708</v>
      </c>
    </row>
    <row r="17" spans="1:4" s="781" customFormat="1" ht="12.6" customHeight="1">
      <c r="A17" s="782" t="s">
        <v>15</v>
      </c>
      <c r="B17" s="779">
        <v>2327</v>
      </c>
      <c r="C17" s="779">
        <v>4864</v>
      </c>
      <c r="D17" s="779">
        <v>7191</v>
      </c>
    </row>
    <row r="18" spans="1:4" ht="12.6" customHeight="1">
      <c r="A18" s="780" t="s">
        <v>14</v>
      </c>
      <c r="B18" s="779">
        <v>7054</v>
      </c>
      <c r="C18" s="779">
        <v>14221</v>
      </c>
      <c r="D18" s="779">
        <v>21275</v>
      </c>
    </row>
    <row r="19" spans="1:4" ht="12.6" customHeight="1">
      <c r="A19" s="784" t="s">
        <v>13</v>
      </c>
      <c r="B19" s="783">
        <v>1713</v>
      </c>
      <c r="C19" s="783">
        <v>2544</v>
      </c>
      <c r="D19" s="783">
        <v>4257</v>
      </c>
    </row>
    <row r="20" spans="1:4" ht="12.6" customHeight="1">
      <c r="A20" s="784" t="s">
        <v>12</v>
      </c>
      <c r="B20" s="783">
        <v>775</v>
      </c>
      <c r="C20" s="783">
        <v>1386</v>
      </c>
      <c r="D20" s="783">
        <v>2161</v>
      </c>
    </row>
    <row r="21" spans="1:4" ht="12.6" customHeight="1">
      <c r="A21" s="784" t="s">
        <v>11</v>
      </c>
      <c r="B21" s="783">
        <v>426</v>
      </c>
      <c r="C21" s="783">
        <v>885</v>
      </c>
      <c r="D21" s="783">
        <v>1311</v>
      </c>
    </row>
    <row r="22" spans="1:4" s="781" customFormat="1" ht="12.6" customHeight="1">
      <c r="A22" s="782" t="s">
        <v>10</v>
      </c>
      <c r="B22" s="779">
        <v>2914</v>
      </c>
      <c r="C22" s="779">
        <v>4815</v>
      </c>
      <c r="D22" s="779">
        <v>7729</v>
      </c>
    </row>
    <row r="23" spans="1:4" ht="12.6" customHeight="1">
      <c r="A23" s="784" t="s">
        <v>9</v>
      </c>
      <c r="B23" s="783">
        <v>1247</v>
      </c>
      <c r="C23" s="783">
        <v>1987</v>
      </c>
      <c r="D23" s="783">
        <v>3234</v>
      </c>
    </row>
    <row r="24" spans="1:4" ht="12.6" customHeight="1">
      <c r="A24" s="784" t="s">
        <v>8</v>
      </c>
      <c r="B24" s="783">
        <v>767</v>
      </c>
      <c r="C24" s="783">
        <v>1286</v>
      </c>
      <c r="D24" s="783">
        <v>2053</v>
      </c>
    </row>
    <row r="25" spans="1:4" ht="12.6" customHeight="1">
      <c r="A25" s="784" t="s">
        <v>7</v>
      </c>
      <c r="B25" s="783">
        <v>897</v>
      </c>
      <c r="C25" s="783">
        <v>1978</v>
      </c>
      <c r="D25" s="783">
        <v>2875</v>
      </c>
    </row>
    <row r="26" spans="1:4" s="781" customFormat="1" ht="12.6" customHeight="1">
      <c r="A26" s="782" t="s">
        <v>6</v>
      </c>
      <c r="B26" s="779">
        <v>2911</v>
      </c>
      <c r="C26" s="779">
        <v>5251</v>
      </c>
      <c r="D26" s="779">
        <v>8162</v>
      </c>
    </row>
    <row r="27" spans="1:4" ht="12.6" customHeight="1">
      <c r="A27" s="784" t="s">
        <v>5</v>
      </c>
      <c r="B27" s="783">
        <v>1345</v>
      </c>
      <c r="C27" s="783">
        <v>2640</v>
      </c>
      <c r="D27" s="783">
        <v>3985</v>
      </c>
    </row>
    <row r="28" spans="1:4" ht="12.6" customHeight="1">
      <c r="A28" s="784" t="s">
        <v>4</v>
      </c>
      <c r="B28" s="783">
        <v>957</v>
      </c>
      <c r="C28" s="783">
        <v>1661</v>
      </c>
      <c r="D28" s="783">
        <v>2618</v>
      </c>
    </row>
    <row r="29" spans="1:4" ht="12.6" customHeight="1">
      <c r="A29" s="784" t="s">
        <v>3</v>
      </c>
      <c r="B29" s="783">
        <v>1068</v>
      </c>
      <c r="C29" s="783">
        <v>1833</v>
      </c>
      <c r="D29" s="783">
        <v>2901</v>
      </c>
    </row>
    <row r="30" spans="1:4" s="781" customFormat="1" ht="12.6" customHeight="1">
      <c r="A30" s="782" t="s">
        <v>721</v>
      </c>
      <c r="B30" s="779">
        <v>3370</v>
      </c>
      <c r="C30" s="779">
        <v>6134</v>
      </c>
      <c r="D30" s="779">
        <v>9504</v>
      </c>
    </row>
    <row r="31" spans="1:4" ht="12.6" customHeight="1">
      <c r="A31" s="780" t="s">
        <v>1</v>
      </c>
      <c r="B31" s="779">
        <v>9195</v>
      </c>
      <c r="C31" s="779">
        <v>16200</v>
      </c>
      <c r="D31" s="779">
        <v>25395</v>
      </c>
    </row>
    <row r="32" spans="1:4" ht="12.6" customHeight="1">
      <c r="A32" s="778" t="s">
        <v>0</v>
      </c>
      <c r="B32" s="777">
        <v>26218</v>
      </c>
      <c r="C32" s="777">
        <v>43537</v>
      </c>
      <c r="D32" s="777">
        <v>69755</v>
      </c>
    </row>
  </sheetData>
  <pageMargins left="0.75" right="0.75" top="1" bottom="1" header="0.5" footer="0.5"/>
  <pageSetup paperSize="9" orientation="portrait" cellComments="atEnd" r:id="rId1"/>
  <headerFooter alignWithMargins="0"/>
  <legacy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7B0E5-3CDF-46D3-8F7F-A5970CCEA00A}">
  <sheetPr codeName="Munka57"/>
  <dimension ref="A1:E32"/>
  <sheetViews>
    <sheetView zoomScaleNormal="100" workbookViewId="0"/>
  </sheetViews>
  <sheetFormatPr defaultRowHeight="12.75"/>
  <cols>
    <col min="1" max="1" width="21" style="776" customWidth="1"/>
    <col min="2" max="2" width="12" style="776" customWidth="1"/>
    <col min="3" max="3" width="14.140625" style="776" customWidth="1"/>
    <col min="4" max="5" width="12" style="776" customWidth="1"/>
    <col min="6" max="16384" width="9.140625" style="776"/>
  </cols>
  <sheetData>
    <row r="1" spans="1:5" ht="15" customHeight="1">
      <c r="A1" s="803" t="s">
        <v>731</v>
      </c>
      <c r="B1" s="801"/>
      <c r="C1" s="802"/>
      <c r="D1" s="801"/>
      <c r="E1" s="801"/>
    </row>
    <row r="2" spans="1:5" ht="49.5" customHeight="1">
      <c r="A2" s="800" t="s">
        <v>37</v>
      </c>
      <c r="B2" s="799" t="s">
        <v>730</v>
      </c>
      <c r="C2" s="799" t="s">
        <v>729</v>
      </c>
      <c r="D2" s="799" t="s">
        <v>174</v>
      </c>
      <c r="E2" s="799" t="s">
        <v>0</v>
      </c>
    </row>
    <row r="3" spans="1:5" ht="12.6" customHeight="1">
      <c r="A3" s="796" t="s">
        <v>44</v>
      </c>
      <c r="B3" s="795">
        <v>73047</v>
      </c>
      <c r="C3" s="795">
        <v>56754</v>
      </c>
      <c r="D3" s="795">
        <v>58481</v>
      </c>
      <c r="E3" s="795">
        <v>188282</v>
      </c>
    </row>
    <row r="4" spans="1:5" ht="12.6" customHeight="1">
      <c r="A4" s="796" t="s">
        <v>28</v>
      </c>
      <c r="B4" s="795">
        <v>23341</v>
      </c>
      <c r="C4" s="795">
        <v>22742</v>
      </c>
      <c r="D4" s="795">
        <v>37600</v>
      </c>
      <c r="E4" s="795">
        <v>83683</v>
      </c>
    </row>
    <row r="5" spans="1:5" s="797" customFormat="1" ht="12.6" customHeight="1">
      <c r="A5" s="798" t="s">
        <v>27</v>
      </c>
      <c r="B5" s="793">
        <v>96388</v>
      </c>
      <c r="C5" s="793">
        <v>79496</v>
      </c>
      <c r="D5" s="793">
        <v>96081</v>
      </c>
      <c r="E5" s="793">
        <v>271965</v>
      </c>
    </row>
    <row r="6" spans="1:5" ht="12.6" customHeight="1">
      <c r="A6" s="796" t="s">
        <v>26</v>
      </c>
      <c r="B6" s="795">
        <v>5752</v>
      </c>
      <c r="C6" s="795">
        <v>6152</v>
      </c>
      <c r="D6" s="795">
        <v>14780</v>
      </c>
      <c r="E6" s="795">
        <v>26684</v>
      </c>
    </row>
    <row r="7" spans="1:5" ht="12.6" customHeight="1">
      <c r="A7" s="796" t="s">
        <v>25</v>
      </c>
      <c r="B7" s="795">
        <v>5024</v>
      </c>
      <c r="C7" s="795">
        <v>4198</v>
      </c>
      <c r="D7" s="795">
        <v>11511</v>
      </c>
      <c r="E7" s="795">
        <v>20733</v>
      </c>
    </row>
    <row r="8" spans="1:5" ht="12.6" customHeight="1">
      <c r="A8" s="796" t="s">
        <v>24</v>
      </c>
      <c r="B8" s="795">
        <v>4850</v>
      </c>
      <c r="C8" s="795">
        <v>4011</v>
      </c>
      <c r="D8" s="795">
        <v>15883</v>
      </c>
      <c r="E8" s="795">
        <v>24744</v>
      </c>
    </row>
    <row r="9" spans="1:5" s="781" customFormat="1" ht="12.6" customHeight="1">
      <c r="A9" s="794" t="s">
        <v>23</v>
      </c>
      <c r="B9" s="793">
        <v>15626</v>
      </c>
      <c r="C9" s="793">
        <v>14361</v>
      </c>
      <c r="D9" s="793">
        <v>42174</v>
      </c>
      <c r="E9" s="793">
        <v>72161</v>
      </c>
    </row>
    <row r="10" spans="1:5" ht="12.6" customHeight="1">
      <c r="A10" s="796" t="s">
        <v>22</v>
      </c>
      <c r="B10" s="795">
        <v>7121</v>
      </c>
      <c r="C10" s="795">
        <v>6096</v>
      </c>
      <c r="D10" s="795">
        <v>19468</v>
      </c>
      <c r="E10" s="795">
        <v>32685</v>
      </c>
    </row>
    <row r="11" spans="1:5" ht="12.6" customHeight="1">
      <c r="A11" s="796" t="s">
        <v>21</v>
      </c>
      <c r="B11" s="795">
        <v>3651</v>
      </c>
      <c r="C11" s="795">
        <v>2698</v>
      </c>
      <c r="D11" s="795">
        <v>10496</v>
      </c>
      <c r="E11" s="795">
        <v>16845</v>
      </c>
    </row>
    <row r="12" spans="1:5" ht="12.6" customHeight="1">
      <c r="A12" s="796" t="s">
        <v>20</v>
      </c>
      <c r="B12" s="795">
        <v>3834</v>
      </c>
      <c r="C12" s="795">
        <v>4001</v>
      </c>
      <c r="D12" s="795">
        <v>12227</v>
      </c>
      <c r="E12" s="795">
        <v>20062</v>
      </c>
    </row>
    <row r="13" spans="1:5" s="781" customFormat="1" ht="12.6" customHeight="1">
      <c r="A13" s="794" t="s">
        <v>722</v>
      </c>
      <c r="B13" s="793">
        <v>14606</v>
      </c>
      <c r="C13" s="793">
        <v>12795</v>
      </c>
      <c r="D13" s="793">
        <v>42191</v>
      </c>
      <c r="E13" s="793">
        <v>69592</v>
      </c>
    </row>
    <row r="14" spans="1:5" ht="12.6" customHeight="1">
      <c r="A14" s="796" t="s">
        <v>18</v>
      </c>
      <c r="B14" s="795">
        <v>6085</v>
      </c>
      <c r="C14" s="795">
        <v>6366</v>
      </c>
      <c r="D14" s="795">
        <v>14102</v>
      </c>
      <c r="E14" s="795">
        <v>26553</v>
      </c>
    </row>
    <row r="15" spans="1:5" ht="12.6" customHeight="1">
      <c r="A15" s="796" t="s">
        <v>17</v>
      </c>
      <c r="B15" s="795">
        <v>3840</v>
      </c>
      <c r="C15" s="795">
        <v>3447</v>
      </c>
      <c r="D15" s="795">
        <v>12144</v>
      </c>
      <c r="E15" s="795">
        <v>19431</v>
      </c>
    </row>
    <row r="16" spans="1:5" ht="12.6" customHeight="1">
      <c r="A16" s="796" t="s">
        <v>16</v>
      </c>
      <c r="B16" s="795">
        <v>2699</v>
      </c>
      <c r="C16" s="795">
        <v>2796</v>
      </c>
      <c r="D16" s="795">
        <v>8953</v>
      </c>
      <c r="E16" s="795">
        <v>14448</v>
      </c>
    </row>
    <row r="17" spans="1:5" s="781" customFormat="1" ht="12.6" customHeight="1">
      <c r="A17" s="794" t="s">
        <v>728</v>
      </c>
      <c r="B17" s="793">
        <v>12624</v>
      </c>
      <c r="C17" s="793">
        <v>12609</v>
      </c>
      <c r="D17" s="793">
        <v>35199</v>
      </c>
      <c r="E17" s="793">
        <v>60432</v>
      </c>
    </row>
    <row r="18" spans="1:5" s="781" customFormat="1" ht="12.6" customHeight="1">
      <c r="A18" s="792" t="s">
        <v>14</v>
      </c>
      <c r="B18" s="777">
        <f>SUM(B17,B13,B9)</f>
        <v>42856</v>
      </c>
      <c r="C18" s="777">
        <f>SUM(C17,C13,C9)</f>
        <v>39765</v>
      </c>
      <c r="D18" s="777">
        <f>SUM(D17,D13,D9)</f>
        <v>119564</v>
      </c>
      <c r="E18" s="777">
        <f>SUM(E17,E13,E9)</f>
        <v>202185</v>
      </c>
    </row>
    <row r="19" spans="1:5" ht="12.6" customHeight="1">
      <c r="A19" s="796" t="s">
        <v>13</v>
      </c>
      <c r="B19" s="795">
        <v>6747</v>
      </c>
      <c r="C19" s="795">
        <v>7406</v>
      </c>
      <c r="D19" s="795">
        <v>19066</v>
      </c>
      <c r="E19" s="795">
        <v>33219</v>
      </c>
    </row>
    <row r="20" spans="1:5" ht="12.6" customHeight="1">
      <c r="A20" s="796" t="s">
        <v>12</v>
      </c>
      <c r="B20" s="795">
        <v>3605</v>
      </c>
      <c r="C20" s="795">
        <v>3057</v>
      </c>
      <c r="D20" s="795">
        <v>11721</v>
      </c>
      <c r="E20" s="795">
        <v>18383</v>
      </c>
    </row>
    <row r="21" spans="1:5" ht="12.6" customHeight="1">
      <c r="A21" s="796" t="s">
        <v>11</v>
      </c>
      <c r="B21" s="795">
        <v>1689</v>
      </c>
      <c r="C21" s="795">
        <v>1734</v>
      </c>
      <c r="D21" s="795">
        <v>6671</v>
      </c>
      <c r="E21" s="795">
        <v>10094</v>
      </c>
    </row>
    <row r="22" spans="1:5" s="781" customFormat="1" ht="12.6" customHeight="1">
      <c r="A22" s="794" t="s">
        <v>727</v>
      </c>
      <c r="B22" s="793">
        <v>12041</v>
      </c>
      <c r="C22" s="793">
        <v>12197</v>
      </c>
      <c r="D22" s="793">
        <v>37458</v>
      </c>
      <c r="E22" s="793">
        <v>61696</v>
      </c>
    </row>
    <row r="23" spans="1:5" ht="12.6" customHeight="1">
      <c r="A23" s="796" t="s">
        <v>9</v>
      </c>
      <c r="B23" s="795">
        <v>7229</v>
      </c>
      <c r="C23" s="795">
        <v>7042</v>
      </c>
      <c r="D23" s="795">
        <v>18023</v>
      </c>
      <c r="E23" s="795">
        <v>32294</v>
      </c>
    </row>
    <row r="24" spans="1:5" ht="12.6" customHeight="1">
      <c r="A24" s="796" t="s">
        <v>8</v>
      </c>
      <c r="B24" s="795">
        <v>3913</v>
      </c>
      <c r="C24" s="795">
        <v>3909</v>
      </c>
      <c r="D24" s="795">
        <v>12636</v>
      </c>
      <c r="E24" s="795">
        <v>20458</v>
      </c>
    </row>
    <row r="25" spans="1:5" ht="12.6" customHeight="1">
      <c r="A25" s="796" t="s">
        <v>7</v>
      </c>
      <c r="B25" s="795">
        <v>5288</v>
      </c>
      <c r="C25" s="795">
        <v>4833</v>
      </c>
      <c r="D25" s="795">
        <v>18642</v>
      </c>
      <c r="E25" s="795">
        <v>28763</v>
      </c>
    </row>
    <row r="26" spans="1:5" s="781" customFormat="1" ht="12.6" customHeight="1">
      <c r="A26" s="794" t="s">
        <v>6</v>
      </c>
      <c r="B26" s="793">
        <v>16430</v>
      </c>
      <c r="C26" s="793">
        <v>15784</v>
      </c>
      <c r="D26" s="793">
        <v>49301</v>
      </c>
      <c r="E26" s="793">
        <v>81515</v>
      </c>
    </row>
    <row r="27" spans="1:5" ht="12.6" customHeight="1">
      <c r="A27" s="796" t="s">
        <v>5</v>
      </c>
      <c r="B27" s="795">
        <v>7400</v>
      </c>
      <c r="C27" s="795">
        <v>6426</v>
      </c>
      <c r="D27" s="795">
        <v>18852</v>
      </c>
      <c r="E27" s="795">
        <v>32678</v>
      </c>
    </row>
    <row r="28" spans="1:5" ht="12.6" customHeight="1">
      <c r="A28" s="796" t="s">
        <v>4</v>
      </c>
      <c r="B28" s="795">
        <v>3165</v>
      </c>
      <c r="C28" s="795">
        <v>3255</v>
      </c>
      <c r="D28" s="795">
        <v>13126</v>
      </c>
      <c r="E28" s="795">
        <v>19546</v>
      </c>
    </row>
    <row r="29" spans="1:5" ht="12.6" customHeight="1">
      <c r="A29" s="796" t="s">
        <v>3</v>
      </c>
      <c r="B29" s="795">
        <v>5550</v>
      </c>
      <c r="C29" s="795">
        <v>5648</v>
      </c>
      <c r="D29" s="795">
        <v>17363</v>
      </c>
      <c r="E29" s="795">
        <v>28561</v>
      </c>
    </row>
    <row r="30" spans="1:5" s="781" customFormat="1" ht="12.6" customHeight="1">
      <c r="A30" s="794" t="s">
        <v>721</v>
      </c>
      <c r="B30" s="793">
        <v>16115</v>
      </c>
      <c r="C30" s="793">
        <v>15329</v>
      </c>
      <c r="D30" s="793">
        <v>49341</v>
      </c>
      <c r="E30" s="793">
        <v>80785</v>
      </c>
    </row>
    <row r="31" spans="1:5" s="781" customFormat="1" ht="12.6" customHeight="1">
      <c r="A31" s="792" t="s">
        <v>1</v>
      </c>
      <c r="B31" s="791">
        <f>SUM(B30,B26,B22)</f>
        <v>44586</v>
      </c>
      <c r="C31" s="791">
        <f>SUM(C30,C26,C22)</f>
        <v>43310</v>
      </c>
      <c r="D31" s="791">
        <f>SUM(D30,D26,D22)</f>
        <v>136100</v>
      </c>
      <c r="E31" s="791">
        <f>SUM(E30,E26,E22)</f>
        <v>223996</v>
      </c>
    </row>
    <row r="32" spans="1:5" s="781" customFormat="1" ht="12.6" customHeight="1">
      <c r="A32" s="790" t="s">
        <v>0</v>
      </c>
      <c r="B32" s="777">
        <v>183830</v>
      </c>
      <c r="C32" s="777">
        <v>162571</v>
      </c>
      <c r="D32" s="777">
        <v>351745</v>
      </c>
      <c r="E32" s="777">
        <v>698146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95732-EEC5-48CD-8C31-34394826D22A}">
  <sheetPr codeName="Munka58"/>
  <dimension ref="A1:G35"/>
  <sheetViews>
    <sheetView zoomScaleNormal="100" workbookViewId="0"/>
  </sheetViews>
  <sheetFormatPr defaultRowHeight="11.25"/>
  <cols>
    <col min="1" max="1" width="23.140625" style="258" customWidth="1"/>
    <col min="2" max="7" width="10.42578125" style="258" customWidth="1"/>
    <col min="8" max="16384" width="9.140625" style="258"/>
  </cols>
  <sheetData>
    <row r="1" spans="1:7" ht="12" thickBot="1">
      <c r="A1" s="270" t="s">
        <v>737</v>
      </c>
      <c r="B1" s="270"/>
      <c r="C1" s="270"/>
      <c r="D1" s="270"/>
      <c r="E1" s="270"/>
      <c r="F1" s="270"/>
      <c r="G1" s="270"/>
    </row>
    <row r="2" spans="1:7" s="264" customFormat="1" ht="33.75">
      <c r="A2" s="1012" t="s">
        <v>37</v>
      </c>
      <c r="B2" s="1012" t="s">
        <v>736</v>
      </c>
      <c r="C2" s="811" t="s">
        <v>735</v>
      </c>
      <c r="D2" s="811" t="s">
        <v>734</v>
      </c>
      <c r="E2" s="1012" t="s">
        <v>736</v>
      </c>
      <c r="F2" s="810" t="s">
        <v>735</v>
      </c>
      <c r="G2" s="810" t="s">
        <v>734</v>
      </c>
    </row>
    <row r="3" spans="1:7" s="264" customFormat="1">
      <c r="A3" s="1107"/>
      <c r="B3" s="1107"/>
      <c r="C3" s="1063" t="s">
        <v>733</v>
      </c>
      <c r="D3" s="1063"/>
      <c r="E3" s="1108"/>
      <c r="F3" s="1103" t="s">
        <v>733</v>
      </c>
      <c r="G3" s="1104"/>
    </row>
    <row r="4" spans="1:7" s="264" customFormat="1">
      <c r="A4" s="1107"/>
      <c r="B4" s="1063">
        <v>2005</v>
      </c>
      <c r="C4" s="1063"/>
      <c r="D4" s="1080"/>
      <c r="E4" s="1105">
        <v>2006</v>
      </c>
      <c r="F4" s="1106"/>
      <c r="G4" s="1106"/>
    </row>
    <row r="5" spans="1:7">
      <c r="A5" s="51" t="s">
        <v>44</v>
      </c>
      <c r="B5" s="807">
        <v>14926</v>
      </c>
      <c r="C5" s="806">
        <v>9506</v>
      </c>
      <c r="D5" s="806">
        <v>6184.8</v>
      </c>
      <c r="E5" s="807">
        <v>15389</v>
      </c>
      <c r="F5" s="806">
        <v>11020</v>
      </c>
      <c r="G5" s="806">
        <v>7489.4</v>
      </c>
    </row>
    <row r="6" spans="1:7">
      <c r="A6" s="51" t="s">
        <v>28</v>
      </c>
      <c r="B6" s="807">
        <v>2220</v>
      </c>
      <c r="C6" s="806">
        <v>1700.1</v>
      </c>
      <c r="D6" s="806">
        <v>1594.5</v>
      </c>
      <c r="E6" s="807">
        <v>2196</v>
      </c>
      <c r="F6" s="806">
        <v>2025.3</v>
      </c>
      <c r="G6" s="806">
        <v>1929</v>
      </c>
    </row>
    <row r="7" spans="1:7" s="809" customFormat="1">
      <c r="A7" s="47" t="s">
        <v>27</v>
      </c>
      <c r="B7" s="805">
        <v>17146</v>
      </c>
      <c r="C7" s="804">
        <v>11206.1</v>
      </c>
      <c r="D7" s="804">
        <v>7779.4</v>
      </c>
      <c r="E7" s="805">
        <v>17585</v>
      </c>
      <c r="F7" s="804">
        <v>13045.3</v>
      </c>
      <c r="G7" s="804">
        <v>9418.4</v>
      </c>
    </row>
    <row r="8" spans="1:7">
      <c r="A8" s="51" t="s">
        <v>26</v>
      </c>
      <c r="B8" s="807">
        <v>384</v>
      </c>
      <c r="C8" s="806">
        <v>553.1</v>
      </c>
      <c r="D8" s="806">
        <v>495.5</v>
      </c>
      <c r="E8" s="807">
        <v>398</v>
      </c>
      <c r="F8" s="806">
        <v>571.4</v>
      </c>
      <c r="G8" s="806">
        <v>516.70000000000005</v>
      </c>
    </row>
    <row r="9" spans="1:7">
      <c r="A9" s="51" t="s">
        <v>25</v>
      </c>
      <c r="B9" s="807">
        <v>597</v>
      </c>
      <c r="C9" s="806">
        <v>563.29999999999995</v>
      </c>
      <c r="D9" s="806">
        <v>551.9</v>
      </c>
      <c r="E9" s="807">
        <v>620</v>
      </c>
      <c r="F9" s="806">
        <v>468.8</v>
      </c>
      <c r="G9" s="806">
        <v>458.2</v>
      </c>
    </row>
    <row r="10" spans="1:7">
      <c r="A10" s="51" t="s">
        <v>24</v>
      </c>
      <c r="B10" s="807">
        <v>675</v>
      </c>
      <c r="C10" s="806">
        <v>154.5</v>
      </c>
      <c r="D10" s="806">
        <v>137.30000000000001</v>
      </c>
      <c r="E10" s="807">
        <v>634</v>
      </c>
      <c r="F10" s="806">
        <v>171.1</v>
      </c>
      <c r="G10" s="806">
        <v>161.5</v>
      </c>
    </row>
    <row r="11" spans="1:7">
      <c r="A11" s="49" t="s">
        <v>23</v>
      </c>
      <c r="B11" s="805">
        <v>1656</v>
      </c>
      <c r="C11" s="804">
        <v>1271</v>
      </c>
      <c r="D11" s="804">
        <v>1184.7</v>
      </c>
      <c r="E11" s="805">
        <v>1652</v>
      </c>
      <c r="F11" s="804">
        <v>1211.3</v>
      </c>
      <c r="G11" s="804">
        <v>1136.4000000000001</v>
      </c>
    </row>
    <row r="12" spans="1:7">
      <c r="A12" s="51" t="s">
        <v>22</v>
      </c>
      <c r="B12" s="807">
        <v>1166</v>
      </c>
      <c r="C12" s="806">
        <v>971</v>
      </c>
      <c r="D12" s="806">
        <v>948.7</v>
      </c>
      <c r="E12" s="807">
        <v>1159</v>
      </c>
      <c r="F12" s="806">
        <v>1117</v>
      </c>
      <c r="G12" s="806">
        <v>1089.0999999999999</v>
      </c>
    </row>
    <row r="13" spans="1:7">
      <c r="A13" s="51" t="s">
        <v>21</v>
      </c>
      <c r="B13" s="807">
        <v>680</v>
      </c>
      <c r="C13" s="806">
        <v>296.39999999999998</v>
      </c>
      <c r="D13" s="806">
        <v>291.39999999999998</v>
      </c>
      <c r="E13" s="807">
        <v>692</v>
      </c>
      <c r="F13" s="806">
        <v>429.7</v>
      </c>
      <c r="G13" s="806">
        <v>425.5</v>
      </c>
    </row>
    <row r="14" spans="1:7">
      <c r="A14" s="51" t="s">
        <v>20</v>
      </c>
      <c r="B14" s="807">
        <v>696</v>
      </c>
      <c r="C14" s="806">
        <v>56.5</v>
      </c>
      <c r="D14" s="806">
        <v>47.8</v>
      </c>
      <c r="E14" s="807">
        <v>660</v>
      </c>
      <c r="F14" s="806">
        <v>66.400000000000006</v>
      </c>
      <c r="G14" s="806">
        <v>58.5</v>
      </c>
    </row>
    <row r="15" spans="1:7">
      <c r="A15" s="49" t="s">
        <v>19</v>
      </c>
      <c r="B15" s="805">
        <v>2542</v>
      </c>
      <c r="C15" s="804">
        <v>1324</v>
      </c>
      <c r="D15" s="804">
        <v>1288</v>
      </c>
      <c r="E15" s="805">
        <v>2511</v>
      </c>
      <c r="F15" s="804">
        <v>1613.1</v>
      </c>
      <c r="G15" s="804">
        <v>1573.1</v>
      </c>
    </row>
    <row r="16" spans="1:7">
      <c r="A16" s="51" t="s">
        <v>18</v>
      </c>
      <c r="B16" s="807">
        <v>594</v>
      </c>
      <c r="C16" s="806">
        <v>72.3</v>
      </c>
      <c r="D16" s="806">
        <v>55.9</v>
      </c>
      <c r="E16" s="807">
        <v>564</v>
      </c>
      <c r="F16" s="806">
        <v>55.4</v>
      </c>
      <c r="G16" s="806">
        <v>46</v>
      </c>
    </row>
    <row r="17" spans="1:7">
      <c r="A17" s="51" t="s">
        <v>17</v>
      </c>
      <c r="B17" s="807">
        <v>479</v>
      </c>
      <c r="C17" s="806">
        <v>110.2</v>
      </c>
      <c r="D17" s="806">
        <v>106</v>
      </c>
      <c r="E17" s="807">
        <v>453</v>
      </c>
      <c r="F17" s="806">
        <v>119.3</v>
      </c>
      <c r="G17" s="806">
        <v>112.7</v>
      </c>
    </row>
    <row r="18" spans="1:7">
      <c r="A18" s="51" t="s">
        <v>16</v>
      </c>
      <c r="B18" s="807">
        <v>268</v>
      </c>
      <c r="C18" s="806">
        <v>16.3</v>
      </c>
      <c r="D18" s="806">
        <v>14.9</v>
      </c>
      <c r="E18" s="807">
        <v>262</v>
      </c>
      <c r="F18" s="806">
        <v>16.399999999999999</v>
      </c>
      <c r="G18" s="806">
        <v>15</v>
      </c>
    </row>
    <row r="19" spans="1:7">
      <c r="A19" s="49" t="s">
        <v>15</v>
      </c>
      <c r="B19" s="805">
        <v>1341</v>
      </c>
      <c r="C19" s="804">
        <v>198.7</v>
      </c>
      <c r="D19" s="804">
        <v>176.8</v>
      </c>
      <c r="E19" s="805">
        <v>1279</v>
      </c>
      <c r="F19" s="804">
        <v>191.1</v>
      </c>
      <c r="G19" s="804">
        <v>173.7</v>
      </c>
    </row>
    <row r="20" spans="1:7">
      <c r="A20" s="47" t="s">
        <v>14</v>
      </c>
      <c r="B20" s="805">
        <v>5539</v>
      </c>
      <c r="C20" s="804">
        <v>2793.7</v>
      </c>
      <c r="D20" s="804">
        <v>2649.5</v>
      </c>
      <c r="E20" s="805">
        <v>5442</v>
      </c>
      <c r="F20" s="804">
        <v>3015.5</v>
      </c>
      <c r="G20" s="804">
        <v>2883.2</v>
      </c>
    </row>
    <row r="21" spans="1:7">
      <c r="A21" s="51" t="s">
        <v>13</v>
      </c>
      <c r="B21" s="807">
        <v>342</v>
      </c>
      <c r="C21" s="806">
        <v>517.1</v>
      </c>
      <c r="D21" s="806">
        <v>287.39999999999998</v>
      </c>
      <c r="E21" s="807">
        <v>322</v>
      </c>
      <c r="F21" s="806">
        <v>366.3</v>
      </c>
      <c r="G21" s="806">
        <v>260.39999999999998</v>
      </c>
    </row>
    <row r="22" spans="1:7">
      <c r="A22" s="51" t="s">
        <v>12</v>
      </c>
      <c r="B22" s="807">
        <v>239</v>
      </c>
      <c r="C22" s="806">
        <v>169.2</v>
      </c>
      <c r="D22" s="806">
        <v>148</v>
      </c>
      <c r="E22" s="807">
        <v>223</v>
      </c>
      <c r="F22" s="806">
        <v>183.6</v>
      </c>
      <c r="G22" s="806">
        <v>163.6</v>
      </c>
    </row>
    <row r="23" spans="1:7">
      <c r="A23" s="51" t="s">
        <v>11</v>
      </c>
      <c r="B23" s="807">
        <v>128</v>
      </c>
      <c r="C23" s="806">
        <v>56.8</v>
      </c>
      <c r="D23" s="806">
        <v>42.1</v>
      </c>
      <c r="E23" s="807">
        <v>112</v>
      </c>
      <c r="F23" s="806">
        <v>67.2</v>
      </c>
      <c r="G23" s="806">
        <v>49.3</v>
      </c>
    </row>
    <row r="24" spans="1:7">
      <c r="A24" s="49" t="s">
        <v>10</v>
      </c>
      <c r="B24" s="805">
        <v>709</v>
      </c>
      <c r="C24" s="804">
        <v>743.1</v>
      </c>
      <c r="D24" s="804">
        <v>477.5</v>
      </c>
      <c r="E24" s="805">
        <v>657</v>
      </c>
      <c r="F24" s="804">
        <v>617.1</v>
      </c>
      <c r="G24" s="804">
        <v>473.3</v>
      </c>
    </row>
    <row r="25" spans="1:7">
      <c r="A25" s="51" t="s">
        <v>9</v>
      </c>
      <c r="B25" s="807">
        <v>255</v>
      </c>
      <c r="C25" s="806">
        <v>218.2</v>
      </c>
      <c r="D25" s="806">
        <v>204.9</v>
      </c>
      <c r="E25" s="807">
        <v>246</v>
      </c>
      <c r="F25" s="806">
        <v>249.2</v>
      </c>
      <c r="G25" s="806">
        <v>235.9</v>
      </c>
    </row>
    <row r="26" spans="1:7">
      <c r="A26" s="51" t="s">
        <v>8</v>
      </c>
      <c r="B26" s="807">
        <v>208</v>
      </c>
      <c r="C26" s="806">
        <v>161.80000000000001</v>
      </c>
      <c r="D26" s="806">
        <v>159.9</v>
      </c>
      <c r="E26" s="807">
        <v>192</v>
      </c>
      <c r="F26" s="806">
        <v>178.8</v>
      </c>
      <c r="G26" s="806">
        <v>176.5</v>
      </c>
    </row>
    <row r="27" spans="1:7">
      <c r="A27" s="51" t="s">
        <v>7</v>
      </c>
      <c r="B27" s="807">
        <v>802</v>
      </c>
      <c r="C27" s="806">
        <v>94.6</v>
      </c>
      <c r="D27" s="806">
        <v>89.6</v>
      </c>
      <c r="E27" s="807">
        <v>374</v>
      </c>
      <c r="F27" s="806">
        <v>89.3</v>
      </c>
      <c r="G27" s="806">
        <v>83.1</v>
      </c>
    </row>
    <row r="28" spans="1:7">
      <c r="A28" s="49" t="s">
        <v>6</v>
      </c>
      <c r="B28" s="805">
        <v>1265</v>
      </c>
      <c r="C28" s="804">
        <v>474.5</v>
      </c>
      <c r="D28" s="804">
        <v>454.4</v>
      </c>
      <c r="E28" s="805">
        <v>812</v>
      </c>
      <c r="F28" s="804">
        <v>517.29999999999995</v>
      </c>
      <c r="G28" s="804">
        <v>495.5</v>
      </c>
    </row>
    <row r="29" spans="1:7">
      <c r="A29" s="51" t="s">
        <v>5</v>
      </c>
      <c r="B29" s="807">
        <v>623</v>
      </c>
      <c r="C29" s="806">
        <v>89.7</v>
      </c>
      <c r="D29" s="806">
        <v>78.099999999999994</v>
      </c>
      <c r="E29" s="807">
        <v>585</v>
      </c>
      <c r="F29" s="806">
        <v>87.4</v>
      </c>
      <c r="G29" s="806">
        <v>77.099999999999994</v>
      </c>
    </row>
    <row r="30" spans="1:7">
      <c r="A30" s="51" t="s">
        <v>4</v>
      </c>
      <c r="B30" s="807">
        <v>167</v>
      </c>
      <c r="C30" s="806">
        <v>60.1</v>
      </c>
      <c r="D30" s="806">
        <v>45.7</v>
      </c>
      <c r="E30" s="807">
        <v>168</v>
      </c>
      <c r="F30" s="806">
        <v>65.400000000000006</v>
      </c>
      <c r="G30" s="806">
        <v>47.4</v>
      </c>
    </row>
    <row r="31" spans="1:7">
      <c r="A31" s="51" t="s">
        <v>3</v>
      </c>
      <c r="B31" s="807">
        <v>570</v>
      </c>
      <c r="C31" s="806">
        <v>133.1</v>
      </c>
      <c r="D31" s="806">
        <v>99.1</v>
      </c>
      <c r="E31" s="807">
        <v>551</v>
      </c>
      <c r="F31" s="806">
        <v>192.4</v>
      </c>
      <c r="G31" s="806">
        <v>182.8</v>
      </c>
    </row>
    <row r="32" spans="1:7">
      <c r="A32" s="49" t="s">
        <v>2</v>
      </c>
      <c r="B32" s="805">
        <v>1360</v>
      </c>
      <c r="C32" s="804">
        <v>282.89999999999998</v>
      </c>
      <c r="D32" s="804">
        <v>222.9</v>
      </c>
      <c r="E32" s="805">
        <v>1304</v>
      </c>
      <c r="F32" s="804">
        <v>345.2</v>
      </c>
      <c r="G32" s="804">
        <v>307.3</v>
      </c>
    </row>
    <row r="33" spans="1:7">
      <c r="A33" s="47" t="s">
        <v>1</v>
      </c>
      <c r="B33" s="805">
        <v>3334</v>
      </c>
      <c r="C33" s="804">
        <v>1500.6</v>
      </c>
      <c r="D33" s="804">
        <v>1154.7</v>
      </c>
      <c r="E33" s="805">
        <v>2773</v>
      </c>
      <c r="F33" s="804">
        <v>1479.6</v>
      </c>
      <c r="G33" s="804">
        <v>1276.0999999999999</v>
      </c>
    </row>
    <row r="34" spans="1:7">
      <c r="A34" s="808" t="s">
        <v>732</v>
      </c>
      <c r="B34" s="807" t="s">
        <v>29</v>
      </c>
      <c r="C34" s="806">
        <v>211.5</v>
      </c>
      <c r="D34" s="806">
        <v>211.5</v>
      </c>
      <c r="E34" s="807" t="s">
        <v>29</v>
      </c>
      <c r="F34" s="806">
        <v>265.7</v>
      </c>
      <c r="G34" s="806">
        <v>265.7</v>
      </c>
    </row>
    <row r="35" spans="1:7">
      <c r="A35" s="387" t="s">
        <v>0</v>
      </c>
      <c r="B35" s="805">
        <v>26019</v>
      </c>
      <c r="C35" s="804">
        <v>15711.8</v>
      </c>
      <c r="D35" s="804">
        <v>11795</v>
      </c>
      <c r="E35" s="805">
        <v>25800</v>
      </c>
      <c r="F35" s="804">
        <v>17806.2</v>
      </c>
      <c r="G35" s="804">
        <v>13843.3</v>
      </c>
    </row>
  </sheetData>
  <mergeCells count="7">
    <mergeCell ref="F3:G3"/>
    <mergeCell ref="B4:D4"/>
    <mergeCell ref="E4:G4"/>
    <mergeCell ref="A2:A4"/>
    <mergeCell ref="B2:B3"/>
    <mergeCell ref="E2:E3"/>
    <mergeCell ref="C3:D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7FC75-2FE4-4094-B365-24C3A768DCC0}">
  <sheetPr codeName="Munka59"/>
  <dimension ref="A1:AC33"/>
  <sheetViews>
    <sheetView zoomScaleNormal="100" workbookViewId="0"/>
  </sheetViews>
  <sheetFormatPr defaultRowHeight="11.25"/>
  <cols>
    <col min="1" max="1" width="25.7109375" style="307" customWidth="1"/>
    <col min="2" max="28" width="10.7109375" style="307" customWidth="1"/>
    <col min="29" max="29" width="10.42578125" style="307" customWidth="1"/>
    <col min="30" max="16384" width="9.140625" style="307"/>
  </cols>
  <sheetData>
    <row r="1" spans="1:29" s="318" customFormat="1" ht="13.5" thickBot="1">
      <c r="A1" s="824" t="s">
        <v>746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5"/>
    </row>
    <row r="2" spans="1:29" s="318" customFormat="1" ht="15">
      <c r="A2" s="1047" t="s">
        <v>37</v>
      </c>
      <c r="B2" s="1046" t="s">
        <v>204</v>
      </c>
      <c r="C2" s="990"/>
      <c r="D2" s="990"/>
      <c r="E2" s="1046" t="s">
        <v>203</v>
      </c>
      <c r="F2" s="990"/>
      <c r="G2" s="989"/>
      <c r="H2" s="1014" t="s">
        <v>202</v>
      </c>
      <c r="I2" s="1014"/>
      <c r="J2" s="1014"/>
      <c r="K2" s="1046" t="s">
        <v>201</v>
      </c>
      <c r="L2" s="990"/>
      <c r="M2" s="989"/>
      <c r="N2" s="1046" t="s">
        <v>745</v>
      </c>
      <c r="O2" s="990"/>
      <c r="P2" s="989"/>
      <c r="Q2" s="993" t="s">
        <v>744</v>
      </c>
      <c r="R2" s="1113"/>
      <c r="S2" s="1113"/>
      <c r="T2" s="993" t="s">
        <v>743</v>
      </c>
      <c r="U2" s="1113"/>
      <c r="V2" s="1113"/>
      <c r="W2" s="1046" t="s">
        <v>742</v>
      </c>
      <c r="X2" s="990"/>
      <c r="Y2" s="990"/>
      <c r="Z2" s="823" t="s">
        <v>741</v>
      </c>
      <c r="AA2" s="822" t="s">
        <v>740</v>
      </c>
      <c r="AB2" s="1111" t="s">
        <v>739</v>
      </c>
      <c r="AC2" s="1112"/>
    </row>
    <row r="3" spans="1:29" s="318" customFormat="1" ht="33.75">
      <c r="A3" s="1048"/>
      <c r="B3" s="320" t="s">
        <v>738</v>
      </c>
      <c r="C3" s="320" t="s">
        <v>200</v>
      </c>
      <c r="D3" s="319" t="s">
        <v>199</v>
      </c>
      <c r="E3" s="320" t="s">
        <v>738</v>
      </c>
      <c r="F3" s="320" t="s">
        <v>200</v>
      </c>
      <c r="G3" s="320" t="s">
        <v>199</v>
      </c>
      <c r="H3" s="320" t="s">
        <v>738</v>
      </c>
      <c r="I3" s="320" t="s">
        <v>200</v>
      </c>
      <c r="J3" s="320" t="s">
        <v>199</v>
      </c>
      <c r="K3" s="320" t="s">
        <v>738</v>
      </c>
      <c r="L3" s="320" t="s">
        <v>200</v>
      </c>
      <c r="M3" s="320" t="s">
        <v>199</v>
      </c>
      <c r="N3" s="320" t="s">
        <v>738</v>
      </c>
      <c r="O3" s="320" t="s">
        <v>200</v>
      </c>
      <c r="P3" s="320" t="s">
        <v>199</v>
      </c>
      <c r="Q3" s="320" t="s">
        <v>738</v>
      </c>
      <c r="R3" s="320" t="s">
        <v>200</v>
      </c>
      <c r="S3" s="320" t="s">
        <v>199</v>
      </c>
      <c r="T3" s="320" t="s">
        <v>738</v>
      </c>
      <c r="U3" s="320" t="s">
        <v>200</v>
      </c>
      <c r="V3" s="320" t="s">
        <v>199</v>
      </c>
      <c r="W3" s="320" t="s">
        <v>738</v>
      </c>
      <c r="X3" s="320" t="s">
        <v>200</v>
      </c>
      <c r="Y3" s="319" t="s">
        <v>199</v>
      </c>
      <c r="Z3" s="1109" t="s">
        <v>200</v>
      </c>
      <c r="AA3" s="1110"/>
      <c r="AB3" s="1110"/>
      <c r="AC3" s="319" t="s">
        <v>199</v>
      </c>
    </row>
    <row r="4" spans="1:29" s="308" customFormat="1">
      <c r="A4" s="299" t="s">
        <v>30</v>
      </c>
      <c r="B4" s="316">
        <v>8249</v>
      </c>
      <c r="C4" s="316">
        <v>27689</v>
      </c>
      <c r="D4" s="316">
        <v>3360</v>
      </c>
      <c r="E4" s="317">
        <v>9707</v>
      </c>
      <c r="F4" s="317">
        <v>27882</v>
      </c>
      <c r="G4" s="317">
        <v>2870</v>
      </c>
      <c r="H4" s="819">
        <v>106</v>
      </c>
      <c r="I4" s="819">
        <v>2775</v>
      </c>
      <c r="J4" s="819">
        <v>26180</v>
      </c>
      <c r="K4" s="316">
        <v>5577</v>
      </c>
      <c r="L4" s="316">
        <v>8801</v>
      </c>
      <c r="M4" s="316">
        <v>1580</v>
      </c>
      <c r="N4" s="316">
        <v>3213</v>
      </c>
      <c r="O4" s="316">
        <v>7511</v>
      </c>
      <c r="P4" s="316">
        <v>2340</v>
      </c>
      <c r="Q4" s="819">
        <v>3449</v>
      </c>
      <c r="R4" s="819">
        <v>14265</v>
      </c>
      <c r="S4" s="819">
        <v>4140</v>
      </c>
      <c r="T4" s="819">
        <v>339</v>
      </c>
      <c r="U4" s="819">
        <v>5111</v>
      </c>
      <c r="V4" s="819">
        <v>15030</v>
      </c>
      <c r="W4" s="819">
        <v>1299</v>
      </c>
      <c r="X4" s="819">
        <v>2203</v>
      </c>
      <c r="Y4" s="819">
        <v>1700</v>
      </c>
      <c r="Z4" s="819">
        <v>12268</v>
      </c>
      <c r="AA4" s="818">
        <v>1904</v>
      </c>
      <c r="AB4" s="817">
        <v>13286</v>
      </c>
      <c r="AC4" s="817">
        <v>8000</v>
      </c>
    </row>
    <row r="5" spans="1:29" s="308" customFormat="1">
      <c r="A5" s="295" t="s">
        <v>28</v>
      </c>
      <c r="B5" s="316">
        <v>41447</v>
      </c>
      <c r="C5" s="316">
        <v>108229</v>
      </c>
      <c r="D5" s="316">
        <v>2610</v>
      </c>
      <c r="E5" s="317">
        <v>56865</v>
      </c>
      <c r="F5" s="317">
        <v>158255</v>
      </c>
      <c r="G5" s="317">
        <v>2780</v>
      </c>
      <c r="H5" s="819">
        <v>1790</v>
      </c>
      <c r="I5" s="819">
        <v>61091</v>
      </c>
      <c r="J5" s="819">
        <v>34130</v>
      </c>
      <c r="K5" s="316">
        <v>25275</v>
      </c>
      <c r="L5" s="316">
        <v>45676</v>
      </c>
      <c r="M5" s="316">
        <v>1810</v>
      </c>
      <c r="N5" s="316">
        <v>14645</v>
      </c>
      <c r="O5" s="316">
        <v>38022</v>
      </c>
      <c r="P5" s="316">
        <v>2600</v>
      </c>
      <c r="Q5" s="819">
        <v>13906</v>
      </c>
      <c r="R5" s="819">
        <v>47300</v>
      </c>
      <c r="S5" s="819">
        <v>3400</v>
      </c>
      <c r="T5" s="819">
        <v>4760</v>
      </c>
      <c r="U5" s="819">
        <v>99203</v>
      </c>
      <c r="V5" s="819">
        <v>18900</v>
      </c>
      <c r="W5" s="819">
        <v>12029</v>
      </c>
      <c r="X5" s="819">
        <v>20043</v>
      </c>
      <c r="Y5" s="819">
        <v>1670</v>
      </c>
      <c r="Z5" s="819">
        <v>94204</v>
      </c>
      <c r="AA5" s="818">
        <v>36473</v>
      </c>
      <c r="AB5" s="817">
        <v>13220</v>
      </c>
      <c r="AC5" s="817">
        <v>6160</v>
      </c>
    </row>
    <row r="6" spans="1:29" s="312" customFormat="1">
      <c r="A6" s="292" t="s">
        <v>27</v>
      </c>
      <c r="B6" s="816">
        <v>49696</v>
      </c>
      <c r="C6" s="816">
        <v>135918</v>
      </c>
      <c r="D6" s="816">
        <v>2730</v>
      </c>
      <c r="E6" s="816">
        <v>66572</v>
      </c>
      <c r="F6" s="816">
        <v>186137</v>
      </c>
      <c r="G6" s="816">
        <v>2800</v>
      </c>
      <c r="H6" s="816">
        <v>1896</v>
      </c>
      <c r="I6" s="816">
        <v>63866</v>
      </c>
      <c r="J6" s="816">
        <v>33680</v>
      </c>
      <c r="K6" s="816">
        <v>30852</v>
      </c>
      <c r="L6" s="816">
        <v>54477</v>
      </c>
      <c r="M6" s="816">
        <v>1770</v>
      </c>
      <c r="N6" s="816">
        <v>17858</v>
      </c>
      <c r="O6" s="816">
        <v>45533</v>
      </c>
      <c r="P6" s="816">
        <v>2550</v>
      </c>
      <c r="Q6" s="816">
        <v>17355</v>
      </c>
      <c r="R6" s="816">
        <v>61565</v>
      </c>
      <c r="S6" s="816">
        <v>3550</v>
      </c>
      <c r="T6" s="816">
        <v>5099</v>
      </c>
      <c r="U6" s="816">
        <v>104314</v>
      </c>
      <c r="V6" s="816">
        <v>18650</v>
      </c>
      <c r="W6" s="816">
        <v>13328</v>
      </c>
      <c r="X6" s="816">
        <v>22246</v>
      </c>
      <c r="Y6" s="816">
        <v>1670</v>
      </c>
      <c r="Z6" s="816">
        <v>106472</v>
      </c>
      <c r="AA6" s="816">
        <v>38377</v>
      </c>
      <c r="AB6" s="812">
        <v>26506</v>
      </c>
      <c r="AC6" s="812">
        <v>6960</v>
      </c>
    </row>
    <row r="7" spans="1:29" s="308" customFormat="1">
      <c r="A7" s="295" t="s">
        <v>26</v>
      </c>
      <c r="B7" s="820">
        <v>76613</v>
      </c>
      <c r="C7" s="820">
        <v>221158</v>
      </c>
      <c r="D7" s="820">
        <v>2890</v>
      </c>
      <c r="E7" s="317">
        <v>62735</v>
      </c>
      <c r="F7" s="317">
        <v>228415</v>
      </c>
      <c r="G7" s="317">
        <v>3640</v>
      </c>
      <c r="H7" s="819">
        <v>2298</v>
      </c>
      <c r="I7" s="819">
        <v>116229</v>
      </c>
      <c r="J7" s="819">
        <v>50580</v>
      </c>
      <c r="K7" s="820">
        <v>36130</v>
      </c>
      <c r="L7" s="820">
        <v>72066</v>
      </c>
      <c r="M7" s="820">
        <v>1990</v>
      </c>
      <c r="N7" s="820">
        <v>18067</v>
      </c>
      <c r="O7" s="820">
        <v>58172</v>
      </c>
      <c r="P7" s="820">
        <v>3220</v>
      </c>
      <c r="Q7" s="819">
        <v>5274</v>
      </c>
      <c r="R7" s="819">
        <v>26958</v>
      </c>
      <c r="S7" s="819">
        <v>5110</v>
      </c>
      <c r="T7" s="819">
        <v>160</v>
      </c>
      <c r="U7" s="819">
        <v>4664</v>
      </c>
      <c r="V7" s="819">
        <v>17540</v>
      </c>
      <c r="W7" s="819">
        <v>13181</v>
      </c>
      <c r="X7" s="819">
        <v>33733</v>
      </c>
      <c r="Y7" s="819">
        <v>2560</v>
      </c>
      <c r="Z7" s="819">
        <v>27310</v>
      </c>
      <c r="AA7" s="818">
        <v>15825</v>
      </c>
      <c r="AB7" s="817">
        <v>23266</v>
      </c>
      <c r="AC7" s="817">
        <v>7960</v>
      </c>
    </row>
    <row r="8" spans="1:29" s="308" customFormat="1">
      <c r="A8" s="295" t="s">
        <v>25</v>
      </c>
      <c r="B8" s="820">
        <v>39899</v>
      </c>
      <c r="C8" s="820">
        <v>133733</v>
      </c>
      <c r="D8" s="820">
        <v>3350</v>
      </c>
      <c r="E8" s="317">
        <v>29491</v>
      </c>
      <c r="F8" s="317">
        <v>100409</v>
      </c>
      <c r="G8" s="317">
        <v>3400</v>
      </c>
      <c r="H8" s="819">
        <v>1315</v>
      </c>
      <c r="I8" s="819">
        <v>60419</v>
      </c>
      <c r="J8" s="819">
        <v>45950</v>
      </c>
      <c r="K8" s="820">
        <v>13928</v>
      </c>
      <c r="L8" s="820">
        <v>28302</v>
      </c>
      <c r="M8" s="820">
        <v>2030</v>
      </c>
      <c r="N8" s="820">
        <v>5820</v>
      </c>
      <c r="O8" s="820">
        <v>19186</v>
      </c>
      <c r="P8" s="820">
        <v>3300</v>
      </c>
      <c r="Q8" s="819">
        <v>3609</v>
      </c>
      <c r="R8" s="819">
        <v>17722</v>
      </c>
      <c r="S8" s="819">
        <v>4910</v>
      </c>
      <c r="T8" s="819">
        <v>490</v>
      </c>
      <c r="U8" s="819">
        <v>13100</v>
      </c>
      <c r="V8" s="819">
        <v>24800</v>
      </c>
      <c r="W8" s="819">
        <v>4678</v>
      </c>
      <c r="X8" s="819">
        <v>11689</v>
      </c>
      <c r="Y8" s="819">
        <v>2500</v>
      </c>
      <c r="Z8" s="819">
        <v>6736</v>
      </c>
      <c r="AA8" s="818">
        <v>4392</v>
      </c>
      <c r="AB8" s="817">
        <v>9360</v>
      </c>
      <c r="AC8" s="817">
        <v>6420</v>
      </c>
    </row>
    <row r="9" spans="1:29" s="308" customFormat="1">
      <c r="A9" s="295" t="s">
        <v>24</v>
      </c>
      <c r="B9" s="820">
        <v>19192</v>
      </c>
      <c r="C9" s="820">
        <v>69621</v>
      </c>
      <c r="D9" s="820">
        <v>3630</v>
      </c>
      <c r="E9" s="317">
        <v>35270</v>
      </c>
      <c r="F9" s="317">
        <v>122294</v>
      </c>
      <c r="G9" s="317">
        <v>3470</v>
      </c>
      <c r="H9" s="819">
        <v>283</v>
      </c>
      <c r="I9" s="819">
        <v>3636</v>
      </c>
      <c r="J9" s="819">
        <v>12850</v>
      </c>
      <c r="K9" s="820">
        <v>9843</v>
      </c>
      <c r="L9" s="820">
        <v>16252</v>
      </c>
      <c r="M9" s="820">
        <v>1650</v>
      </c>
      <c r="N9" s="820">
        <v>17519</v>
      </c>
      <c r="O9" s="820">
        <v>53944</v>
      </c>
      <c r="P9" s="820">
        <v>3080</v>
      </c>
      <c r="Q9" s="819">
        <v>5390</v>
      </c>
      <c r="R9" s="819">
        <v>26169</v>
      </c>
      <c r="S9" s="819">
        <v>4860</v>
      </c>
      <c r="T9" s="819">
        <v>532</v>
      </c>
      <c r="U9" s="819">
        <v>7356</v>
      </c>
      <c r="V9" s="819">
        <v>10310</v>
      </c>
      <c r="W9" s="819">
        <v>10843</v>
      </c>
      <c r="X9" s="819">
        <v>24858</v>
      </c>
      <c r="Y9" s="819">
        <v>2290</v>
      </c>
      <c r="Z9" s="819">
        <v>5362</v>
      </c>
      <c r="AA9" s="818">
        <v>9810</v>
      </c>
      <c r="AB9" s="817">
        <v>40451</v>
      </c>
      <c r="AC9" s="817">
        <v>7410</v>
      </c>
    </row>
    <row r="10" spans="1:29" s="312" customFormat="1">
      <c r="A10" s="293" t="s">
        <v>23</v>
      </c>
      <c r="B10" s="816">
        <v>135704</v>
      </c>
      <c r="C10" s="816">
        <v>424512</v>
      </c>
      <c r="D10" s="816">
        <v>3130</v>
      </c>
      <c r="E10" s="816">
        <v>127496</v>
      </c>
      <c r="F10" s="816">
        <v>451118</v>
      </c>
      <c r="G10" s="816">
        <v>3540</v>
      </c>
      <c r="H10" s="816">
        <v>3896</v>
      </c>
      <c r="I10" s="816">
        <v>180284</v>
      </c>
      <c r="J10" s="816">
        <v>46270</v>
      </c>
      <c r="K10" s="816">
        <v>59901</v>
      </c>
      <c r="L10" s="816">
        <v>116620</v>
      </c>
      <c r="M10" s="816">
        <v>1950</v>
      </c>
      <c r="N10" s="816">
        <v>41406</v>
      </c>
      <c r="O10" s="816">
        <v>131302</v>
      </c>
      <c r="P10" s="816">
        <v>3170</v>
      </c>
      <c r="Q10" s="816">
        <v>14273</v>
      </c>
      <c r="R10" s="816">
        <v>70849</v>
      </c>
      <c r="S10" s="816">
        <v>4960</v>
      </c>
      <c r="T10" s="816">
        <v>1182</v>
      </c>
      <c r="U10" s="816">
        <v>25120</v>
      </c>
      <c r="V10" s="816">
        <v>17290</v>
      </c>
      <c r="W10" s="816">
        <v>28702</v>
      </c>
      <c r="X10" s="816">
        <v>70280</v>
      </c>
      <c r="Y10" s="816">
        <v>2450</v>
      </c>
      <c r="Z10" s="816">
        <v>39408</v>
      </c>
      <c r="AA10" s="816">
        <v>30027</v>
      </c>
      <c r="AB10" s="812">
        <v>73077</v>
      </c>
      <c r="AC10" s="812">
        <v>7430</v>
      </c>
    </row>
    <row r="11" spans="1:29" s="308" customFormat="1">
      <c r="A11" s="295" t="s">
        <v>22</v>
      </c>
      <c r="B11" s="820">
        <v>40501</v>
      </c>
      <c r="C11" s="820">
        <v>170944</v>
      </c>
      <c r="D11" s="820">
        <v>4220</v>
      </c>
      <c r="E11" s="317">
        <v>68857</v>
      </c>
      <c r="F11" s="317">
        <v>280310</v>
      </c>
      <c r="G11" s="317">
        <v>4070</v>
      </c>
      <c r="H11" s="819">
        <v>10345</v>
      </c>
      <c r="I11" s="819">
        <v>419872</v>
      </c>
      <c r="J11" s="819">
        <v>40590</v>
      </c>
      <c r="K11" s="820">
        <v>19225</v>
      </c>
      <c r="L11" s="820">
        <v>38771</v>
      </c>
      <c r="M11" s="820">
        <v>2020</v>
      </c>
      <c r="N11" s="820">
        <v>31114</v>
      </c>
      <c r="O11" s="820">
        <v>98588</v>
      </c>
      <c r="P11" s="820">
        <v>3170</v>
      </c>
      <c r="Q11" s="819">
        <v>8982</v>
      </c>
      <c r="R11" s="819">
        <v>37724</v>
      </c>
      <c r="S11" s="819">
        <v>4170</v>
      </c>
      <c r="T11" s="819">
        <v>991</v>
      </c>
      <c r="U11" s="819">
        <v>24780</v>
      </c>
      <c r="V11" s="819">
        <v>22940</v>
      </c>
      <c r="W11" s="819">
        <v>15940</v>
      </c>
      <c r="X11" s="819">
        <v>45142</v>
      </c>
      <c r="Y11" s="819">
        <v>2830</v>
      </c>
      <c r="Z11" s="819">
        <v>23742</v>
      </c>
      <c r="AA11" s="818">
        <v>8781</v>
      </c>
      <c r="AB11" s="817">
        <v>16503</v>
      </c>
      <c r="AC11" s="817">
        <v>7570</v>
      </c>
    </row>
    <row r="12" spans="1:29" s="308" customFormat="1">
      <c r="A12" s="295" t="s">
        <v>21</v>
      </c>
      <c r="B12" s="820">
        <v>31183</v>
      </c>
      <c r="C12" s="820">
        <v>144295</v>
      </c>
      <c r="D12" s="820">
        <v>4630</v>
      </c>
      <c r="E12" s="317">
        <v>37432</v>
      </c>
      <c r="F12" s="317">
        <v>157845</v>
      </c>
      <c r="G12" s="317">
        <v>4220</v>
      </c>
      <c r="H12" s="819">
        <v>3439</v>
      </c>
      <c r="I12" s="819">
        <v>113883</v>
      </c>
      <c r="J12" s="819">
        <v>33120</v>
      </c>
      <c r="K12" s="820">
        <v>6814</v>
      </c>
      <c r="L12" s="820">
        <v>14802</v>
      </c>
      <c r="M12" s="820">
        <v>2170</v>
      </c>
      <c r="N12" s="820">
        <v>16041</v>
      </c>
      <c r="O12" s="820">
        <v>57803</v>
      </c>
      <c r="P12" s="820">
        <v>3600</v>
      </c>
      <c r="Q12" s="819">
        <v>2776</v>
      </c>
      <c r="R12" s="819">
        <v>10498</v>
      </c>
      <c r="S12" s="819">
        <v>3780</v>
      </c>
      <c r="T12" s="819">
        <v>912</v>
      </c>
      <c r="U12" s="819">
        <v>15584</v>
      </c>
      <c r="V12" s="819">
        <v>12170</v>
      </c>
      <c r="W12" s="819">
        <v>15693</v>
      </c>
      <c r="X12" s="819">
        <v>42294</v>
      </c>
      <c r="Y12" s="819">
        <v>2700</v>
      </c>
      <c r="Z12" s="819">
        <v>2476</v>
      </c>
      <c r="AA12" s="818">
        <v>12142</v>
      </c>
      <c r="AB12" s="817">
        <v>7212</v>
      </c>
      <c r="AC12" s="817">
        <v>8260</v>
      </c>
    </row>
    <row r="13" spans="1:29" s="308" customFormat="1">
      <c r="A13" s="295" t="s">
        <v>20</v>
      </c>
      <c r="B13" s="820">
        <v>43249</v>
      </c>
      <c r="C13" s="820">
        <v>194632</v>
      </c>
      <c r="D13" s="820">
        <v>4500</v>
      </c>
      <c r="E13" s="317">
        <v>23732</v>
      </c>
      <c r="F13" s="317">
        <v>101260</v>
      </c>
      <c r="G13" s="317">
        <v>4270</v>
      </c>
      <c r="H13" s="819">
        <v>293</v>
      </c>
      <c r="I13" s="819">
        <v>4990</v>
      </c>
      <c r="J13" s="819">
        <v>17030</v>
      </c>
      <c r="K13" s="820">
        <v>5519</v>
      </c>
      <c r="L13" s="820">
        <v>12531</v>
      </c>
      <c r="M13" s="820">
        <v>2270</v>
      </c>
      <c r="N13" s="820">
        <v>9133</v>
      </c>
      <c r="O13" s="820">
        <v>34868</v>
      </c>
      <c r="P13" s="820">
        <v>3820</v>
      </c>
      <c r="Q13" s="819">
        <v>1820</v>
      </c>
      <c r="R13" s="819">
        <v>6004</v>
      </c>
      <c r="S13" s="819">
        <v>3300</v>
      </c>
      <c r="T13" s="819">
        <v>923</v>
      </c>
      <c r="U13" s="819">
        <v>26018</v>
      </c>
      <c r="V13" s="819">
        <v>22290</v>
      </c>
      <c r="W13" s="819">
        <v>14744</v>
      </c>
      <c r="X13" s="819">
        <v>42588</v>
      </c>
      <c r="Y13" s="819">
        <v>2890</v>
      </c>
      <c r="Z13" s="819">
        <v>5855</v>
      </c>
      <c r="AA13" s="818">
        <v>42237</v>
      </c>
      <c r="AB13" s="817">
        <v>14412</v>
      </c>
      <c r="AC13" s="817">
        <v>4270</v>
      </c>
    </row>
    <row r="14" spans="1:29" s="312" customFormat="1">
      <c r="A14" s="293" t="s">
        <v>19</v>
      </c>
      <c r="B14" s="816">
        <v>114933</v>
      </c>
      <c r="C14" s="816">
        <v>509871</v>
      </c>
      <c r="D14" s="816">
        <v>4440</v>
      </c>
      <c r="E14" s="816">
        <v>130021</v>
      </c>
      <c r="F14" s="816">
        <v>539415</v>
      </c>
      <c r="G14" s="816">
        <v>4150</v>
      </c>
      <c r="H14" s="816">
        <v>14077</v>
      </c>
      <c r="I14" s="816">
        <v>538745</v>
      </c>
      <c r="J14" s="816">
        <v>38270</v>
      </c>
      <c r="K14" s="816">
        <v>31558</v>
      </c>
      <c r="L14" s="816">
        <v>66104</v>
      </c>
      <c r="M14" s="816">
        <v>2090</v>
      </c>
      <c r="N14" s="816">
        <v>56288</v>
      </c>
      <c r="O14" s="816">
        <v>191259</v>
      </c>
      <c r="P14" s="816">
        <v>3400</v>
      </c>
      <c r="Q14" s="816">
        <v>13578</v>
      </c>
      <c r="R14" s="816">
        <v>54226</v>
      </c>
      <c r="S14" s="816">
        <v>3970</v>
      </c>
      <c r="T14" s="816">
        <v>2826</v>
      </c>
      <c r="U14" s="816">
        <v>66382</v>
      </c>
      <c r="V14" s="816">
        <v>19250</v>
      </c>
      <c r="W14" s="816">
        <v>46377</v>
      </c>
      <c r="X14" s="816">
        <v>130024</v>
      </c>
      <c r="Y14" s="816">
        <v>2800</v>
      </c>
      <c r="Z14" s="816">
        <v>32073</v>
      </c>
      <c r="AA14" s="816">
        <v>63160</v>
      </c>
      <c r="AB14" s="812">
        <v>38127</v>
      </c>
      <c r="AC14" s="812">
        <v>5930</v>
      </c>
    </row>
    <row r="15" spans="1:29" s="308" customFormat="1">
      <c r="A15" s="295" t="s">
        <v>18</v>
      </c>
      <c r="B15" s="820">
        <v>83768</v>
      </c>
      <c r="C15" s="820">
        <v>355577</v>
      </c>
      <c r="D15" s="820">
        <v>4240</v>
      </c>
      <c r="E15" s="317">
        <v>53329</v>
      </c>
      <c r="F15" s="317">
        <v>234052</v>
      </c>
      <c r="G15" s="317">
        <v>4390</v>
      </c>
      <c r="H15" s="819">
        <v>1698</v>
      </c>
      <c r="I15" s="819">
        <v>78036</v>
      </c>
      <c r="J15" s="819">
        <v>45960</v>
      </c>
      <c r="K15" s="820">
        <v>13250</v>
      </c>
      <c r="L15" s="820">
        <v>33001</v>
      </c>
      <c r="M15" s="820">
        <v>2490</v>
      </c>
      <c r="N15" s="820">
        <v>19643</v>
      </c>
      <c r="O15" s="820">
        <v>71569</v>
      </c>
      <c r="P15" s="820">
        <v>3640</v>
      </c>
      <c r="Q15" s="819">
        <v>4483</v>
      </c>
      <c r="R15" s="819">
        <v>25027</v>
      </c>
      <c r="S15" s="819">
        <v>5580</v>
      </c>
      <c r="T15" s="819">
        <v>239</v>
      </c>
      <c r="U15" s="819">
        <v>4960</v>
      </c>
      <c r="V15" s="819">
        <v>14270</v>
      </c>
      <c r="W15" s="819">
        <v>9125</v>
      </c>
      <c r="X15" s="819">
        <v>29574</v>
      </c>
      <c r="Y15" s="819">
        <v>3240</v>
      </c>
      <c r="Z15" s="819">
        <v>16747</v>
      </c>
      <c r="AA15" s="818">
        <v>6732</v>
      </c>
      <c r="AB15" s="817">
        <v>31609</v>
      </c>
      <c r="AC15" s="817">
        <v>8200</v>
      </c>
    </row>
    <row r="16" spans="1:29" s="308" customFormat="1">
      <c r="A16" s="295" t="s">
        <v>17</v>
      </c>
      <c r="B16" s="820">
        <v>106960</v>
      </c>
      <c r="C16" s="820">
        <v>339554</v>
      </c>
      <c r="D16" s="820">
        <v>3170</v>
      </c>
      <c r="E16" s="317">
        <v>54078</v>
      </c>
      <c r="F16" s="317">
        <v>210102</v>
      </c>
      <c r="G16" s="317">
        <v>3890</v>
      </c>
      <c r="H16" s="819">
        <v>675</v>
      </c>
      <c r="I16" s="819">
        <v>37562</v>
      </c>
      <c r="J16" s="819">
        <v>55650</v>
      </c>
      <c r="K16" s="820">
        <v>15343</v>
      </c>
      <c r="L16" s="820">
        <v>35068</v>
      </c>
      <c r="M16" s="820">
        <v>2290</v>
      </c>
      <c r="N16" s="820">
        <v>13787</v>
      </c>
      <c r="O16" s="820">
        <v>44120</v>
      </c>
      <c r="P16" s="820">
        <v>3200</v>
      </c>
      <c r="Q16" s="819">
        <v>3706</v>
      </c>
      <c r="R16" s="819">
        <v>17829</v>
      </c>
      <c r="S16" s="819">
        <v>4810</v>
      </c>
      <c r="T16" s="819">
        <v>545</v>
      </c>
      <c r="U16" s="819">
        <v>10653</v>
      </c>
      <c r="V16" s="819">
        <v>14400</v>
      </c>
      <c r="W16" s="819">
        <v>15343</v>
      </c>
      <c r="X16" s="819">
        <v>44363</v>
      </c>
      <c r="Y16" s="819">
        <v>2890</v>
      </c>
      <c r="Z16" s="819">
        <v>25476</v>
      </c>
      <c r="AA16" s="818">
        <v>22003</v>
      </c>
      <c r="AB16" s="817">
        <v>33393</v>
      </c>
      <c r="AC16" s="817">
        <v>9660</v>
      </c>
    </row>
    <row r="17" spans="1:29" s="308" customFormat="1">
      <c r="A17" s="295" t="s">
        <v>16</v>
      </c>
      <c r="B17" s="820">
        <v>106092</v>
      </c>
      <c r="C17" s="820">
        <v>357094</v>
      </c>
      <c r="D17" s="820">
        <v>3370</v>
      </c>
      <c r="E17" s="317">
        <v>50333</v>
      </c>
      <c r="F17" s="317">
        <v>177737</v>
      </c>
      <c r="G17" s="317">
        <v>3530</v>
      </c>
      <c r="H17" s="819">
        <v>2090</v>
      </c>
      <c r="I17" s="819">
        <v>110183</v>
      </c>
      <c r="J17" s="819">
        <v>52720</v>
      </c>
      <c r="K17" s="820">
        <v>21114</v>
      </c>
      <c r="L17" s="820">
        <v>47361</v>
      </c>
      <c r="M17" s="820">
        <v>2240</v>
      </c>
      <c r="N17" s="820">
        <v>10486</v>
      </c>
      <c r="O17" s="820">
        <v>38180</v>
      </c>
      <c r="P17" s="820">
        <v>3640</v>
      </c>
      <c r="Q17" s="819">
        <v>2275</v>
      </c>
      <c r="R17" s="819">
        <v>13236</v>
      </c>
      <c r="S17" s="819">
        <v>5820</v>
      </c>
      <c r="T17" s="819">
        <v>352</v>
      </c>
      <c r="U17" s="819">
        <v>5658</v>
      </c>
      <c r="V17" s="819">
        <v>15950</v>
      </c>
      <c r="W17" s="819">
        <v>2941</v>
      </c>
      <c r="X17" s="819">
        <v>9732</v>
      </c>
      <c r="Y17" s="819">
        <v>3310</v>
      </c>
      <c r="Z17" s="819">
        <v>6901</v>
      </c>
      <c r="AA17" s="818">
        <v>7693</v>
      </c>
      <c r="AB17" s="817">
        <v>31429</v>
      </c>
      <c r="AC17" s="817">
        <v>7200</v>
      </c>
    </row>
    <row r="18" spans="1:29" s="312" customFormat="1">
      <c r="A18" s="293" t="s">
        <v>15</v>
      </c>
      <c r="B18" s="816">
        <v>296820</v>
      </c>
      <c r="C18" s="816">
        <v>1052225</v>
      </c>
      <c r="D18" s="816">
        <v>3540</v>
      </c>
      <c r="E18" s="816">
        <v>157740</v>
      </c>
      <c r="F18" s="816">
        <v>621891</v>
      </c>
      <c r="G18" s="816">
        <v>3940</v>
      </c>
      <c r="H18" s="816">
        <v>4463</v>
      </c>
      <c r="I18" s="816">
        <v>225781</v>
      </c>
      <c r="J18" s="816">
        <v>50590</v>
      </c>
      <c r="K18" s="816">
        <v>49707</v>
      </c>
      <c r="L18" s="816">
        <v>115430</v>
      </c>
      <c r="M18" s="816">
        <v>2320</v>
      </c>
      <c r="N18" s="816">
        <v>43916</v>
      </c>
      <c r="O18" s="816">
        <v>153869</v>
      </c>
      <c r="P18" s="816">
        <v>3500</v>
      </c>
      <c r="Q18" s="816">
        <v>10464</v>
      </c>
      <c r="R18" s="816">
        <v>56092</v>
      </c>
      <c r="S18" s="816">
        <v>5360</v>
      </c>
      <c r="T18" s="816">
        <v>1136</v>
      </c>
      <c r="U18" s="816">
        <v>21271</v>
      </c>
      <c r="V18" s="816">
        <v>14850</v>
      </c>
      <c r="W18" s="816">
        <v>27409</v>
      </c>
      <c r="X18" s="816">
        <v>83669</v>
      </c>
      <c r="Y18" s="816">
        <v>3050</v>
      </c>
      <c r="Z18" s="816">
        <v>49124</v>
      </c>
      <c r="AA18" s="816">
        <v>36428</v>
      </c>
      <c r="AB18" s="812">
        <v>96431</v>
      </c>
      <c r="AC18" s="812">
        <v>8260</v>
      </c>
    </row>
    <row r="19" spans="1:29" s="312" customFormat="1">
      <c r="A19" s="292" t="s">
        <v>14</v>
      </c>
      <c r="B19" s="816">
        <v>547457</v>
      </c>
      <c r="C19" s="816">
        <v>1986608</v>
      </c>
      <c r="D19" s="816">
        <v>3630</v>
      </c>
      <c r="E19" s="816">
        <v>415257</v>
      </c>
      <c r="F19" s="816">
        <v>1612424</v>
      </c>
      <c r="G19" s="816">
        <v>3880</v>
      </c>
      <c r="H19" s="816">
        <v>22436</v>
      </c>
      <c r="I19" s="816">
        <v>944810</v>
      </c>
      <c r="J19" s="816">
        <v>42110</v>
      </c>
      <c r="K19" s="816">
        <v>141166</v>
      </c>
      <c r="L19" s="816">
        <v>298154</v>
      </c>
      <c r="M19" s="816">
        <v>2110</v>
      </c>
      <c r="N19" s="816">
        <v>141610</v>
      </c>
      <c r="O19" s="816">
        <v>476430</v>
      </c>
      <c r="P19" s="816">
        <v>3360</v>
      </c>
      <c r="Q19" s="816">
        <v>38315</v>
      </c>
      <c r="R19" s="816">
        <v>181167</v>
      </c>
      <c r="S19" s="816">
        <v>4720</v>
      </c>
      <c r="T19" s="816">
        <v>5144</v>
      </c>
      <c r="U19" s="816">
        <v>112773</v>
      </c>
      <c r="V19" s="816">
        <v>17830</v>
      </c>
      <c r="W19" s="816">
        <v>102488</v>
      </c>
      <c r="X19" s="816">
        <v>283973</v>
      </c>
      <c r="Y19" s="816">
        <v>2770</v>
      </c>
      <c r="Z19" s="816">
        <v>120605</v>
      </c>
      <c r="AA19" s="816">
        <v>129615</v>
      </c>
      <c r="AB19" s="812">
        <v>207635</v>
      </c>
      <c r="AC19" s="812">
        <v>7430</v>
      </c>
    </row>
    <row r="20" spans="1:29" s="308" customFormat="1">
      <c r="A20" s="295" t="s">
        <v>13</v>
      </c>
      <c r="B20" s="820">
        <v>28109</v>
      </c>
      <c r="C20" s="820">
        <v>115649</v>
      </c>
      <c r="D20" s="820">
        <v>4110</v>
      </c>
      <c r="E20" s="317">
        <v>67660</v>
      </c>
      <c r="F20" s="317">
        <v>222198</v>
      </c>
      <c r="G20" s="317">
        <v>3280</v>
      </c>
      <c r="H20" s="819">
        <v>2504</v>
      </c>
      <c r="I20" s="819">
        <v>102914</v>
      </c>
      <c r="J20" s="819">
        <v>41100</v>
      </c>
      <c r="K20" s="820">
        <v>37106</v>
      </c>
      <c r="L20" s="820">
        <v>76557</v>
      </c>
      <c r="M20" s="820">
        <v>2060</v>
      </c>
      <c r="N20" s="820">
        <v>29155</v>
      </c>
      <c r="O20" s="820">
        <v>79870</v>
      </c>
      <c r="P20" s="820">
        <v>2740</v>
      </c>
      <c r="Q20" s="819">
        <v>7473</v>
      </c>
      <c r="R20" s="819">
        <v>31678</v>
      </c>
      <c r="S20" s="819">
        <v>4240</v>
      </c>
      <c r="T20" s="819">
        <v>1647</v>
      </c>
      <c r="U20" s="819">
        <v>34736</v>
      </c>
      <c r="V20" s="819">
        <v>15000</v>
      </c>
      <c r="W20" s="819">
        <v>23879</v>
      </c>
      <c r="X20" s="819">
        <v>32513</v>
      </c>
      <c r="Y20" s="819">
        <v>1360</v>
      </c>
      <c r="Z20" s="819">
        <v>36218</v>
      </c>
      <c r="AA20" s="818">
        <v>24950</v>
      </c>
      <c r="AB20" s="817">
        <v>34853</v>
      </c>
      <c r="AC20" s="817">
        <v>5780</v>
      </c>
    </row>
    <row r="21" spans="1:29" s="308" customFormat="1">
      <c r="A21" s="295" t="s">
        <v>12</v>
      </c>
      <c r="B21" s="820">
        <v>15326</v>
      </c>
      <c r="C21" s="820">
        <v>43903</v>
      </c>
      <c r="D21" s="820">
        <v>2860</v>
      </c>
      <c r="E21" s="317">
        <v>49805</v>
      </c>
      <c r="F21" s="317">
        <v>152137</v>
      </c>
      <c r="G21" s="317">
        <v>3050</v>
      </c>
      <c r="H21" s="819">
        <v>467</v>
      </c>
      <c r="I21" s="819">
        <v>16983</v>
      </c>
      <c r="J21" s="819">
        <v>36370</v>
      </c>
      <c r="K21" s="820">
        <v>26184</v>
      </c>
      <c r="L21" s="820">
        <v>40467</v>
      </c>
      <c r="M21" s="820">
        <v>1550</v>
      </c>
      <c r="N21" s="820">
        <v>11192</v>
      </c>
      <c r="O21" s="820">
        <v>29135</v>
      </c>
      <c r="P21" s="820">
        <v>2600</v>
      </c>
      <c r="Q21" s="819">
        <v>2985</v>
      </c>
      <c r="R21" s="819">
        <v>6701</v>
      </c>
      <c r="S21" s="819">
        <v>2240</v>
      </c>
      <c r="T21" s="819">
        <v>344</v>
      </c>
      <c r="U21" s="819">
        <v>4050</v>
      </c>
      <c r="V21" s="819">
        <v>10030</v>
      </c>
      <c r="W21" s="819">
        <v>15913</v>
      </c>
      <c r="X21" s="819">
        <v>19844</v>
      </c>
      <c r="Y21" s="819">
        <v>1250</v>
      </c>
      <c r="Z21" s="819">
        <v>32193</v>
      </c>
      <c r="AA21" s="818">
        <v>12327</v>
      </c>
      <c r="AB21" s="817">
        <v>101959</v>
      </c>
      <c r="AC21" s="817">
        <v>9300</v>
      </c>
    </row>
    <row r="22" spans="1:29" s="308" customFormat="1">
      <c r="A22" s="295" t="s">
        <v>11</v>
      </c>
      <c r="B22" s="820">
        <v>4763</v>
      </c>
      <c r="C22" s="820">
        <v>14029</v>
      </c>
      <c r="D22" s="820">
        <v>2950</v>
      </c>
      <c r="E22" s="317">
        <v>18533</v>
      </c>
      <c r="F22" s="317">
        <v>51989</v>
      </c>
      <c r="G22" s="317">
        <v>2810</v>
      </c>
      <c r="H22" s="819">
        <v>0</v>
      </c>
      <c r="I22" s="819">
        <v>1</v>
      </c>
      <c r="J22" s="819" t="s">
        <v>198</v>
      </c>
      <c r="K22" s="820">
        <v>7032</v>
      </c>
      <c r="L22" s="820">
        <v>12936</v>
      </c>
      <c r="M22" s="820">
        <v>1840</v>
      </c>
      <c r="N22" s="820">
        <v>2622</v>
      </c>
      <c r="O22" s="820">
        <v>5980</v>
      </c>
      <c r="P22" s="820">
        <v>2280</v>
      </c>
      <c r="Q22" s="819">
        <v>2085</v>
      </c>
      <c r="R22" s="819">
        <v>11013</v>
      </c>
      <c r="S22" s="819">
        <v>5280</v>
      </c>
      <c r="T22" s="819">
        <v>418</v>
      </c>
      <c r="U22" s="819">
        <v>6822</v>
      </c>
      <c r="V22" s="819">
        <v>9790</v>
      </c>
      <c r="W22" s="819">
        <v>5717</v>
      </c>
      <c r="X22" s="819">
        <v>7833</v>
      </c>
      <c r="Y22" s="819">
        <v>1370</v>
      </c>
      <c r="Z22" s="819">
        <v>12257</v>
      </c>
      <c r="AA22" s="818">
        <v>4554</v>
      </c>
      <c r="AB22" s="817">
        <v>1894</v>
      </c>
      <c r="AC22" s="817">
        <v>4400</v>
      </c>
    </row>
    <row r="23" spans="1:29" s="312" customFormat="1">
      <c r="A23" s="293" t="s">
        <v>10</v>
      </c>
      <c r="B23" s="816">
        <v>48198</v>
      </c>
      <c r="C23" s="816">
        <v>173581</v>
      </c>
      <c r="D23" s="816">
        <v>3600</v>
      </c>
      <c r="E23" s="816">
        <v>135998</v>
      </c>
      <c r="F23" s="816">
        <v>426324</v>
      </c>
      <c r="G23" s="816">
        <v>3130</v>
      </c>
      <c r="H23" s="816">
        <v>2971</v>
      </c>
      <c r="I23" s="816">
        <v>119898</v>
      </c>
      <c r="J23" s="816">
        <v>40360</v>
      </c>
      <c r="K23" s="816">
        <v>70322</v>
      </c>
      <c r="L23" s="816">
        <v>129960</v>
      </c>
      <c r="M23" s="816">
        <v>1850</v>
      </c>
      <c r="N23" s="816">
        <v>42969</v>
      </c>
      <c r="O23" s="816">
        <v>114985</v>
      </c>
      <c r="P23" s="816">
        <v>2680</v>
      </c>
      <c r="Q23" s="816">
        <v>12543</v>
      </c>
      <c r="R23" s="816">
        <v>49392</v>
      </c>
      <c r="S23" s="816">
        <v>3940</v>
      </c>
      <c r="T23" s="816">
        <v>2409</v>
      </c>
      <c r="U23" s="816">
        <v>45608</v>
      </c>
      <c r="V23" s="816">
        <v>13390</v>
      </c>
      <c r="W23" s="816">
        <v>45509</v>
      </c>
      <c r="X23" s="816">
        <v>60190</v>
      </c>
      <c r="Y23" s="816">
        <v>1320</v>
      </c>
      <c r="Z23" s="816">
        <v>80668</v>
      </c>
      <c r="AA23" s="816">
        <v>41831</v>
      </c>
      <c r="AB23" s="812">
        <v>138706</v>
      </c>
      <c r="AC23" s="812">
        <v>7960</v>
      </c>
    </row>
    <row r="24" spans="1:29" s="308" customFormat="1">
      <c r="A24" s="295" t="s">
        <v>9</v>
      </c>
      <c r="B24" s="820">
        <v>100011</v>
      </c>
      <c r="C24" s="820">
        <v>464194</v>
      </c>
      <c r="D24" s="820">
        <v>4640</v>
      </c>
      <c r="E24" s="317">
        <v>74102</v>
      </c>
      <c r="F24" s="317">
        <v>252843</v>
      </c>
      <c r="G24" s="317">
        <v>3410</v>
      </c>
      <c r="H24" s="316">
        <v>3489</v>
      </c>
      <c r="I24" s="316">
        <v>158006</v>
      </c>
      <c r="J24" s="316">
        <v>45290</v>
      </c>
      <c r="K24" s="820">
        <v>32963</v>
      </c>
      <c r="L24" s="820">
        <v>81774</v>
      </c>
      <c r="M24" s="820">
        <v>2480</v>
      </c>
      <c r="N24" s="820">
        <v>13571</v>
      </c>
      <c r="O24" s="820">
        <v>37497</v>
      </c>
      <c r="P24" s="820">
        <v>2760</v>
      </c>
      <c r="Q24" s="316">
        <v>14674</v>
      </c>
      <c r="R24" s="316">
        <v>68023</v>
      </c>
      <c r="S24" s="316">
        <v>4640</v>
      </c>
      <c r="T24" s="316">
        <v>1743</v>
      </c>
      <c r="U24" s="316">
        <v>49266</v>
      </c>
      <c r="V24" s="316">
        <v>26260</v>
      </c>
      <c r="W24" s="316">
        <v>4046</v>
      </c>
      <c r="X24" s="316">
        <v>6810</v>
      </c>
      <c r="Y24" s="316">
        <v>1680</v>
      </c>
      <c r="Z24" s="316">
        <v>416390</v>
      </c>
      <c r="AA24" s="818">
        <v>9663</v>
      </c>
      <c r="AB24" s="817">
        <v>4897</v>
      </c>
      <c r="AC24" s="817">
        <v>4530</v>
      </c>
    </row>
    <row r="25" spans="1:29" s="308" customFormat="1">
      <c r="A25" s="295" t="s">
        <v>8</v>
      </c>
      <c r="B25" s="820">
        <v>39940</v>
      </c>
      <c r="C25" s="820">
        <v>112949</v>
      </c>
      <c r="D25" s="820">
        <v>2830</v>
      </c>
      <c r="E25" s="317">
        <v>115824</v>
      </c>
      <c r="F25" s="317">
        <v>359711</v>
      </c>
      <c r="G25" s="317">
        <v>3110</v>
      </c>
      <c r="H25" s="316">
        <v>3360</v>
      </c>
      <c r="I25" s="316">
        <v>125607</v>
      </c>
      <c r="J25" s="316">
        <v>37380</v>
      </c>
      <c r="K25" s="820">
        <v>74855</v>
      </c>
      <c r="L25" s="820">
        <v>149369</v>
      </c>
      <c r="M25" s="820">
        <v>2000</v>
      </c>
      <c r="N25" s="820">
        <v>27366</v>
      </c>
      <c r="O25" s="820">
        <v>77480</v>
      </c>
      <c r="P25" s="820">
        <v>2830</v>
      </c>
      <c r="Q25" s="316">
        <v>12720</v>
      </c>
      <c r="R25" s="316">
        <v>54378</v>
      </c>
      <c r="S25" s="316">
        <v>4280</v>
      </c>
      <c r="T25" s="316">
        <v>260</v>
      </c>
      <c r="U25" s="316">
        <v>6361</v>
      </c>
      <c r="V25" s="316">
        <v>22050</v>
      </c>
      <c r="W25" s="316">
        <v>19603</v>
      </c>
      <c r="X25" s="316">
        <v>31747</v>
      </c>
      <c r="Y25" s="316">
        <v>1620</v>
      </c>
      <c r="Z25" s="316">
        <v>150331</v>
      </c>
      <c r="AA25" s="818">
        <v>5836</v>
      </c>
      <c r="AB25" s="817">
        <v>5717</v>
      </c>
      <c r="AC25" s="817">
        <v>5400</v>
      </c>
    </row>
    <row r="26" spans="1:29" s="308" customFormat="1">
      <c r="A26" s="295" t="s">
        <v>7</v>
      </c>
      <c r="B26" s="820">
        <v>83343</v>
      </c>
      <c r="C26" s="820">
        <v>288505</v>
      </c>
      <c r="D26" s="820">
        <v>3460</v>
      </c>
      <c r="E26" s="317">
        <v>32178</v>
      </c>
      <c r="F26" s="317">
        <v>109715</v>
      </c>
      <c r="G26" s="317">
        <v>3410</v>
      </c>
      <c r="H26" s="821">
        <v>2014</v>
      </c>
      <c r="I26" s="821">
        <v>80177</v>
      </c>
      <c r="J26" s="821">
        <v>39810</v>
      </c>
      <c r="K26" s="820">
        <v>43501</v>
      </c>
      <c r="L26" s="820">
        <v>70472</v>
      </c>
      <c r="M26" s="820">
        <v>1620</v>
      </c>
      <c r="N26" s="820">
        <v>3567</v>
      </c>
      <c r="O26" s="820">
        <v>7998</v>
      </c>
      <c r="P26" s="820">
        <v>2240</v>
      </c>
      <c r="Q26" s="821">
        <v>4827</v>
      </c>
      <c r="R26" s="821">
        <v>20756</v>
      </c>
      <c r="S26" s="821">
        <v>4300</v>
      </c>
      <c r="T26" s="821">
        <v>2350</v>
      </c>
      <c r="U26" s="821">
        <v>40126</v>
      </c>
      <c r="V26" s="821">
        <v>15210</v>
      </c>
      <c r="W26" s="821">
        <v>6259</v>
      </c>
      <c r="X26" s="821">
        <v>9209</v>
      </c>
      <c r="Y26" s="821">
        <v>1470</v>
      </c>
      <c r="Z26" s="821">
        <v>182605</v>
      </c>
      <c r="AA26" s="818">
        <v>36196</v>
      </c>
      <c r="AB26" s="817">
        <v>2905</v>
      </c>
      <c r="AC26" s="817">
        <v>4130</v>
      </c>
    </row>
    <row r="27" spans="1:29" s="312" customFormat="1">
      <c r="A27" s="293" t="s">
        <v>6</v>
      </c>
      <c r="B27" s="816">
        <v>223294</v>
      </c>
      <c r="C27" s="816">
        <v>865648</v>
      </c>
      <c r="D27" s="816">
        <v>3880</v>
      </c>
      <c r="E27" s="816">
        <v>222104</v>
      </c>
      <c r="F27" s="816">
        <v>722269</v>
      </c>
      <c r="G27" s="816">
        <v>3250</v>
      </c>
      <c r="H27" s="816">
        <v>8863</v>
      </c>
      <c r="I27" s="816">
        <v>363790</v>
      </c>
      <c r="J27" s="816">
        <v>41050</v>
      </c>
      <c r="K27" s="816">
        <v>151319</v>
      </c>
      <c r="L27" s="816">
        <v>301615</v>
      </c>
      <c r="M27" s="816">
        <v>1990</v>
      </c>
      <c r="N27" s="816">
        <v>44504</v>
      </c>
      <c r="O27" s="816">
        <v>122975</v>
      </c>
      <c r="P27" s="816">
        <v>2760</v>
      </c>
      <c r="Q27" s="816">
        <v>32221</v>
      </c>
      <c r="R27" s="816">
        <v>143157</v>
      </c>
      <c r="S27" s="816">
        <v>4440</v>
      </c>
      <c r="T27" s="816">
        <v>4353</v>
      </c>
      <c r="U27" s="816">
        <v>95753</v>
      </c>
      <c r="V27" s="816">
        <v>20040</v>
      </c>
      <c r="W27" s="816">
        <v>29908</v>
      </c>
      <c r="X27" s="816">
        <v>47766</v>
      </c>
      <c r="Y27" s="816">
        <v>1600</v>
      </c>
      <c r="Z27" s="816">
        <v>749326</v>
      </c>
      <c r="AA27" s="816">
        <v>51695</v>
      </c>
      <c r="AB27" s="812">
        <v>13519</v>
      </c>
      <c r="AC27" s="812">
        <v>4760</v>
      </c>
    </row>
    <row r="28" spans="1:29" s="308" customFormat="1">
      <c r="A28" s="295" t="s">
        <v>5</v>
      </c>
      <c r="B28" s="820">
        <v>77918</v>
      </c>
      <c r="C28" s="820">
        <v>283237</v>
      </c>
      <c r="D28" s="820">
        <v>3630</v>
      </c>
      <c r="E28" s="317">
        <v>83882</v>
      </c>
      <c r="F28" s="317">
        <v>319854</v>
      </c>
      <c r="G28" s="317">
        <v>3810</v>
      </c>
      <c r="H28" s="819">
        <v>1978</v>
      </c>
      <c r="I28" s="819">
        <v>76841</v>
      </c>
      <c r="J28" s="819">
        <v>38850</v>
      </c>
      <c r="K28" s="820">
        <v>35427</v>
      </c>
      <c r="L28" s="820">
        <v>71142</v>
      </c>
      <c r="M28" s="820">
        <v>2010</v>
      </c>
      <c r="N28" s="820">
        <v>33673</v>
      </c>
      <c r="O28" s="820">
        <v>118719</v>
      </c>
      <c r="P28" s="820">
        <v>3530</v>
      </c>
      <c r="Q28" s="819">
        <v>12914</v>
      </c>
      <c r="R28" s="819">
        <v>50871</v>
      </c>
      <c r="S28" s="819">
        <v>3940</v>
      </c>
      <c r="T28" s="819">
        <v>3443</v>
      </c>
      <c r="U28" s="819">
        <v>63883</v>
      </c>
      <c r="V28" s="819">
        <v>16960</v>
      </c>
      <c r="W28" s="819">
        <v>13418</v>
      </c>
      <c r="X28" s="819">
        <v>36411</v>
      </c>
      <c r="Y28" s="819">
        <v>2710</v>
      </c>
      <c r="Z28" s="819">
        <v>184667</v>
      </c>
      <c r="AA28" s="818">
        <v>62073</v>
      </c>
      <c r="AB28" s="817">
        <v>142802</v>
      </c>
      <c r="AC28" s="817">
        <v>6700</v>
      </c>
    </row>
    <row r="29" spans="1:29" s="308" customFormat="1">
      <c r="A29" s="295" t="s">
        <v>4</v>
      </c>
      <c r="B29" s="820">
        <v>98053</v>
      </c>
      <c r="C29" s="820">
        <v>435790</v>
      </c>
      <c r="D29" s="820">
        <v>4440</v>
      </c>
      <c r="E29" s="317">
        <v>119807</v>
      </c>
      <c r="F29" s="317">
        <v>465097</v>
      </c>
      <c r="G29" s="317">
        <v>3880</v>
      </c>
      <c r="H29" s="819">
        <v>1074</v>
      </c>
      <c r="I29" s="819">
        <v>49368</v>
      </c>
      <c r="J29" s="819">
        <v>45970</v>
      </c>
      <c r="K29" s="820">
        <v>60850</v>
      </c>
      <c r="L29" s="820">
        <v>146344</v>
      </c>
      <c r="M29" s="820">
        <v>2400</v>
      </c>
      <c r="N29" s="820">
        <v>24157</v>
      </c>
      <c r="O29" s="820">
        <v>86224</v>
      </c>
      <c r="P29" s="820">
        <v>3570</v>
      </c>
      <c r="Q29" s="819">
        <v>10140</v>
      </c>
      <c r="R29" s="819">
        <v>50315</v>
      </c>
      <c r="S29" s="819">
        <v>4960</v>
      </c>
      <c r="T29" s="819">
        <v>224</v>
      </c>
      <c r="U29" s="819">
        <v>8684</v>
      </c>
      <c r="V29" s="819">
        <v>22100</v>
      </c>
      <c r="W29" s="819">
        <v>12690</v>
      </c>
      <c r="X29" s="819">
        <v>28026</v>
      </c>
      <c r="Y29" s="819">
        <v>2210</v>
      </c>
      <c r="Z29" s="819">
        <v>275268</v>
      </c>
      <c r="AA29" s="818">
        <v>5966</v>
      </c>
      <c r="AB29" s="817">
        <v>346</v>
      </c>
      <c r="AC29" s="817">
        <v>6180</v>
      </c>
    </row>
    <row r="30" spans="1:29" s="308" customFormat="1">
      <c r="A30" s="295" t="s">
        <v>3</v>
      </c>
      <c r="B30" s="820">
        <v>38251</v>
      </c>
      <c r="C30" s="820">
        <v>145952</v>
      </c>
      <c r="D30" s="820">
        <v>3820</v>
      </c>
      <c r="E30" s="317">
        <v>70702</v>
      </c>
      <c r="F30" s="317">
        <v>254603</v>
      </c>
      <c r="G30" s="317">
        <v>3600</v>
      </c>
      <c r="H30" s="819">
        <v>2030</v>
      </c>
      <c r="I30" s="819">
        <v>74228</v>
      </c>
      <c r="J30" s="819">
        <v>36570</v>
      </c>
      <c r="K30" s="820">
        <v>24404</v>
      </c>
      <c r="L30" s="820">
        <v>58765</v>
      </c>
      <c r="M30" s="820">
        <v>2410</v>
      </c>
      <c r="N30" s="820">
        <v>17000</v>
      </c>
      <c r="O30" s="820">
        <v>52961</v>
      </c>
      <c r="P30" s="820">
        <v>3120</v>
      </c>
      <c r="Q30" s="819">
        <v>10324</v>
      </c>
      <c r="R30" s="819">
        <v>44538</v>
      </c>
      <c r="S30" s="819">
        <v>4310</v>
      </c>
      <c r="T30" s="819">
        <v>4414</v>
      </c>
      <c r="U30" s="819">
        <v>132120</v>
      </c>
      <c r="V30" s="819">
        <v>24070</v>
      </c>
      <c r="W30" s="819">
        <v>9080</v>
      </c>
      <c r="X30" s="819">
        <v>17289</v>
      </c>
      <c r="Y30" s="819">
        <v>1900</v>
      </c>
      <c r="Z30" s="819">
        <v>242726</v>
      </c>
      <c r="AA30" s="818">
        <v>30107</v>
      </c>
      <c r="AB30" s="817">
        <v>10558</v>
      </c>
      <c r="AC30" s="817">
        <v>5640</v>
      </c>
    </row>
    <row r="31" spans="1:29" s="312" customFormat="1">
      <c r="A31" s="293" t="s">
        <v>2</v>
      </c>
      <c r="B31" s="816">
        <v>214222</v>
      </c>
      <c r="C31" s="816">
        <v>864979</v>
      </c>
      <c r="D31" s="816">
        <v>4040</v>
      </c>
      <c r="E31" s="816">
        <v>274391</v>
      </c>
      <c r="F31" s="816">
        <v>1039554</v>
      </c>
      <c r="G31" s="816">
        <v>3790</v>
      </c>
      <c r="H31" s="816">
        <v>5082</v>
      </c>
      <c r="I31" s="816">
        <v>200437</v>
      </c>
      <c r="J31" s="816">
        <v>39440</v>
      </c>
      <c r="K31" s="816">
        <v>120681</v>
      </c>
      <c r="L31" s="816">
        <v>276251</v>
      </c>
      <c r="M31" s="816">
        <v>2290</v>
      </c>
      <c r="N31" s="816">
        <v>74830</v>
      </c>
      <c r="O31" s="816">
        <v>257904</v>
      </c>
      <c r="P31" s="816">
        <v>3450</v>
      </c>
      <c r="Q31" s="816">
        <v>33378</v>
      </c>
      <c r="R31" s="816">
        <v>145724</v>
      </c>
      <c r="S31" s="816">
        <v>4370</v>
      </c>
      <c r="T31" s="816">
        <v>8081</v>
      </c>
      <c r="U31" s="816">
        <v>204687</v>
      </c>
      <c r="V31" s="816">
        <v>20990</v>
      </c>
      <c r="W31" s="816">
        <v>35188</v>
      </c>
      <c r="X31" s="816">
        <v>81726</v>
      </c>
      <c r="Y31" s="816">
        <v>2320</v>
      </c>
      <c r="Z31" s="816">
        <v>702661</v>
      </c>
      <c r="AA31" s="816">
        <v>98146</v>
      </c>
      <c r="AB31" s="812">
        <v>153706</v>
      </c>
      <c r="AC31" s="812">
        <v>6610</v>
      </c>
    </row>
    <row r="32" spans="1:29" s="312" customFormat="1">
      <c r="A32" s="292" t="s">
        <v>1</v>
      </c>
      <c r="B32" s="816">
        <v>485714</v>
      </c>
      <c r="C32" s="816">
        <v>1904208</v>
      </c>
      <c r="D32" s="816">
        <v>3920</v>
      </c>
      <c r="E32" s="816">
        <v>632493</v>
      </c>
      <c r="F32" s="816">
        <v>2188147</v>
      </c>
      <c r="G32" s="816">
        <v>3460</v>
      </c>
      <c r="H32" s="816">
        <v>16916</v>
      </c>
      <c r="I32" s="816">
        <v>684125</v>
      </c>
      <c r="J32" s="816">
        <v>40440</v>
      </c>
      <c r="K32" s="816">
        <v>342322</v>
      </c>
      <c r="L32" s="816">
        <v>707826</v>
      </c>
      <c r="M32" s="816">
        <v>2070</v>
      </c>
      <c r="N32" s="816">
        <v>162303</v>
      </c>
      <c r="O32" s="816">
        <v>495864</v>
      </c>
      <c r="P32" s="816">
        <v>3060</v>
      </c>
      <c r="Q32" s="816">
        <v>78142</v>
      </c>
      <c r="R32" s="816">
        <v>338273</v>
      </c>
      <c r="S32" s="816">
        <v>4330</v>
      </c>
      <c r="T32" s="816">
        <v>14843</v>
      </c>
      <c r="U32" s="816">
        <v>346048</v>
      </c>
      <c r="V32" s="816">
        <v>19480</v>
      </c>
      <c r="W32" s="816">
        <v>110605</v>
      </c>
      <c r="X32" s="816">
        <v>189682</v>
      </c>
      <c r="Y32" s="816">
        <v>1710</v>
      </c>
      <c r="Z32" s="816">
        <v>1532655</v>
      </c>
      <c r="AA32" s="816">
        <v>191672</v>
      </c>
      <c r="AB32" s="812">
        <v>305931</v>
      </c>
      <c r="AC32" s="812">
        <v>7030</v>
      </c>
    </row>
    <row r="33" spans="1:29" s="308" customFormat="1">
      <c r="A33" s="291" t="s">
        <v>0</v>
      </c>
      <c r="B33" s="815">
        <v>1082867</v>
      </c>
      <c r="C33" s="815">
        <v>4026734</v>
      </c>
      <c r="D33" s="815">
        <v>3720</v>
      </c>
      <c r="E33" s="816">
        <v>1114322</v>
      </c>
      <c r="F33" s="816">
        <v>3986708</v>
      </c>
      <c r="G33" s="816">
        <v>3580</v>
      </c>
      <c r="H33" s="814">
        <v>41248</v>
      </c>
      <c r="I33" s="814">
        <v>1692801</v>
      </c>
      <c r="J33" s="814">
        <v>41040</v>
      </c>
      <c r="K33" s="815">
        <v>514340</v>
      </c>
      <c r="L33" s="815">
        <v>1060457</v>
      </c>
      <c r="M33" s="815">
        <v>2060</v>
      </c>
      <c r="N33" s="815">
        <v>321771</v>
      </c>
      <c r="O33" s="815">
        <v>1017827</v>
      </c>
      <c r="P33" s="815">
        <v>3160</v>
      </c>
      <c r="Q33" s="814">
        <v>133812</v>
      </c>
      <c r="R33" s="814">
        <v>581005</v>
      </c>
      <c r="S33" s="814">
        <v>4340</v>
      </c>
      <c r="T33" s="814">
        <v>25086</v>
      </c>
      <c r="U33" s="814">
        <v>563135</v>
      </c>
      <c r="V33" s="814">
        <v>18970</v>
      </c>
      <c r="W33" s="814">
        <v>226421</v>
      </c>
      <c r="X33" s="814">
        <v>495901</v>
      </c>
      <c r="Y33" s="814">
        <v>2190</v>
      </c>
      <c r="Z33" s="814">
        <v>1759732</v>
      </c>
      <c r="AA33" s="813">
        <v>359664</v>
      </c>
      <c r="AB33" s="812">
        <v>540072</v>
      </c>
      <c r="AC33" s="812">
        <v>7180</v>
      </c>
    </row>
  </sheetData>
  <mergeCells count="11">
    <mergeCell ref="A2:A3"/>
    <mergeCell ref="E2:G2"/>
    <mergeCell ref="N2:P2"/>
    <mergeCell ref="W2:Y2"/>
    <mergeCell ref="B2:D2"/>
    <mergeCell ref="K2:M2"/>
    <mergeCell ref="Z3:AB3"/>
    <mergeCell ref="AB2:AC2"/>
    <mergeCell ref="Q2:S2"/>
    <mergeCell ref="H2:J2"/>
    <mergeCell ref="T2:V2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D5FE3-705C-4F9B-94B9-9F655A0FE0F6}">
  <sheetPr codeName="Munka5"/>
  <dimension ref="A1:G33"/>
  <sheetViews>
    <sheetView zoomScaleNormal="100" workbookViewId="0"/>
  </sheetViews>
  <sheetFormatPr defaultRowHeight="11.25"/>
  <cols>
    <col min="1" max="1" width="21.85546875" style="1" customWidth="1"/>
    <col min="2" max="7" width="10.7109375" style="1" customWidth="1"/>
    <col min="8" max="16384" width="9.140625" style="1"/>
  </cols>
  <sheetData>
    <row r="1" spans="1:7" s="83" customFormat="1" ht="12" thickBot="1">
      <c r="A1" s="85" t="s">
        <v>68</v>
      </c>
      <c r="B1" s="84"/>
      <c r="C1" s="84"/>
      <c r="D1" s="84"/>
      <c r="E1" s="84"/>
      <c r="F1" s="84"/>
      <c r="G1" s="84"/>
    </row>
    <row r="2" spans="1:7" ht="33.75">
      <c r="A2" s="1005" t="s">
        <v>37</v>
      </c>
      <c r="B2" s="21" t="s">
        <v>67</v>
      </c>
      <c r="C2" s="20" t="s">
        <v>66</v>
      </c>
      <c r="D2" s="988" t="s">
        <v>65</v>
      </c>
      <c r="E2" s="1006"/>
      <c r="F2" s="1007"/>
      <c r="G2" s="1008" t="s">
        <v>64</v>
      </c>
    </row>
    <row r="3" spans="1:7" ht="20.25" customHeight="1">
      <c r="A3" s="991"/>
      <c r="B3" s="1010" t="s">
        <v>63</v>
      </c>
      <c r="C3" s="1011"/>
      <c r="D3" s="82" t="s">
        <v>62</v>
      </c>
      <c r="E3" s="82" t="s">
        <v>61</v>
      </c>
      <c r="F3" s="81" t="s">
        <v>56</v>
      </c>
      <c r="G3" s="1009"/>
    </row>
    <row r="4" spans="1:7">
      <c r="A4" s="18" t="s">
        <v>30</v>
      </c>
      <c r="B4" s="75">
        <v>872177</v>
      </c>
      <c r="C4" s="75">
        <v>195.17792833335434</v>
      </c>
      <c r="D4" s="74">
        <v>56.8</v>
      </c>
      <c r="E4" s="80" t="s">
        <v>29</v>
      </c>
      <c r="F4" s="74">
        <v>56.8</v>
      </c>
      <c r="G4" s="74">
        <v>63.8</v>
      </c>
    </row>
    <row r="5" spans="1:7">
      <c r="A5" s="15" t="s">
        <v>28</v>
      </c>
      <c r="B5" s="75">
        <v>435455</v>
      </c>
      <c r="C5" s="75">
        <v>274.43019370543453</v>
      </c>
      <c r="D5" s="74">
        <v>68.599999999999994</v>
      </c>
      <c r="E5" s="74">
        <v>45.5</v>
      </c>
      <c r="F5" s="74">
        <v>59</v>
      </c>
      <c r="G5" s="73">
        <v>101.6</v>
      </c>
    </row>
    <row r="6" spans="1:7" s="72" customFormat="1">
      <c r="A6" s="10" t="s">
        <v>27</v>
      </c>
      <c r="B6" s="76">
        <v>1307632</v>
      </c>
      <c r="C6" s="77">
        <v>221.5697535698117</v>
      </c>
      <c r="D6" s="70">
        <v>60.2</v>
      </c>
      <c r="E6" s="70">
        <v>45.5</v>
      </c>
      <c r="F6" s="24">
        <v>57.7</v>
      </c>
      <c r="G6" s="70">
        <v>79.7</v>
      </c>
    </row>
    <row r="7" spans="1:7">
      <c r="A7" s="15" t="s">
        <v>26</v>
      </c>
      <c r="B7" s="75">
        <v>167322</v>
      </c>
      <c r="C7" s="75">
        <v>256.13607296111689</v>
      </c>
      <c r="D7" s="74">
        <v>15.5</v>
      </c>
      <c r="E7" s="74">
        <v>29.3</v>
      </c>
      <c r="F7" s="4">
        <v>21.7</v>
      </c>
      <c r="G7" s="73">
        <v>115.6</v>
      </c>
    </row>
    <row r="8" spans="1:7">
      <c r="A8" s="15" t="s">
        <v>25</v>
      </c>
      <c r="B8" s="75">
        <v>123826</v>
      </c>
      <c r="C8" s="75">
        <v>254.10576131022563</v>
      </c>
      <c r="D8" s="74">
        <v>28.4</v>
      </c>
      <c r="E8" s="74">
        <v>17.899999999999999</v>
      </c>
      <c r="F8" s="4">
        <v>24.5</v>
      </c>
      <c r="G8" s="73">
        <v>96.8</v>
      </c>
    </row>
    <row r="9" spans="1:7">
      <c r="A9" s="15" t="s">
        <v>24</v>
      </c>
      <c r="B9" s="75">
        <v>147573</v>
      </c>
      <c r="C9" s="75">
        <v>245.04482527291577</v>
      </c>
      <c r="D9" s="74">
        <v>48.3</v>
      </c>
      <c r="E9" s="74">
        <v>28.5</v>
      </c>
      <c r="F9" s="4">
        <v>40.5</v>
      </c>
      <c r="G9" s="73">
        <v>90.4</v>
      </c>
    </row>
    <row r="10" spans="1:7" s="79" customFormat="1">
      <c r="A10" s="11" t="s">
        <v>23</v>
      </c>
      <c r="B10" s="76">
        <v>438721</v>
      </c>
      <c r="C10" s="77">
        <v>251.83225785863908</v>
      </c>
      <c r="D10" s="70">
        <v>30.4</v>
      </c>
      <c r="E10" s="70">
        <v>26.1</v>
      </c>
      <c r="F10" s="24">
        <v>28.7</v>
      </c>
      <c r="G10" s="70">
        <v>99.4</v>
      </c>
    </row>
    <row r="11" spans="1:7">
      <c r="A11" s="15" t="s">
        <v>22</v>
      </c>
      <c r="B11" s="75">
        <v>179189</v>
      </c>
      <c r="C11" s="78">
        <v>247.99736590973777</v>
      </c>
      <c r="D11" s="74">
        <v>57.3</v>
      </c>
      <c r="E11" s="74">
        <v>46.3</v>
      </c>
      <c r="F11" s="74">
        <v>52.6</v>
      </c>
      <c r="G11" s="73">
        <v>94.3</v>
      </c>
    </row>
    <row r="12" spans="1:7">
      <c r="A12" s="15" t="s">
        <v>21</v>
      </c>
      <c r="B12" s="75">
        <v>108599</v>
      </c>
      <c r="C12" s="78">
        <v>241.14126281089145</v>
      </c>
      <c r="D12" s="74">
        <v>38.799999999999997</v>
      </c>
      <c r="E12" s="74">
        <v>29.9</v>
      </c>
      <c r="F12" s="74">
        <v>35</v>
      </c>
      <c r="G12" s="73">
        <v>93.3</v>
      </c>
    </row>
    <row r="13" spans="1:7">
      <c r="A13" s="15" t="s">
        <v>20</v>
      </c>
      <c r="B13" s="75">
        <v>124390</v>
      </c>
      <c r="C13" s="78">
        <v>234.48669507195112</v>
      </c>
      <c r="D13" s="74">
        <v>31.7</v>
      </c>
      <c r="E13" s="74">
        <v>28.8</v>
      </c>
      <c r="F13" s="74">
        <v>30.4</v>
      </c>
      <c r="G13" s="73">
        <v>102.4</v>
      </c>
    </row>
    <row r="14" spans="1:7" s="72" customFormat="1">
      <c r="A14" s="11" t="s">
        <v>19</v>
      </c>
      <c r="B14" s="76">
        <v>412178</v>
      </c>
      <c r="C14" s="77">
        <v>242.11360140521813</v>
      </c>
      <c r="D14" s="70">
        <v>45</v>
      </c>
      <c r="E14" s="70">
        <v>36.700000000000003</v>
      </c>
      <c r="F14" s="70">
        <v>41.5</v>
      </c>
      <c r="G14" s="70">
        <v>95.8</v>
      </c>
    </row>
    <row r="15" spans="1:7">
      <c r="A15" s="15" t="s">
        <v>18</v>
      </c>
      <c r="B15" s="75">
        <v>163706</v>
      </c>
      <c r="C15" s="75">
        <v>242.28372814679977</v>
      </c>
      <c r="D15" s="74">
        <v>33.1</v>
      </c>
      <c r="E15" s="74">
        <v>27.7</v>
      </c>
      <c r="F15" s="74">
        <v>31.1</v>
      </c>
      <c r="G15" s="73">
        <v>88</v>
      </c>
    </row>
    <row r="16" spans="1:7" s="32" customFormat="1">
      <c r="A16" s="15" t="s">
        <v>17</v>
      </c>
      <c r="B16" s="75">
        <v>136991</v>
      </c>
      <c r="C16" s="75">
        <v>237.25938200319726</v>
      </c>
      <c r="D16" s="74">
        <v>28.1</v>
      </c>
      <c r="E16" s="74">
        <v>24.8</v>
      </c>
      <c r="F16" s="74">
        <v>26.4</v>
      </c>
      <c r="G16" s="73">
        <v>86.4</v>
      </c>
    </row>
    <row r="17" spans="1:7">
      <c r="A17" s="15" t="s">
        <v>16</v>
      </c>
      <c r="B17" s="75">
        <v>98286</v>
      </c>
      <c r="C17" s="75">
        <v>242.58897503204935</v>
      </c>
      <c r="D17" s="74">
        <v>22.5</v>
      </c>
      <c r="E17" s="74">
        <v>10.8</v>
      </c>
      <c r="F17" s="74">
        <v>17.100000000000001</v>
      </c>
      <c r="G17" s="73">
        <v>100.7</v>
      </c>
    </row>
    <row r="18" spans="1:7" s="72" customFormat="1">
      <c r="A18" s="11" t="s">
        <v>15</v>
      </c>
      <c r="B18" s="76">
        <v>398983</v>
      </c>
      <c r="C18" s="76">
        <v>240.63381146565143</v>
      </c>
      <c r="D18" s="70">
        <v>29.1</v>
      </c>
      <c r="E18" s="70">
        <v>22.1</v>
      </c>
      <c r="F18" s="24">
        <v>26.1</v>
      </c>
      <c r="G18" s="70">
        <v>89.5</v>
      </c>
    </row>
    <row r="19" spans="1:7" s="72" customFormat="1">
      <c r="A19" s="10" t="s">
        <v>14</v>
      </c>
      <c r="B19" s="71">
        <v>1249882</v>
      </c>
      <c r="C19" s="71">
        <v>245</v>
      </c>
      <c r="D19" s="24">
        <v>34.700000000000003</v>
      </c>
      <c r="E19" s="24">
        <v>28.3</v>
      </c>
      <c r="F19" s="24">
        <v>32</v>
      </c>
      <c r="G19" s="70">
        <v>95.3</v>
      </c>
    </row>
    <row r="20" spans="1:7">
      <c r="A20" s="15" t="s">
        <v>13</v>
      </c>
      <c r="B20" s="75">
        <v>285521</v>
      </c>
      <c r="C20" s="75">
        <v>248.54003733525732</v>
      </c>
      <c r="D20" s="74">
        <v>18.600000000000001</v>
      </c>
      <c r="E20" s="74">
        <v>19.2</v>
      </c>
      <c r="F20" s="74">
        <v>18.8</v>
      </c>
      <c r="G20" s="73">
        <v>91.1</v>
      </c>
    </row>
    <row r="21" spans="1:7">
      <c r="A21" s="15" t="s">
        <v>12</v>
      </c>
      <c r="B21" s="75">
        <v>133693</v>
      </c>
      <c r="C21" s="75">
        <v>237.0161489382391</v>
      </c>
      <c r="D21" s="74">
        <v>17.899999999999999</v>
      </c>
      <c r="E21" s="74">
        <v>18.600000000000001</v>
      </c>
      <c r="F21" s="74">
        <v>18.3</v>
      </c>
      <c r="G21" s="73">
        <v>97.4</v>
      </c>
    </row>
    <row r="22" spans="1:7" s="32" customFormat="1">
      <c r="A22" s="15" t="s">
        <v>11</v>
      </c>
      <c r="B22" s="75">
        <v>89742</v>
      </c>
      <c r="C22" s="75">
        <v>234.20694880880748</v>
      </c>
      <c r="D22" s="74">
        <v>9.6999999999999993</v>
      </c>
      <c r="E22" s="74">
        <v>16.7</v>
      </c>
      <c r="F22" s="74">
        <v>13.8</v>
      </c>
      <c r="G22" s="73">
        <v>106.6</v>
      </c>
    </row>
    <row r="23" spans="1:7" s="72" customFormat="1">
      <c r="A23" s="11" t="s">
        <v>10</v>
      </c>
      <c r="B23" s="71">
        <v>508956</v>
      </c>
      <c r="C23" s="71">
        <v>242.98564119491664</v>
      </c>
      <c r="D23" s="70">
        <v>17.2</v>
      </c>
      <c r="E23" s="70">
        <v>18.5</v>
      </c>
      <c r="F23" s="70">
        <v>17.8</v>
      </c>
      <c r="G23" s="70">
        <v>94.8</v>
      </c>
    </row>
    <row r="24" spans="1:7">
      <c r="A24" s="15" t="s">
        <v>9</v>
      </c>
      <c r="B24" s="75">
        <v>222488</v>
      </c>
      <c r="C24" s="75">
        <v>244.4185753838409</v>
      </c>
      <c r="D24" s="74">
        <v>40.1</v>
      </c>
      <c r="E24" s="74">
        <v>22.4</v>
      </c>
      <c r="F24" s="74">
        <v>36.6</v>
      </c>
      <c r="G24" s="73">
        <v>92.3</v>
      </c>
    </row>
    <row r="25" spans="1:7">
      <c r="A25" s="15" t="s">
        <v>8</v>
      </c>
      <c r="B25" s="75">
        <v>171436</v>
      </c>
      <c r="C25" s="75">
        <v>232.85657621503066</v>
      </c>
      <c r="D25" s="74">
        <v>26.3</v>
      </c>
      <c r="E25" s="74">
        <v>17.3</v>
      </c>
      <c r="F25" s="74">
        <v>23.4</v>
      </c>
      <c r="G25" s="73">
        <v>85.9</v>
      </c>
    </row>
    <row r="26" spans="1:7">
      <c r="A26" s="15" t="s">
        <v>7</v>
      </c>
      <c r="B26" s="75">
        <v>218010</v>
      </c>
      <c r="C26" s="75">
        <v>261.92284757579927</v>
      </c>
      <c r="D26" s="74">
        <v>46.5</v>
      </c>
      <c r="E26" s="74">
        <v>22.1</v>
      </c>
      <c r="F26" s="74">
        <v>34.700000000000003</v>
      </c>
      <c r="G26" s="73">
        <v>90.5</v>
      </c>
    </row>
    <row r="27" spans="1:7" s="72" customFormat="1">
      <c r="A27" s="11" t="s">
        <v>6</v>
      </c>
      <c r="B27" s="71">
        <v>611934</v>
      </c>
      <c r="C27" s="71">
        <v>247.41557096026696</v>
      </c>
      <c r="D27" s="70">
        <v>38.200000000000003</v>
      </c>
      <c r="E27" s="70">
        <v>21</v>
      </c>
      <c r="F27" s="70">
        <v>32.4</v>
      </c>
      <c r="G27" s="70">
        <v>90.3</v>
      </c>
    </row>
    <row r="28" spans="1:7" s="32" customFormat="1">
      <c r="A28" s="15" t="s">
        <v>5</v>
      </c>
      <c r="B28" s="75">
        <v>236875</v>
      </c>
      <c r="C28" s="75">
        <v>225.31292875989445</v>
      </c>
      <c r="D28" s="74">
        <v>21.2</v>
      </c>
      <c r="E28" s="74">
        <v>10.6</v>
      </c>
      <c r="F28" s="74">
        <v>17.5</v>
      </c>
      <c r="G28" s="73">
        <v>102.3</v>
      </c>
    </row>
    <row r="29" spans="1:7">
      <c r="A29" s="15" t="s">
        <v>4</v>
      </c>
      <c r="B29" s="75">
        <v>167239</v>
      </c>
      <c r="C29" s="75">
        <v>225.22079180095554</v>
      </c>
      <c r="D29" s="74">
        <v>17.600000000000001</v>
      </c>
      <c r="E29" s="74">
        <v>4.2</v>
      </c>
      <c r="F29" s="74">
        <v>13.8</v>
      </c>
      <c r="G29" s="73">
        <v>102.4</v>
      </c>
    </row>
    <row r="30" spans="1:7">
      <c r="A30" s="15" t="s">
        <v>3</v>
      </c>
      <c r="B30" s="75">
        <v>187979</v>
      </c>
      <c r="C30" s="75">
        <v>225.63105453268716</v>
      </c>
      <c r="D30" s="74">
        <v>29</v>
      </c>
      <c r="E30" s="74">
        <v>15.8</v>
      </c>
      <c r="F30" s="74">
        <v>25.5</v>
      </c>
      <c r="G30" s="73">
        <v>84.8</v>
      </c>
    </row>
    <row r="31" spans="1:7" s="72" customFormat="1">
      <c r="A31" s="11" t="s">
        <v>2</v>
      </c>
      <c r="B31" s="71">
        <v>592093</v>
      </c>
      <c r="C31" s="71">
        <v>225.38790358946991</v>
      </c>
      <c r="D31" s="70">
        <v>22.8</v>
      </c>
      <c r="E31" s="70">
        <v>10.3</v>
      </c>
      <c r="F31" s="70">
        <v>19</v>
      </c>
      <c r="G31" s="70">
        <v>94.9</v>
      </c>
    </row>
    <row r="32" spans="1:7" s="72" customFormat="1">
      <c r="A32" s="10" t="s">
        <v>1</v>
      </c>
      <c r="B32" s="71">
        <v>1712983</v>
      </c>
      <c r="C32" s="71">
        <v>238</v>
      </c>
      <c r="D32" s="24">
        <v>27.4</v>
      </c>
      <c r="E32" s="24">
        <v>17.2</v>
      </c>
      <c r="F32" s="24">
        <v>23.6</v>
      </c>
      <c r="G32" s="70">
        <v>92.5</v>
      </c>
    </row>
    <row r="33" spans="1:7">
      <c r="A33" s="8" t="s">
        <v>0</v>
      </c>
      <c r="B33" s="71">
        <v>4270497</v>
      </c>
      <c r="C33" s="71">
        <v>235.22791375336408</v>
      </c>
      <c r="D33" s="70">
        <v>41</v>
      </c>
      <c r="E33" s="70">
        <v>25.7</v>
      </c>
      <c r="F33" s="70">
        <v>36</v>
      </c>
      <c r="G33" s="70">
        <v>87.4</v>
      </c>
    </row>
  </sheetData>
  <mergeCells count="4">
    <mergeCell ref="A2:A3"/>
    <mergeCell ref="D2:F2"/>
    <mergeCell ref="G2:G3"/>
    <mergeCell ref="B3:C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>
    <oddFooter>&amp;R&amp;D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98ECF-3280-443F-83C0-DE263F77DAB4}">
  <sheetPr codeName="Munka60"/>
  <dimension ref="A1:G35"/>
  <sheetViews>
    <sheetView zoomScaleNormal="100" workbookViewId="0"/>
  </sheetViews>
  <sheetFormatPr defaultRowHeight="11.25"/>
  <cols>
    <col min="1" max="1" width="31.28515625" style="827" customWidth="1"/>
    <col min="2" max="4" width="10.7109375" style="827" customWidth="1"/>
    <col min="5" max="5" width="14.140625" style="826" customWidth="1"/>
    <col min="6" max="7" width="10.7109375" style="826" customWidth="1"/>
    <col min="8" max="16384" width="9.140625" style="825"/>
  </cols>
  <sheetData>
    <row r="1" spans="1:7" s="854" customFormat="1" ht="15.95" customHeight="1" thickBot="1">
      <c r="A1" s="855" t="s">
        <v>755</v>
      </c>
      <c r="B1" s="855"/>
      <c r="C1" s="855"/>
      <c r="D1" s="855"/>
      <c r="E1" s="855"/>
      <c r="F1" s="855"/>
      <c r="G1" s="855"/>
    </row>
    <row r="2" spans="1:7" s="850" customFormat="1" ht="23.1" customHeight="1">
      <c r="A2" s="1121" t="s">
        <v>754</v>
      </c>
      <c r="B2" s="1114" t="s">
        <v>753</v>
      </c>
      <c r="C2" s="1115"/>
      <c r="D2" s="1115"/>
      <c r="E2" s="1116"/>
      <c r="F2" s="1117" t="s">
        <v>752</v>
      </c>
      <c r="G2" s="1118"/>
    </row>
    <row r="3" spans="1:7" s="850" customFormat="1" ht="44.25" customHeight="1">
      <c r="A3" s="1122"/>
      <c r="B3" s="853" t="s">
        <v>56</v>
      </c>
      <c r="C3" s="852" t="s">
        <v>751</v>
      </c>
      <c r="D3" s="851" t="s">
        <v>252</v>
      </c>
      <c r="E3" s="1119" t="s">
        <v>750</v>
      </c>
      <c r="F3" s="1123" t="s">
        <v>749</v>
      </c>
      <c r="G3" s="1125" t="s">
        <v>748</v>
      </c>
    </row>
    <row r="4" spans="1:7" s="850" customFormat="1" ht="12" customHeight="1">
      <c r="A4" s="1120"/>
      <c r="B4" s="1126" t="s">
        <v>747</v>
      </c>
      <c r="C4" s="1127"/>
      <c r="D4" s="1128"/>
      <c r="E4" s="1120"/>
      <c r="F4" s="1124"/>
      <c r="G4" s="1120"/>
    </row>
    <row r="5" spans="1:7" s="849" customFormat="1" ht="15" customHeight="1">
      <c r="A5" s="350" t="s">
        <v>44</v>
      </c>
      <c r="B5" s="841">
        <v>133610</v>
      </c>
      <c r="C5" s="844">
        <v>80760</v>
      </c>
      <c r="D5" s="843">
        <v>78.630542089350214</v>
      </c>
      <c r="E5" s="842">
        <v>19.848898692648227</v>
      </c>
      <c r="F5" s="841">
        <v>235868</v>
      </c>
      <c r="G5" s="841">
        <v>138273</v>
      </c>
    </row>
    <row r="6" spans="1:7" s="828" customFormat="1" ht="12" customHeight="1">
      <c r="A6" s="845" t="s">
        <v>28</v>
      </c>
      <c r="B6" s="841">
        <v>71119</v>
      </c>
      <c r="C6" s="844">
        <v>51481</v>
      </c>
      <c r="D6" s="843">
        <v>59.976302618096874</v>
      </c>
      <c r="E6" s="842">
        <v>35.692349900692868</v>
      </c>
      <c r="F6" s="841">
        <v>168724</v>
      </c>
      <c r="G6" s="841">
        <v>107209</v>
      </c>
    </row>
    <row r="7" spans="1:7" s="828" customFormat="1" ht="12" customHeight="1">
      <c r="A7" s="848" t="s">
        <v>27</v>
      </c>
      <c r="B7" s="834">
        <v>204729</v>
      </c>
      <c r="C7" s="837">
        <v>132241</v>
      </c>
      <c r="D7" s="836">
        <v>70.963319725580362</v>
      </c>
      <c r="E7" s="835">
        <v>23.467569116071214</v>
      </c>
      <c r="F7" s="834">
        <v>212579</v>
      </c>
      <c r="G7" s="834">
        <v>127498</v>
      </c>
    </row>
    <row r="8" spans="1:7" s="828" customFormat="1" ht="12" customHeight="1">
      <c r="A8" s="845" t="s">
        <v>26</v>
      </c>
      <c r="B8" s="841">
        <v>49694</v>
      </c>
      <c r="C8" s="844">
        <v>37176</v>
      </c>
      <c r="D8" s="843">
        <v>115.93371150483563</v>
      </c>
      <c r="E8" s="842">
        <v>51.593143616524259</v>
      </c>
      <c r="F8" s="841">
        <v>198117</v>
      </c>
      <c r="G8" s="841">
        <v>120974</v>
      </c>
    </row>
    <row r="9" spans="1:7" s="828" customFormat="1" ht="12" customHeight="1">
      <c r="A9" s="845" t="s">
        <v>25</v>
      </c>
      <c r="B9" s="841">
        <v>49859</v>
      </c>
      <c r="C9" s="844">
        <v>37660</v>
      </c>
      <c r="D9" s="843">
        <v>158.3617205428111</v>
      </c>
      <c r="E9" s="842">
        <v>66.48465028519233</v>
      </c>
      <c r="F9" s="841">
        <v>192655</v>
      </c>
      <c r="G9" s="841">
        <v>118126</v>
      </c>
    </row>
    <row r="10" spans="1:7" s="828" customFormat="1" ht="12" customHeight="1">
      <c r="A10" s="845" t="s">
        <v>24</v>
      </c>
      <c r="B10" s="841">
        <v>27788</v>
      </c>
      <c r="C10" s="844">
        <v>21477</v>
      </c>
      <c r="D10" s="843">
        <v>76.622098201360501</v>
      </c>
      <c r="E10" s="842">
        <v>49.088540324895668</v>
      </c>
      <c r="F10" s="841">
        <v>157075</v>
      </c>
      <c r="G10" s="841">
        <v>101824</v>
      </c>
    </row>
    <row r="11" spans="1:7" s="828" customFormat="1" ht="12" customHeight="1">
      <c r="A11" s="846" t="s">
        <v>23</v>
      </c>
      <c r="B11" s="834">
        <v>127342</v>
      </c>
      <c r="C11" s="837">
        <v>96313</v>
      </c>
      <c r="D11" s="836">
        <v>115.12213114531794</v>
      </c>
      <c r="E11" s="835">
        <v>55.871317515416585</v>
      </c>
      <c r="F11" s="834">
        <v>187090</v>
      </c>
      <c r="G11" s="834">
        <v>115712</v>
      </c>
    </row>
    <row r="12" spans="1:7" s="828" customFormat="1" ht="12" customHeight="1">
      <c r="A12" s="845" t="s">
        <v>22</v>
      </c>
      <c r="B12" s="841">
        <v>47751</v>
      </c>
      <c r="C12" s="844">
        <v>36222</v>
      </c>
      <c r="D12" s="843">
        <v>107.66235537753748</v>
      </c>
      <c r="E12" s="842">
        <v>52.332443791748638</v>
      </c>
      <c r="F12" s="841">
        <v>195363</v>
      </c>
      <c r="G12" s="841">
        <v>119565</v>
      </c>
    </row>
    <row r="13" spans="1:7" s="828" customFormat="1" ht="12" customHeight="1">
      <c r="A13" s="845" t="s">
        <v>21</v>
      </c>
      <c r="B13" s="841">
        <v>30638</v>
      </c>
      <c r="C13" s="844">
        <v>23299</v>
      </c>
      <c r="D13" s="843">
        <v>116.68774089364879</v>
      </c>
      <c r="E13" s="842">
        <v>60.489137141023853</v>
      </c>
      <c r="F13" s="841">
        <v>156555</v>
      </c>
      <c r="G13" s="841">
        <v>101415</v>
      </c>
    </row>
    <row r="14" spans="1:7" s="828" customFormat="1" ht="12" customHeight="1">
      <c r="A14" s="845" t="s">
        <v>20</v>
      </c>
      <c r="B14" s="841">
        <v>17899</v>
      </c>
      <c r="C14" s="844">
        <v>13629</v>
      </c>
      <c r="D14" s="843">
        <v>61.180507963310156</v>
      </c>
      <c r="E14" s="842">
        <v>42.444698266151825</v>
      </c>
      <c r="F14" s="841">
        <v>140711</v>
      </c>
      <c r="G14" s="841">
        <v>93856</v>
      </c>
    </row>
    <row r="15" spans="1:7" s="828" customFormat="1" ht="12" customHeight="1">
      <c r="A15" s="846" t="s">
        <v>19</v>
      </c>
      <c r="B15" s="834">
        <v>96289</v>
      </c>
      <c r="C15" s="837">
        <v>73149</v>
      </c>
      <c r="D15" s="836">
        <v>96.419165873929799</v>
      </c>
      <c r="E15" s="835">
        <v>52.312190413497326</v>
      </c>
      <c r="F15" s="834">
        <v>173304</v>
      </c>
      <c r="G15" s="834">
        <v>109221</v>
      </c>
    </row>
    <row r="16" spans="1:7" s="828" customFormat="1" ht="11.25" customHeight="1">
      <c r="A16" s="845" t="s">
        <v>18</v>
      </c>
      <c r="B16" s="841">
        <v>23410</v>
      </c>
      <c r="C16" s="844">
        <v>16142</v>
      </c>
      <c r="D16" s="843">
        <v>58.904343975200284</v>
      </c>
      <c r="E16" s="842">
        <v>44.341250211114982</v>
      </c>
      <c r="F16" s="841">
        <v>163362</v>
      </c>
      <c r="G16" s="841">
        <v>104393</v>
      </c>
    </row>
    <row r="17" spans="1:7" s="828" customFormat="1" ht="12" customHeight="1">
      <c r="A17" s="845" t="s">
        <v>17</v>
      </c>
      <c r="B17" s="841">
        <v>22447</v>
      </c>
      <c r="C17" s="844">
        <v>17139</v>
      </c>
      <c r="D17" s="843">
        <v>68.695678785653087</v>
      </c>
      <c r="E17" s="842">
        <v>50.235264497720088</v>
      </c>
      <c r="F17" s="841">
        <v>137739</v>
      </c>
      <c r="G17" s="841">
        <v>92980</v>
      </c>
    </row>
    <row r="18" spans="1:7" s="828" customFormat="1" ht="12" customHeight="1">
      <c r="A18" s="845" t="s">
        <v>16</v>
      </c>
      <c r="B18" s="841">
        <v>14683</v>
      </c>
      <c r="C18" s="844">
        <v>10631</v>
      </c>
      <c r="D18" s="843">
        <v>61.256119666998337</v>
      </c>
      <c r="E18" s="842">
        <v>48.553689971313538</v>
      </c>
      <c r="F18" s="841">
        <v>184104</v>
      </c>
      <c r="G18" s="841">
        <v>114092</v>
      </c>
    </row>
    <row r="19" spans="1:7" s="828" customFormat="1" ht="12" customHeight="1">
      <c r="A19" s="846" t="s">
        <v>15</v>
      </c>
      <c r="B19" s="834">
        <v>60539</v>
      </c>
      <c r="C19" s="837">
        <v>43912</v>
      </c>
      <c r="D19" s="836">
        <v>62.807448003257662</v>
      </c>
      <c r="E19" s="835">
        <v>47.399935405363969</v>
      </c>
      <c r="F19" s="834">
        <v>158601</v>
      </c>
      <c r="G19" s="834">
        <v>102385</v>
      </c>
    </row>
    <row r="20" spans="1:7" s="828" customFormat="1" ht="12" customHeight="1">
      <c r="A20" s="847" t="s">
        <v>14</v>
      </c>
      <c r="B20" s="834">
        <v>284170</v>
      </c>
      <c r="C20" s="837">
        <v>213374</v>
      </c>
      <c r="D20" s="836">
        <v>92.60334942114352</v>
      </c>
      <c r="E20" s="838">
        <v>52.65275682586347</v>
      </c>
      <c r="F20" s="834">
        <v>176538.36306331458</v>
      </c>
      <c r="G20" s="834">
        <v>110761.89046191673</v>
      </c>
    </row>
    <row r="21" spans="1:7" s="828" customFormat="1" ht="12" customHeight="1">
      <c r="A21" s="845" t="s">
        <v>13</v>
      </c>
      <c r="B21" s="841">
        <v>41529</v>
      </c>
      <c r="C21" s="844">
        <v>29684</v>
      </c>
      <c r="D21" s="843">
        <v>58.140047669547137</v>
      </c>
      <c r="E21" s="842">
        <v>50.27176215666573</v>
      </c>
      <c r="F21" s="841">
        <v>168349</v>
      </c>
      <c r="G21" s="841">
        <v>106890</v>
      </c>
    </row>
    <row r="22" spans="1:7" s="828" customFormat="1" ht="12" customHeight="1">
      <c r="A22" s="845" t="s">
        <v>12</v>
      </c>
      <c r="B22" s="841">
        <v>24222</v>
      </c>
      <c r="C22" s="844">
        <v>17697</v>
      </c>
      <c r="D22" s="843">
        <v>76.129831189281106</v>
      </c>
      <c r="E22" s="842">
        <v>54.77353886161702</v>
      </c>
      <c r="F22" s="841">
        <v>185506</v>
      </c>
      <c r="G22" s="841">
        <v>114610</v>
      </c>
    </row>
    <row r="23" spans="1:7" s="828" customFormat="1" ht="12" customHeight="1">
      <c r="A23" s="845" t="s">
        <v>11</v>
      </c>
      <c r="B23" s="841">
        <v>11497</v>
      </c>
      <c r="C23" s="844">
        <v>8845</v>
      </c>
      <c r="D23" s="843">
        <v>54.332107785223478</v>
      </c>
      <c r="E23" s="842">
        <v>56.353929669916717</v>
      </c>
      <c r="F23" s="841">
        <v>137053</v>
      </c>
      <c r="G23" s="841">
        <v>92414</v>
      </c>
    </row>
    <row r="24" spans="1:7" s="828" customFormat="1" ht="12" customHeight="1">
      <c r="A24" s="846" t="s">
        <v>10</v>
      </c>
      <c r="B24" s="834">
        <v>77248</v>
      </c>
      <c r="C24" s="837">
        <v>56226</v>
      </c>
      <c r="D24" s="836">
        <v>62.093193646154482</v>
      </c>
      <c r="E24" s="835">
        <v>52.466676854634677</v>
      </c>
      <c r="F24" s="834">
        <v>168979</v>
      </c>
      <c r="G24" s="834">
        <v>107115</v>
      </c>
    </row>
    <row r="25" spans="1:7" s="828" customFormat="1" ht="12" customHeight="1">
      <c r="A25" s="845" t="s">
        <v>9</v>
      </c>
      <c r="B25" s="841">
        <v>31645</v>
      </c>
      <c r="C25" s="844">
        <v>21941</v>
      </c>
      <c r="D25" s="843">
        <v>58.093906702782981</v>
      </c>
      <c r="E25" s="842">
        <v>41.571060744062208</v>
      </c>
      <c r="F25" s="841">
        <v>157247</v>
      </c>
      <c r="G25" s="841">
        <v>101213</v>
      </c>
    </row>
    <row r="26" spans="1:7" s="828" customFormat="1" ht="12" customHeight="1">
      <c r="A26" s="845" t="s">
        <v>8</v>
      </c>
      <c r="B26" s="841">
        <v>28892</v>
      </c>
      <c r="C26" s="844">
        <v>22690</v>
      </c>
      <c r="D26" s="843">
        <v>71.976104292109582</v>
      </c>
      <c r="E26" s="842">
        <v>51.759998805667109</v>
      </c>
      <c r="F26" s="841">
        <v>135842</v>
      </c>
      <c r="G26" s="841">
        <v>92140</v>
      </c>
    </row>
    <row r="27" spans="1:7" s="828" customFormat="1" ht="12" customHeight="1">
      <c r="A27" s="845" t="s">
        <v>7</v>
      </c>
      <c r="B27" s="841">
        <v>24391</v>
      </c>
      <c r="C27" s="844">
        <v>18249</v>
      </c>
      <c r="D27" s="843">
        <v>42.527408915918095</v>
      </c>
      <c r="E27" s="842">
        <v>43.503049904281752</v>
      </c>
      <c r="F27" s="841">
        <v>138847</v>
      </c>
      <c r="G27" s="841">
        <v>92617</v>
      </c>
    </row>
    <row r="28" spans="1:7" s="828" customFormat="1" ht="12" customHeight="1">
      <c r="A28" s="846" t="s">
        <v>6</v>
      </c>
      <c r="B28" s="834">
        <v>84927</v>
      </c>
      <c r="C28" s="837">
        <v>62880</v>
      </c>
      <c r="D28" s="836">
        <v>55.885214439859752</v>
      </c>
      <c r="E28" s="835">
        <v>45.171733647738812</v>
      </c>
      <c r="F28" s="834">
        <v>144657</v>
      </c>
      <c r="G28" s="834">
        <v>95651</v>
      </c>
    </row>
    <row r="29" spans="1:7" s="828" customFormat="1" ht="12" customHeight="1">
      <c r="A29" s="845" t="s">
        <v>5</v>
      </c>
      <c r="B29" s="841">
        <v>37649</v>
      </c>
      <c r="C29" s="844">
        <v>27767</v>
      </c>
      <c r="D29" s="843">
        <v>70.371962616822429</v>
      </c>
      <c r="E29" s="842">
        <v>47.899643446703081</v>
      </c>
      <c r="F29" s="841">
        <v>141558</v>
      </c>
      <c r="G29" s="841">
        <v>94288</v>
      </c>
    </row>
    <row r="30" spans="1:7" s="828" customFormat="1" ht="12" customHeight="1">
      <c r="A30" s="845" t="s">
        <v>4</v>
      </c>
      <c r="B30" s="841">
        <v>18874</v>
      </c>
      <c r="C30" s="844">
        <v>14020</v>
      </c>
      <c r="D30" s="843">
        <v>49.743887766572179</v>
      </c>
      <c r="E30" s="842">
        <v>41.592231298113653</v>
      </c>
      <c r="F30" s="841">
        <v>128053</v>
      </c>
      <c r="G30" s="841">
        <v>87828</v>
      </c>
    </row>
    <row r="31" spans="1:7" s="828" customFormat="1" ht="12" customHeight="1">
      <c r="A31" s="845" t="s">
        <v>3</v>
      </c>
      <c r="B31" s="841">
        <v>27124</v>
      </c>
      <c r="C31" s="844">
        <v>18091</v>
      </c>
      <c r="D31" s="843">
        <v>63.9799974053238</v>
      </c>
      <c r="E31" s="842">
        <v>43.759503422240329</v>
      </c>
      <c r="F31" s="841">
        <v>154818</v>
      </c>
      <c r="G31" s="841">
        <v>100507</v>
      </c>
    </row>
    <row r="32" spans="1:7" s="828" customFormat="1" ht="12" customHeight="1">
      <c r="A32" s="840" t="s">
        <v>2</v>
      </c>
      <c r="B32" s="834">
        <v>83647</v>
      </c>
      <c r="C32" s="837">
        <v>59877</v>
      </c>
      <c r="D32" s="836">
        <v>62.499229472301536</v>
      </c>
      <c r="E32" s="835">
        <v>44.980533727199727</v>
      </c>
      <c r="F32" s="834">
        <v>142677</v>
      </c>
      <c r="G32" s="834">
        <v>94784</v>
      </c>
    </row>
    <row r="33" spans="1:7" s="828" customFormat="1" ht="12" customHeight="1">
      <c r="A33" s="839" t="s">
        <v>1</v>
      </c>
      <c r="B33" s="834">
        <v>245822</v>
      </c>
      <c r="C33" s="837">
        <v>178983</v>
      </c>
      <c r="D33" s="836">
        <v>59.92585509503968</v>
      </c>
      <c r="E33" s="838">
        <v>47.164227977127339</v>
      </c>
      <c r="F33" s="834">
        <v>151778.97851129915</v>
      </c>
      <c r="G33" s="834">
        <v>99029.711692899567</v>
      </c>
    </row>
    <row r="34" spans="1:7" s="828" customFormat="1" ht="12" customHeight="1">
      <c r="A34" s="342" t="s">
        <v>217</v>
      </c>
      <c r="B34" s="834">
        <v>734720</v>
      </c>
      <c r="C34" s="837">
        <v>524598</v>
      </c>
      <c r="D34" s="836">
        <v>73.064450150284216</v>
      </c>
      <c r="E34" s="835">
        <v>38.00338764227822</v>
      </c>
      <c r="F34" s="834">
        <v>178427</v>
      </c>
      <c r="G34" s="834">
        <v>111562</v>
      </c>
    </row>
    <row r="35" spans="1:7" s="828" customFormat="1" ht="12" customHeight="1">
      <c r="A35" s="833" t="s">
        <v>0</v>
      </c>
      <c r="B35" s="830"/>
      <c r="C35" s="830"/>
      <c r="D35" s="832"/>
      <c r="E35" s="831"/>
      <c r="F35" s="830"/>
      <c r="G35" s="829"/>
    </row>
  </sheetData>
  <mergeCells count="7">
    <mergeCell ref="B2:E2"/>
    <mergeCell ref="F2:G2"/>
    <mergeCell ref="E3:E4"/>
    <mergeCell ref="A2:A4"/>
    <mergeCell ref="F3:F4"/>
    <mergeCell ref="G3:G4"/>
    <mergeCell ref="B4:D4"/>
  </mergeCells>
  <pageMargins left="0.74803149606299213" right="0.74803149606299213" top="0.62992125984251968" bottom="0.86614173228346458" header="0.51181102362204722" footer="0.62992125984251968"/>
  <pageSetup paperSize="9" orientation="landscape" cellComments="atEnd" verticalDpi="96" r:id="rId1"/>
  <headerFooter alignWithMargins="0"/>
  <legacyDrawing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DD8C3-300E-4CDA-A158-B882B9C925C4}">
  <sheetPr codeName="Munka61"/>
  <dimension ref="A1:Q34"/>
  <sheetViews>
    <sheetView zoomScaleNormal="100" workbookViewId="0"/>
  </sheetViews>
  <sheetFormatPr defaultRowHeight="15"/>
  <cols>
    <col min="1" max="1" width="20.85546875" style="856" customWidth="1"/>
    <col min="2" max="16384" width="9.140625" style="856"/>
  </cols>
  <sheetData>
    <row r="1" spans="1:17">
      <c r="A1" s="876" t="s">
        <v>768</v>
      </c>
      <c r="B1" s="875"/>
      <c r="C1" s="875"/>
      <c r="D1" s="875"/>
      <c r="E1" s="875"/>
      <c r="F1" s="875"/>
      <c r="G1" s="875"/>
      <c r="H1" s="875"/>
      <c r="I1" s="875"/>
      <c r="J1" s="874"/>
      <c r="K1" s="874"/>
      <c r="L1" s="874"/>
      <c r="M1" s="874"/>
      <c r="N1" s="874"/>
      <c r="O1" s="874"/>
      <c r="P1" s="874"/>
      <c r="Q1" s="874"/>
    </row>
    <row r="2" spans="1:17">
      <c r="A2" s="1130" t="s">
        <v>37</v>
      </c>
      <c r="B2" s="1097" t="s">
        <v>767</v>
      </c>
      <c r="C2" s="1131"/>
      <c r="D2" s="1131"/>
      <c r="E2" s="1131"/>
      <c r="F2" s="1131"/>
      <c r="G2" s="1131"/>
      <c r="H2" s="1132"/>
      <c r="I2" s="1132"/>
      <c r="J2" s="1097" t="s">
        <v>766</v>
      </c>
      <c r="K2" s="1131"/>
      <c r="L2" s="1131"/>
      <c r="M2" s="1131"/>
      <c r="N2" s="1131"/>
      <c r="O2" s="1131"/>
      <c r="P2" s="1132"/>
      <c r="Q2" s="1132"/>
    </row>
    <row r="3" spans="1:17">
      <c r="A3" s="998"/>
      <c r="B3" s="873" t="s">
        <v>765</v>
      </c>
      <c r="C3" s="873" t="s">
        <v>764</v>
      </c>
      <c r="D3" s="873" t="s">
        <v>763</v>
      </c>
      <c r="E3" s="1045" t="s">
        <v>762</v>
      </c>
      <c r="F3" s="1074" t="s">
        <v>761</v>
      </c>
      <c r="G3" s="1076"/>
      <c r="H3" s="1085" t="s">
        <v>760</v>
      </c>
      <c r="I3" s="1129" t="s">
        <v>759</v>
      </c>
      <c r="J3" s="873" t="s">
        <v>765</v>
      </c>
      <c r="K3" s="873" t="s">
        <v>764</v>
      </c>
      <c r="L3" s="873" t="s">
        <v>763</v>
      </c>
      <c r="M3" s="1045" t="s">
        <v>762</v>
      </c>
      <c r="N3" s="1074" t="s">
        <v>761</v>
      </c>
      <c r="O3" s="1076"/>
      <c r="P3" s="1085" t="s">
        <v>760</v>
      </c>
      <c r="Q3" s="1129" t="s">
        <v>759</v>
      </c>
    </row>
    <row r="4" spans="1:17" ht="22.5">
      <c r="A4" s="1026"/>
      <c r="B4" s="1074" t="s">
        <v>87</v>
      </c>
      <c r="C4" s="1075"/>
      <c r="D4" s="1076"/>
      <c r="E4" s="1061"/>
      <c r="F4" s="873" t="s">
        <v>758</v>
      </c>
      <c r="G4" s="873" t="s">
        <v>757</v>
      </c>
      <c r="H4" s="1012"/>
      <c r="I4" s="1009"/>
      <c r="J4" s="1074" t="s">
        <v>87</v>
      </c>
      <c r="K4" s="1075"/>
      <c r="L4" s="1076"/>
      <c r="M4" s="1061"/>
      <c r="N4" s="873" t="s">
        <v>758</v>
      </c>
      <c r="O4" s="873" t="s">
        <v>757</v>
      </c>
      <c r="P4" s="1012"/>
      <c r="Q4" s="1009"/>
    </row>
    <row r="5" spans="1:17">
      <c r="A5" s="869" t="s">
        <v>44</v>
      </c>
      <c r="B5" s="867">
        <v>710</v>
      </c>
      <c r="C5" s="867">
        <v>1450</v>
      </c>
      <c r="D5" s="867">
        <v>4076</v>
      </c>
      <c r="E5" s="867">
        <v>23934</v>
      </c>
      <c r="F5" s="867">
        <v>7998</v>
      </c>
      <c r="G5" s="867">
        <v>15936</v>
      </c>
      <c r="H5" s="867">
        <v>118537</v>
      </c>
      <c r="I5" s="868">
        <v>5</v>
      </c>
      <c r="J5" s="872" t="s">
        <v>756</v>
      </c>
      <c r="K5" s="872" t="s">
        <v>756</v>
      </c>
      <c r="L5" s="872" t="s">
        <v>756</v>
      </c>
      <c r="M5" s="872" t="s">
        <v>756</v>
      </c>
      <c r="N5" s="872" t="s">
        <v>756</v>
      </c>
      <c r="O5" s="872" t="s">
        <v>756</v>
      </c>
      <c r="P5" s="872" t="s">
        <v>756</v>
      </c>
      <c r="Q5" s="872" t="s">
        <v>756</v>
      </c>
    </row>
    <row r="6" spans="1:17">
      <c r="A6" s="869" t="s">
        <v>28</v>
      </c>
      <c r="B6" s="867">
        <v>221</v>
      </c>
      <c r="C6" s="867">
        <v>558</v>
      </c>
      <c r="D6" s="867">
        <v>1254</v>
      </c>
      <c r="E6" s="867">
        <v>28522</v>
      </c>
      <c r="F6" s="867">
        <v>24787</v>
      </c>
      <c r="G6" s="867">
        <v>3735</v>
      </c>
      <c r="H6" s="867">
        <v>85915</v>
      </c>
      <c r="I6" s="868">
        <v>3</v>
      </c>
      <c r="J6" s="867">
        <v>379</v>
      </c>
      <c r="K6" s="867">
        <v>952</v>
      </c>
      <c r="L6" s="867">
        <v>2316</v>
      </c>
      <c r="M6" s="867">
        <v>12844</v>
      </c>
      <c r="N6" s="867">
        <v>10261</v>
      </c>
      <c r="O6" s="867">
        <v>2583</v>
      </c>
      <c r="P6" s="867">
        <v>46234</v>
      </c>
      <c r="Q6" s="870">
        <v>4</v>
      </c>
    </row>
    <row r="7" spans="1:17">
      <c r="A7" s="864" t="s">
        <v>27</v>
      </c>
      <c r="B7" s="865">
        <v>931</v>
      </c>
      <c r="C7" s="865">
        <v>2008</v>
      </c>
      <c r="D7" s="865">
        <v>5330</v>
      </c>
      <c r="E7" s="862">
        <v>52456</v>
      </c>
      <c r="F7" s="862">
        <v>32785</v>
      </c>
      <c r="G7" s="862">
        <v>19671</v>
      </c>
      <c r="H7" s="862">
        <v>204452</v>
      </c>
      <c r="I7" s="861">
        <v>4</v>
      </c>
      <c r="J7" s="865">
        <v>379</v>
      </c>
      <c r="K7" s="865">
        <v>952</v>
      </c>
      <c r="L7" s="865">
        <v>2316</v>
      </c>
      <c r="M7" s="865">
        <v>12844</v>
      </c>
      <c r="N7" s="865">
        <v>10261</v>
      </c>
      <c r="O7" s="865">
        <v>2583</v>
      </c>
      <c r="P7" s="865">
        <v>46234</v>
      </c>
      <c r="Q7" s="871">
        <v>4</v>
      </c>
    </row>
    <row r="8" spans="1:17">
      <c r="A8" s="869" t="s">
        <v>26</v>
      </c>
      <c r="B8" s="867">
        <v>496</v>
      </c>
      <c r="C8" s="867">
        <v>1174</v>
      </c>
      <c r="D8" s="867">
        <v>2655</v>
      </c>
      <c r="E8" s="867">
        <v>8307</v>
      </c>
      <c r="F8" s="867">
        <v>7206</v>
      </c>
      <c r="G8" s="867">
        <v>1101</v>
      </c>
      <c r="H8" s="867">
        <v>36716</v>
      </c>
      <c r="I8" s="868">
        <v>4</v>
      </c>
      <c r="J8" s="867">
        <v>146</v>
      </c>
      <c r="K8" s="867">
        <v>400</v>
      </c>
      <c r="L8" s="867">
        <v>948</v>
      </c>
      <c r="M8" s="867">
        <v>3873</v>
      </c>
      <c r="N8" s="867">
        <v>3318</v>
      </c>
      <c r="O8" s="867">
        <v>555</v>
      </c>
      <c r="P8" s="867">
        <v>16108</v>
      </c>
      <c r="Q8" s="870">
        <v>4</v>
      </c>
    </row>
    <row r="9" spans="1:17">
      <c r="A9" s="869" t="s">
        <v>25</v>
      </c>
      <c r="B9" s="867">
        <v>107</v>
      </c>
      <c r="C9" s="867">
        <v>294</v>
      </c>
      <c r="D9" s="867">
        <v>660</v>
      </c>
      <c r="E9" s="867">
        <v>6098</v>
      </c>
      <c r="F9" s="867">
        <v>5063</v>
      </c>
      <c r="G9" s="867">
        <v>1035</v>
      </c>
      <c r="H9" s="867">
        <v>23664</v>
      </c>
      <c r="I9" s="868">
        <v>4</v>
      </c>
      <c r="J9" s="867">
        <v>88</v>
      </c>
      <c r="K9" s="867">
        <v>231</v>
      </c>
      <c r="L9" s="867">
        <v>555</v>
      </c>
      <c r="M9" s="867">
        <v>5210</v>
      </c>
      <c r="N9" s="867">
        <v>4665</v>
      </c>
      <c r="O9" s="867">
        <v>545</v>
      </c>
      <c r="P9" s="867">
        <v>34050</v>
      </c>
      <c r="Q9" s="870">
        <v>7</v>
      </c>
    </row>
    <row r="10" spans="1:17">
      <c r="A10" s="869" t="s">
        <v>24</v>
      </c>
      <c r="B10" s="867">
        <v>6047</v>
      </c>
      <c r="C10" s="867">
        <v>14446</v>
      </c>
      <c r="D10" s="867">
        <v>31766</v>
      </c>
      <c r="E10" s="867">
        <v>64090</v>
      </c>
      <c r="F10" s="867">
        <v>41604</v>
      </c>
      <c r="G10" s="867">
        <v>22486</v>
      </c>
      <c r="H10" s="867">
        <v>309455</v>
      </c>
      <c r="I10" s="868">
        <v>5</v>
      </c>
      <c r="J10" s="867">
        <v>810</v>
      </c>
      <c r="K10" s="867">
        <v>1844</v>
      </c>
      <c r="L10" s="867">
        <v>4311</v>
      </c>
      <c r="M10" s="867">
        <v>15342</v>
      </c>
      <c r="N10" s="867">
        <v>13327</v>
      </c>
      <c r="O10" s="867">
        <v>2015</v>
      </c>
      <c r="P10" s="867">
        <v>56486</v>
      </c>
      <c r="Q10" s="870">
        <v>4</v>
      </c>
    </row>
    <row r="11" spans="1:17">
      <c r="A11" s="864" t="s">
        <v>23</v>
      </c>
      <c r="B11" s="865">
        <v>6650</v>
      </c>
      <c r="C11" s="865">
        <v>15914</v>
      </c>
      <c r="D11" s="865">
        <v>35081</v>
      </c>
      <c r="E11" s="862">
        <v>78495</v>
      </c>
      <c r="F11" s="862">
        <v>53873</v>
      </c>
      <c r="G11" s="862">
        <v>24622</v>
      </c>
      <c r="H11" s="862">
        <v>369835</v>
      </c>
      <c r="I11" s="861">
        <v>4.333333333333333</v>
      </c>
      <c r="J11" s="865">
        <v>1044</v>
      </c>
      <c r="K11" s="865">
        <v>2475</v>
      </c>
      <c r="L11" s="865">
        <v>5814</v>
      </c>
      <c r="M11" s="860">
        <v>24425</v>
      </c>
      <c r="N11" s="860">
        <v>21310</v>
      </c>
      <c r="O11" s="860">
        <v>3115</v>
      </c>
      <c r="P11" s="860">
        <v>106644</v>
      </c>
      <c r="Q11" s="859">
        <v>5</v>
      </c>
    </row>
    <row r="12" spans="1:17">
      <c r="A12" s="869" t="s">
        <v>22</v>
      </c>
      <c r="B12" s="867">
        <v>179</v>
      </c>
      <c r="C12" s="867">
        <v>418</v>
      </c>
      <c r="D12" s="867">
        <v>924</v>
      </c>
      <c r="E12" s="867">
        <v>12032</v>
      </c>
      <c r="F12" s="867">
        <v>9304</v>
      </c>
      <c r="G12" s="867">
        <v>2728</v>
      </c>
      <c r="H12" s="867">
        <v>37076</v>
      </c>
      <c r="I12" s="868">
        <v>3</v>
      </c>
      <c r="J12" s="867">
        <v>288</v>
      </c>
      <c r="K12" s="867">
        <v>785</v>
      </c>
      <c r="L12" s="867">
        <v>1929</v>
      </c>
      <c r="M12" s="867">
        <v>11431</v>
      </c>
      <c r="N12" s="867">
        <v>8224</v>
      </c>
      <c r="O12" s="867">
        <v>3207</v>
      </c>
      <c r="P12" s="867">
        <v>38568</v>
      </c>
      <c r="Q12" s="870">
        <v>3</v>
      </c>
    </row>
    <row r="13" spans="1:17">
      <c r="A13" s="869" t="s">
        <v>21</v>
      </c>
      <c r="B13" s="867">
        <v>764</v>
      </c>
      <c r="C13" s="867">
        <v>1997</v>
      </c>
      <c r="D13" s="867">
        <v>4425</v>
      </c>
      <c r="E13" s="867">
        <v>25139</v>
      </c>
      <c r="F13" s="867">
        <v>10499</v>
      </c>
      <c r="G13" s="867">
        <v>14640</v>
      </c>
      <c r="H13" s="867">
        <v>159316</v>
      </c>
      <c r="I13" s="868">
        <v>6</v>
      </c>
      <c r="J13" s="867">
        <v>337</v>
      </c>
      <c r="K13" s="867">
        <v>849</v>
      </c>
      <c r="L13" s="867">
        <v>2049</v>
      </c>
      <c r="M13" s="867">
        <v>11137</v>
      </c>
      <c r="N13" s="867">
        <v>10163</v>
      </c>
      <c r="O13" s="867">
        <v>974</v>
      </c>
      <c r="P13" s="867">
        <v>36208</v>
      </c>
      <c r="Q13" s="870">
        <v>3</v>
      </c>
    </row>
    <row r="14" spans="1:17">
      <c r="A14" s="869" t="s">
        <v>20</v>
      </c>
      <c r="B14" s="867">
        <v>4218</v>
      </c>
      <c r="C14" s="867">
        <v>10547</v>
      </c>
      <c r="D14" s="867">
        <v>22980</v>
      </c>
      <c r="E14" s="867">
        <v>67234</v>
      </c>
      <c r="F14" s="867">
        <v>39631</v>
      </c>
      <c r="G14" s="867">
        <v>27603</v>
      </c>
      <c r="H14" s="867">
        <v>364063</v>
      </c>
      <c r="I14" s="868">
        <v>5</v>
      </c>
      <c r="J14" s="867">
        <v>565</v>
      </c>
      <c r="K14" s="867">
        <v>1534</v>
      </c>
      <c r="L14" s="867">
        <v>3475</v>
      </c>
      <c r="M14" s="867">
        <v>18412</v>
      </c>
      <c r="N14" s="867">
        <v>16597</v>
      </c>
      <c r="O14" s="867">
        <v>1815</v>
      </c>
      <c r="P14" s="867">
        <v>65732</v>
      </c>
      <c r="Q14" s="870">
        <v>4</v>
      </c>
    </row>
    <row r="15" spans="1:17">
      <c r="A15" s="864" t="s">
        <v>19</v>
      </c>
      <c r="B15" s="865">
        <v>5161</v>
      </c>
      <c r="C15" s="865">
        <v>12962</v>
      </c>
      <c r="D15" s="865">
        <v>28329</v>
      </c>
      <c r="E15" s="862">
        <v>104405</v>
      </c>
      <c r="F15" s="862">
        <v>59434</v>
      </c>
      <c r="G15" s="862">
        <v>44971</v>
      </c>
      <c r="H15" s="862">
        <v>560455</v>
      </c>
      <c r="I15" s="861">
        <v>4.666666666666667</v>
      </c>
      <c r="J15" s="865">
        <v>1190</v>
      </c>
      <c r="K15" s="865">
        <v>3168</v>
      </c>
      <c r="L15" s="865">
        <v>7453</v>
      </c>
      <c r="M15" s="860">
        <v>40980</v>
      </c>
      <c r="N15" s="860">
        <v>34984</v>
      </c>
      <c r="O15" s="860">
        <v>5996</v>
      </c>
      <c r="P15" s="860">
        <v>140508</v>
      </c>
      <c r="Q15" s="859">
        <v>3.3333333333333335</v>
      </c>
    </row>
    <row r="16" spans="1:17">
      <c r="A16" s="869" t="s">
        <v>18</v>
      </c>
      <c r="B16" s="867">
        <v>1894</v>
      </c>
      <c r="C16" s="867">
        <v>3795</v>
      </c>
      <c r="D16" s="867">
        <v>8182</v>
      </c>
      <c r="E16" s="867">
        <v>35644</v>
      </c>
      <c r="F16" s="867">
        <v>18496</v>
      </c>
      <c r="G16" s="867">
        <v>17148</v>
      </c>
      <c r="H16" s="867">
        <v>214664</v>
      </c>
      <c r="I16" s="868">
        <v>6</v>
      </c>
      <c r="J16" s="867">
        <v>457</v>
      </c>
      <c r="K16" s="867">
        <v>1107</v>
      </c>
      <c r="L16" s="867">
        <v>2690</v>
      </c>
      <c r="M16" s="867">
        <v>13629</v>
      </c>
      <c r="N16" s="867">
        <v>12343</v>
      </c>
      <c r="O16" s="867">
        <v>1286</v>
      </c>
      <c r="P16" s="867">
        <v>45064</v>
      </c>
      <c r="Q16" s="870">
        <v>3.30647883190256</v>
      </c>
    </row>
    <row r="17" spans="1:17">
      <c r="A17" s="869" t="s">
        <v>17</v>
      </c>
      <c r="B17" s="867">
        <v>13391</v>
      </c>
      <c r="C17" s="867">
        <v>35377</v>
      </c>
      <c r="D17" s="867">
        <v>77852</v>
      </c>
      <c r="E17" s="867">
        <v>281575</v>
      </c>
      <c r="F17" s="867">
        <v>199853</v>
      </c>
      <c r="G17" s="867">
        <v>81722</v>
      </c>
      <c r="H17" s="867">
        <v>1068888</v>
      </c>
      <c r="I17" s="868">
        <v>4</v>
      </c>
      <c r="J17" s="867">
        <v>656</v>
      </c>
      <c r="K17" s="867">
        <v>1752</v>
      </c>
      <c r="L17" s="867">
        <v>3728</v>
      </c>
      <c r="M17" s="867">
        <v>7068</v>
      </c>
      <c r="N17" s="867">
        <v>4439</v>
      </c>
      <c r="O17" s="867">
        <v>2629</v>
      </c>
      <c r="P17" s="867">
        <v>41149</v>
      </c>
      <c r="Q17" s="870">
        <v>6</v>
      </c>
    </row>
    <row r="18" spans="1:17">
      <c r="A18" s="869" t="s">
        <v>16</v>
      </c>
      <c r="B18" s="867">
        <v>569</v>
      </c>
      <c r="C18" s="867">
        <v>1301</v>
      </c>
      <c r="D18" s="867">
        <v>2630</v>
      </c>
      <c r="E18" s="867">
        <v>3173</v>
      </c>
      <c r="F18" s="867">
        <v>2183</v>
      </c>
      <c r="G18" s="867">
        <v>990</v>
      </c>
      <c r="H18" s="867">
        <v>16202</v>
      </c>
      <c r="I18" s="868">
        <v>5</v>
      </c>
      <c r="J18" s="867">
        <v>102</v>
      </c>
      <c r="K18" s="867">
        <v>291</v>
      </c>
      <c r="L18" s="867">
        <v>715</v>
      </c>
      <c r="M18" s="867">
        <v>2691</v>
      </c>
      <c r="N18" s="867">
        <v>1908</v>
      </c>
      <c r="O18" s="867">
        <v>783</v>
      </c>
      <c r="P18" s="867">
        <v>7932</v>
      </c>
      <c r="Q18" s="870">
        <v>3</v>
      </c>
    </row>
    <row r="19" spans="1:17">
      <c r="A19" s="864" t="s">
        <v>15</v>
      </c>
      <c r="B19" s="865">
        <v>15854</v>
      </c>
      <c r="C19" s="865">
        <v>40473</v>
      </c>
      <c r="D19" s="865">
        <v>88664</v>
      </c>
      <c r="E19" s="862">
        <v>320392</v>
      </c>
      <c r="F19" s="862">
        <v>220532</v>
      </c>
      <c r="G19" s="862">
        <v>99860</v>
      </c>
      <c r="H19" s="862">
        <v>1299754</v>
      </c>
      <c r="I19" s="861">
        <v>5</v>
      </c>
      <c r="J19" s="865">
        <v>1215</v>
      </c>
      <c r="K19" s="865">
        <v>3150</v>
      </c>
      <c r="L19" s="865">
        <v>7133</v>
      </c>
      <c r="M19" s="860">
        <v>23388</v>
      </c>
      <c r="N19" s="860">
        <v>18690</v>
      </c>
      <c r="O19" s="860">
        <v>4698</v>
      </c>
      <c r="P19" s="860">
        <v>94145</v>
      </c>
      <c r="Q19" s="859">
        <v>4.1021596106341862</v>
      </c>
    </row>
    <row r="20" spans="1:17">
      <c r="A20" s="864" t="s">
        <v>14</v>
      </c>
      <c r="B20" s="865">
        <v>27665</v>
      </c>
      <c r="C20" s="865">
        <v>69349</v>
      </c>
      <c r="D20" s="865">
        <v>152074</v>
      </c>
      <c r="E20" s="862">
        <v>503292</v>
      </c>
      <c r="F20" s="862">
        <v>333839</v>
      </c>
      <c r="G20" s="862">
        <v>169453</v>
      </c>
      <c r="H20" s="862">
        <v>2230044</v>
      </c>
      <c r="I20" s="861">
        <v>4.666666666666667</v>
      </c>
      <c r="J20" s="860">
        <v>3449</v>
      </c>
      <c r="K20" s="860">
        <v>8793</v>
      </c>
      <c r="L20" s="860">
        <v>20400</v>
      </c>
      <c r="M20" s="860">
        <v>88793</v>
      </c>
      <c r="N20" s="860">
        <v>74984</v>
      </c>
      <c r="O20" s="860">
        <v>13809</v>
      </c>
      <c r="P20" s="860">
        <v>341297</v>
      </c>
      <c r="Q20" s="859">
        <v>4.1451643146558403</v>
      </c>
    </row>
    <row r="21" spans="1:17">
      <c r="A21" s="869" t="s">
        <v>13</v>
      </c>
      <c r="B21" s="867">
        <v>526</v>
      </c>
      <c r="C21" s="867">
        <v>1318</v>
      </c>
      <c r="D21" s="867">
        <v>3064</v>
      </c>
      <c r="E21" s="867">
        <v>14932</v>
      </c>
      <c r="F21" s="867">
        <v>11635</v>
      </c>
      <c r="G21" s="867">
        <v>3297</v>
      </c>
      <c r="H21" s="867">
        <v>51494</v>
      </c>
      <c r="I21" s="868">
        <v>3</v>
      </c>
      <c r="J21" s="867">
        <v>754</v>
      </c>
      <c r="K21" s="867">
        <v>2016</v>
      </c>
      <c r="L21" s="867">
        <v>5512</v>
      </c>
      <c r="M21" s="867">
        <v>24035</v>
      </c>
      <c r="N21" s="867">
        <v>22337</v>
      </c>
      <c r="O21" s="867">
        <v>1698</v>
      </c>
      <c r="P21" s="867">
        <v>72968</v>
      </c>
      <c r="Q21" s="870">
        <v>3.0359059704597504</v>
      </c>
    </row>
    <row r="22" spans="1:17">
      <c r="A22" s="869" t="s">
        <v>12</v>
      </c>
      <c r="B22" s="867">
        <v>345</v>
      </c>
      <c r="C22" s="867">
        <v>995</v>
      </c>
      <c r="D22" s="867">
        <v>2291</v>
      </c>
      <c r="E22" s="867">
        <v>19741</v>
      </c>
      <c r="F22" s="867">
        <v>15369</v>
      </c>
      <c r="G22" s="867">
        <v>4372</v>
      </c>
      <c r="H22" s="867">
        <v>61895</v>
      </c>
      <c r="I22" s="868">
        <v>3</v>
      </c>
      <c r="J22" s="867">
        <v>829</v>
      </c>
      <c r="K22" s="867">
        <v>2083</v>
      </c>
      <c r="L22" s="867">
        <v>5682</v>
      </c>
      <c r="M22" s="867">
        <v>32068</v>
      </c>
      <c r="N22" s="867">
        <v>28184</v>
      </c>
      <c r="O22" s="867">
        <v>3884</v>
      </c>
      <c r="P22" s="867">
        <v>111456</v>
      </c>
      <c r="Q22" s="870">
        <v>3</v>
      </c>
    </row>
    <row r="23" spans="1:17">
      <c r="A23" s="869" t="s">
        <v>11</v>
      </c>
      <c r="B23" s="867">
        <v>21</v>
      </c>
      <c r="C23" s="867">
        <v>52</v>
      </c>
      <c r="D23" s="867">
        <v>131</v>
      </c>
      <c r="E23" s="867">
        <v>1495</v>
      </c>
      <c r="F23" s="867">
        <v>1420</v>
      </c>
      <c r="G23" s="867">
        <v>75</v>
      </c>
      <c r="H23" s="867">
        <v>5788</v>
      </c>
      <c r="I23" s="868">
        <v>4</v>
      </c>
      <c r="J23" s="867">
        <v>196</v>
      </c>
      <c r="K23" s="867">
        <v>440</v>
      </c>
      <c r="L23" s="867">
        <v>1322</v>
      </c>
      <c r="M23" s="867">
        <v>8154</v>
      </c>
      <c r="N23" s="867">
        <v>6717</v>
      </c>
      <c r="O23" s="867">
        <v>1437</v>
      </c>
      <c r="P23" s="867">
        <v>24940</v>
      </c>
      <c r="Q23" s="870">
        <v>3</v>
      </c>
    </row>
    <row r="24" spans="1:17">
      <c r="A24" s="864" t="s">
        <v>10</v>
      </c>
      <c r="B24" s="865">
        <v>892</v>
      </c>
      <c r="C24" s="865">
        <v>2365</v>
      </c>
      <c r="D24" s="865">
        <v>5486</v>
      </c>
      <c r="E24" s="862">
        <v>36168</v>
      </c>
      <c r="F24" s="862">
        <v>28424</v>
      </c>
      <c r="G24" s="862">
        <v>7744</v>
      </c>
      <c r="H24" s="862">
        <v>119177</v>
      </c>
      <c r="I24" s="861">
        <v>3.3333333333333335</v>
      </c>
      <c r="J24" s="865">
        <v>1779</v>
      </c>
      <c r="K24" s="865">
        <v>4539</v>
      </c>
      <c r="L24" s="865">
        <v>12516</v>
      </c>
      <c r="M24" s="860">
        <v>64257</v>
      </c>
      <c r="N24" s="860">
        <v>57238</v>
      </c>
      <c r="O24" s="860">
        <v>7019</v>
      </c>
      <c r="P24" s="860">
        <v>209364</v>
      </c>
      <c r="Q24" s="859">
        <v>3.0119686568199171</v>
      </c>
    </row>
    <row r="25" spans="1:17">
      <c r="A25" s="869" t="s">
        <v>156</v>
      </c>
      <c r="B25" s="867">
        <v>1506</v>
      </c>
      <c r="C25" s="867">
        <v>4390</v>
      </c>
      <c r="D25" s="867">
        <v>11079</v>
      </c>
      <c r="E25" s="867">
        <v>75993</v>
      </c>
      <c r="F25" s="867">
        <v>43445</v>
      </c>
      <c r="G25" s="867">
        <v>32548</v>
      </c>
      <c r="H25" s="867">
        <v>279205</v>
      </c>
      <c r="I25" s="868">
        <v>4</v>
      </c>
      <c r="J25" s="867">
        <v>66</v>
      </c>
      <c r="K25" s="867">
        <v>159</v>
      </c>
      <c r="L25" s="867">
        <v>401</v>
      </c>
      <c r="M25" s="867">
        <v>2203</v>
      </c>
      <c r="N25" s="867">
        <v>1581</v>
      </c>
      <c r="O25" s="867">
        <v>622</v>
      </c>
      <c r="P25" s="867">
        <v>7274</v>
      </c>
      <c r="Q25" s="870">
        <v>3</v>
      </c>
    </row>
    <row r="26" spans="1:17">
      <c r="A26" s="869" t="s">
        <v>8</v>
      </c>
      <c r="B26" s="867">
        <v>415</v>
      </c>
      <c r="C26" s="867">
        <v>1181</v>
      </c>
      <c r="D26" s="867">
        <v>3175</v>
      </c>
      <c r="E26" s="867">
        <v>11661</v>
      </c>
      <c r="F26" s="867">
        <v>10582</v>
      </c>
      <c r="G26" s="867">
        <v>1079</v>
      </c>
      <c r="H26" s="867">
        <v>41059</v>
      </c>
      <c r="I26" s="868">
        <v>4</v>
      </c>
      <c r="J26" s="867">
        <v>267</v>
      </c>
      <c r="K26" s="867">
        <v>680</v>
      </c>
      <c r="L26" s="867">
        <v>1692</v>
      </c>
      <c r="M26" s="867">
        <v>13222</v>
      </c>
      <c r="N26" s="867">
        <v>12529</v>
      </c>
      <c r="O26" s="867">
        <v>693</v>
      </c>
      <c r="P26" s="867">
        <v>53869</v>
      </c>
      <c r="Q26" s="870">
        <v>4</v>
      </c>
    </row>
    <row r="27" spans="1:17">
      <c r="A27" s="869" t="s">
        <v>7</v>
      </c>
      <c r="B27" s="867">
        <v>126</v>
      </c>
      <c r="C27" s="867">
        <v>384</v>
      </c>
      <c r="D27" s="867">
        <v>974</v>
      </c>
      <c r="E27" s="867">
        <v>4505</v>
      </c>
      <c r="F27" s="867">
        <v>3239</v>
      </c>
      <c r="G27" s="867">
        <v>1266</v>
      </c>
      <c r="H27" s="867">
        <v>20064</v>
      </c>
      <c r="I27" s="868">
        <v>4</v>
      </c>
      <c r="J27" s="867">
        <v>173</v>
      </c>
      <c r="K27" s="867">
        <v>460</v>
      </c>
      <c r="L27" s="867">
        <v>1248</v>
      </c>
      <c r="M27" s="867">
        <v>3316</v>
      </c>
      <c r="N27" s="867">
        <v>3075</v>
      </c>
      <c r="O27" s="867">
        <v>241</v>
      </c>
      <c r="P27" s="867">
        <v>9218</v>
      </c>
      <c r="Q27" s="870">
        <v>3</v>
      </c>
    </row>
    <row r="28" spans="1:17">
      <c r="A28" s="864" t="s">
        <v>6</v>
      </c>
      <c r="B28" s="865">
        <v>2047</v>
      </c>
      <c r="C28" s="865">
        <v>5955</v>
      </c>
      <c r="D28" s="865">
        <v>15228</v>
      </c>
      <c r="E28" s="862">
        <v>92159</v>
      </c>
      <c r="F28" s="862">
        <v>57266</v>
      </c>
      <c r="G28" s="862">
        <v>34893</v>
      </c>
      <c r="H28" s="862">
        <v>340328</v>
      </c>
      <c r="I28" s="861">
        <v>4</v>
      </c>
      <c r="J28" s="865">
        <v>506</v>
      </c>
      <c r="K28" s="865">
        <v>1299</v>
      </c>
      <c r="L28" s="865">
        <v>3341</v>
      </c>
      <c r="M28" s="860">
        <v>18741</v>
      </c>
      <c r="N28" s="860">
        <v>17185</v>
      </c>
      <c r="O28" s="860">
        <v>1556</v>
      </c>
      <c r="P28" s="860">
        <v>70361</v>
      </c>
      <c r="Q28" s="859">
        <v>3.3333333333333335</v>
      </c>
    </row>
    <row r="29" spans="1:17">
      <c r="A29" s="869" t="s">
        <v>5</v>
      </c>
      <c r="B29" s="867">
        <v>112</v>
      </c>
      <c r="C29" s="867">
        <v>306</v>
      </c>
      <c r="D29" s="867">
        <v>632</v>
      </c>
      <c r="E29" s="867">
        <v>3616</v>
      </c>
      <c r="F29" s="867">
        <v>3288</v>
      </c>
      <c r="G29" s="867">
        <v>328</v>
      </c>
      <c r="H29" s="867">
        <v>20952</v>
      </c>
      <c r="I29" s="868">
        <v>6</v>
      </c>
      <c r="J29" s="867">
        <v>161</v>
      </c>
      <c r="K29" s="867">
        <v>424</v>
      </c>
      <c r="L29" s="867">
        <v>1041</v>
      </c>
      <c r="M29" s="867">
        <v>3876</v>
      </c>
      <c r="N29" s="867">
        <v>3312</v>
      </c>
      <c r="O29" s="867">
        <v>564</v>
      </c>
      <c r="P29" s="867">
        <v>14811</v>
      </c>
      <c r="Q29" s="870">
        <v>3.8212074303405599</v>
      </c>
    </row>
    <row r="30" spans="1:17">
      <c r="A30" s="869" t="s">
        <v>4</v>
      </c>
      <c r="B30" s="867">
        <v>450</v>
      </c>
      <c r="C30" s="867">
        <v>1042</v>
      </c>
      <c r="D30" s="867">
        <v>2549</v>
      </c>
      <c r="E30" s="867">
        <v>16462</v>
      </c>
      <c r="F30" s="867">
        <v>14356</v>
      </c>
      <c r="G30" s="867">
        <v>2106</v>
      </c>
      <c r="H30" s="867">
        <v>78075</v>
      </c>
      <c r="I30" s="868">
        <v>5</v>
      </c>
      <c r="J30" s="867">
        <v>77</v>
      </c>
      <c r="K30" s="867">
        <v>192</v>
      </c>
      <c r="L30" s="867">
        <v>466</v>
      </c>
      <c r="M30" s="867">
        <v>1721</v>
      </c>
      <c r="N30" s="867">
        <v>1642</v>
      </c>
      <c r="O30" s="867">
        <v>79</v>
      </c>
      <c r="P30" s="867">
        <v>7023</v>
      </c>
      <c r="Q30" s="870">
        <v>4.0807669959325992</v>
      </c>
    </row>
    <row r="31" spans="1:17">
      <c r="A31" s="869" t="s">
        <v>3</v>
      </c>
      <c r="B31" s="867">
        <v>136</v>
      </c>
      <c r="C31" s="867">
        <v>379</v>
      </c>
      <c r="D31" s="867">
        <v>860</v>
      </c>
      <c r="E31" s="867">
        <v>13759</v>
      </c>
      <c r="F31" s="867">
        <v>11659</v>
      </c>
      <c r="G31" s="867">
        <v>2100</v>
      </c>
      <c r="H31" s="867">
        <v>34407</v>
      </c>
      <c r="I31" s="868">
        <v>3</v>
      </c>
      <c r="J31" s="867">
        <v>131</v>
      </c>
      <c r="K31" s="867">
        <v>356</v>
      </c>
      <c r="L31" s="867">
        <v>875</v>
      </c>
      <c r="M31" s="867">
        <v>4945</v>
      </c>
      <c r="N31" s="867">
        <v>4032</v>
      </c>
      <c r="O31" s="867">
        <v>913</v>
      </c>
      <c r="P31" s="867">
        <v>14412</v>
      </c>
      <c r="Q31" s="866">
        <v>3</v>
      </c>
    </row>
    <row r="32" spans="1:17">
      <c r="A32" s="864" t="s">
        <v>2</v>
      </c>
      <c r="B32" s="862">
        <v>698</v>
      </c>
      <c r="C32" s="862">
        <v>1727</v>
      </c>
      <c r="D32" s="862">
        <v>4041</v>
      </c>
      <c r="E32" s="862">
        <v>33837</v>
      </c>
      <c r="F32" s="862">
        <v>29303</v>
      </c>
      <c r="G32" s="862">
        <v>4534</v>
      </c>
      <c r="H32" s="862">
        <v>133434</v>
      </c>
      <c r="I32" s="861">
        <v>4.666666666666667</v>
      </c>
      <c r="J32" s="865">
        <v>369</v>
      </c>
      <c r="K32" s="865">
        <v>972</v>
      </c>
      <c r="L32" s="865">
        <v>2382</v>
      </c>
      <c r="M32" s="865">
        <v>10542</v>
      </c>
      <c r="N32" s="865">
        <v>8986</v>
      </c>
      <c r="O32" s="865">
        <v>1556</v>
      </c>
      <c r="P32" s="865">
        <v>36246</v>
      </c>
      <c r="Q32" s="859">
        <v>3.6339914754243865</v>
      </c>
    </row>
    <row r="33" spans="1:17">
      <c r="A33" s="864" t="s">
        <v>1</v>
      </c>
      <c r="B33" s="862">
        <v>3637</v>
      </c>
      <c r="C33" s="862">
        <v>10047</v>
      </c>
      <c r="D33" s="862">
        <v>24755</v>
      </c>
      <c r="E33" s="862">
        <v>162164</v>
      </c>
      <c r="F33" s="862">
        <v>114993</v>
      </c>
      <c r="G33" s="862">
        <v>47171</v>
      </c>
      <c r="H33" s="862">
        <v>592939</v>
      </c>
      <c r="I33" s="861">
        <v>4</v>
      </c>
      <c r="J33" s="860">
        <v>2654</v>
      </c>
      <c r="K33" s="860">
        <v>6810</v>
      </c>
      <c r="L33" s="860">
        <v>18239</v>
      </c>
      <c r="M33" s="860">
        <v>93540</v>
      </c>
      <c r="N33" s="860">
        <v>83409</v>
      </c>
      <c r="O33" s="860">
        <v>10131</v>
      </c>
      <c r="P33" s="860">
        <v>315971</v>
      </c>
      <c r="Q33" s="859">
        <v>3.3264311551925458</v>
      </c>
    </row>
    <row r="34" spans="1:17">
      <c r="A34" s="863" t="s">
        <v>0</v>
      </c>
      <c r="B34" s="862">
        <v>32233</v>
      </c>
      <c r="C34" s="862">
        <v>81404</v>
      </c>
      <c r="D34" s="862">
        <v>182159</v>
      </c>
      <c r="E34" s="862">
        <v>717912</v>
      </c>
      <c r="F34" s="862">
        <v>481617</v>
      </c>
      <c r="G34" s="862">
        <v>236295</v>
      </c>
      <c r="H34" s="862">
        <v>3027435</v>
      </c>
      <c r="I34" s="861">
        <v>4.2222222222222223</v>
      </c>
      <c r="J34" s="860">
        <v>6482</v>
      </c>
      <c r="K34" s="860">
        <v>16555</v>
      </c>
      <c r="L34" s="860">
        <v>40955</v>
      </c>
      <c r="M34" s="860">
        <v>195177</v>
      </c>
      <c r="N34" s="860">
        <v>168654</v>
      </c>
      <c r="O34" s="860">
        <v>26523</v>
      </c>
      <c r="P34" s="860">
        <v>703502</v>
      </c>
      <c r="Q34" s="859">
        <v>3.823865156616129</v>
      </c>
    </row>
  </sheetData>
  <mergeCells count="13">
    <mergeCell ref="Q3:Q4"/>
    <mergeCell ref="B4:D4"/>
    <mergeCell ref="J4:L4"/>
    <mergeCell ref="A2:A4"/>
    <mergeCell ref="B2:I2"/>
    <mergeCell ref="J2:Q2"/>
    <mergeCell ref="E3:E4"/>
    <mergeCell ref="F3:G3"/>
    <mergeCell ref="H3:H4"/>
    <mergeCell ref="I3:I4"/>
    <mergeCell ref="M3:M4"/>
    <mergeCell ref="N3:O3"/>
    <mergeCell ref="P3:P4"/>
  </mergeCells>
  <pageMargins left="0.75" right="0.75" top="1" bottom="1" header="0.5" footer="0.5"/>
  <pageSetup paperSize="9" orientation="portrait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6BD3E-0554-4C2B-9F61-E80848471D57}">
  <sheetPr codeName="Munka62"/>
  <dimension ref="A1:AE32"/>
  <sheetViews>
    <sheetView zoomScaleNormal="100" workbookViewId="0"/>
  </sheetViews>
  <sheetFormatPr defaultRowHeight="11.25"/>
  <cols>
    <col min="1" max="1" width="20.42578125" style="877" customWidth="1"/>
    <col min="2" max="5" width="9.28515625" style="877" customWidth="1"/>
    <col min="6" max="6" width="10.42578125" style="877" customWidth="1"/>
    <col min="7" max="7" width="9.28515625" style="877" customWidth="1"/>
    <col min="8" max="23" width="9.140625" style="877"/>
    <col min="24" max="24" width="9.42578125" style="877" customWidth="1"/>
    <col min="25" max="25" width="9.7109375" style="877" customWidth="1"/>
    <col min="26" max="27" width="10.7109375" style="877" customWidth="1"/>
    <col min="28" max="16384" width="9.140625" style="877"/>
  </cols>
  <sheetData>
    <row r="1" spans="1:31" s="891" customFormat="1" ht="15.75" customHeight="1">
      <c r="A1" s="893" t="s">
        <v>797</v>
      </c>
      <c r="B1" s="893"/>
      <c r="C1" s="893"/>
      <c r="D1" s="893"/>
      <c r="E1" s="893"/>
      <c r="F1" s="893"/>
      <c r="G1" s="893"/>
      <c r="H1" s="893"/>
      <c r="I1" s="892"/>
      <c r="J1" s="892"/>
      <c r="K1" s="892"/>
      <c r="L1" s="892"/>
      <c r="M1" s="892"/>
      <c r="N1" s="892"/>
      <c r="O1" s="892"/>
      <c r="P1" s="892"/>
      <c r="Q1" s="892"/>
      <c r="R1" s="892"/>
      <c r="S1" s="892"/>
      <c r="T1" s="892"/>
      <c r="U1" s="892"/>
      <c r="V1" s="892"/>
      <c r="W1" s="892"/>
      <c r="X1" s="892"/>
      <c r="Y1" s="892"/>
      <c r="Z1" s="892"/>
      <c r="AA1" s="892"/>
      <c r="AB1" s="892"/>
      <c r="AC1" s="892"/>
      <c r="AD1" s="892"/>
      <c r="AE1" s="892"/>
    </row>
    <row r="2" spans="1:31" s="888" customFormat="1" ht="90">
      <c r="A2" s="890" t="s">
        <v>37</v>
      </c>
      <c r="B2" s="889" t="s">
        <v>796</v>
      </c>
      <c r="C2" s="889" t="s">
        <v>795</v>
      </c>
      <c r="D2" s="889" t="s">
        <v>794</v>
      </c>
      <c r="E2" s="889" t="s">
        <v>793</v>
      </c>
      <c r="F2" s="889" t="s">
        <v>792</v>
      </c>
      <c r="G2" s="889" t="s">
        <v>791</v>
      </c>
      <c r="H2" s="889" t="s">
        <v>790</v>
      </c>
      <c r="I2" s="889" t="s">
        <v>789</v>
      </c>
      <c r="J2" s="889" t="s">
        <v>230</v>
      </c>
      <c r="K2" s="889" t="s">
        <v>788</v>
      </c>
      <c r="L2" s="889" t="s">
        <v>787</v>
      </c>
      <c r="M2" s="889" t="s">
        <v>786</v>
      </c>
      <c r="N2" s="889" t="s">
        <v>785</v>
      </c>
      <c r="O2" s="889" t="s">
        <v>784</v>
      </c>
      <c r="P2" s="889" t="s">
        <v>783</v>
      </c>
      <c r="Q2" s="889" t="s">
        <v>782</v>
      </c>
      <c r="R2" s="889" t="s">
        <v>781</v>
      </c>
      <c r="S2" s="889" t="s">
        <v>780</v>
      </c>
      <c r="T2" s="889" t="s">
        <v>779</v>
      </c>
      <c r="U2" s="889" t="s">
        <v>778</v>
      </c>
      <c r="V2" s="889" t="s">
        <v>777</v>
      </c>
      <c r="W2" s="889" t="s">
        <v>776</v>
      </c>
      <c r="X2" s="889" t="s">
        <v>229</v>
      </c>
      <c r="Y2" s="889" t="s">
        <v>775</v>
      </c>
      <c r="Z2" s="889" t="s">
        <v>774</v>
      </c>
      <c r="AA2" s="889" t="s">
        <v>773</v>
      </c>
      <c r="AB2" s="889" t="s">
        <v>772</v>
      </c>
      <c r="AC2" s="889" t="s">
        <v>771</v>
      </c>
      <c r="AD2" s="889" t="s">
        <v>770</v>
      </c>
      <c r="AE2" s="889" t="s">
        <v>769</v>
      </c>
    </row>
    <row r="3" spans="1:31" ht="15" customHeight="1">
      <c r="A3" s="887" t="s">
        <v>30</v>
      </c>
      <c r="B3" s="882">
        <v>4131</v>
      </c>
      <c r="C3" s="882">
        <v>974</v>
      </c>
      <c r="D3" s="882">
        <v>603</v>
      </c>
      <c r="E3" s="882">
        <v>30</v>
      </c>
      <c r="F3" s="882">
        <v>728</v>
      </c>
      <c r="G3" s="882">
        <v>370</v>
      </c>
      <c r="H3" s="882">
        <v>338</v>
      </c>
      <c r="I3" s="882">
        <v>551</v>
      </c>
      <c r="J3" s="882">
        <f t="shared" ref="J3:J32" si="0">SUM(B3:I3)</f>
        <v>7725</v>
      </c>
      <c r="K3" s="882">
        <v>1027</v>
      </c>
      <c r="L3" s="882">
        <v>507</v>
      </c>
      <c r="M3" s="882">
        <v>6055</v>
      </c>
      <c r="N3" s="882">
        <v>1049</v>
      </c>
      <c r="O3" s="882">
        <v>1023</v>
      </c>
      <c r="P3" s="882">
        <v>895</v>
      </c>
      <c r="Q3" s="882">
        <v>1722</v>
      </c>
      <c r="R3" s="882">
        <v>1667</v>
      </c>
      <c r="S3" s="882">
        <v>6420</v>
      </c>
      <c r="T3" s="882">
        <v>887</v>
      </c>
      <c r="U3" s="882">
        <v>75</v>
      </c>
      <c r="V3" s="882">
        <v>26</v>
      </c>
      <c r="W3" s="882">
        <v>1284</v>
      </c>
      <c r="X3" s="537">
        <f t="shared" ref="X3:X32" si="1">SUM(K3:W3)</f>
        <v>22637</v>
      </c>
      <c r="Y3" s="882">
        <v>724</v>
      </c>
      <c r="Z3" s="882">
        <v>1015</v>
      </c>
      <c r="AA3" s="882">
        <v>115</v>
      </c>
      <c r="AB3" s="886">
        <v>233</v>
      </c>
      <c r="AC3" s="537">
        <f t="shared" ref="AC3:AC32" si="2">SUM(Y3:AB3)</f>
        <v>2087</v>
      </c>
      <c r="AD3" s="882">
        <f t="shared" ref="AD3:AD32" si="3">J3+X3</f>
        <v>30362</v>
      </c>
      <c r="AE3" s="537">
        <f t="shared" ref="AE3:AE32" si="4">AC3+AD3</f>
        <v>32449</v>
      </c>
    </row>
    <row r="4" spans="1:31" ht="10.5" customHeight="1">
      <c r="A4" s="885" t="s">
        <v>28</v>
      </c>
      <c r="B4" s="882">
        <v>2696</v>
      </c>
      <c r="C4" s="882">
        <v>491</v>
      </c>
      <c r="D4" s="882">
        <v>327</v>
      </c>
      <c r="E4" s="882">
        <v>13</v>
      </c>
      <c r="F4" s="882">
        <v>329</v>
      </c>
      <c r="G4" s="882">
        <v>283</v>
      </c>
      <c r="H4" s="882">
        <v>110</v>
      </c>
      <c r="I4" s="882">
        <v>214</v>
      </c>
      <c r="J4" s="882">
        <f t="shared" si="0"/>
        <v>4463</v>
      </c>
      <c r="K4" s="882">
        <v>468</v>
      </c>
      <c r="L4" s="882">
        <v>180</v>
      </c>
      <c r="M4" s="882">
        <v>1948</v>
      </c>
      <c r="N4" s="882">
        <v>270</v>
      </c>
      <c r="O4" s="882">
        <v>500</v>
      </c>
      <c r="P4" s="882">
        <v>334</v>
      </c>
      <c r="Q4" s="882">
        <v>1513</v>
      </c>
      <c r="R4" s="882">
        <v>678</v>
      </c>
      <c r="S4" s="882">
        <v>3722</v>
      </c>
      <c r="T4" s="882">
        <v>322</v>
      </c>
      <c r="U4" s="882">
        <v>22</v>
      </c>
      <c r="V4" s="882">
        <v>13</v>
      </c>
      <c r="W4" s="882">
        <v>542</v>
      </c>
      <c r="X4" s="537">
        <f t="shared" si="1"/>
        <v>10512</v>
      </c>
      <c r="Y4" s="882">
        <v>351</v>
      </c>
      <c r="Z4" s="882">
        <v>585</v>
      </c>
      <c r="AA4" s="882">
        <v>84</v>
      </c>
      <c r="AB4" s="886">
        <v>258</v>
      </c>
      <c r="AC4" s="537">
        <f t="shared" si="2"/>
        <v>1278</v>
      </c>
      <c r="AD4" s="882">
        <f t="shared" si="3"/>
        <v>14975</v>
      </c>
      <c r="AE4" s="537">
        <f t="shared" si="4"/>
        <v>16253</v>
      </c>
    </row>
    <row r="5" spans="1:31" ht="10.5" customHeight="1">
      <c r="A5" s="880" t="s">
        <v>608</v>
      </c>
      <c r="B5" s="878">
        <f t="shared" ref="B5:I5" si="5">SUM(B3:B4)</f>
        <v>6827</v>
      </c>
      <c r="C5" s="878">
        <f t="shared" si="5"/>
        <v>1465</v>
      </c>
      <c r="D5" s="878">
        <f t="shared" si="5"/>
        <v>930</v>
      </c>
      <c r="E5" s="878">
        <f t="shared" si="5"/>
        <v>43</v>
      </c>
      <c r="F5" s="878">
        <f t="shared" si="5"/>
        <v>1057</v>
      </c>
      <c r="G5" s="878">
        <f t="shared" si="5"/>
        <v>653</v>
      </c>
      <c r="H5" s="878">
        <f t="shared" si="5"/>
        <v>448</v>
      </c>
      <c r="I5" s="878">
        <f t="shared" si="5"/>
        <v>765</v>
      </c>
      <c r="J5" s="878">
        <f t="shared" si="0"/>
        <v>12188</v>
      </c>
      <c r="K5" s="878">
        <f t="shared" ref="K5:W5" si="6">SUM(K3:K4)</f>
        <v>1495</v>
      </c>
      <c r="L5" s="878">
        <f t="shared" si="6"/>
        <v>687</v>
      </c>
      <c r="M5" s="878">
        <f t="shared" si="6"/>
        <v>8003</v>
      </c>
      <c r="N5" s="878">
        <f t="shared" si="6"/>
        <v>1319</v>
      </c>
      <c r="O5" s="878">
        <f t="shared" si="6"/>
        <v>1523</v>
      </c>
      <c r="P5" s="878">
        <f t="shared" si="6"/>
        <v>1229</v>
      </c>
      <c r="Q5" s="878">
        <f t="shared" si="6"/>
        <v>3235</v>
      </c>
      <c r="R5" s="878">
        <f t="shared" si="6"/>
        <v>2345</v>
      </c>
      <c r="S5" s="878">
        <f t="shared" si="6"/>
        <v>10142</v>
      </c>
      <c r="T5" s="878">
        <f t="shared" si="6"/>
        <v>1209</v>
      </c>
      <c r="U5" s="878">
        <f t="shared" si="6"/>
        <v>97</v>
      </c>
      <c r="V5" s="878">
        <f t="shared" si="6"/>
        <v>39</v>
      </c>
      <c r="W5" s="878">
        <f t="shared" si="6"/>
        <v>1826</v>
      </c>
      <c r="X5" s="535">
        <f t="shared" si="1"/>
        <v>33149</v>
      </c>
      <c r="Y5" s="878">
        <f>SUM(Y3:Y4)</f>
        <v>1075</v>
      </c>
      <c r="Z5" s="878">
        <f>SUM(Z3:Z4)</f>
        <v>1600</v>
      </c>
      <c r="AA5" s="878">
        <f>SUM(AA3:AA4)</f>
        <v>199</v>
      </c>
      <c r="AB5" s="878">
        <f>SUM(AB3:AB4)</f>
        <v>491</v>
      </c>
      <c r="AC5" s="535">
        <f t="shared" si="2"/>
        <v>3365</v>
      </c>
      <c r="AD5" s="878">
        <f t="shared" si="3"/>
        <v>45337</v>
      </c>
      <c r="AE5" s="535">
        <f t="shared" si="4"/>
        <v>48702</v>
      </c>
    </row>
    <row r="6" spans="1:31" ht="10.5" customHeight="1">
      <c r="A6" s="885" t="s">
        <v>26</v>
      </c>
      <c r="B6" s="882">
        <v>1070</v>
      </c>
      <c r="C6" s="882">
        <v>127</v>
      </c>
      <c r="D6" s="882">
        <v>97</v>
      </c>
      <c r="E6" s="882">
        <v>3</v>
      </c>
      <c r="F6" s="882">
        <v>114</v>
      </c>
      <c r="G6" s="882">
        <v>131</v>
      </c>
      <c r="H6" s="882">
        <v>38</v>
      </c>
      <c r="I6" s="882">
        <v>58</v>
      </c>
      <c r="J6" s="882">
        <f t="shared" si="0"/>
        <v>1638</v>
      </c>
      <c r="K6" s="882">
        <v>201</v>
      </c>
      <c r="L6" s="882">
        <v>47</v>
      </c>
      <c r="M6" s="882">
        <v>572</v>
      </c>
      <c r="N6" s="882">
        <v>101</v>
      </c>
      <c r="O6" s="882">
        <v>149</v>
      </c>
      <c r="P6" s="882">
        <v>106</v>
      </c>
      <c r="Q6" s="882">
        <v>501</v>
      </c>
      <c r="R6" s="882">
        <v>162</v>
      </c>
      <c r="S6" s="882">
        <v>1323</v>
      </c>
      <c r="T6" s="882">
        <v>73</v>
      </c>
      <c r="U6" s="882">
        <v>13</v>
      </c>
      <c r="V6" s="882">
        <v>2</v>
      </c>
      <c r="W6" s="882">
        <v>245</v>
      </c>
      <c r="X6" s="537">
        <f t="shared" si="1"/>
        <v>3495</v>
      </c>
      <c r="Y6" s="882">
        <v>138</v>
      </c>
      <c r="Z6" s="882">
        <v>209</v>
      </c>
      <c r="AA6" s="882">
        <v>31</v>
      </c>
      <c r="AB6" s="886">
        <v>108</v>
      </c>
      <c r="AC6" s="537">
        <f t="shared" si="2"/>
        <v>486</v>
      </c>
      <c r="AD6" s="882">
        <f t="shared" si="3"/>
        <v>5133</v>
      </c>
      <c r="AE6" s="537">
        <f t="shared" si="4"/>
        <v>5619</v>
      </c>
    </row>
    <row r="7" spans="1:31" ht="10.5" customHeight="1">
      <c r="A7" s="885" t="s">
        <v>25</v>
      </c>
      <c r="B7" s="882">
        <v>855</v>
      </c>
      <c r="C7" s="882">
        <v>130</v>
      </c>
      <c r="D7" s="882">
        <v>104</v>
      </c>
      <c r="E7" s="882">
        <v>2</v>
      </c>
      <c r="F7" s="882">
        <v>168</v>
      </c>
      <c r="G7" s="882">
        <v>57</v>
      </c>
      <c r="H7" s="882">
        <v>33</v>
      </c>
      <c r="I7" s="882">
        <v>54</v>
      </c>
      <c r="J7" s="882">
        <f t="shared" si="0"/>
        <v>1403</v>
      </c>
      <c r="K7" s="882">
        <v>115</v>
      </c>
      <c r="L7" s="882">
        <v>54</v>
      </c>
      <c r="M7" s="882">
        <v>631</v>
      </c>
      <c r="N7" s="882">
        <v>126</v>
      </c>
      <c r="O7" s="882">
        <v>123</v>
      </c>
      <c r="P7" s="882">
        <v>107</v>
      </c>
      <c r="Q7" s="882">
        <v>381</v>
      </c>
      <c r="R7" s="882">
        <v>172</v>
      </c>
      <c r="S7" s="882">
        <v>1126</v>
      </c>
      <c r="T7" s="882">
        <v>96</v>
      </c>
      <c r="U7" s="882">
        <v>9</v>
      </c>
      <c r="V7" s="882">
        <v>6</v>
      </c>
      <c r="W7" s="882">
        <v>171</v>
      </c>
      <c r="X7" s="537">
        <f t="shared" si="1"/>
        <v>3117</v>
      </c>
      <c r="Y7" s="882">
        <v>96</v>
      </c>
      <c r="Z7" s="882">
        <v>168</v>
      </c>
      <c r="AA7" s="882">
        <v>27</v>
      </c>
      <c r="AB7" s="886">
        <v>66</v>
      </c>
      <c r="AC7" s="537">
        <f t="shared" si="2"/>
        <v>357</v>
      </c>
      <c r="AD7" s="882">
        <f t="shared" si="3"/>
        <v>4520</v>
      </c>
      <c r="AE7" s="537">
        <f t="shared" si="4"/>
        <v>4877</v>
      </c>
    </row>
    <row r="8" spans="1:31" ht="10.5" customHeight="1">
      <c r="A8" s="885" t="s">
        <v>24</v>
      </c>
      <c r="B8" s="882">
        <v>1185</v>
      </c>
      <c r="C8" s="882">
        <v>104</v>
      </c>
      <c r="D8" s="882">
        <v>87</v>
      </c>
      <c r="E8" s="882">
        <v>5</v>
      </c>
      <c r="F8" s="882">
        <v>126</v>
      </c>
      <c r="G8" s="882">
        <v>93</v>
      </c>
      <c r="H8" s="882">
        <v>69</v>
      </c>
      <c r="I8" s="882">
        <v>72</v>
      </c>
      <c r="J8" s="882">
        <f t="shared" si="0"/>
        <v>1741</v>
      </c>
      <c r="K8" s="882">
        <v>210</v>
      </c>
      <c r="L8" s="882">
        <v>62</v>
      </c>
      <c r="M8" s="882">
        <v>733</v>
      </c>
      <c r="N8" s="882">
        <v>144</v>
      </c>
      <c r="O8" s="882">
        <v>176</v>
      </c>
      <c r="P8" s="882">
        <v>119</v>
      </c>
      <c r="Q8" s="882">
        <v>472</v>
      </c>
      <c r="R8" s="882">
        <v>267</v>
      </c>
      <c r="S8" s="882">
        <v>1423</v>
      </c>
      <c r="T8" s="882">
        <v>85</v>
      </c>
      <c r="U8" s="882">
        <v>17</v>
      </c>
      <c r="V8" s="882">
        <v>3</v>
      </c>
      <c r="W8" s="882">
        <v>219</v>
      </c>
      <c r="X8" s="537">
        <f t="shared" si="1"/>
        <v>3930</v>
      </c>
      <c r="Y8" s="882">
        <v>134</v>
      </c>
      <c r="Z8" s="882">
        <v>176</v>
      </c>
      <c r="AA8" s="882">
        <v>18</v>
      </c>
      <c r="AB8" s="886">
        <v>95</v>
      </c>
      <c r="AC8" s="537">
        <f t="shared" si="2"/>
        <v>423</v>
      </c>
      <c r="AD8" s="882">
        <f t="shared" si="3"/>
        <v>5671</v>
      </c>
      <c r="AE8" s="537">
        <f t="shared" si="4"/>
        <v>6094</v>
      </c>
    </row>
    <row r="9" spans="1:31" ht="10.5" customHeight="1">
      <c r="A9" s="881" t="s">
        <v>23</v>
      </c>
      <c r="B9" s="878">
        <f t="shared" ref="B9:I9" si="7">SUM(B6:B8)</f>
        <v>3110</v>
      </c>
      <c r="C9" s="878">
        <f t="shared" si="7"/>
        <v>361</v>
      </c>
      <c r="D9" s="878">
        <f t="shared" si="7"/>
        <v>288</v>
      </c>
      <c r="E9" s="878">
        <f t="shared" si="7"/>
        <v>10</v>
      </c>
      <c r="F9" s="878">
        <f t="shared" si="7"/>
        <v>408</v>
      </c>
      <c r="G9" s="878">
        <f t="shared" si="7"/>
        <v>281</v>
      </c>
      <c r="H9" s="878">
        <f t="shared" si="7"/>
        <v>140</v>
      </c>
      <c r="I9" s="878">
        <f t="shared" si="7"/>
        <v>184</v>
      </c>
      <c r="J9" s="878">
        <f t="shared" si="0"/>
        <v>4782</v>
      </c>
      <c r="K9" s="878">
        <f t="shared" ref="K9:W9" si="8">SUM(K6:K8)</f>
        <v>526</v>
      </c>
      <c r="L9" s="878">
        <f t="shared" si="8"/>
        <v>163</v>
      </c>
      <c r="M9" s="878">
        <f t="shared" si="8"/>
        <v>1936</v>
      </c>
      <c r="N9" s="878">
        <f t="shared" si="8"/>
        <v>371</v>
      </c>
      <c r="O9" s="878">
        <f t="shared" si="8"/>
        <v>448</v>
      </c>
      <c r="P9" s="878">
        <f t="shared" si="8"/>
        <v>332</v>
      </c>
      <c r="Q9" s="878">
        <f t="shared" si="8"/>
        <v>1354</v>
      </c>
      <c r="R9" s="878">
        <f t="shared" si="8"/>
        <v>601</v>
      </c>
      <c r="S9" s="878">
        <f t="shared" si="8"/>
        <v>3872</v>
      </c>
      <c r="T9" s="878">
        <f t="shared" si="8"/>
        <v>254</v>
      </c>
      <c r="U9" s="878">
        <f t="shared" si="8"/>
        <v>39</v>
      </c>
      <c r="V9" s="878">
        <f t="shared" si="8"/>
        <v>11</v>
      </c>
      <c r="W9" s="878">
        <f t="shared" si="8"/>
        <v>635</v>
      </c>
      <c r="X9" s="535">
        <f t="shared" si="1"/>
        <v>10542</v>
      </c>
      <c r="Y9" s="878">
        <f>SUM(Y6:Y8)</f>
        <v>368</v>
      </c>
      <c r="Z9" s="878">
        <f>SUM(Z6:Z8)</f>
        <v>553</v>
      </c>
      <c r="AA9" s="878">
        <f>SUM(AA6:AA8)</f>
        <v>76</v>
      </c>
      <c r="AB9" s="878">
        <f>SUM(AB6:AB8)</f>
        <v>269</v>
      </c>
      <c r="AC9" s="535">
        <f t="shared" si="2"/>
        <v>1266</v>
      </c>
      <c r="AD9" s="878">
        <f t="shared" si="3"/>
        <v>15324</v>
      </c>
      <c r="AE9" s="535">
        <f t="shared" si="4"/>
        <v>16590</v>
      </c>
    </row>
    <row r="10" spans="1:31" ht="10.5" customHeight="1">
      <c r="A10" s="885" t="s">
        <v>22</v>
      </c>
      <c r="B10" s="882">
        <v>1378</v>
      </c>
      <c r="C10" s="882">
        <v>79</v>
      </c>
      <c r="D10" s="882">
        <v>117</v>
      </c>
      <c r="E10" s="882">
        <v>8</v>
      </c>
      <c r="F10" s="882">
        <v>176</v>
      </c>
      <c r="G10" s="882">
        <v>80</v>
      </c>
      <c r="H10" s="882">
        <v>77</v>
      </c>
      <c r="I10" s="882">
        <v>112</v>
      </c>
      <c r="J10" s="882">
        <f t="shared" si="0"/>
        <v>2027</v>
      </c>
      <c r="K10" s="882">
        <v>281</v>
      </c>
      <c r="L10" s="882">
        <v>82</v>
      </c>
      <c r="M10" s="882">
        <v>1131</v>
      </c>
      <c r="N10" s="882">
        <v>202</v>
      </c>
      <c r="O10" s="882">
        <v>264</v>
      </c>
      <c r="P10" s="882">
        <v>158</v>
      </c>
      <c r="Q10" s="882">
        <v>624</v>
      </c>
      <c r="R10" s="882">
        <v>291</v>
      </c>
      <c r="S10" s="882">
        <v>1736</v>
      </c>
      <c r="T10" s="882">
        <v>159</v>
      </c>
      <c r="U10" s="882">
        <v>13</v>
      </c>
      <c r="V10" s="882">
        <v>5</v>
      </c>
      <c r="W10" s="882">
        <v>188</v>
      </c>
      <c r="X10" s="537">
        <f t="shared" si="1"/>
        <v>5134</v>
      </c>
      <c r="Y10" s="882">
        <v>217</v>
      </c>
      <c r="Z10" s="882">
        <v>234</v>
      </c>
      <c r="AA10" s="882">
        <v>38</v>
      </c>
      <c r="AB10" s="886">
        <v>93</v>
      </c>
      <c r="AC10" s="537">
        <f t="shared" si="2"/>
        <v>582</v>
      </c>
      <c r="AD10" s="882">
        <f t="shared" si="3"/>
        <v>7161</v>
      </c>
      <c r="AE10" s="537">
        <f t="shared" si="4"/>
        <v>7743</v>
      </c>
    </row>
    <row r="11" spans="1:31" ht="10.5" customHeight="1">
      <c r="A11" s="885" t="s">
        <v>21</v>
      </c>
      <c r="B11" s="882">
        <v>858</v>
      </c>
      <c r="C11" s="882">
        <v>64</v>
      </c>
      <c r="D11" s="882">
        <v>58</v>
      </c>
      <c r="E11" s="882">
        <v>3</v>
      </c>
      <c r="F11" s="882">
        <v>112</v>
      </c>
      <c r="G11" s="882">
        <v>53</v>
      </c>
      <c r="H11" s="882">
        <v>71</v>
      </c>
      <c r="I11" s="882">
        <v>42</v>
      </c>
      <c r="J11" s="882">
        <f t="shared" si="0"/>
        <v>1261</v>
      </c>
      <c r="K11" s="882">
        <v>96</v>
      </c>
      <c r="L11" s="882">
        <v>52</v>
      </c>
      <c r="M11" s="882">
        <v>595</v>
      </c>
      <c r="N11" s="882">
        <v>105</v>
      </c>
      <c r="O11" s="882">
        <v>105</v>
      </c>
      <c r="P11" s="882">
        <v>64</v>
      </c>
      <c r="Q11" s="882">
        <v>315</v>
      </c>
      <c r="R11" s="882">
        <v>171</v>
      </c>
      <c r="S11" s="882">
        <v>889</v>
      </c>
      <c r="T11" s="882">
        <v>68</v>
      </c>
      <c r="U11" s="882">
        <v>13</v>
      </c>
      <c r="V11" s="882">
        <v>9</v>
      </c>
      <c r="W11" s="882">
        <v>142</v>
      </c>
      <c r="X11" s="537">
        <f t="shared" si="1"/>
        <v>2624</v>
      </c>
      <c r="Y11" s="882">
        <v>80</v>
      </c>
      <c r="Z11" s="882">
        <v>102</v>
      </c>
      <c r="AA11" s="882">
        <v>19</v>
      </c>
      <c r="AB11" s="886">
        <v>64</v>
      </c>
      <c r="AC11" s="537">
        <f t="shared" si="2"/>
        <v>265</v>
      </c>
      <c r="AD11" s="882">
        <f t="shared" si="3"/>
        <v>3885</v>
      </c>
      <c r="AE11" s="537">
        <f t="shared" si="4"/>
        <v>4150</v>
      </c>
    </row>
    <row r="12" spans="1:31" ht="10.5" customHeight="1">
      <c r="A12" s="885" t="s">
        <v>20</v>
      </c>
      <c r="B12" s="882">
        <v>975</v>
      </c>
      <c r="C12" s="882">
        <v>66</v>
      </c>
      <c r="D12" s="882">
        <v>88</v>
      </c>
      <c r="E12" s="882">
        <v>2</v>
      </c>
      <c r="F12" s="882">
        <v>96</v>
      </c>
      <c r="G12" s="882">
        <v>44</v>
      </c>
      <c r="H12" s="882">
        <v>62</v>
      </c>
      <c r="I12" s="882">
        <v>62</v>
      </c>
      <c r="J12" s="882">
        <f t="shared" si="0"/>
        <v>1395</v>
      </c>
      <c r="K12" s="882">
        <v>201</v>
      </c>
      <c r="L12" s="882">
        <v>68</v>
      </c>
      <c r="M12" s="882">
        <v>900</v>
      </c>
      <c r="N12" s="882">
        <v>153</v>
      </c>
      <c r="O12" s="882">
        <v>153</v>
      </c>
      <c r="P12" s="882">
        <v>113</v>
      </c>
      <c r="Q12" s="882">
        <v>421</v>
      </c>
      <c r="R12" s="882">
        <v>215</v>
      </c>
      <c r="S12" s="882">
        <v>1071</v>
      </c>
      <c r="T12" s="882">
        <v>73</v>
      </c>
      <c r="U12" s="882">
        <v>13</v>
      </c>
      <c r="V12" s="882">
        <v>5</v>
      </c>
      <c r="W12" s="882">
        <v>163</v>
      </c>
      <c r="X12" s="537">
        <f t="shared" si="1"/>
        <v>3549</v>
      </c>
      <c r="Y12" s="882">
        <v>109</v>
      </c>
      <c r="Z12" s="882">
        <v>157</v>
      </c>
      <c r="AA12" s="882">
        <v>22</v>
      </c>
      <c r="AB12" s="886">
        <v>64</v>
      </c>
      <c r="AC12" s="537">
        <f t="shared" si="2"/>
        <v>352</v>
      </c>
      <c r="AD12" s="882">
        <f t="shared" si="3"/>
        <v>4944</v>
      </c>
      <c r="AE12" s="537">
        <f t="shared" si="4"/>
        <v>5296</v>
      </c>
    </row>
    <row r="13" spans="1:31" ht="10.5" customHeight="1">
      <c r="A13" s="881" t="s">
        <v>19</v>
      </c>
      <c r="B13" s="878">
        <f t="shared" ref="B13:I13" si="9">SUM(B10:B12)</f>
        <v>3211</v>
      </c>
      <c r="C13" s="878">
        <f t="shared" si="9"/>
        <v>209</v>
      </c>
      <c r="D13" s="878">
        <f t="shared" si="9"/>
        <v>263</v>
      </c>
      <c r="E13" s="878">
        <f t="shared" si="9"/>
        <v>13</v>
      </c>
      <c r="F13" s="878">
        <f t="shared" si="9"/>
        <v>384</v>
      </c>
      <c r="G13" s="878">
        <f t="shared" si="9"/>
        <v>177</v>
      </c>
      <c r="H13" s="878">
        <f t="shared" si="9"/>
        <v>210</v>
      </c>
      <c r="I13" s="878">
        <f t="shared" si="9"/>
        <v>216</v>
      </c>
      <c r="J13" s="878">
        <f t="shared" si="0"/>
        <v>4683</v>
      </c>
      <c r="K13" s="878">
        <f t="shared" ref="K13:W13" si="10">SUM(K10:K12)</f>
        <v>578</v>
      </c>
      <c r="L13" s="878">
        <f t="shared" si="10"/>
        <v>202</v>
      </c>
      <c r="M13" s="878">
        <f t="shared" si="10"/>
        <v>2626</v>
      </c>
      <c r="N13" s="878">
        <f t="shared" si="10"/>
        <v>460</v>
      </c>
      <c r="O13" s="878">
        <f t="shared" si="10"/>
        <v>522</v>
      </c>
      <c r="P13" s="878">
        <f t="shared" si="10"/>
        <v>335</v>
      </c>
      <c r="Q13" s="878">
        <f t="shared" si="10"/>
        <v>1360</v>
      </c>
      <c r="R13" s="878">
        <f t="shared" si="10"/>
        <v>677</v>
      </c>
      <c r="S13" s="878">
        <f t="shared" si="10"/>
        <v>3696</v>
      </c>
      <c r="T13" s="878">
        <f t="shared" si="10"/>
        <v>300</v>
      </c>
      <c r="U13" s="878">
        <f t="shared" si="10"/>
        <v>39</v>
      </c>
      <c r="V13" s="878">
        <f t="shared" si="10"/>
        <v>19</v>
      </c>
      <c r="W13" s="878">
        <f t="shared" si="10"/>
        <v>493</v>
      </c>
      <c r="X13" s="535">
        <f t="shared" si="1"/>
        <v>11307</v>
      </c>
      <c r="Y13" s="878">
        <f>SUM(Y10:Y12)</f>
        <v>406</v>
      </c>
      <c r="Z13" s="878">
        <f>SUM(Z10:Z12)</f>
        <v>493</v>
      </c>
      <c r="AA13" s="878">
        <f>SUM(AA10:AA12)</f>
        <v>79</v>
      </c>
      <c r="AB13" s="878">
        <f>SUM(AB10:AB12)</f>
        <v>221</v>
      </c>
      <c r="AC13" s="535">
        <f t="shared" si="2"/>
        <v>1199</v>
      </c>
      <c r="AD13" s="878">
        <f t="shared" si="3"/>
        <v>15990</v>
      </c>
      <c r="AE13" s="535">
        <f t="shared" si="4"/>
        <v>17189</v>
      </c>
    </row>
    <row r="14" spans="1:31" ht="10.5" customHeight="1">
      <c r="A14" s="885" t="s">
        <v>18</v>
      </c>
      <c r="B14" s="882">
        <v>1195</v>
      </c>
      <c r="C14" s="882">
        <v>104</v>
      </c>
      <c r="D14" s="882">
        <v>118</v>
      </c>
      <c r="E14" s="882">
        <v>12</v>
      </c>
      <c r="F14" s="882">
        <v>142</v>
      </c>
      <c r="G14" s="882">
        <v>160</v>
      </c>
      <c r="H14" s="882">
        <v>68</v>
      </c>
      <c r="I14" s="882">
        <v>68</v>
      </c>
      <c r="J14" s="882">
        <f t="shared" si="0"/>
        <v>1867</v>
      </c>
      <c r="K14" s="882">
        <v>244</v>
      </c>
      <c r="L14" s="882">
        <v>73</v>
      </c>
      <c r="M14" s="882">
        <v>636</v>
      </c>
      <c r="N14" s="882">
        <v>121</v>
      </c>
      <c r="O14" s="882">
        <v>177</v>
      </c>
      <c r="P14" s="882">
        <v>119</v>
      </c>
      <c r="Q14" s="882">
        <v>421</v>
      </c>
      <c r="R14" s="882">
        <v>188</v>
      </c>
      <c r="S14" s="882">
        <v>1490</v>
      </c>
      <c r="T14" s="882">
        <v>119</v>
      </c>
      <c r="U14" s="882">
        <v>21</v>
      </c>
      <c r="V14" s="882">
        <v>11</v>
      </c>
      <c r="W14" s="882">
        <v>260</v>
      </c>
      <c r="X14" s="537">
        <f t="shared" si="1"/>
        <v>3880</v>
      </c>
      <c r="Y14" s="882">
        <v>157</v>
      </c>
      <c r="Z14" s="882">
        <v>190</v>
      </c>
      <c r="AA14" s="882">
        <v>21</v>
      </c>
      <c r="AB14" s="886">
        <v>81</v>
      </c>
      <c r="AC14" s="537">
        <f t="shared" si="2"/>
        <v>449</v>
      </c>
      <c r="AD14" s="882">
        <f t="shared" si="3"/>
        <v>5747</v>
      </c>
      <c r="AE14" s="537">
        <f t="shared" si="4"/>
        <v>6196</v>
      </c>
    </row>
    <row r="15" spans="1:31" ht="10.5" customHeight="1">
      <c r="A15" s="885" t="s">
        <v>17</v>
      </c>
      <c r="B15" s="882">
        <v>1217</v>
      </c>
      <c r="C15" s="882">
        <v>112</v>
      </c>
      <c r="D15" s="882">
        <v>104</v>
      </c>
      <c r="E15" s="882">
        <v>12</v>
      </c>
      <c r="F15" s="882">
        <v>153</v>
      </c>
      <c r="G15" s="882">
        <v>117</v>
      </c>
      <c r="H15" s="882">
        <v>82</v>
      </c>
      <c r="I15" s="882">
        <v>49</v>
      </c>
      <c r="J15" s="882">
        <f t="shared" si="0"/>
        <v>1846</v>
      </c>
      <c r="K15" s="882">
        <v>210</v>
      </c>
      <c r="L15" s="882">
        <v>71</v>
      </c>
      <c r="M15" s="882">
        <v>983</v>
      </c>
      <c r="N15" s="882">
        <v>147</v>
      </c>
      <c r="O15" s="882">
        <v>128</v>
      </c>
      <c r="P15" s="882">
        <v>122</v>
      </c>
      <c r="Q15" s="882">
        <v>389</v>
      </c>
      <c r="R15" s="882">
        <v>257</v>
      </c>
      <c r="S15" s="882">
        <v>1494</v>
      </c>
      <c r="T15" s="882">
        <v>92</v>
      </c>
      <c r="U15" s="882">
        <v>8</v>
      </c>
      <c r="V15" s="882">
        <v>8</v>
      </c>
      <c r="W15" s="882">
        <v>202</v>
      </c>
      <c r="X15" s="537">
        <f t="shared" si="1"/>
        <v>4111</v>
      </c>
      <c r="Y15" s="882">
        <v>100</v>
      </c>
      <c r="Z15" s="882">
        <v>149</v>
      </c>
      <c r="AA15" s="882">
        <v>25</v>
      </c>
      <c r="AB15" s="886">
        <v>85</v>
      </c>
      <c r="AC15" s="537">
        <f t="shared" si="2"/>
        <v>359</v>
      </c>
      <c r="AD15" s="882">
        <f t="shared" si="3"/>
        <v>5957</v>
      </c>
      <c r="AE15" s="537">
        <f t="shared" si="4"/>
        <v>6316</v>
      </c>
    </row>
    <row r="16" spans="1:31" ht="10.5" customHeight="1">
      <c r="A16" s="885" t="s">
        <v>16</v>
      </c>
      <c r="B16" s="882">
        <v>749</v>
      </c>
      <c r="C16" s="882">
        <v>74</v>
      </c>
      <c r="D16" s="882">
        <v>100</v>
      </c>
      <c r="E16" s="882">
        <v>28</v>
      </c>
      <c r="F16" s="882">
        <v>74</v>
      </c>
      <c r="G16" s="882">
        <v>98</v>
      </c>
      <c r="H16" s="882">
        <v>27</v>
      </c>
      <c r="I16" s="882">
        <v>44</v>
      </c>
      <c r="J16" s="882">
        <f t="shared" si="0"/>
        <v>1194</v>
      </c>
      <c r="K16" s="882">
        <v>132</v>
      </c>
      <c r="L16" s="882">
        <v>48</v>
      </c>
      <c r="M16" s="882">
        <v>442</v>
      </c>
      <c r="N16" s="882">
        <v>77</v>
      </c>
      <c r="O16" s="882">
        <v>105</v>
      </c>
      <c r="P16" s="882">
        <v>83</v>
      </c>
      <c r="Q16" s="882">
        <v>319</v>
      </c>
      <c r="R16" s="882">
        <v>145</v>
      </c>
      <c r="S16" s="882">
        <v>981</v>
      </c>
      <c r="T16" s="882">
        <v>53</v>
      </c>
      <c r="U16" s="882">
        <v>12</v>
      </c>
      <c r="V16" s="882">
        <v>4</v>
      </c>
      <c r="W16" s="882">
        <v>157</v>
      </c>
      <c r="X16" s="537">
        <f t="shared" si="1"/>
        <v>2558</v>
      </c>
      <c r="Y16" s="882">
        <v>92</v>
      </c>
      <c r="Z16" s="882">
        <v>109</v>
      </c>
      <c r="AA16" s="882">
        <v>16</v>
      </c>
      <c r="AB16" s="886">
        <v>70</v>
      </c>
      <c r="AC16" s="537">
        <f t="shared" si="2"/>
        <v>287</v>
      </c>
      <c r="AD16" s="882">
        <f t="shared" si="3"/>
        <v>3752</v>
      </c>
      <c r="AE16" s="537">
        <f t="shared" si="4"/>
        <v>4039</v>
      </c>
    </row>
    <row r="17" spans="1:31" ht="10.5" customHeight="1">
      <c r="A17" s="881" t="s">
        <v>15</v>
      </c>
      <c r="B17" s="878">
        <f t="shared" ref="B17:I17" si="11">SUM(B14:B16)</f>
        <v>3161</v>
      </c>
      <c r="C17" s="878">
        <f t="shared" si="11"/>
        <v>290</v>
      </c>
      <c r="D17" s="878">
        <f t="shared" si="11"/>
        <v>322</v>
      </c>
      <c r="E17" s="878">
        <f t="shared" si="11"/>
        <v>52</v>
      </c>
      <c r="F17" s="878">
        <f t="shared" si="11"/>
        <v>369</v>
      </c>
      <c r="G17" s="878">
        <f t="shared" si="11"/>
        <v>375</v>
      </c>
      <c r="H17" s="878">
        <f t="shared" si="11"/>
        <v>177</v>
      </c>
      <c r="I17" s="878">
        <f t="shared" si="11"/>
        <v>161</v>
      </c>
      <c r="J17" s="882">
        <f t="shared" si="0"/>
        <v>4907</v>
      </c>
      <c r="K17" s="878">
        <f t="shared" ref="K17:W17" si="12">SUM(K14:K16)</f>
        <v>586</v>
      </c>
      <c r="L17" s="878">
        <f t="shared" si="12"/>
        <v>192</v>
      </c>
      <c r="M17" s="878">
        <f t="shared" si="12"/>
        <v>2061</v>
      </c>
      <c r="N17" s="878">
        <f t="shared" si="12"/>
        <v>345</v>
      </c>
      <c r="O17" s="878">
        <f t="shared" si="12"/>
        <v>410</v>
      </c>
      <c r="P17" s="878">
        <f t="shared" si="12"/>
        <v>324</v>
      </c>
      <c r="Q17" s="878">
        <f t="shared" si="12"/>
        <v>1129</v>
      </c>
      <c r="R17" s="878">
        <f t="shared" si="12"/>
        <v>590</v>
      </c>
      <c r="S17" s="878">
        <f t="shared" si="12"/>
        <v>3965</v>
      </c>
      <c r="T17" s="878">
        <f t="shared" si="12"/>
        <v>264</v>
      </c>
      <c r="U17" s="878">
        <f t="shared" si="12"/>
        <v>41</v>
      </c>
      <c r="V17" s="878">
        <f t="shared" si="12"/>
        <v>23</v>
      </c>
      <c r="W17" s="878">
        <f t="shared" si="12"/>
        <v>619</v>
      </c>
      <c r="X17" s="535">
        <f t="shared" si="1"/>
        <v>10549</v>
      </c>
      <c r="Y17" s="878">
        <f>SUM(Y14:Y16)</f>
        <v>349</v>
      </c>
      <c r="Z17" s="878">
        <f>SUM(Z14:Z16)</f>
        <v>448</v>
      </c>
      <c r="AA17" s="878">
        <f>SUM(AA14:AA16)</f>
        <v>62</v>
      </c>
      <c r="AB17" s="878">
        <f>SUM(AB14:AB16)</f>
        <v>236</v>
      </c>
      <c r="AC17" s="535">
        <f t="shared" si="2"/>
        <v>1095</v>
      </c>
      <c r="AD17" s="878">
        <f t="shared" si="3"/>
        <v>15456</v>
      </c>
      <c r="AE17" s="535">
        <f t="shared" si="4"/>
        <v>16551</v>
      </c>
    </row>
    <row r="18" spans="1:31" ht="10.5" customHeight="1">
      <c r="A18" s="880" t="s">
        <v>14</v>
      </c>
      <c r="B18" s="535">
        <f t="shared" ref="B18:I18" si="13">B9+B13+B17</f>
        <v>9482</v>
      </c>
      <c r="C18" s="535">
        <f t="shared" si="13"/>
        <v>860</v>
      </c>
      <c r="D18" s="535">
        <f t="shared" si="13"/>
        <v>873</v>
      </c>
      <c r="E18" s="535">
        <f t="shared" si="13"/>
        <v>75</v>
      </c>
      <c r="F18" s="535">
        <f t="shared" si="13"/>
        <v>1161</v>
      </c>
      <c r="G18" s="535">
        <f t="shared" si="13"/>
        <v>833</v>
      </c>
      <c r="H18" s="535">
        <f t="shared" si="13"/>
        <v>527</v>
      </c>
      <c r="I18" s="535">
        <f t="shared" si="13"/>
        <v>561</v>
      </c>
      <c r="J18" s="878">
        <f t="shared" si="0"/>
        <v>14372</v>
      </c>
      <c r="K18" s="535">
        <f t="shared" ref="K18:W18" si="14">K9+K13+K17</f>
        <v>1690</v>
      </c>
      <c r="L18" s="535">
        <f t="shared" si="14"/>
        <v>557</v>
      </c>
      <c r="M18" s="535">
        <f t="shared" si="14"/>
        <v>6623</v>
      </c>
      <c r="N18" s="535">
        <f t="shared" si="14"/>
        <v>1176</v>
      </c>
      <c r="O18" s="535">
        <f t="shared" si="14"/>
        <v>1380</v>
      </c>
      <c r="P18" s="535">
        <f t="shared" si="14"/>
        <v>991</v>
      </c>
      <c r="Q18" s="535">
        <f t="shared" si="14"/>
        <v>3843</v>
      </c>
      <c r="R18" s="535">
        <f t="shared" si="14"/>
        <v>1868</v>
      </c>
      <c r="S18" s="535">
        <f t="shared" si="14"/>
        <v>11533</v>
      </c>
      <c r="T18" s="535">
        <f t="shared" si="14"/>
        <v>818</v>
      </c>
      <c r="U18" s="535">
        <f t="shared" si="14"/>
        <v>119</v>
      </c>
      <c r="V18" s="535">
        <f t="shared" si="14"/>
        <v>53</v>
      </c>
      <c r="W18" s="535">
        <f t="shared" si="14"/>
        <v>1747</v>
      </c>
      <c r="X18" s="535">
        <f t="shared" si="1"/>
        <v>32398</v>
      </c>
      <c r="Y18" s="535">
        <f>Y9+Y13+Y17</f>
        <v>1123</v>
      </c>
      <c r="Z18" s="535">
        <f>Z9+Z13+Z17</f>
        <v>1494</v>
      </c>
      <c r="AA18" s="535">
        <f>AA9+AA13+AA17</f>
        <v>217</v>
      </c>
      <c r="AB18" s="535">
        <f>AB9+AB13+AB17</f>
        <v>726</v>
      </c>
      <c r="AC18" s="535">
        <f t="shared" si="2"/>
        <v>3560</v>
      </c>
      <c r="AD18" s="878">
        <f t="shared" si="3"/>
        <v>46770</v>
      </c>
      <c r="AE18" s="535">
        <f t="shared" si="4"/>
        <v>50330</v>
      </c>
    </row>
    <row r="19" spans="1:31" ht="10.5" customHeight="1">
      <c r="A19" s="885" t="s">
        <v>13</v>
      </c>
      <c r="B19" s="882">
        <v>2250</v>
      </c>
      <c r="C19" s="882">
        <v>328</v>
      </c>
      <c r="D19" s="882">
        <v>167</v>
      </c>
      <c r="E19" s="882">
        <v>6</v>
      </c>
      <c r="F19" s="882">
        <v>178</v>
      </c>
      <c r="G19" s="882">
        <v>164</v>
      </c>
      <c r="H19" s="882">
        <v>116</v>
      </c>
      <c r="I19" s="882">
        <v>112</v>
      </c>
      <c r="J19" s="882">
        <f t="shared" si="0"/>
        <v>3321</v>
      </c>
      <c r="K19" s="882">
        <v>330</v>
      </c>
      <c r="L19" s="882">
        <v>81</v>
      </c>
      <c r="M19" s="882">
        <v>1019</v>
      </c>
      <c r="N19" s="882">
        <v>169</v>
      </c>
      <c r="O19" s="882">
        <v>233</v>
      </c>
      <c r="P19" s="882">
        <v>184</v>
      </c>
      <c r="Q19" s="882">
        <v>616</v>
      </c>
      <c r="R19" s="882">
        <v>270</v>
      </c>
      <c r="S19" s="882">
        <v>2026</v>
      </c>
      <c r="T19" s="882">
        <v>126</v>
      </c>
      <c r="U19" s="882">
        <v>19</v>
      </c>
      <c r="V19" s="882">
        <v>1</v>
      </c>
      <c r="W19" s="882">
        <v>428</v>
      </c>
      <c r="X19" s="537">
        <f t="shared" si="1"/>
        <v>5502</v>
      </c>
      <c r="Y19" s="882">
        <v>169</v>
      </c>
      <c r="Z19" s="882">
        <v>306</v>
      </c>
      <c r="AA19" s="882">
        <v>28</v>
      </c>
      <c r="AB19" s="886">
        <v>127</v>
      </c>
      <c r="AC19" s="537">
        <f t="shared" si="2"/>
        <v>630</v>
      </c>
      <c r="AD19" s="882">
        <f t="shared" si="3"/>
        <v>8823</v>
      </c>
      <c r="AE19" s="537">
        <f t="shared" si="4"/>
        <v>9453</v>
      </c>
    </row>
    <row r="20" spans="1:31" ht="10.5" customHeight="1">
      <c r="A20" s="885" t="s">
        <v>12</v>
      </c>
      <c r="B20" s="882">
        <v>1021</v>
      </c>
      <c r="C20" s="882">
        <v>146</v>
      </c>
      <c r="D20" s="882">
        <v>123</v>
      </c>
      <c r="E20" s="882">
        <v>7</v>
      </c>
      <c r="F20" s="882">
        <v>144</v>
      </c>
      <c r="G20" s="882">
        <v>88</v>
      </c>
      <c r="H20" s="882">
        <v>60</v>
      </c>
      <c r="I20" s="882">
        <v>57</v>
      </c>
      <c r="J20" s="882">
        <f t="shared" si="0"/>
        <v>1646</v>
      </c>
      <c r="K20" s="882">
        <v>129</v>
      </c>
      <c r="L20" s="882">
        <v>39</v>
      </c>
      <c r="M20" s="882">
        <v>581</v>
      </c>
      <c r="N20" s="882">
        <v>83</v>
      </c>
      <c r="O20" s="882">
        <v>157</v>
      </c>
      <c r="P20" s="882">
        <v>137</v>
      </c>
      <c r="Q20" s="882">
        <v>359</v>
      </c>
      <c r="R20" s="882">
        <v>164</v>
      </c>
      <c r="S20" s="882">
        <v>1160</v>
      </c>
      <c r="T20" s="882">
        <v>76</v>
      </c>
      <c r="U20" s="882">
        <v>9</v>
      </c>
      <c r="V20" s="882">
        <v>1</v>
      </c>
      <c r="W20" s="882">
        <v>201</v>
      </c>
      <c r="X20" s="537">
        <f t="shared" si="1"/>
        <v>3096</v>
      </c>
      <c r="Y20" s="882">
        <v>119</v>
      </c>
      <c r="Z20" s="882">
        <v>147</v>
      </c>
      <c r="AA20" s="882">
        <v>19</v>
      </c>
      <c r="AB20" s="886">
        <v>76</v>
      </c>
      <c r="AC20" s="537">
        <f t="shared" si="2"/>
        <v>361</v>
      </c>
      <c r="AD20" s="882">
        <f t="shared" si="3"/>
        <v>4742</v>
      </c>
      <c r="AE20" s="537">
        <f t="shared" si="4"/>
        <v>5103</v>
      </c>
    </row>
    <row r="21" spans="1:31" ht="10.5" customHeight="1">
      <c r="A21" s="885" t="s">
        <v>11</v>
      </c>
      <c r="B21" s="882">
        <v>630</v>
      </c>
      <c r="C21" s="882">
        <v>79</v>
      </c>
      <c r="D21" s="882">
        <v>51</v>
      </c>
      <c r="E21" s="882">
        <v>1</v>
      </c>
      <c r="F21" s="882">
        <v>62</v>
      </c>
      <c r="G21" s="882">
        <v>39</v>
      </c>
      <c r="H21" s="882">
        <v>22</v>
      </c>
      <c r="I21" s="882">
        <v>19</v>
      </c>
      <c r="J21" s="882">
        <f t="shared" si="0"/>
        <v>903</v>
      </c>
      <c r="K21" s="882">
        <v>99</v>
      </c>
      <c r="L21" s="882">
        <v>18</v>
      </c>
      <c r="M21" s="882">
        <v>323</v>
      </c>
      <c r="N21" s="882">
        <v>39</v>
      </c>
      <c r="O21" s="882">
        <v>60</v>
      </c>
      <c r="P21" s="882">
        <v>51</v>
      </c>
      <c r="Q21" s="882">
        <v>182</v>
      </c>
      <c r="R21" s="882">
        <v>110</v>
      </c>
      <c r="S21" s="882">
        <v>707</v>
      </c>
      <c r="T21" s="882">
        <v>31</v>
      </c>
      <c r="U21" s="882">
        <v>8</v>
      </c>
      <c r="V21" s="882">
        <v>1</v>
      </c>
      <c r="W21" s="882">
        <v>118</v>
      </c>
      <c r="X21" s="537">
        <f t="shared" si="1"/>
        <v>1747</v>
      </c>
      <c r="Y21" s="882">
        <v>61</v>
      </c>
      <c r="Z21" s="882">
        <v>102</v>
      </c>
      <c r="AA21" s="882">
        <v>10</v>
      </c>
      <c r="AB21" s="886">
        <v>27</v>
      </c>
      <c r="AC21" s="537">
        <f t="shared" si="2"/>
        <v>200</v>
      </c>
      <c r="AD21" s="882">
        <f t="shared" si="3"/>
        <v>2650</v>
      </c>
      <c r="AE21" s="537">
        <f t="shared" si="4"/>
        <v>2850</v>
      </c>
    </row>
    <row r="22" spans="1:31" ht="10.5" customHeight="1">
      <c r="A22" s="881" t="s">
        <v>10</v>
      </c>
      <c r="B22" s="878">
        <f t="shared" ref="B22:I22" si="15">SUM(B19:B21)</f>
        <v>3901</v>
      </c>
      <c r="C22" s="878">
        <f t="shared" si="15"/>
        <v>553</v>
      </c>
      <c r="D22" s="878">
        <f t="shared" si="15"/>
        <v>341</v>
      </c>
      <c r="E22" s="878">
        <f t="shared" si="15"/>
        <v>14</v>
      </c>
      <c r="F22" s="878">
        <f t="shared" si="15"/>
        <v>384</v>
      </c>
      <c r="G22" s="878">
        <f t="shared" si="15"/>
        <v>291</v>
      </c>
      <c r="H22" s="878">
        <f t="shared" si="15"/>
        <v>198</v>
      </c>
      <c r="I22" s="878">
        <f t="shared" si="15"/>
        <v>188</v>
      </c>
      <c r="J22" s="878">
        <f t="shared" si="0"/>
        <v>5870</v>
      </c>
      <c r="K22" s="878">
        <f t="shared" ref="K22:W22" si="16">SUM(K19:K21)</f>
        <v>558</v>
      </c>
      <c r="L22" s="878">
        <f t="shared" si="16"/>
        <v>138</v>
      </c>
      <c r="M22" s="878">
        <f t="shared" si="16"/>
        <v>1923</v>
      </c>
      <c r="N22" s="878">
        <f t="shared" si="16"/>
        <v>291</v>
      </c>
      <c r="O22" s="878">
        <f t="shared" si="16"/>
        <v>450</v>
      </c>
      <c r="P22" s="878">
        <f t="shared" si="16"/>
        <v>372</v>
      </c>
      <c r="Q22" s="878">
        <f t="shared" si="16"/>
        <v>1157</v>
      </c>
      <c r="R22" s="878">
        <f t="shared" si="16"/>
        <v>544</v>
      </c>
      <c r="S22" s="878">
        <f t="shared" si="16"/>
        <v>3893</v>
      </c>
      <c r="T22" s="878">
        <f t="shared" si="16"/>
        <v>233</v>
      </c>
      <c r="U22" s="878">
        <f t="shared" si="16"/>
        <v>36</v>
      </c>
      <c r="V22" s="878">
        <f t="shared" si="16"/>
        <v>3</v>
      </c>
      <c r="W22" s="878">
        <f t="shared" si="16"/>
        <v>747</v>
      </c>
      <c r="X22" s="535">
        <f t="shared" si="1"/>
        <v>10345</v>
      </c>
      <c r="Y22" s="878">
        <f>SUM(Y19:Y21)</f>
        <v>349</v>
      </c>
      <c r="Z22" s="878">
        <f>SUM(Z19:Z21)</f>
        <v>555</v>
      </c>
      <c r="AA22" s="878">
        <f>SUM(AA19:AA21)</f>
        <v>57</v>
      </c>
      <c r="AB22" s="878">
        <f>SUM(AB19:AB21)</f>
        <v>230</v>
      </c>
      <c r="AC22" s="535">
        <f t="shared" si="2"/>
        <v>1191</v>
      </c>
      <c r="AD22" s="878">
        <f t="shared" si="3"/>
        <v>16215</v>
      </c>
      <c r="AE22" s="535">
        <f t="shared" si="4"/>
        <v>17406</v>
      </c>
    </row>
    <row r="23" spans="1:31" ht="10.5" customHeight="1">
      <c r="A23" s="885" t="s">
        <v>9</v>
      </c>
      <c r="B23" s="882">
        <v>1734</v>
      </c>
      <c r="C23" s="882">
        <v>186</v>
      </c>
      <c r="D23" s="882">
        <v>169</v>
      </c>
      <c r="E23" s="882">
        <v>3</v>
      </c>
      <c r="F23" s="882">
        <v>167</v>
      </c>
      <c r="G23" s="882">
        <v>108</v>
      </c>
      <c r="H23" s="882">
        <v>58</v>
      </c>
      <c r="I23" s="882">
        <v>109</v>
      </c>
      <c r="J23" s="882">
        <f t="shared" si="0"/>
        <v>2534</v>
      </c>
      <c r="K23" s="882">
        <v>214</v>
      </c>
      <c r="L23" s="882">
        <v>96</v>
      </c>
      <c r="M23" s="882">
        <v>1002</v>
      </c>
      <c r="N23" s="882">
        <v>217</v>
      </c>
      <c r="O23" s="882">
        <v>234</v>
      </c>
      <c r="P23" s="882">
        <v>193</v>
      </c>
      <c r="Q23" s="882">
        <v>636</v>
      </c>
      <c r="R23" s="882">
        <v>306</v>
      </c>
      <c r="S23" s="882">
        <v>1924</v>
      </c>
      <c r="T23" s="882">
        <v>114</v>
      </c>
      <c r="U23" s="882">
        <v>16</v>
      </c>
      <c r="V23" s="882">
        <v>7</v>
      </c>
      <c r="W23" s="882">
        <v>385</v>
      </c>
      <c r="X23" s="537">
        <f t="shared" si="1"/>
        <v>5344</v>
      </c>
      <c r="Y23" s="882">
        <v>138</v>
      </c>
      <c r="Z23" s="882">
        <v>309</v>
      </c>
      <c r="AA23" s="882">
        <v>24</v>
      </c>
      <c r="AB23" s="886">
        <v>115</v>
      </c>
      <c r="AC23" s="537">
        <f t="shared" si="2"/>
        <v>586</v>
      </c>
      <c r="AD23" s="882">
        <f t="shared" si="3"/>
        <v>7878</v>
      </c>
      <c r="AE23" s="537">
        <f t="shared" si="4"/>
        <v>8464</v>
      </c>
    </row>
    <row r="24" spans="1:31" ht="10.5" customHeight="1">
      <c r="A24" s="885" t="s">
        <v>8</v>
      </c>
      <c r="B24" s="882">
        <v>1215</v>
      </c>
      <c r="C24" s="882">
        <v>99</v>
      </c>
      <c r="D24" s="882">
        <v>145</v>
      </c>
      <c r="E24" s="882">
        <v>8</v>
      </c>
      <c r="F24" s="882">
        <v>140</v>
      </c>
      <c r="G24" s="882">
        <v>82</v>
      </c>
      <c r="H24" s="882">
        <v>28</v>
      </c>
      <c r="I24" s="882">
        <v>60</v>
      </c>
      <c r="J24" s="882">
        <f t="shared" si="0"/>
        <v>1777</v>
      </c>
      <c r="K24" s="882">
        <v>220</v>
      </c>
      <c r="L24" s="882">
        <v>50</v>
      </c>
      <c r="M24" s="882">
        <v>674</v>
      </c>
      <c r="N24" s="882">
        <v>100</v>
      </c>
      <c r="O24" s="882">
        <v>178</v>
      </c>
      <c r="P24" s="882">
        <v>119</v>
      </c>
      <c r="Q24" s="882">
        <v>426</v>
      </c>
      <c r="R24" s="882">
        <v>235</v>
      </c>
      <c r="S24" s="882">
        <v>1426</v>
      </c>
      <c r="T24" s="882">
        <v>76</v>
      </c>
      <c r="U24" s="882">
        <v>19</v>
      </c>
      <c r="V24" s="882">
        <v>8</v>
      </c>
      <c r="W24" s="882">
        <v>245</v>
      </c>
      <c r="X24" s="537">
        <f t="shared" si="1"/>
        <v>3776</v>
      </c>
      <c r="Y24" s="882">
        <v>101</v>
      </c>
      <c r="Z24" s="882">
        <v>165</v>
      </c>
      <c r="AA24" s="882">
        <v>22</v>
      </c>
      <c r="AB24" s="886">
        <v>90</v>
      </c>
      <c r="AC24" s="537">
        <f t="shared" si="2"/>
        <v>378</v>
      </c>
      <c r="AD24" s="882">
        <f t="shared" si="3"/>
        <v>5553</v>
      </c>
      <c r="AE24" s="537">
        <f t="shared" si="4"/>
        <v>5931</v>
      </c>
    </row>
    <row r="25" spans="1:31" ht="10.5" customHeight="1">
      <c r="A25" s="885" t="s">
        <v>7</v>
      </c>
      <c r="B25" s="882">
        <v>2156</v>
      </c>
      <c r="C25" s="882">
        <v>166</v>
      </c>
      <c r="D25" s="882">
        <v>158</v>
      </c>
      <c r="E25" s="882">
        <v>12</v>
      </c>
      <c r="F25" s="882">
        <v>135</v>
      </c>
      <c r="G25" s="882">
        <v>100</v>
      </c>
      <c r="H25" s="882">
        <v>95</v>
      </c>
      <c r="I25" s="882">
        <v>96</v>
      </c>
      <c r="J25" s="882">
        <f t="shared" si="0"/>
        <v>2918</v>
      </c>
      <c r="K25" s="882">
        <v>301</v>
      </c>
      <c r="L25" s="882">
        <v>91</v>
      </c>
      <c r="M25" s="882">
        <v>1171</v>
      </c>
      <c r="N25" s="882">
        <v>158</v>
      </c>
      <c r="O25" s="882">
        <v>216</v>
      </c>
      <c r="P25" s="882">
        <v>199</v>
      </c>
      <c r="Q25" s="882">
        <v>650</v>
      </c>
      <c r="R25" s="882">
        <v>309</v>
      </c>
      <c r="S25" s="882">
        <v>2212</v>
      </c>
      <c r="T25" s="882">
        <v>139</v>
      </c>
      <c r="U25" s="882">
        <v>8</v>
      </c>
      <c r="V25" s="882">
        <v>4</v>
      </c>
      <c r="W25" s="882">
        <v>560</v>
      </c>
      <c r="X25" s="537">
        <f t="shared" si="1"/>
        <v>6018</v>
      </c>
      <c r="Y25" s="882">
        <v>208</v>
      </c>
      <c r="Z25" s="882">
        <v>311</v>
      </c>
      <c r="AA25" s="882">
        <v>37</v>
      </c>
      <c r="AB25" s="886">
        <v>102</v>
      </c>
      <c r="AC25" s="537">
        <f t="shared" si="2"/>
        <v>658</v>
      </c>
      <c r="AD25" s="882">
        <f t="shared" si="3"/>
        <v>8936</v>
      </c>
      <c r="AE25" s="537">
        <f t="shared" si="4"/>
        <v>9594</v>
      </c>
    </row>
    <row r="26" spans="1:31" ht="10.5" customHeight="1">
      <c r="A26" s="881" t="s">
        <v>6</v>
      </c>
      <c r="B26" s="878">
        <f t="shared" ref="B26:I26" si="17">SUM(B23:B25)</f>
        <v>5105</v>
      </c>
      <c r="C26" s="878">
        <f t="shared" si="17"/>
        <v>451</v>
      </c>
      <c r="D26" s="878">
        <f t="shared" si="17"/>
        <v>472</v>
      </c>
      <c r="E26" s="878">
        <f t="shared" si="17"/>
        <v>23</v>
      </c>
      <c r="F26" s="878">
        <f t="shared" si="17"/>
        <v>442</v>
      </c>
      <c r="G26" s="878">
        <f t="shared" si="17"/>
        <v>290</v>
      </c>
      <c r="H26" s="878">
        <f t="shared" si="17"/>
        <v>181</v>
      </c>
      <c r="I26" s="878">
        <f t="shared" si="17"/>
        <v>265</v>
      </c>
      <c r="J26" s="878">
        <f t="shared" si="0"/>
        <v>7229</v>
      </c>
      <c r="K26" s="878">
        <f t="shared" ref="K26:W26" si="18">SUM(K23:K25)</f>
        <v>735</v>
      </c>
      <c r="L26" s="878">
        <f t="shared" si="18"/>
        <v>237</v>
      </c>
      <c r="M26" s="878">
        <f t="shared" si="18"/>
        <v>2847</v>
      </c>
      <c r="N26" s="878">
        <f t="shared" si="18"/>
        <v>475</v>
      </c>
      <c r="O26" s="878">
        <f t="shared" si="18"/>
        <v>628</v>
      </c>
      <c r="P26" s="878">
        <f t="shared" si="18"/>
        <v>511</v>
      </c>
      <c r="Q26" s="878">
        <f t="shared" si="18"/>
        <v>1712</v>
      </c>
      <c r="R26" s="878">
        <f t="shared" si="18"/>
        <v>850</v>
      </c>
      <c r="S26" s="878">
        <f t="shared" si="18"/>
        <v>5562</v>
      </c>
      <c r="T26" s="878">
        <f t="shared" si="18"/>
        <v>329</v>
      </c>
      <c r="U26" s="878">
        <f t="shared" si="18"/>
        <v>43</v>
      </c>
      <c r="V26" s="878">
        <f t="shared" si="18"/>
        <v>19</v>
      </c>
      <c r="W26" s="878">
        <f t="shared" si="18"/>
        <v>1190</v>
      </c>
      <c r="X26" s="535">
        <f t="shared" si="1"/>
        <v>15138</v>
      </c>
      <c r="Y26" s="878">
        <f>SUM(Y23:Y25)</f>
        <v>447</v>
      </c>
      <c r="Z26" s="878">
        <f>SUM(Z23:Z25)</f>
        <v>785</v>
      </c>
      <c r="AA26" s="878">
        <f>SUM(AA23:AA25)</f>
        <v>83</v>
      </c>
      <c r="AB26" s="878">
        <f>SUM(AB23:AB25)</f>
        <v>307</v>
      </c>
      <c r="AC26" s="535">
        <f t="shared" si="2"/>
        <v>1622</v>
      </c>
      <c r="AD26" s="878">
        <f t="shared" si="3"/>
        <v>22367</v>
      </c>
      <c r="AE26" s="535">
        <f t="shared" si="4"/>
        <v>23989</v>
      </c>
    </row>
    <row r="27" spans="1:31" ht="10.5" customHeight="1">
      <c r="A27" s="885" t="s">
        <v>5</v>
      </c>
      <c r="B27" s="882">
        <v>1494</v>
      </c>
      <c r="C27" s="882">
        <v>163</v>
      </c>
      <c r="D27" s="882">
        <v>197</v>
      </c>
      <c r="E27" s="882">
        <v>43</v>
      </c>
      <c r="F27" s="882">
        <v>187</v>
      </c>
      <c r="G27" s="882">
        <v>214</v>
      </c>
      <c r="H27" s="882">
        <v>65</v>
      </c>
      <c r="I27" s="882">
        <v>89</v>
      </c>
      <c r="J27" s="882">
        <f t="shared" si="0"/>
        <v>2452</v>
      </c>
      <c r="K27" s="882">
        <v>221</v>
      </c>
      <c r="L27" s="882">
        <v>142</v>
      </c>
      <c r="M27" s="882">
        <v>1285</v>
      </c>
      <c r="N27" s="882">
        <v>193</v>
      </c>
      <c r="O27" s="882">
        <v>316</v>
      </c>
      <c r="P27" s="882">
        <v>195</v>
      </c>
      <c r="Q27" s="882">
        <v>714</v>
      </c>
      <c r="R27" s="882">
        <v>268</v>
      </c>
      <c r="S27" s="882">
        <v>2195</v>
      </c>
      <c r="T27" s="882">
        <v>124</v>
      </c>
      <c r="U27" s="882">
        <v>18</v>
      </c>
      <c r="V27" s="882">
        <v>29</v>
      </c>
      <c r="W27" s="882">
        <v>416</v>
      </c>
      <c r="X27" s="537">
        <f t="shared" si="1"/>
        <v>6116</v>
      </c>
      <c r="Y27" s="882">
        <v>189</v>
      </c>
      <c r="Z27" s="882">
        <v>288</v>
      </c>
      <c r="AA27" s="882">
        <v>52</v>
      </c>
      <c r="AB27" s="886">
        <v>179</v>
      </c>
      <c r="AC27" s="537">
        <f t="shared" si="2"/>
        <v>708</v>
      </c>
      <c r="AD27" s="882">
        <f t="shared" si="3"/>
        <v>8568</v>
      </c>
      <c r="AE27" s="537">
        <f t="shared" si="4"/>
        <v>9276</v>
      </c>
    </row>
    <row r="28" spans="1:31" ht="10.5" customHeight="1">
      <c r="A28" s="885" t="s">
        <v>4</v>
      </c>
      <c r="B28" s="882">
        <v>1106</v>
      </c>
      <c r="C28" s="882">
        <v>103</v>
      </c>
      <c r="D28" s="882">
        <v>137</v>
      </c>
      <c r="E28" s="882">
        <v>7</v>
      </c>
      <c r="F28" s="882">
        <v>129</v>
      </c>
      <c r="G28" s="882">
        <v>82</v>
      </c>
      <c r="H28" s="882">
        <v>49</v>
      </c>
      <c r="I28" s="882">
        <v>74</v>
      </c>
      <c r="J28" s="882">
        <f t="shared" si="0"/>
        <v>1687</v>
      </c>
      <c r="K28" s="882">
        <v>182</v>
      </c>
      <c r="L28" s="882">
        <v>72</v>
      </c>
      <c r="M28" s="882">
        <v>582</v>
      </c>
      <c r="N28" s="882">
        <v>102</v>
      </c>
      <c r="O28" s="882">
        <v>142</v>
      </c>
      <c r="P28" s="882">
        <v>125</v>
      </c>
      <c r="Q28" s="882">
        <v>398</v>
      </c>
      <c r="R28" s="882">
        <v>195</v>
      </c>
      <c r="S28" s="882">
        <v>1448</v>
      </c>
      <c r="T28" s="882">
        <v>96</v>
      </c>
      <c r="U28" s="882">
        <v>15</v>
      </c>
      <c r="V28" s="882">
        <v>12</v>
      </c>
      <c r="W28" s="882">
        <v>325</v>
      </c>
      <c r="X28" s="537">
        <f t="shared" si="1"/>
        <v>3694</v>
      </c>
      <c r="Y28" s="882">
        <v>95</v>
      </c>
      <c r="Z28" s="882">
        <v>191</v>
      </c>
      <c r="AA28" s="882">
        <v>31</v>
      </c>
      <c r="AB28" s="886">
        <v>98</v>
      </c>
      <c r="AC28" s="537">
        <f t="shared" si="2"/>
        <v>415</v>
      </c>
      <c r="AD28" s="882">
        <f t="shared" si="3"/>
        <v>5381</v>
      </c>
      <c r="AE28" s="537">
        <f t="shared" si="4"/>
        <v>5796</v>
      </c>
    </row>
    <row r="29" spans="1:31" ht="10.5" customHeight="1">
      <c r="A29" s="885" t="s">
        <v>3</v>
      </c>
      <c r="B29" s="537">
        <v>1132</v>
      </c>
      <c r="C29" s="537">
        <v>138</v>
      </c>
      <c r="D29" s="537">
        <v>150</v>
      </c>
      <c r="E29" s="537">
        <v>7</v>
      </c>
      <c r="F29" s="537">
        <v>133</v>
      </c>
      <c r="G29" s="537">
        <v>114</v>
      </c>
      <c r="H29" s="537">
        <v>40</v>
      </c>
      <c r="I29" s="537">
        <v>87</v>
      </c>
      <c r="J29" s="882">
        <f t="shared" si="0"/>
        <v>1801</v>
      </c>
      <c r="K29" s="537">
        <v>222</v>
      </c>
      <c r="L29" s="537">
        <v>97</v>
      </c>
      <c r="M29" s="537">
        <v>877</v>
      </c>
      <c r="N29" s="537">
        <v>152</v>
      </c>
      <c r="O29" s="537">
        <v>225</v>
      </c>
      <c r="P29" s="537">
        <v>194</v>
      </c>
      <c r="Q29" s="537">
        <v>526</v>
      </c>
      <c r="R29" s="537">
        <v>258</v>
      </c>
      <c r="S29" s="884">
        <v>1709</v>
      </c>
      <c r="T29" s="537">
        <v>94</v>
      </c>
      <c r="U29" s="537">
        <v>15</v>
      </c>
      <c r="V29" s="537">
        <v>12</v>
      </c>
      <c r="W29" s="537">
        <v>316</v>
      </c>
      <c r="X29" s="537">
        <f t="shared" si="1"/>
        <v>4697</v>
      </c>
      <c r="Y29" s="537">
        <v>135</v>
      </c>
      <c r="Z29" s="537">
        <v>197</v>
      </c>
      <c r="AA29" s="537">
        <v>40</v>
      </c>
      <c r="AB29" s="883">
        <v>104</v>
      </c>
      <c r="AC29" s="537">
        <f t="shared" si="2"/>
        <v>476</v>
      </c>
      <c r="AD29" s="882">
        <f t="shared" si="3"/>
        <v>6498</v>
      </c>
      <c r="AE29" s="537">
        <f t="shared" si="4"/>
        <v>6974</v>
      </c>
    </row>
    <row r="30" spans="1:31" ht="10.5" customHeight="1">
      <c r="A30" s="881" t="s">
        <v>2</v>
      </c>
      <c r="B30" s="535">
        <f t="shared" ref="B30:I30" si="19">SUM(B27:B29)</f>
        <v>3732</v>
      </c>
      <c r="C30" s="535">
        <f t="shared" si="19"/>
        <v>404</v>
      </c>
      <c r="D30" s="535">
        <f t="shared" si="19"/>
        <v>484</v>
      </c>
      <c r="E30" s="535">
        <f t="shared" si="19"/>
        <v>57</v>
      </c>
      <c r="F30" s="535">
        <f t="shared" si="19"/>
        <v>449</v>
      </c>
      <c r="G30" s="535">
        <f t="shared" si="19"/>
        <v>410</v>
      </c>
      <c r="H30" s="535">
        <f t="shared" si="19"/>
        <v>154</v>
      </c>
      <c r="I30" s="535">
        <f t="shared" si="19"/>
        <v>250</v>
      </c>
      <c r="J30" s="878">
        <f t="shared" si="0"/>
        <v>5940</v>
      </c>
      <c r="K30" s="535">
        <f t="shared" ref="K30:W30" si="20">SUM(K27:K29)</f>
        <v>625</v>
      </c>
      <c r="L30" s="535">
        <f t="shared" si="20"/>
        <v>311</v>
      </c>
      <c r="M30" s="535">
        <f t="shared" si="20"/>
        <v>2744</v>
      </c>
      <c r="N30" s="535">
        <f t="shared" si="20"/>
        <v>447</v>
      </c>
      <c r="O30" s="535">
        <f t="shared" si="20"/>
        <v>683</v>
      </c>
      <c r="P30" s="535">
        <f t="shared" si="20"/>
        <v>514</v>
      </c>
      <c r="Q30" s="535">
        <f t="shared" si="20"/>
        <v>1638</v>
      </c>
      <c r="R30" s="535">
        <f t="shared" si="20"/>
        <v>721</v>
      </c>
      <c r="S30" s="535">
        <f t="shared" si="20"/>
        <v>5352</v>
      </c>
      <c r="T30" s="535">
        <f t="shared" si="20"/>
        <v>314</v>
      </c>
      <c r="U30" s="535">
        <f t="shared" si="20"/>
        <v>48</v>
      </c>
      <c r="V30" s="535">
        <f t="shared" si="20"/>
        <v>53</v>
      </c>
      <c r="W30" s="535">
        <f t="shared" si="20"/>
        <v>1057</v>
      </c>
      <c r="X30" s="535">
        <f t="shared" si="1"/>
        <v>14507</v>
      </c>
      <c r="Y30" s="535">
        <f>SUM(Y27:Y29)</f>
        <v>419</v>
      </c>
      <c r="Z30" s="535">
        <f>SUM(Z27:Z29)</f>
        <v>676</v>
      </c>
      <c r="AA30" s="535">
        <f>SUM(AA27:AA29)</f>
        <v>123</v>
      </c>
      <c r="AB30" s="535">
        <f>SUM(AB27:AB29)</f>
        <v>381</v>
      </c>
      <c r="AC30" s="535">
        <f t="shared" si="2"/>
        <v>1599</v>
      </c>
      <c r="AD30" s="878">
        <f t="shared" si="3"/>
        <v>20447</v>
      </c>
      <c r="AE30" s="535">
        <f t="shared" si="4"/>
        <v>22046</v>
      </c>
    </row>
    <row r="31" spans="1:31" ht="10.5" customHeight="1">
      <c r="A31" s="880" t="s">
        <v>1</v>
      </c>
      <c r="B31" s="535">
        <f t="shared" ref="B31:I31" si="21">B22+B26+B30</f>
        <v>12738</v>
      </c>
      <c r="C31" s="535">
        <f t="shared" si="21"/>
        <v>1408</v>
      </c>
      <c r="D31" s="535">
        <f t="shared" si="21"/>
        <v>1297</v>
      </c>
      <c r="E31" s="535">
        <f t="shared" si="21"/>
        <v>94</v>
      </c>
      <c r="F31" s="535">
        <f t="shared" si="21"/>
        <v>1275</v>
      </c>
      <c r="G31" s="535">
        <f t="shared" si="21"/>
        <v>991</v>
      </c>
      <c r="H31" s="535">
        <f t="shared" si="21"/>
        <v>533</v>
      </c>
      <c r="I31" s="535">
        <f t="shared" si="21"/>
        <v>703</v>
      </c>
      <c r="J31" s="878">
        <f t="shared" si="0"/>
        <v>19039</v>
      </c>
      <c r="K31" s="535">
        <f t="shared" ref="K31:W31" si="22">K22+K26+K30</f>
        <v>1918</v>
      </c>
      <c r="L31" s="535">
        <f t="shared" si="22"/>
        <v>686</v>
      </c>
      <c r="M31" s="535">
        <f t="shared" si="22"/>
        <v>7514</v>
      </c>
      <c r="N31" s="535">
        <f t="shared" si="22"/>
        <v>1213</v>
      </c>
      <c r="O31" s="535">
        <f t="shared" si="22"/>
        <v>1761</v>
      </c>
      <c r="P31" s="535">
        <f t="shared" si="22"/>
        <v>1397</v>
      </c>
      <c r="Q31" s="535">
        <f t="shared" si="22"/>
        <v>4507</v>
      </c>
      <c r="R31" s="535">
        <f t="shared" si="22"/>
        <v>2115</v>
      </c>
      <c r="S31" s="535">
        <f t="shared" si="22"/>
        <v>14807</v>
      </c>
      <c r="T31" s="535">
        <f t="shared" si="22"/>
        <v>876</v>
      </c>
      <c r="U31" s="535">
        <f t="shared" si="22"/>
        <v>127</v>
      </c>
      <c r="V31" s="535">
        <f t="shared" si="22"/>
        <v>75</v>
      </c>
      <c r="W31" s="535">
        <f t="shared" si="22"/>
        <v>2994</v>
      </c>
      <c r="X31" s="535">
        <f t="shared" si="1"/>
        <v>39990</v>
      </c>
      <c r="Y31" s="535">
        <f>Y22+Y26+Y30</f>
        <v>1215</v>
      </c>
      <c r="Z31" s="535">
        <f>Z22+Z26+Z30</f>
        <v>2016</v>
      </c>
      <c r="AA31" s="535">
        <f>AA22+AA26+AA30</f>
        <v>263</v>
      </c>
      <c r="AB31" s="535">
        <f>AB22+AB26+AB30</f>
        <v>918</v>
      </c>
      <c r="AC31" s="535">
        <f t="shared" si="2"/>
        <v>4412</v>
      </c>
      <c r="AD31" s="878">
        <f t="shared" si="3"/>
        <v>59029</v>
      </c>
      <c r="AE31" s="535">
        <f t="shared" si="4"/>
        <v>63441</v>
      </c>
    </row>
    <row r="32" spans="1:31" ht="10.5" customHeight="1">
      <c r="A32" s="879" t="s">
        <v>0</v>
      </c>
      <c r="B32" s="535">
        <f t="shared" ref="B32:I32" si="23">B5+B18+B31</f>
        <v>29047</v>
      </c>
      <c r="C32" s="535">
        <f t="shared" si="23"/>
        <v>3733</v>
      </c>
      <c r="D32" s="535">
        <f t="shared" si="23"/>
        <v>3100</v>
      </c>
      <c r="E32" s="535">
        <f t="shared" si="23"/>
        <v>212</v>
      </c>
      <c r="F32" s="535">
        <f t="shared" si="23"/>
        <v>3493</v>
      </c>
      <c r="G32" s="535">
        <f t="shared" si="23"/>
        <v>2477</v>
      </c>
      <c r="H32" s="535">
        <f t="shared" si="23"/>
        <v>1508</v>
      </c>
      <c r="I32" s="535">
        <f t="shared" si="23"/>
        <v>2029</v>
      </c>
      <c r="J32" s="878">
        <f t="shared" si="0"/>
        <v>45599</v>
      </c>
      <c r="K32" s="535">
        <f t="shared" ref="K32:W32" si="24">K5+K18+K31</f>
        <v>5103</v>
      </c>
      <c r="L32" s="535">
        <f t="shared" si="24"/>
        <v>1930</v>
      </c>
      <c r="M32" s="535">
        <f t="shared" si="24"/>
        <v>22140</v>
      </c>
      <c r="N32" s="535">
        <f t="shared" si="24"/>
        <v>3708</v>
      </c>
      <c r="O32" s="535">
        <f t="shared" si="24"/>
        <v>4664</v>
      </c>
      <c r="P32" s="535">
        <f t="shared" si="24"/>
        <v>3617</v>
      </c>
      <c r="Q32" s="535">
        <f t="shared" si="24"/>
        <v>11585</v>
      </c>
      <c r="R32" s="535">
        <f t="shared" si="24"/>
        <v>6328</v>
      </c>
      <c r="S32" s="535">
        <f t="shared" si="24"/>
        <v>36482</v>
      </c>
      <c r="T32" s="535">
        <f t="shared" si="24"/>
        <v>2903</v>
      </c>
      <c r="U32" s="535">
        <f t="shared" si="24"/>
        <v>343</v>
      </c>
      <c r="V32" s="535">
        <f t="shared" si="24"/>
        <v>167</v>
      </c>
      <c r="W32" s="535">
        <f t="shared" si="24"/>
        <v>6567</v>
      </c>
      <c r="X32" s="535">
        <f t="shared" si="1"/>
        <v>105537</v>
      </c>
      <c r="Y32" s="535">
        <f>Y5+Y18+Y31</f>
        <v>3413</v>
      </c>
      <c r="Z32" s="535">
        <f>Z5+Z18+Z31</f>
        <v>5110</v>
      </c>
      <c r="AA32" s="535">
        <f>AA5+AA18+AA31</f>
        <v>679</v>
      </c>
      <c r="AB32" s="535">
        <f>AB5+AB18+AB31</f>
        <v>2135</v>
      </c>
      <c r="AC32" s="535">
        <f t="shared" si="2"/>
        <v>11337</v>
      </c>
      <c r="AD32" s="878">
        <f t="shared" si="3"/>
        <v>151136</v>
      </c>
      <c r="AE32" s="535">
        <f t="shared" si="4"/>
        <v>162473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6BFC4-8A10-434A-A1D1-467863D30554}">
  <sheetPr codeName="Munka63"/>
  <dimension ref="A1:I33"/>
  <sheetViews>
    <sheetView zoomScaleNormal="100" workbookViewId="0"/>
  </sheetViews>
  <sheetFormatPr defaultRowHeight="11.25"/>
  <cols>
    <col min="1" max="1" width="22.7109375" style="877" customWidth="1"/>
    <col min="2" max="5" width="12.7109375" style="877" customWidth="1"/>
    <col min="6" max="6" width="14" style="877" customWidth="1"/>
    <col min="7" max="9" width="12.7109375" style="877" customWidth="1"/>
    <col min="10" max="16384" width="9.140625" style="877"/>
  </cols>
  <sheetData>
    <row r="1" spans="1:9" s="899" customFormat="1" ht="17.25" customHeight="1">
      <c r="A1" s="901" t="s">
        <v>807</v>
      </c>
      <c r="B1" s="901"/>
      <c r="C1" s="901"/>
      <c r="D1" s="901"/>
      <c r="E1" s="901"/>
      <c r="F1" s="900"/>
      <c r="G1" s="900"/>
      <c r="H1" s="900"/>
      <c r="I1" s="900"/>
    </row>
    <row r="2" spans="1:9" ht="11.45" customHeight="1">
      <c r="A2" s="1089" t="s">
        <v>37</v>
      </c>
      <c r="B2" s="1133" t="s">
        <v>806</v>
      </c>
      <c r="C2" s="1134"/>
      <c r="D2" s="1134"/>
      <c r="E2" s="1134"/>
      <c r="F2" s="1134"/>
      <c r="G2" s="1134"/>
      <c r="H2" s="1135"/>
      <c r="I2" s="1085" t="s">
        <v>805</v>
      </c>
    </row>
    <row r="3" spans="1:9" s="895" customFormat="1" ht="54" customHeight="1">
      <c r="A3" s="1063"/>
      <c r="B3" s="896" t="s">
        <v>804</v>
      </c>
      <c r="C3" s="897" t="s">
        <v>803</v>
      </c>
      <c r="D3" s="898" t="s">
        <v>802</v>
      </c>
      <c r="E3" s="897" t="s">
        <v>801</v>
      </c>
      <c r="F3" s="897" t="s">
        <v>800</v>
      </c>
      <c r="G3" s="897" t="s">
        <v>799</v>
      </c>
      <c r="H3" s="896" t="s">
        <v>798</v>
      </c>
      <c r="I3" s="1012"/>
    </row>
    <row r="4" spans="1:9" ht="15" customHeight="1">
      <c r="A4" s="887" t="s">
        <v>30</v>
      </c>
      <c r="B4" s="882">
        <v>36</v>
      </c>
      <c r="C4" s="882">
        <v>697</v>
      </c>
      <c r="D4" s="882">
        <v>4109</v>
      </c>
      <c r="E4" s="882">
        <v>609</v>
      </c>
      <c r="F4" s="882">
        <v>83</v>
      </c>
      <c r="G4" s="537">
        <v>212</v>
      </c>
      <c r="H4" s="537">
        <v>67</v>
      </c>
      <c r="I4" s="537">
        <f>SUM(B4:H4)</f>
        <v>5813</v>
      </c>
    </row>
    <row r="5" spans="1:9">
      <c r="A5" s="885" t="s">
        <v>28</v>
      </c>
      <c r="B5" s="882">
        <v>46</v>
      </c>
      <c r="C5" s="882">
        <v>311</v>
      </c>
      <c r="D5" s="882">
        <v>512</v>
      </c>
      <c r="E5" s="882">
        <v>354</v>
      </c>
      <c r="F5" s="882">
        <v>10</v>
      </c>
      <c r="G5" s="537">
        <v>50</v>
      </c>
      <c r="H5" s="537">
        <v>31</v>
      </c>
      <c r="I5" s="537">
        <f>SUM(B5:H5)</f>
        <v>1314</v>
      </c>
    </row>
    <row r="6" spans="1:9">
      <c r="A6" s="880" t="s">
        <v>608</v>
      </c>
      <c r="B6" s="878">
        <f t="shared" ref="B6:I6" si="0">SUM(B4:B5)</f>
        <v>82</v>
      </c>
      <c r="C6" s="878">
        <f t="shared" si="0"/>
        <v>1008</v>
      </c>
      <c r="D6" s="878">
        <f t="shared" si="0"/>
        <v>4621</v>
      </c>
      <c r="E6" s="878">
        <f t="shared" si="0"/>
        <v>963</v>
      </c>
      <c r="F6" s="878">
        <f t="shared" si="0"/>
        <v>93</v>
      </c>
      <c r="G6" s="878">
        <f t="shared" si="0"/>
        <v>262</v>
      </c>
      <c r="H6" s="878">
        <f t="shared" si="0"/>
        <v>98</v>
      </c>
      <c r="I6" s="878">
        <f t="shared" si="0"/>
        <v>7127</v>
      </c>
    </row>
    <row r="7" spans="1:9">
      <c r="A7" s="885" t="s">
        <v>26</v>
      </c>
      <c r="B7" s="882">
        <v>28</v>
      </c>
      <c r="C7" s="882">
        <v>140</v>
      </c>
      <c r="D7" s="882">
        <v>118</v>
      </c>
      <c r="E7" s="882">
        <v>166</v>
      </c>
      <c r="F7" s="882">
        <v>5</v>
      </c>
      <c r="G7" s="537">
        <v>27</v>
      </c>
      <c r="H7" s="537">
        <v>2</v>
      </c>
      <c r="I7" s="537">
        <f>SUM(B7:H7)</f>
        <v>486</v>
      </c>
    </row>
    <row r="8" spans="1:9">
      <c r="A8" s="885" t="s">
        <v>25</v>
      </c>
      <c r="B8" s="882">
        <v>8</v>
      </c>
      <c r="C8" s="882">
        <v>66</v>
      </c>
      <c r="D8" s="882">
        <v>48</v>
      </c>
      <c r="E8" s="882">
        <v>89</v>
      </c>
      <c r="F8" s="882">
        <v>2</v>
      </c>
      <c r="G8" s="537">
        <v>12</v>
      </c>
      <c r="H8" s="894" t="s">
        <v>29</v>
      </c>
      <c r="I8" s="537">
        <f>SUM(B8:H8)</f>
        <v>225</v>
      </c>
    </row>
    <row r="9" spans="1:9">
      <c r="A9" s="885" t="s">
        <v>24</v>
      </c>
      <c r="B9" s="882">
        <v>15</v>
      </c>
      <c r="C9" s="882">
        <v>165</v>
      </c>
      <c r="D9" s="882">
        <v>94</v>
      </c>
      <c r="E9" s="882">
        <v>112</v>
      </c>
      <c r="F9" s="882">
        <v>1</v>
      </c>
      <c r="G9" s="537">
        <v>22</v>
      </c>
      <c r="H9" s="537">
        <v>3</v>
      </c>
      <c r="I9" s="537">
        <f>SUM(B9:H9)</f>
        <v>412</v>
      </c>
    </row>
    <row r="10" spans="1:9">
      <c r="A10" s="881" t="s">
        <v>23</v>
      </c>
      <c r="B10" s="878">
        <f t="shared" ref="B10:I10" si="1">SUM(B7:B9)</f>
        <v>51</v>
      </c>
      <c r="C10" s="878">
        <f t="shared" si="1"/>
        <v>371</v>
      </c>
      <c r="D10" s="878">
        <f t="shared" si="1"/>
        <v>260</v>
      </c>
      <c r="E10" s="878">
        <f t="shared" si="1"/>
        <v>367</v>
      </c>
      <c r="F10" s="878">
        <f t="shared" si="1"/>
        <v>8</v>
      </c>
      <c r="G10" s="878">
        <f t="shared" si="1"/>
        <v>61</v>
      </c>
      <c r="H10" s="878">
        <f t="shared" si="1"/>
        <v>5</v>
      </c>
      <c r="I10" s="878">
        <f t="shared" si="1"/>
        <v>1123</v>
      </c>
    </row>
    <row r="11" spans="1:9">
      <c r="A11" s="885" t="s">
        <v>22</v>
      </c>
      <c r="B11" s="882">
        <v>28</v>
      </c>
      <c r="C11" s="882">
        <v>201</v>
      </c>
      <c r="D11" s="882">
        <v>154</v>
      </c>
      <c r="E11" s="882">
        <v>154</v>
      </c>
      <c r="F11" s="882">
        <v>6</v>
      </c>
      <c r="G11" s="537">
        <v>43</v>
      </c>
      <c r="H11" s="537">
        <v>22</v>
      </c>
      <c r="I11" s="537">
        <f>SUM(B11:H11)</f>
        <v>608</v>
      </c>
    </row>
    <row r="12" spans="1:9">
      <c r="A12" s="885" t="s">
        <v>21</v>
      </c>
      <c r="B12" s="882">
        <v>10</v>
      </c>
      <c r="C12" s="882">
        <v>100</v>
      </c>
      <c r="D12" s="882">
        <v>51</v>
      </c>
      <c r="E12" s="882">
        <v>58</v>
      </c>
      <c r="F12" s="894" t="s">
        <v>29</v>
      </c>
      <c r="G12" s="537">
        <v>13</v>
      </c>
      <c r="H12" s="537">
        <v>4</v>
      </c>
      <c r="I12" s="537">
        <f>SUM(B12:H12)</f>
        <v>236</v>
      </c>
    </row>
    <row r="13" spans="1:9">
      <c r="A13" s="885" t="s">
        <v>20</v>
      </c>
      <c r="B13" s="882">
        <v>18</v>
      </c>
      <c r="C13" s="882">
        <v>176</v>
      </c>
      <c r="D13" s="882">
        <v>102</v>
      </c>
      <c r="E13" s="882">
        <v>85</v>
      </c>
      <c r="F13" s="882">
        <v>1</v>
      </c>
      <c r="G13" s="537">
        <v>26</v>
      </c>
      <c r="H13" s="537">
        <v>5</v>
      </c>
      <c r="I13" s="537">
        <f>SUM(B13:H13)</f>
        <v>413</v>
      </c>
    </row>
    <row r="14" spans="1:9">
      <c r="A14" s="881" t="s">
        <v>19</v>
      </c>
      <c r="B14" s="878">
        <f t="shared" ref="B14:I14" si="2">SUM(B11:B13)</f>
        <v>56</v>
      </c>
      <c r="C14" s="878">
        <f t="shared" si="2"/>
        <v>477</v>
      </c>
      <c r="D14" s="878">
        <f t="shared" si="2"/>
        <v>307</v>
      </c>
      <c r="E14" s="878">
        <f t="shared" si="2"/>
        <v>297</v>
      </c>
      <c r="F14" s="878">
        <f t="shared" si="2"/>
        <v>7</v>
      </c>
      <c r="G14" s="878">
        <f t="shared" si="2"/>
        <v>82</v>
      </c>
      <c r="H14" s="878">
        <f t="shared" si="2"/>
        <v>31</v>
      </c>
      <c r="I14" s="878">
        <f t="shared" si="2"/>
        <v>1257</v>
      </c>
    </row>
    <row r="15" spans="1:9">
      <c r="A15" s="885" t="s">
        <v>18</v>
      </c>
      <c r="B15" s="882">
        <v>16</v>
      </c>
      <c r="C15" s="882">
        <v>190</v>
      </c>
      <c r="D15" s="882">
        <v>162</v>
      </c>
      <c r="E15" s="882">
        <v>135</v>
      </c>
      <c r="F15" s="882">
        <v>4</v>
      </c>
      <c r="G15" s="537">
        <v>25</v>
      </c>
      <c r="H15" s="537">
        <v>6</v>
      </c>
      <c r="I15" s="537">
        <f>SUM(B15:H15)</f>
        <v>538</v>
      </c>
    </row>
    <row r="16" spans="1:9">
      <c r="A16" s="885" t="s">
        <v>17</v>
      </c>
      <c r="B16" s="882">
        <v>12</v>
      </c>
      <c r="C16" s="882">
        <v>145</v>
      </c>
      <c r="D16" s="882">
        <v>63</v>
      </c>
      <c r="E16" s="882">
        <v>82</v>
      </c>
      <c r="F16" s="894" t="s">
        <v>29</v>
      </c>
      <c r="G16" s="537">
        <v>19</v>
      </c>
      <c r="H16" s="537">
        <v>4</v>
      </c>
      <c r="I16" s="537">
        <f>SUM(B16:H16)</f>
        <v>325</v>
      </c>
    </row>
    <row r="17" spans="1:9">
      <c r="A17" s="885" t="s">
        <v>16</v>
      </c>
      <c r="B17" s="882">
        <v>14</v>
      </c>
      <c r="C17" s="882">
        <v>72</v>
      </c>
      <c r="D17" s="882">
        <v>32</v>
      </c>
      <c r="E17" s="882">
        <v>50</v>
      </c>
      <c r="F17" s="882">
        <v>4</v>
      </c>
      <c r="G17" s="537">
        <v>22</v>
      </c>
      <c r="H17" s="537">
        <v>3</v>
      </c>
      <c r="I17" s="537">
        <f>SUM(B17:H17)</f>
        <v>197</v>
      </c>
    </row>
    <row r="18" spans="1:9">
      <c r="A18" s="881" t="s">
        <v>15</v>
      </c>
      <c r="B18" s="878">
        <f t="shared" ref="B18:I18" si="3">SUM(B15:B17)</f>
        <v>42</v>
      </c>
      <c r="C18" s="878">
        <f t="shared" si="3"/>
        <v>407</v>
      </c>
      <c r="D18" s="878">
        <f t="shared" si="3"/>
        <v>257</v>
      </c>
      <c r="E18" s="878">
        <f t="shared" si="3"/>
        <v>267</v>
      </c>
      <c r="F18" s="878">
        <f t="shared" si="3"/>
        <v>8</v>
      </c>
      <c r="G18" s="878">
        <f t="shared" si="3"/>
        <v>66</v>
      </c>
      <c r="H18" s="878">
        <f t="shared" si="3"/>
        <v>13</v>
      </c>
      <c r="I18" s="878">
        <f t="shared" si="3"/>
        <v>1060</v>
      </c>
    </row>
    <row r="19" spans="1:9">
      <c r="A19" s="880" t="s">
        <v>14</v>
      </c>
      <c r="B19" s="535">
        <f t="shared" ref="B19:I19" si="4">B10+B14+B18</f>
        <v>149</v>
      </c>
      <c r="C19" s="535">
        <f t="shared" si="4"/>
        <v>1255</v>
      </c>
      <c r="D19" s="535">
        <f t="shared" si="4"/>
        <v>824</v>
      </c>
      <c r="E19" s="535">
        <f t="shared" si="4"/>
        <v>931</v>
      </c>
      <c r="F19" s="535">
        <f t="shared" si="4"/>
        <v>23</v>
      </c>
      <c r="G19" s="535">
        <f t="shared" si="4"/>
        <v>209</v>
      </c>
      <c r="H19" s="535">
        <f t="shared" si="4"/>
        <v>49</v>
      </c>
      <c r="I19" s="535">
        <f t="shared" si="4"/>
        <v>3440</v>
      </c>
    </row>
    <row r="20" spans="1:9">
      <c r="A20" s="885" t="s">
        <v>13</v>
      </c>
      <c r="B20" s="882">
        <v>18</v>
      </c>
      <c r="C20" s="882">
        <v>264</v>
      </c>
      <c r="D20" s="882">
        <v>121</v>
      </c>
      <c r="E20" s="882">
        <v>219</v>
      </c>
      <c r="F20" s="882">
        <v>3</v>
      </c>
      <c r="G20" s="537">
        <v>23</v>
      </c>
      <c r="H20" s="537">
        <v>6</v>
      </c>
      <c r="I20" s="537">
        <f>SUM(B20:H20)</f>
        <v>654</v>
      </c>
    </row>
    <row r="21" spans="1:9">
      <c r="A21" s="885" t="s">
        <v>12</v>
      </c>
      <c r="B21" s="882">
        <v>19</v>
      </c>
      <c r="C21" s="882">
        <v>161</v>
      </c>
      <c r="D21" s="882">
        <v>51</v>
      </c>
      <c r="E21" s="882">
        <v>94</v>
      </c>
      <c r="F21" s="882">
        <v>1</v>
      </c>
      <c r="G21" s="537">
        <v>11</v>
      </c>
      <c r="H21" s="537">
        <v>1</v>
      </c>
      <c r="I21" s="537">
        <f>SUM(B21:H21)</f>
        <v>338</v>
      </c>
    </row>
    <row r="22" spans="1:9">
      <c r="A22" s="885" t="s">
        <v>11</v>
      </c>
      <c r="B22" s="882">
        <v>4</v>
      </c>
      <c r="C22" s="882">
        <v>68</v>
      </c>
      <c r="D22" s="882">
        <v>23</v>
      </c>
      <c r="E22" s="882">
        <v>46</v>
      </c>
      <c r="F22" s="894" t="s">
        <v>29</v>
      </c>
      <c r="G22" s="537">
        <v>4</v>
      </c>
      <c r="H22" s="537">
        <v>2</v>
      </c>
      <c r="I22" s="537">
        <f>SUM(B22:H22)</f>
        <v>147</v>
      </c>
    </row>
    <row r="23" spans="1:9">
      <c r="A23" s="881" t="s">
        <v>10</v>
      </c>
      <c r="B23" s="878">
        <f t="shared" ref="B23:I23" si="5">SUM(B20:B22)</f>
        <v>41</v>
      </c>
      <c r="C23" s="878">
        <f t="shared" si="5"/>
        <v>493</v>
      </c>
      <c r="D23" s="878">
        <f t="shared" si="5"/>
        <v>195</v>
      </c>
      <c r="E23" s="878">
        <f t="shared" si="5"/>
        <v>359</v>
      </c>
      <c r="F23" s="878">
        <f t="shared" si="5"/>
        <v>4</v>
      </c>
      <c r="G23" s="878">
        <f t="shared" si="5"/>
        <v>38</v>
      </c>
      <c r="H23" s="878">
        <f t="shared" si="5"/>
        <v>9</v>
      </c>
      <c r="I23" s="878">
        <f t="shared" si="5"/>
        <v>1139</v>
      </c>
    </row>
    <row r="24" spans="1:9">
      <c r="A24" s="885" t="s">
        <v>9</v>
      </c>
      <c r="B24" s="882">
        <v>29</v>
      </c>
      <c r="C24" s="882">
        <v>188</v>
      </c>
      <c r="D24" s="882">
        <v>135</v>
      </c>
      <c r="E24" s="882">
        <v>174</v>
      </c>
      <c r="F24" s="882">
        <v>13</v>
      </c>
      <c r="G24" s="537">
        <v>32</v>
      </c>
      <c r="H24" s="537">
        <v>23</v>
      </c>
      <c r="I24" s="537">
        <f>SUM(B24:H24)</f>
        <v>594</v>
      </c>
    </row>
    <row r="25" spans="1:9">
      <c r="A25" s="885" t="s">
        <v>8</v>
      </c>
      <c r="B25" s="882">
        <v>24</v>
      </c>
      <c r="C25" s="882">
        <v>131</v>
      </c>
      <c r="D25" s="882">
        <v>61</v>
      </c>
      <c r="E25" s="882">
        <v>102</v>
      </c>
      <c r="F25" s="882">
        <v>1</v>
      </c>
      <c r="G25" s="537">
        <v>21</v>
      </c>
      <c r="H25" s="537">
        <v>6</v>
      </c>
      <c r="I25" s="537">
        <f>SUM(B25:H25)</f>
        <v>346</v>
      </c>
    </row>
    <row r="26" spans="1:9">
      <c r="A26" s="885" t="s">
        <v>7</v>
      </c>
      <c r="B26" s="882">
        <v>37</v>
      </c>
      <c r="C26" s="882">
        <v>369</v>
      </c>
      <c r="D26" s="882">
        <v>117</v>
      </c>
      <c r="E26" s="882">
        <v>93</v>
      </c>
      <c r="F26" s="882">
        <v>1</v>
      </c>
      <c r="G26" s="537">
        <v>59</v>
      </c>
      <c r="H26" s="537">
        <v>10</v>
      </c>
      <c r="I26" s="537">
        <f>SUM(B26:H26)</f>
        <v>686</v>
      </c>
    </row>
    <row r="27" spans="1:9">
      <c r="A27" s="881" t="s">
        <v>6</v>
      </c>
      <c r="B27" s="878">
        <f t="shared" ref="B27:I27" si="6">SUM(B24:B26)</f>
        <v>90</v>
      </c>
      <c r="C27" s="878">
        <f t="shared" si="6"/>
        <v>688</v>
      </c>
      <c r="D27" s="878">
        <f t="shared" si="6"/>
        <v>313</v>
      </c>
      <c r="E27" s="878">
        <f t="shared" si="6"/>
        <v>369</v>
      </c>
      <c r="F27" s="878">
        <f t="shared" si="6"/>
        <v>15</v>
      </c>
      <c r="G27" s="878">
        <f t="shared" si="6"/>
        <v>112</v>
      </c>
      <c r="H27" s="878">
        <f t="shared" si="6"/>
        <v>39</v>
      </c>
      <c r="I27" s="878">
        <f t="shared" si="6"/>
        <v>1626</v>
      </c>
    </row>
    <row r="28" spans="1:9">
      <c r="A28" s="885" t="s">
        <v>5</v>
      </c>
      <c r="B28" s="882">
        <v>26</v>
      </c>
      <c r="C28" s="882">
        <v>252</v>
      </c>
      <c r="D28" s="882">
        <v>89</v>
      </c>
      <c r="E28" s="882">
        <v>116</v>
      </c>
      <c r="F28" s="882">
        <v>3</v>
      </c>
      <c r="G28" s="537">
        <v>36</v>
      </c>
      <c r="H28" s="537">
        <v>19</v>
      </c>
      <c r="I28" s="537">
        <f>SUM(B28:H28)</f>
        <v>541</v>
      </c>
    </row>
    <row r="29" spans="1:9">
      <c r="A29" s="885" t="s">
        <v>4</v>
      </c>
      <c r="B29" s="537">
        <v>27</v>
      </c>
      <c r="C29" s="537">
        <v>120</v>
      </c>
      <c r="D29" s="537">
        <v>70</v>
      </c>
      <c r="E29" s="537">
        <v>93</v>
      </c>
      <c r="F29" s="882">
        <v>3</v>
      </c>
      <c r="G29" s="537">
        <v>23</v>
      </c>
      <c r="H29" s="537">
        <v>4</v>
      </c>
      <c r="I29" s="537">
        <f>SUM(B29:H29)</f>
        <v>340</v>
      </c>
    </row>
    <row r="30" spans="1:9">
      <c r="A30" s="885" t="s">
        <v>3</v>
      </c>
      <c r="B30" s="537">
        <v>37</v>
      </c>
      <c r="C30" s="537">
        <v>227</v>
      </c>
      <c r="D30" s="537">
        <v>99</v>
      </c>
      <c r="E30" s="537">
        <v>124</v>
      </c>
      <c r="F30" s="882">
        <v>5</v>
      </c>
      <c r="G30" s="537">
        <v>34</v>
      </c>
      <c r="H30" s="537">
        <v>6</v>
      </c>
      <c r="I30" s="537">
        <f>SUM(B30:H30)</f>
        <v>532</v>
      </c>
    </row>
    <row r="31" spans="1:9">
      <c r="A31" s="881" t="s">
        <v>2</v>
      </c>
      <c r="B31" s="535">
        <f t="shared" ref="B31:I31" si="7">SUM(B28:B30)</f>
        <v>90</v>
      </c>
      <c r="C31" s="535">
        <f t="shared" si="7"/>
        <v>599</v>
      </c>
      <c r="D31" s="535">
        <f t="shared" si="7"/>
        <v>258</v>
      </c>
      <c r="E31" s="535">
        <f t="shared" si="7"/>
        <v>333</v>
      </c>
      <c r="F31" s="535">
        <f t="shared" si="7"/>
        <v>11</v>
      </c>
      <c r="G31" s="535">
        <f t="shared" si="7"/>
        <v>93</v>
      </c>
      <c r="H31" s="535">
        <f t="shared" si="7"/>
        <v>29</v>
      </c>
      <c r="I31" s="535">
        <f t="shared" si="7"/>
        <v>1413</v>
      </c>
    </row>
    <row r="32" spans="1:9">
      <c r="A32" s="880" t="s">
        <v>1</v>
      </c>
      <c r="B32" s="535">
        <f t="shared" ref="B32:I32" si="8">B23+B27+B31</f>
        <v>221</v>
      </c>
      <c r="C32" s="535">
        <f t="shared" si="8"/>
        <v>1780</v>
      </c>
      <c r="D32" s="535">
        <f t="shared" si="8"/>
        <v>766</v>
      </c>
      <c r="E32" s="535">
        <f t="shared" si="8"/>
        <v>1061</v>
      </c>
      <c r="F32" s="535">
        <f t="shared" si="8"/>
        <v>30</v>
      </c>
      <c r="G32" s="535">
        <f t="shared" si="8"/>
        <v>243</v>
      </c>
      <c r="H32" s="535">
        <f t="shared" si="8"/>
        <v>77</v>
      </c>
      <c r="I32" s="535">
        <f t="shared" si="8"/>
        <v>4178</v>
      </c>
    </row>
    <row r="33" spans="1:9">
      <c r="A33" s="879" t="s">
        <v>0</v>
      </c>
      <c r="B33" s="535">
        <f t="shared" ref="B33:I33" si="9">B6+B19+B32</f>
        <v>452</v>
      </c>
      <c r="C33" s="535">
        <f t="shared" si="9"/>
        <v>4043</v>
      </c>
      <c r="D33" s="535">
        <f t="shared" si="9"/>
        <v>6211</v>
      </c>
      <c r="E33" s="535">
        <f t="shared" si="9"/>
        <v>2955</v>
      </c>
      <c r="F33" s="535">
        <f t="shared" si="9"/>
        <v>146</v>
      </c>
      <c r="G33" s="535">
        <f t="shared" si="9"/>
        <v>714</v>
      </c>
      <c r="H33" s="535">
        <f t="shared" si="9"/>
        <v>224</v>
      </c>
      <c r="I33" s="535">
        <f t="shared" si="9"/>
        <v>14745</v>
      </c>
    </row>
  </sheetData>
  <mergeCells count="3">
    <mergeCell ref="I2:I3"/>
    <mergeCell ref="A2:A3"/>
    <mergeCell ref="B2:H2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6CE70-8481-48AD-88EB-2538724F960E}">
  <sheetPr codeName="Munka64"/>
  <dimension ref="A1:E33"/>
  <sheetViews>
    <sheetView zoomScaleNormal="100" workbookViewId="0"/>
  </sheetViews>
  <sheetFormatPr defaultRowHeight="10.5" customHeight="1"/>
  <cols>
    <col min="1" max="1" width="21.85546875" style="877" customWidth="1"/>
    <col min="2" max="5" width="12.7109375" style="877" customWidth="1"/>
    <col min="6" max="16384" width="9.140625" style="877"/>
  </cols>
  <sheetData>
    <row r="1" spans="1:5" s="891" customFormat="1" ht="15" customHeight="1">
      <c r="A1" s="893" t="s">
        <v>813</v>
      </c>
      <c r="B1" s="893"/>
      <c r="C1" s="893"/>
      <c r="D1" s="893"/>
      <c r="E1" s="893"/>
    </row>
    <row r="2" spans="1:5" ht="11.45" customHeight="1">
      <c r="A2" s="1136" t="s">
        <v>37</v>
      </c>
      <c r="B2" s="1137" t="s">
        <v>812</v>
      </c>
      <c r="C2" s="1138"/>
      <c r="D2" s="1139"/>
      <c r="E2" s="1086" t="s">
        <v>811</v>
      </c>
    </row>
    <row r="3" spans="1:5" s="895" customFormat="1" ht="38.25" customHeight="1">
      <c r="A3" s="1089"/>
      <c r="B3" s="889" t="s">
        <v>810</v>
      </c>
      <c r="C3" s="889" t="s">
        <v>809</v>
      </c>
      <c r="D3" s="889" t="s">
        <v>808</v>
      </c>
      <c r="E3" s="1089"/>
    </row>
    <row r="4" spans="1:5" ht="15" customHeight="1">
      <c r="A4" s="887" t="s">
        <v>30</v>
      </c>
      <c r="B4" s="903">
        <v>79</v>
      </c>
      <c r="C4" s="903">
        <v>447</v>
      </c>
      <c r="D4" s="903">
        <v>12</v>
      </c>
      <c r="E4" s="903">
        <v>538</v>
      </c>
    </row>
    <row r="5" spans="1:5" ht="10.5" customHeight="1">
      <c r="A5" s="885" t="s">
        <v>28</v>
      </c>
      <c r="B5" s="904">
        <v>64</v>
      </c>
      <c r="C5" s="904">
        <v>273</v>
      </c>
      <c r="D5" s="904">
        <v>9</v>
      </c>
      <c r="E5" s="904">
        <v>346</v>
      </c>
    </row>
    <row r="6" spans="1:5" ht="10.5" customHeight="1">
      <c r="A6" s="880" t="s">
        <v>608</v>
      </c>
      <c r="B6" s="905">
        <v>143</v>
      </c>
      <c r="C6" s="905">
        <v>720</v>
      </c>
      <c r="D6" s="905">
        <v>21</v>
      </c>
      <c r="E6" s="905">
        <v>884</v>
      </c>
    </row>
    <row r="7" spans="1:5" ht="10.5" customHeight="1">
      <c r="A7" s="885" t="s">
        <v>26</v>
      </c>
      <c r="B7" s="904">
        <v>42</v>
      </c>
      <c r="C7" s="904">
        <v>94</v>
      </c>
      <c r="D7" s="904">
        <v>2</v>
      </c>
      <c r="E7" s="904">
        <v>138</v>
      </c>
    </row>
    <row r="8" spans="1:5" ht="10.5" customHeight="1">
      <c r="A8" s="885" t="s">
        <v>25</v>
      </c>
      <c r="B8" s="904">
        <v>16</v>
      </c>
      <c r="C8" s="904">
        <v>65</v>
      </c>
      <c r="D8" s="904" t="s">
        <v>29</v>
      </c>
      <c r="E8" s="904">
        <v>81</v>
      </c>
    </row>
    <row r="9" spans="1:5" ht="10.5" customHeight="1">
      <c r="A9" s="885" t="s">
        <v>24</v>
      </c>
      <c r="B9" s="904">
        <v>45</v>
      </c>
      <c r="C9" s="904">
        <v>118</v>
      </c>
      <c r="D9" s="904">
        <v>2</v>
      </c>
      <c r="E9" s="904">
        <v>165</v>
      </c>
    </row>
    <row r="10" spans="1:5" ht="10.5" customHeight="1">
      <c r="A10" s="881" t="s">
        <v>23</v>
      </c>
      <c r="B10" s="902">
        <v>103</v>
      </c>
      <c r="C10" s="902">
        <v>277</v>
      </c>
      <c r="D10" s="902">
        <v>4</v>
      </c>
      <c r="E10" s="902">
        <v>384</v>
      </c>
    </row>
    <row r="11" spans="1:5" ht="10.5" customHeight="1">
      <c r="A11" s="885" t="s">
        <v>22</v>
      </c>
      <c r="B11" s="903">
        <v>21</v>
      </c>
      <c r="C11" s="903">
        <v>121</v>
      </c>
      <c r="D11" s="903">
        <v>1</v>
      </c>
      <c r="E11" s="903">
        <v>143</v>
      </c>
    </row>
    <row r="12" spans="1:5" ht="10.5" customHeight="1">
      <c r="A12" s="885" t="s">
        <v>21</v>
      </c>
      <c r="B12" s="903">
        <v>13</v>
      </c>
      <c r="C12" s="903">
        <v>60</v>
      </c>
      <c r="D12" s="903">
        <v>6</v>
      </c>
      <c r="E12" s="903">
        <v>79</v>
      </c>
    </row>
    <row r="13" spans="1:5" ht="10.5" customHeight="1">
      <c r="A13" s="885" t="s">
        <v>20</v>
      </c>
      <c r="B13" s="903">
        <v>28</v>
      </c>
      <c r="C13" s="903">
        <v>63</v>
      </c>
      <c r="D13" s="903">
        <v>1</v>
      </c>
      <c r="E13" s="903">
        <v>92</v>
      </c>
    </row>
    <row r="14" spans="1:5" ht="10.5" customHeight="1">
      <c r="A14" s="881" t="s">
        <v>19</v>
      </c>
      <c r="B14" s="902">
        <v>62</v>
      </c>
      <c r="C14" s="902">
        <v>244</v>
      </c>
      <c r="D14" s="902">
        <v>8</v>
      </c>
      <c r="E14" s="902">
        <v>314</v>
      </c>
    </row>
    <row r="15" spans="1:5" ht="10.5" customHeight="1">
      <c r="A15" s="885" t="s">
        <v>18</v>
      </c>
      <c r="B15" s="903">
        <v>16</v>
      </c>
      <c r="C15" s="903">
        <v>70</v>
      </c>
      <c r="D15" s="903" t="s">
        <v>29</v>
      </c>
      <c r="E15" s="903">
        <v>86</v>
      </c>
    </row>
    <row r="16" spans="1:5" ht="10.5" customHeight="1">
      <c r="A16" s="885" t="s">
        <v>17</v>
      </c>
      <c r="B16" s="903">
        <v>21</v>
      </c>
      <c r="C16" s="903">
        <v>101</v>
      </c>
      <c r="D16" s="903">
        <v>1</v>
      </c>
      <c r="E16" s="903">
        <v>123</v>
      </c>
    </row>
    <row r="17" spans="1:5" ht="10.5" customHeight="1">
      <c r="A17" s="885" t="s">
        <v>16</v>
      </c>
      <c r="B17" s="903">
        <v>7</v>
      </c>
      <c r="C17" s="903">
        <v>46</v>
      </c>
      <c r="D17" s="903">
        <v>1</v>
      </c>
      <c r="E17" s="903">
        <v>54</v>
      </c>
    </row>
    <row r="18" spans="1:5" ht="10.5" customHeight="1">
      <c r="A18" s="881" t="s">
        <v>15</v>
      </c>
      <c r="B18" s="902">
        <v>44</v>
      </c>
      <c r="C18" s="902">
        <v>217</v>
      </c>
      <c r="D18" s="902">
        <v>2</v>
      </c>
      <c r="E18" s="902">
        <v>263</v>
      </c>
    </row>
    <row r="19" spans="1:5" ht="10.5" customHeight="1">
      <c r="A19" s="880" t="s">
        <v>14</v>
      </c>
      <c r="B19" s="902">
        <v>209</v>
      </c>
      <c r="C19" s="902">
        <v>738</v>
      </c>
      <c r="D19" s="902">
        <v>14</v>
      </c>
      <c r="E19" s="902">
        <v>961</v>
      </c>
    </row>
    <row r="20" spans="1:5" ht="10.5" customHeight="1">
      <c r="A20" s="885" t="s">
        <v>13</v>
      </c>
      <c r="B20" s="903">
        <v>41</v>
      </c>
      <c r="C20" s="903">
        <v>126</v>
      </c>
      <c r="D20" s="903">
        <v>11</v>
      </c>
      <c r="E20" s="903">
        <v>178</v>
      </c>
    </row>
    <row r="21" spans="1:5" ht="10.5" customHeight="1">
      <c r="A21" s="885" t="s">
        <v>12</v>
      </c>
      <c r="B21" s="903">
        <v>12</v>
      </c>
      <c r="C21" s="903">
        <v>50</v>
      </c>
      <c r="D21" s="903">
        <v>1</v>
      </c>
      <c r="E21" s="903">
        <v>63</v>
      </c>
    </row>
    <row r="22" spans="1:5" ht="10.5" customHeight="1">
      <c r="A22" s="885" t="s">
        <v>11</v>
      </c>
      <c r="B22" s="903">
        <v>3</v>
      </c>
      <c r="C22" s="903">
        <v>28</v>
      </c>
      <c r="D22" s="903">
        <v>1</v>
      </c>
      <c r="E22" s="903">
        <v>32</v>
      </c>
    </row>
    <row r="23" spans="1:5" ht="10.5" customHeight="1">
      <c r="A23" s="881" t="s">
        <v>10</v>
      </c>
      <c r="B23" s="902">
        <v>56</v>
      </c>
      <c r="C23" s="902">
        <v>204</v>
      </c>
      <c r="D23" s="902">
        <v>13</v>
      </c>
      <c r="E23" s="902">
        <v>273</v>
      </c>
    </row>
    <row r="24" spans="1:5" ht="10.5" customHeight="1">
      <c r="A24" s="885" t="s">
        <v>9</v>
      </c>
      <c r="B24" s="903">
        <v>42</v>
      </c>
      <c r="C24" s="903">
        <v>98</v>
      </c>
      <c r="D24" s="903" t="s">
        <v>29</v>
      </c>
      <c r="E24" s="903">
        <v>140</v>
      </c>
    </row>
    <row r="25" spans="1:5" ht="10.5" customHeight="1">
      <c r="A25" s="885" t="s">
        <v>8</v>
      </c>
      <c r="B25" s="903">
        <v>20</v>
      </c>
      <c r="C25" s="903">
        <v>90</v>
      </c>
      <c r="D25" s="903">
        <v>2</v>
      </c>
      <c r="E25" s="903">
        <v>112</v>
      </c>
    </row>
    <row r="26" spans="1:5" ht="10.5" customHeight="1">
      <c r="A26" s="885" t="s">
        <v>7</v>
      </c>
      <c r="B26" s="903">
        <v>27</v>
      </c>
      <c r="C26" s="903">
        <v>137</v>
      </c>
      <c r="D26" s="903">
        <v>5</v>
      </c>
      <c r="E26" s="903">
        <v>169</v>
      </c>
    </row>
    <row r="27" spans="1:5" ht="10.5" customHeight="1">
      <c r="A27" s="881" t="s">
        <v>6</v>
      </c>
      <c r="B27" s="902">
        <v>89</v>
      </c>
      <c r="C27" s="902">
        <v>325</v>
      </c>
      <c r="D27" s="902">
        <v>7</v>
      </c>
      <c r="E27" s="902">
        <v>421</v>
      </c>
    </row>
    <row r="28" spans="1:5" ht="10.5" customHeight="1">
      <c r="A28" s="885" t="s">
        <v>5</v>
      </c>
      <c r="B28" s="903">
        <v>26</v>
      </c>
      <c r="C28" s="903">
        <v>125</v>
      </c>
      <c r="D28" s="903">
        <v>4</v>
      </c>
      <c r="E28" s="903">
        <v>155</v>
      </c>
    </row>
    <row r="29" spans="1:5" ht="10.5" customHeight="1">
      <c r="A29" s="885" t="s">
        <v>4</v>
      </c>
      <c r="B29" s="903">
        <v>50</v>
      </c>
      <c r="C29" s="903">
        <v>86</v>
      </c>
      <c r="D29" s="903">
        <v>1</v>
      </c>
      <c r="E29" s="903">
        <v>137</v>
      </c>
    </row>
    <row r="30" spans="1:5" ht="10.5" customHeight="1">
      <c r="A30" s="885" t="s">
        <v>3</v>
      </c>
      <c r="B30" s="903">
        <v>23</v>
      </c>
      <c r="C30" s="903">
        <v>87</v>
      </c>
      <c r="D30" s="903" t="s">
        <v>29</v>
      </c>
      <c r="E30" s="903">
        <v>110</v>
      </c>
    </row>
    <row r="31" spans="1:5" ht="10.5" customHeight="1">
      <c r="A31" s="881" t="s">
        <v>2</v>
      </c>
      <c r="B31" s="902">
        <v>99</v>
      </c>
      <c r="C31" s="902">
        <v>298</v>
      </c>
      <c r="D31" s="902">
        <v>5</v>
      </c>
      <c r="E31" s="902">
        <v>402</v>
      </c>
    </row>
    <row r="32" spans="1:5" ht="10.5" customHeight="1">
      <c r="A32" s="880" t="s">
        <v>1</v>
      </c>
      <c r="B32" s="902">
        <v>244</v>
      </c>
      <c r="C32" s="902">
        <v>827</v>
      </c>
      <c r="D32" s="902">
        <v>25</v>
      </c>
      <c r="E32" s="902">
        <v>1096</v>
      </c>
    </row>
    <row r="33" spans="1:5" ht="10.5" customHeight="1">
      <c r="A33" s="879" t="s">
        <v>0</v>
      </c>
      <c r="B33" s="902">
        <v>596</v>
      </c>
      <c r="C33" s="902">
        <v>2285</v>
      </c>
      <c r="D33" s="902">
        <v>60</v>
      </c>
      <c r="E33" s="902">
        <v>2941</v>
      </c>
    </row>
  </sheetData>
  <mergeCells count="3">
    <mergeCell ref="E2:E3"/>
    <mergeCell ref="A2:A3"/>
    <mergeCell ref="B2:D2"/>
  </mergeCells>
  <pageMargins left="0.74803149606299213" right="0.74803149606299213" top="0.62992125984251968" bottom="0.98425196850393704" header="0.51181102362204722" footer="0.59055118110236227"/>
  <pageSetup paperSize="9" orientation="landscape" cellComments="atEnd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EA0C8-E0D6-4699-87CF-87CBB43F24BE}">
  <sheetPr codeName="Munka65"/>
  <dimension ref="A1:E34"/>
  <sheetViews>
    <sheetView zoomScaleNormal="100" workbookViewId="0"/>
  </sheetViews>
  <sheetFormatPr defaultRowHeight="11.25"/>
  <cols>
    <col min="1" max="1" width="22.5703125" style="877" customWidth="1"/>
    <col min="2" max="5" width="11.7109375" style="877" customWidth="1"/>
    <col min="6" max="16384" width="9.140625" style="877"/>
  </cols>
  <sheetData>
    <row r="1" spans="1:5" s="891" customFormat="1" ht="15" customHeight="1">
      <c r="A1" s="893" t="s">
        <v>817</v>
      </c>
      <c r="B1" s="893"/>
      <c r="C1" s="893"/>
      <c r="D1" s="893"/>
      <c r="E1" s="893"/>
    </row>
    <row r="2" spans="1:5" ht="11.45" customHeight="1">
      <c r="A2" s="1136" t="s">
        <v>37</v>
      </c>
      <c r="B2" s="1085" t="s">
        <v>0</v>
      </c>
      <c r="C2" s="1080" t="s">
        <v>182</v>
      </c>
      <c r="D2" s="1081"/>
      <c r="E2" s="1082"/>
    </row>
    <row r="3" spans="1:5" ht="13.5" customHeight="1">
      <c r="A3" s="1136"/>
      <c r="B3" s="1086"/>
      <c r="C3" s="1129" t="s">
        <v>816</v>
      </c>
      <c r="D3" s="1013" t="s">
        <v>815</v>
      </c>
      <c r="E3" s="992"/>
    </row>
    <row r="4" spans="1:5" ht="23.1" customHeight="1">
      <c r="A4" s="1089"/>
      <c r="B4" s="1012"/>
      <c r="C4" s="1009"/>
      <c r="D4" s="773" t="s">
        <v>56</v>
      </c>
      <c r="E4" s="914" t="s">
        <v>814</v>
      </c>
    </row>
    <row r="5" spans="1:5" ht="15" customHeight="1">
      <c r="A5" s="887" t="s">
        <v>30</v>
      </c>
      <c r="B5" s="910">
        <v>8</v>
      </c>
      <c r="C5" s="912">
        <v>2</v>
      </c>
      <c r="D5" s="911">
        <f>4+2</f>
        <v>6</v>
      </c>
      <c r="E5" s="910">
        <v>2</v>
      </c>
    </row>
    <row r="6" spans="1:5" ht="10.5" customHeight="1">
      <c r="A6" s="885" t="s">
        <v>28</v>
      </c>
      <c r="B6" s="910">
        <v>73</v>
      </c>
      <c r="C6" s="912">
        <v>10</v>
      </c>
      <c r="D6" s="911">
        <f>20+43</f>
        <v>63</v>
      </c>
      <c r="E6" s="910">
        <v>43</v>
      </c>
    </row>
    <row r="7" spans="1:5" ht="10.5" customHeight="1">
      <c r="A7" s="880" t="s">
        <v>608</v>
      </c>
      <c r="B7" s="906">
        <v>81</v>
      </c>
      <c r="C7" s="908">
        <v>12</v>
      </c>
      <c r="D7" s="907">
        <f>D5+D6</f>
        <v>69</v>
      </c>
      <c r="E7" s="906">
        <v>45</v>
      </c>
    </row>
    <row r="8" spans="1:5" ht="10.5" customHeight="1">
      <c r="A8" s="885" t="s">
        <v>26</v>
      </c>
      <c r="B8" s="910">
        <v>113</v>
      </c>
      <c r="C8" s="912">
        <v>23</v>
      </c>
      <c r="D8" s="911">
        <f>43+46</f>
        <v>89</v>
      </c>
      <c r="E8" s="910">
        <v>46</v>
      </c>
    </row>
    <row r="9" spans="1:5" ht="10.5" customHeight="1">
      <c r="A9" s="885" t="s">
        <v>25</v>
      </c>
      <c r="B9" s="910">
        <v>45</v>
      </c>
      <c r="C9" s="912">
        <v>5</v>
      </c>
      <c r="D9" s="911">
        <f>8+32</f>
        <v>40</v>
      </c>
      <c r="E9" s="910">
        <v>32</v>
      </c>
    </row>
    <row r="10" spans="1:5" ht="10.5" customHeight="1">
      <c r="A10" s="885" t="s">
        <v>24</v>
      </c>
      <c r="B10" s="910">
        <v>545</v>
      </c>
      <c r="C10" s="912">
        <v>40</v>
      </c>
      <c r="D10" s="911">
        <f>135+367</f>
        <v>502</v>
      </c>
      <c r="E10" s="910">
        <v>367</v>
      </c>
    </row>
    <row r="11" spans="1:5" ht="10.5" customHeight="1">
      <c r="A11" s="881" t="s">
        <v>23</v>
      </c>
      <c r="B11" s="906">
        <v>703</v>
      </c>
      <c r="C11" s="908">
        <v>68</v>
      </c>
      <c r="D11" s="907">
        <f>D8+D9+D10</f>
        <v>631</v>
      </c>
      <c r="E11" s="906">
        <v>445</v>
      </c>
    </row>
    <row r="12" spans="1:5" ht="10.5" customHeight="1">
      <c r="A12" s="885" t="s">
        <v>22</v>
      </c>
      <c r="B12" s="910">
        <v>213</v>
      </c>
      <c r="C12" s="912">
        <v>27</v>
      </c>
      <c r="D12" s="911">
        <f>49+137</f>
        <v>186</v>
      </c>
      <c r="E12" s="910">
        <v>137</v>
      </c>
    </row>
    <row r="13" spans="1:5" ht="10.5" customHeight="1">
      <c r="A13" s="885" t="s">
        <v>21</v>
      </c>
      <c r="B13" s="910">
        <v>49</v>
      </c>
      <c r="C13" s="912">
        <v>4</v>
      </c>
      <c r="D13" s="911">
        <f>10+35</f>
        <v>45</v>
      </c>
      <c r="E13" s="910">
        <v>35</v>
      </c>
    </row>
    <row r="14" spans="1:5" ht="10.5" customHeight="1">
      <c r="A14" s="885" t="s">
        <v>20</v>
      </c>
      <c r="B14" s="910">
        <v>160</v>
      </c>
      <c r="C14" s="912">
        <v>8</v>
      </c>
      <c r="D14" s="911">
        <f>65+86</f>
        <v>151</v>
      </c>
      <c r="E14" s="910">
        <v>86</v>
      </c>
    </row>
    <row r="15" spans="1:5" ht="10.5" customHeight="1">
      <c r="A15" s="881" t="s">
        <v>19</v>
      </c>
      <c r="B15" s="906">
        <v>422</v>
      </c>
      <c r="C15" s="908">
        <v>39</v>
      </c>
      <c r="D15" s="907">
        <f>D12+D13+D14</f>
        <v>382</v>
      </c>
      <c r="E15" s="906">
        <v>258</v>
      </c>
    </row>
    <row r="16" spans="1:5" ht="10.5" customHeight="1">
      <c r="A16" s="885" t="s">
        <v>18</v>
      </c>
      <c r="B16" s="910">
        <v>186</v>
      </c>
      <c r="C16" s="912">
        <v>26</v>
      </c>
      <c r="D16" s="911">
        <f>44+116</f>
        <v>160</v>
      </c>
      <c r="E16" s="910">
        <v>116</v>
      </c>
    </row>
    <row r="17" spans="1:5" ht="10.5" customHeight="1">
      <c r="A17" s="885" t="s">
        <v>17</v>
      </c>
      <c r="B17" s="910">
        <v>89</v>
      </c>
      <c r="C17" s="912">
        <v>8</v>
      </c>
      <c r="D17" s="911">
        <f>28+53</f>
        <v>81</v>
      </c>
      <c r="E17" s="910">
        <v>53</v>
      </c>
    </row>
    <row r="18" spans="1:5" ht="10.5" customHeight="1">
      <c r="A18" s="885" t="s">
        <v>16</v>
      </c>
      <c r="B18" s="910">
        <v>180</v>
      </c>
      <c r="C18" s="912">
        <v>30</v>
      </c>
      <c r="D18" s="911">
        <f>65+85</f>
        <v>150</v>
      </c>
      <c r="E18" s="910">
        <v>85</v>
      </c>
    </row>
    <row r="19" spans="1:5" ht="10.5" customHeight="1">
      <c r="A19" s="881" t="s">
        <v>15</v>
      </c>
      <c r="B19" s="906">
        <v>455</v>
      </c>
      <c r="C19" s="908">
        <v>64</v>
      </c>
      <c r="D19" s="907">
        <f>D16+D17+D18</f>
        <v>391</v>
      </c>
      <c r="E19" s="906">
        <v>254</v>
      </c>
    </row>
    <row r="20" spans="1:5" ht="10.5" customHeight="1">
      <c r="A20" s="880" t="s">
        <v>14</v>
      </c>
      <c r="B20" s="907">
        <v>1580</v>
      </c>
      <c r="C20" s="907">
        <f>C11+C15+C19</f>
        <v>171</v>
      </c>
      <c r="D20" s="907">
        <f>D11+D15+D19</f>
        <v>1404</v>
      </c>
      <c r="E20" s="907">
        <v>957</v>
      </c>
    </row>
    <row r="21" spans="1:5" ht="10.5" customHeight="1">
      <c r="A21" s="885" t="s">
        <v>13</v>
      </c>
      <c r="B21" s="910">
        <v>337</v>
      </c>
      <c r="C21" s="912">
        <v>64</v>
      </c>
      <c r="D21" s="911">
        <f>50+221</f>
        <v>271</v>
      </c>
      <c r="E21" s="910">
        <v>221</v>
      </c>
    </row>
    <row r="22" spans="1:5" ht="10.5" customHeight="1">
      <c r="A22" s="885" t="s">
        <v>12</v>
      </c>
      <c r="B22" s="910">
        <v>337</v>
      </c>
      <c r="C22" s="912">
        <v>53</v>
      </c>
      <c r="D22" s="911">
        <f>91+192</f>
        <v>283</v>
      </c>
      <c r="E22" s="910">
        <v>192</v>
      </c>
    </row>
    <row r="23" spans="1:5" ht="10.5" customHeight="1">
      <c r="A23" s="885" t="s">
        <v>11</v>
      </c>
      <c r="B23" s="913">
        <v>6</v>
      </c>
      <c r="C23" s="913" t="s">
        <v>29</v>
      </c>
      <c r="D23" s="911">
        <f>0+6</f>
        <v>6</v>
      </c>
      <c r="E23" s="910">
        <v>6</v>
      </c>
    </row>
    <row r="24" spans="1:5" ht="10.5" customHeight="1">
      <c r="A24" s="881" t="s">
        <v>10</v>
      </c>
      <c r="B24" s="906">
        <v>680</v>
      </c>
      <c r="C24" s="908">
        <v>117</v>
      </c>
      <c r="D24" s="907">
        <f>D21+D22+D23</f>
        <v>560</v>
      </c>
      <c r="E24" s="906">
        <v>419</v>
      </c>
    </row>
    <row r="25" spans="1:5" ht="10.5" customHeight="1">
      <c r="A25" s="885" t="s">
        <v>9</v>
      </c>
      <c r="B25" s="910">
        <v>9</v>
      </c>
      <c r="C25" s="912" t="s">
        <v>29</v>
      </c>
      <c r="D25" s="911">
        <f>4+5</f>
        <v>9</v>
      </c>
      <c r="E25" s="910">
        <v>5</v>
      </c>
    </row>
    <row r="26" spans="1:5" ht="10.5" customHeight="1">
      <c r="A26" s="885" t="s">
        <v>8</v>
      </c>
      <c r="B26" s="910">
        <v>13</v>
      </c>
      <c r="C26" s="912">
        <v>1</v>
      </c>
      <c r="D26" s="911">
        <f>2+10</f>
        <v>12</v>
      </c>
      <c r="E26" s="910">
        <v>10</v>
      </c>
    </row>
    <row r="27" spans="1:5" ht="10.5" customHeight="1">
      <c r="A27" s="885" t="s">
        <v>7</v>
      </c>
      <c r="B27" s="910">
        <v>3</v>
      </c>
      <c r="C27" s="912" t="s">
        <v>29</v>
      </c>
      <c r="D27" s="911">
        <f>2+1</f>
        <v>3</v>
      </c>
      <c r="E27" s="910">
        <v>1</v>
      </c>
    </row>
    <row r="28" spans="1:5" ht="10.5" customHeight="1">
      <c r="A28" s="881" t="s">
        <v>6</v>
      </c>
      <c r="B28" s="906">
        <v>25</v>
      </c>
      <c r="C28" s="908">
        <v>1</v>
      </c>
      <c r="D28" s="907">
        <f>D25+D26+D27</f>
        <v>24</v>
      </c>
      <c r="E28" s="906">
        <v>16</v>
      </c>
    </row>
    <row r="29" spans="1:5" ht="10.5" customHeight="1">
      <c r="A29" s="885" t="s">
        <v>5</v>
      </c>
      <c r="B29" s="910">
        <v>107</v>
      </c>
      <c r="C29" s="912">
        <v>18</v>
      </c>
      <c r="D29" s="911">
        <f>35+51</f>
        <v>86</v>
      </c>
      <c r="E29" s="910">
        <v>51</v>
      </c>
    </row>
    <row r="30" spans="1:5" ht="10.5" customHeight="1">
      <c r="A30" s="885" t="s">
        <v>4</v>
      </c>
      <c r="B30" s="913" t="s">
        <v>29</v>
      </c>
      <c r="C30" s="913" t="s">
        <v>29</v>
      </c>
      <c r="D30" s="913" t="s">
        <v>29</v>
      </c>
      <c r="E30" s="913" t="s">
        <v>29</v>
      </c>
    </row>
    <row r="31" spans="1:5" ht="10.5" customHeight="1">
      <c r="A31" s="885" t="s">
        <v>3</v>
      </c>
      <c r="B31" s="910">
        <v>28</v>
      </c>
      <c r="C31" s="912" t="s">
        <v>29</v>
      </c>
      <c r="D31" s="911">
        <f>19+9</f>
        <v>28</v>
      </c>
      <c r="E31" s="910">
        <v>9</v>
      </c>
    </row>
    <row r="32" spans="1:5" ht="10.5" customHeight="1">
      <c r="A32" s="881" t="s">
        <v>2</v>
      </c>
      <c r="B32" s="906">
        <v>135</v>
      </c>
      <c r="C32" s="908">
        <v>18</v>
      </c>
      <c r="D32" s="907">
        <f>86+28</f>
        <v>114</v>
      </c>
      <c r="E32" s="906">
        <v>60</v>
      </c>
    </row>
    <row r="33" spans="1:5" ht="10.5" customHeight="1">
      <c r="A33" s="880" t="s">
        <v>1</v>
      </c>
      <c r="B33" s="907">
        <v>840</v>
      </c>
      <c r="C33" s="909">
        <v>136</v>
      </c>
      <c r="D33" s="907">
        <f>D24+D28+D32</f>
        <v>698</v>
      </c>
      <c r="E33" s="907">
        <v>495</v>
      </c>
    </row>
    <row r="34" spans="1:5" ht="10.5" customHeight="1">
      <c r="A34" s="879" t="s">
        <v>0</v>
      </c>
      <c r="B34" s="906">
        <v>2501</v>
      </c>
      <c r="C34" s="908">
        <v>319</v>
      </c>
      <c r="D34" s="907">
        <f>D7+D11+D15+D19+D24+D28+D32</f>
        <v>2171</v>
      </c>
      <c r="E34" s="906">
        <v>1497</v>
      </c>
    </row>
  </sheetData>
  <mergeCells count="5">
    <mergeCell ref="A2:A4"/>
    <mergeCell ref="B2:B4"/>
    <mergeCell ref="C2:E2"/>
    <mergeCell ref="D3:E3"/>
    <mergeCell ref="C3:C4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F1314-97C3-42C1-AB89-9AAAA960EC41}">
  <sheetPr codeName="Munka66"/>
  <dimension ref="A1:F32"/>
  <sheetViews>
    <sheetView zoomScaleNormal="100" workbookViewId="0"/>
  </sheetViews>
  <sheetFormatPr defaultRowHeight="11.25"/>
  <cols>
    <col min="1" max="1" width="24.140625" style="915" customWidth="1"/>
    <col min="2" max="3" width="12.5703125" style="915" customWidth="1"/>
    <col min="4" max="4" width="12.7109375" style="915" customWidth="1"/>
    <col min="5" max="5" width="12.42578125" style="915" customWidth="1"/>
    <col min="6" max="6" width="12.140625" style="915" customWidth="1"/>
    <col min="7" max="16384" width="9.140625" style="915"/>
  </cols>
  <sheetData>
    <row r="1" spans="1:6" s="926" customFormat="1" ht="31.5" customHeight="1" thickBot="1">
      <c r="A1" s="928" t="s">
        <v>820</v>
      </c>
      <c r="B1" s="927"/>
      <c r="C1" s="927"/>
      <c r="D1" s="927"/>
      <c r="E1" s="927"/>
      <c r="F1" s="927"/>
    </row>
    <row r="2" spans="1:6" ht="23.25" customHeight="1">
      <c r="A2" s="925" t="s">
        <v>37</v>
      </c>
      <c r="B2" s="924" t="s">
        <v>249</v>
      </c>
      <c r="C2" s="924" t="s">
        <v>248</v>
      </c>
      <c r="D2" s="924" t="s">
        <v>819</v>
      </c>
      <c r="E2" s="924" t="s">
        <v>246</v>
      </c>
      <c r="F2" s="923" t="s">
        <v>818</v>
      </c>
    </row>
    <row r="3" spans="1:6" s="921" customFormat="1" ht="15" customHeight="1">
      <c r="A3" s="869" t="s">
        <v>44</v>
      </c>
      <c r="B3" s="922">
        <v>1002</v>
      </c>
      <c r="C3" s="922">
        <v>265</v>
      </c>
      <c r="D3" s="922">
        <v>1267</v>
      </c>
      <c r="E3" s="922">
        <v>320</v>
      </c>
      <c r="F3" s="867">
        <v>1587</v>
      </c>
    </row>
    <row r="4" spans="1:6" ht="10.5" customHeight="1">
      <c r="A4" s="869" t="s">
        <v>28</v>
      </c>
      <c r="B4" s="916">
        <v>1575</v>
      </c>
      <c r="C4" s="916">
        <v>800</v>
      </c>
      <c r="D4" s="916">
        <v>2375</v>
      </c>
      <c r="E4" s="916">
        <v>145</v>
      </c>
      <c r="F4" s="920">
        <v>2520</v>
      </c>
    </row>
    <row r="5" spans="1:6" ht="10.5" customHeight="1">
      <c r="A5" s="864" t="s">
        <v>27</v>
      </c>
      <c r="B5" s="918">
        <v>2577</v>
      </c>
      <c r="C5" s="918">
        <v>1065</v>
      </c>
      <c r="D5" s="918">
        <v>3642</v>
      </c>
      <c r="E5" s="918">
        <v>465</v>
      </c>
      <c r="F5" s="919">
        <v>4107</v>
      </c>
    </row>
    <row r="6" spans="1:6" ht="10.5" customHeight="1">
      <c r="A6" s="869" t="s">
        <v>26</v>
      </c>
      <c r="B6" s="916">
        <v>602</v>
      </c>
      <c r="C6" s="916">
        <v>266</v>
      </c>
      <c r="D6" s="916">
        <v>868</v>
      </c>
      <c r="E6" s="916">
        <v>90</v>
      </c>
      <c r="F6" s="920">
        <v>958</v>
      </c>
    </row>
    <row r="7" spans="1:6" ht="10.5" customHeight="1">
      <c r="A7" s="869" t="s">
        <v>25</v>
      </c>
      <c r="B7" s="916">
        <v>543</v>
      </c>
      <c r="C7" s="916">
        <v>255</v>
      </c>
      <c r="D7" s="916">
        <v>798</v>
      </c>
      <c r="E7" s="916">
        <v>45</v>
      </c>
      <c r="F7" s="920">
        <v>843</v>
      </c>
    </row>
    <row r="8" spans="1:6" ht="10.5" customHeight="1">
      <c r="A8" s="869" t="s">
        <v>24</v>
      </c>
      <c r="B8" s="916">
        <v>986</v>
      </c>
      <c r="C8" s="916">
        <v>344</v>
      </c>
      <c r="D8" s="916">
        <v>1330</v>
      </c>
      <c r="E8" s="916">
        <v>67</v>
      </c>
      <c r="F8" s="920">
        <v>1397</v>
      </c>
    </row>
    <row r="9" spans="1:6" ht="10.5" customHeight="1">
      <c r="A9" s="864" t="s">
        <v>23</v>
      </c>
      <c r="B9" s="918">
        <v>2131</v>
      </c>
      <c r="C9" s="918">
        <v>865</v>
      </c>
      <c r="D9" s="918">
        <v>2996</v>
      </c>
      <c r="E9" s="918">
        <v>202</v>
      </c>
      <c r="F9" s="919">
        <v>3198</v>
      </c>
    </row>
    <row r="10" spans="1:6" ht="10.5" customHeight="1">
      <c r="A10" s="869" t="s">
        <v>22</v>
      </c>
      <c r="B10" s="920">
        <v>784</v>
      </c>
      <c r="C10" s="920">
        <v>480</v>
      </c>
      <c r="D10" s="920">
        <v>1264</v>
      </c>
      <c r="E10" s="920">
        <v>58</v>
      </c>
      <c r="F10" s="920">
        <v>1322</v>
      </c>
    </row>
    <row r="11" spans="1:6" ht="10.5" customHeight="1">
      <c r="A11" s="869" t="s">
        <v>21</v>
      </c>
      <c r="B11" s="916">
        <v>436</v>
      </c>
      <c r="C11" s="916">
        <v>338</v>
      </c>
      <c r="D11" s="916">
        <v>774</v>
      </c>
      <c r="E11" s="916">
        <v>43</v>
      </c>
      <c r="F11" s="920">
        <v>817</v>
      </c>
    </row>
    <row r="12" spans="1:6" ht="10.5" customHeight="1">
      <c r="A12" s="869" t="s">
        <v>20</v>
      </c>
      <c r="B12" s="916">
        <v>777</v>
      </c>
      <c r="C12" s="916">
        <v>226</v>
      </c>
      <c r="D12" s="916">
        <v>1003</v>
      </c>
      <c r="E12" s="916">
        <v>48</v>
      </c>
      <c r="F12" s="920">
        <v>1051</v>
      </c>
    </row>
    <row r="13" spans="1:6" ht="10.5" customHeight="1">
      <c r="A13" s="864" t="s">
        <v>19</v>
      </c>
      <c r="B13" s="918">
        <v>1997</v>
      </c>
      <c r="C13" s="918">
        <v>1044</v>
      </c>
      <c r="D13" s="918">
        <v>3041</v>
      </c>
      <c r="E13" s="918">
        <v>149</v>
      </c>
      <c r="F13" s="919">
        <v>3190</v>
      </c>
    </row>
    <row r="14" spans="1:6" ht="10.5" customHeight="1">
      <c r="A14" s="869" t="s">
        <v>18</v>
      </c>
      <c r="B14" s="916">
        <v>597</v>
      </c>
      <c r="C14" s="916">
        <v>385</v>
      </c>
      <c r="D14" s="916">
        <v>982</v>
      </c>
      <c r="E14" s="916">
        <v>73</v>
      </c>
      <c r="F14" s="920">
        <v>1055</v>
      </c>
    </row>
    <row r="15" spans="1:6" ht="10.5" customHeight="1">
      <c r="A15" s="869" t="s">
        <v>17</v>
      </c>
      <c r="B15" s="916">
        <v>1124</v>
      </c>
      <c r="C15" s="916">
        <v>390</v>
      </c>
      <c r="D15" s="916">
        <v>1514</v>
      </c>
      <c r="E15" s="916">
        <v>59</v>
      </c>
      <c r="F15" s="920">
        <v>1573</v>
      </c>
    </row>
    <row r="16" spans="1:6" ht="10.5" customHeight="1">
      <c r="A16" s="869" t="s">
        <v>16</v>
      </c>
      <c r="B16" s="916">
        <v>391</v>
      </c>
      <c r="C16" s="916">
        <v>251</v>
      </c>
      <c r="D16" s="916">
        <v>642</v>
      </c>
      <c r="E16" s="916">
        <v>39</v>
      </c>
      <c r="F16" s="920">
        <v>681</v>
      </c>
    </row>
    <row r="17" spans="1:6" ht="10.5" customHeight="1">
      <c r="A17" s="864" t="s">
        <v>15</v>
      </c>
      <c r="B17" s="918">
        <v>2112</v>
      </c>
      <c r="C17" s="918">
        <v>1026</v>
      </c>
      <c r="D17" s="918">
        <v>3138</v>
      </c>
      <c r="E17" s="918">
        <v>171</v>
      </c>
      <c r="F17" s="919">
        <v>3309</v>
      </c>
    </row>
    <row r="18" spans="1:6" ht="10.5" customHeight="1">
      <c r="A18" s="864" t="s">
        <v>14</v>
      </c>
      <c r="B18" s="918">
        <f>+B9+B13+B17</f>
        <v>6240</v>
      </c>
      <c r="C18" s="918">
        <f>+C9+C13+C17</f>
        <v>2935</v>
      </c>
      <c r="D18" s="918">
        <f>+D9+D13+D17</f>
        <v>9175</v>
      </c>
      <c r="E18" s="918">
        <f>+E9+E13+E17</f>
        <v>522</v>
      </c>
      <c r="F18" s="918">
        <f>+F9+F13+F17</f>
        <v>9697</v>
      </c>
    </row>
    <row r="19" spans="1:6" ht="10.5" customHeight="1">
      <c r="A19" s="869" t="s">
        <v>13</v>
      </c>
      <c r="B19" s="916">
        <v>955</v>
      </c>
      <c r="C19" s="916">
        <v>740</v>
      </c>
      <c r="D19" s="916">
        <v>1695</v>
      </c>
      <c r="E19" s="916">
        <v>117</v>
      </c>
      <c r="F19" s="920">
        <v>1812</v>
      </c>
    </row>
    <row r="20" spans="1:6" ht="10.5" customHeight="1">
      <c r="A20" s="869" t="s">
        <v>12</v>
      </c>
      <c r="B20" s="916">
        <v>644</v>
      </c>
      <c r="C20" s="916">
        <v>397</v>
      </c>
      <c r="D20" s="916">
        <v>1041</v>
      </c>
      <c r="E20" s="916">
        <v>61</v>
      </c>
      <c r="F20" s="920">
        <v>1102</v>
      </c>
    </row>
    <row r="21" spans="1:6" ht="10.5" customHeight="1">
      <c r="A21" s="869" t="s">
        <v>11</v>
      </c>
      <c r="B21" s="916">
        <v>310</v>
      </c>
      <c r="C21" s="916">
        <v>255</v>
      </c>
      <c r="D21" s="916">
        <v>565</v>
      </c>
      <c r="E21" s="916">
        <v>30</v>
      </c>
      <c r="F21" s="920">
        <v>595</v>
      </c>
    </row>
    <row r="22" spans="1:6" ht="10.5" customHeight="1">
      <c r="A22" s="864" t="s">
        <v>10</v>
      </c>
      <c r="B22" s="918">
        <v>1909</v>
      </c>
      <c r="C22" s="918">
        <v>1392</v>
      </c>
      <c r="D22" s="918">
        <v>3301</v>
      </c>
      <c r="E22" s="918">
        <v>208</v>
      </c>
      <c r="F22" s="919">
        <v>3509</v>
      </c>
    </row>
    <row r="23" spans="1:6" ht="10.5" customHeight="1">
      <c r="A23" s="869" t="s">
        <v>156</v>
      </c>
      <c r="B23" s="916">
        <v>773</v>
      </c>
      <c r="C23" s="916">
        <v>396</v>
      </c>
      <c r="D23" s="916">
        <v>1169</v>
      </c>
      <c r="E23" s="916">
        <v>100</v>
      </c>
      <c r="F23" s="920">
        <v>1269</v>
      </c>
    </row>
    <row r="24" spans="1:6" ht="10.5" customHeight="1">
      <c r="A24" s="869" t="s">
        <v>8</v>
      </c>
      <c r="B24" s="916">
        <v>697</v>
      </c>
      <c r="C24" s="916">
        <v>434</v>
      </c>
      <c r="D24" s="916">
        <v>1131</v>
      </c>
      <c r="E24" s="916">
        <v>85</v>
      </c>
      <c r="F24" s="920">
        <v>1216</v>
      </c>
    </row>
    <row r="25" spans="1:6" ht="10.5" customHeight="1">
      <c r="A25" s="869" t="s">
        <v>7</v>
      </c>
      <c r="B25" s="916">
        <v>1337</v>
      </c>
      <c r="C25" s="916">
        <v>741</v>
      </c>
      <c r="D25" s="916">
        <v>2078</v>
      </c>
      <c r="E25" s="916">
        <v>120</v>
      </c>
      <c r="F25" s="920">
        <v>2198</v>
      </c>
    </row>
    <row r="26" spans="1:6" ht="10.5" customHeight="1">
      <c r="A26" s="864" t="s">
        <v>6</v>
      </c>
      <c r="B26" s="918">
        <v>2807</v>
      </c>
      <c r="C26" s="918">
        <v>1571</v>
      </c>
      <c r="D26" s="918">
        <v>4378</v>
      </c>
      <c r="E26" s="918">
        <v>305</v>
      </c>
      <c r="F26" s="919">
        <v>4683</v>
      </c>
    </row>
    <row r="27" spans="1:6" ht="11.1" customHeight="1">
      <c r="A27" s="869" t="s">
        <v>5</v>
      </c>
      <c r="B27" s="916">
        <v>986</v>
      </c>
      <c r="C27" s="916">
        <v>471</v>
      </c>
      <c r="D27" s="916">
        <v>1457</v>
      </c>
      <c r="E27" s="916">
        <v>77</v>
      </c>
      <c r="F27" s="920">
        <v>1534</v>
      </c>
    </row>
    <row r="28" spans="1:6" ht="10.5" customHeight="1">
      <c r="A28" s="869" t="s">
        <v>4</v>
      </c>
      <c r="B28" s="916">
        <v>743</v>
      </c>
      <c r="C28" s="916">
        <v>662</v>
      </c>
      <c r="D28" s="916">
        <v>1405</v>
      </c>
      <c r="E28" s="916">
        <v>76</v>
      </c>
      <c r="F28" s="920">
        <v>1481</v>
      </c>
    </row>
    <row r="29" spans="1:6" ht="10.5" customHeight="1">
      <c r="A29" s="869" t="s">
        <v>3</v>
      </c>
      <c r="B29" s="916">
        <v>637</v>
      </c>
      <c r="C29" s="916">
        <v>383</v>
      </c>
      <c r="D29" s="916">
        <v>1020</v>
      </c>
      <c r="E29" s="916">
        <v>76</v>
      </c>
      <c r="F29" s="920">
        <v>1096</v>
      </c>
    </row>
    <row r="30" spans="1:6" ht="10.5" customHeight="1">
      <c r="A30" s="864" t="s">
        <v>2</v>
      </c>
      <c r="B30" s="918">
        <v>2366</v>
      </c>
      <c r="C30" s="918">
        <v>1516</v>
      </c>
      <c r="D30" s="918">
        <v>3882</v>
      </c>
      <c r="E30" s="918">
        <v>229</v>
      </c>
      <c r="F30" s="919">
        <v>4111</v>
      </c>
    </row>
    <row r="31" spans="1:6" ht="10.5" customHeight="1">
      <c r="A31" s="864" t="s">
        <v>1</v>
      </c>
      <c r="B31" s="918">
        <f>+B22+B26+B30</f>
        <v>7082</v>
      </c>
      <c r="C31" s="918">
        <f>+C22+C26+C30</f>
        <v>4479</v>
      </c>
      <c r="D31" s="918">
        <f>+D22+D26+D30</f>
        <v>11561</v>
      </c>
      <c r="E31" s="918">
        <f>+E22+E26+E30</f>
        <v>742</v>
      </c>
      <c r="F31" s="918">
        <f>+F22+F26+F30</f>
        <v>12303</v>
      </c>
    </row>
    <row r="32" spans="1:6" ht="11.1" customHeight="1">
      <c r="A32" s="863" t="s">
        <v>0</v>
      </c>
      <c r="B32" s="917">
        <v>15899</v>
      </c>
      <c r="C32" s="917">
        <v>8479</v>
      </c>
      <c r="D32" s="917">
        <v>24378</v>
      </c>
      <c r="E32" s="917">
        <v>1729</v>
      </c>
      <c r="F32" s="917">
        <v>26107</v>
      </c>
    </row>
  </sheetData>
  <pageMargins left="0.75" right="0.75" top="1" bottom="1" header="0.5" footer="0.5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156C7-BD1C-450D-943D-39DEDE0C99C9}">
  <sheetPr codeName="Munka67"/>
  <dimension ref="A1:F33"/>
  <sheetViews>
    <sheetView zoomScaleNormal="100" workbookViewId="0"/>
  </sheetViews>
  <sheetFormatPr defaultRowHeight="15"/>
  <cols>
    <col min="1" max="1" width="22.85546875" style="856" customWidth="1"/>
    <col min="2" max="6" width="13.42578125" style="856" customWidth="1"/>
    <col min="7" max="16384" width="9.140625" style="856"/>
  </cols>
  <sheetData>
    <row r="1" spans="1:6" ht="15.75" thickBot="1">
      <c r="A1" s="938" t="s">
        <v>827</v>
      </c>
      <c r="B1" s="938"/>
      <c r="C1" s="937"/>
      <c r="D1" s="937"/>
      <c r="E1" s="937"/>
      <c r="F1" s="937"/>
    </row>
    <row r="2" spans="1:6" ht="19.5" customHeight="1">
      <c r="A2" s="983" t="s">
        <v>37</v>
      </c>
      <c r="B2" s="983" t="s">
        <v>826</v>
      </c>
      <c r="C2" s="1142" t="s">
        <v>182</v>
      </c>
      <c r="D2" s="1142"/>
      <c r="E2" s="983" t="s">
        <v>825</v>
      </c>
      <c r="F2" s="983" t="s">
        <v>824</v>
      </c>
    </row>
    <row r="3" spans="1:6" ht="27" customHeight="1">
      <c r="A3" s="1141"/>
      <c r="B3" s="1140"/>
      <c r="C3" s="936" t="s">
        <v>823</v>
      </c>
      <c r="D3" s="936" t="s">
        <v>822</v>
      </c>
      <c r="E3" s="1140"/>
      <c r="F3" s="1140"/>
    </row>
    <row r="4" spans="1:6">
      <c r="A4" s="935" t="s">
        <v>44</v>
      </c>
      <c r="B4" s="867">
        <v>50.7</v>
      </c>
      <c r="C4" s="867">
        <v>26.9</v>
      </c>
      <c r="D4" s="867">
        <v>0.7</v>
      </c>
      <c r="E4" s="870">
        <v>9.6549360146252283</v>
      </c>
      <c r="F4" s="867">
        <v>233</v>
      </c>
    </row>
    <row r="5" spans="1:6">
      <c r="A5" s="932" t="s">
        <v>28</v>
      </c>
      <c r="B5" s="867">
        <v>2634</v>
      </c>
      <c r="C5" s="867">
        <v>189.2</v>
      </c>
      <c r="D5" s="867">
        <v>256.39999999999998</v>
      </c>
      <c r="E5" s="870">
        <v>41.200411691281587</v>
      </c>
      <c r="F5" s="867">
        <v>258</v>
      </c>
    </row>
    <row r="6" spans="1:6">
      <c r="A6" s="931" t="s">
        <v>27</v>
      </c>
      <c r="B6" s="865">
        <v>2684.7</v>
      </c>
      <c r="C6" s="865">
        <v>216.1</v>
      </c>
      <c r="D6" s="865">
        <v>257.10000000000002</v>
      </c>
      <c r="E6" s="871">
        <v>38.806000352689836</v>
      </c>
      <c r="F6" s="865">
        <v>491</v>
      </c>
    </row>
    <row r="7" spans="1:6">
      <c r="A7" s="932" t="s">
        <v>26</v>
      </c>
      <c r="B7" s="867">
        <v>1485</v>
      </c>
      <c r="C7" s="867">
        <v>130.5</v>
      </c>
      <c r="D7" s="867">
        <v>163.6</v>
      </c>
      <c r="E7" s="870">
        <v>34.071511169031403</v>
      </c>
      <c r="F7" s="867">
        <v>108</v>
      </c>
    </row>
    <row r="8" spans="1:6">
      <c r="A8" s="932" t="s">
        <v>25</v>
      </c>
      <c r="B8" s="867">
        <v>890</v>
      </c>
      <c r="C8" s="867">
        <v>49.6</v>
      </c>
      <c r="D8" s="867">
        <v>109.9</v>
      </c>
      <c r="E8" s="870">
        <v>39.29585362515288</v>
      </c>
      <c r="F8" s="867">
        <v>66</v>
      </c>
    </row>
    <row r="9" spans="1:6">
      <c r="A9" s="933" t="s">
        <v>24</v>
      </c>
      <c r="B9" s="867">
        <v>1629.3</v>
      </c>
      <c r="C9" s="867">
        <v>8</v>
      </c>
      <c r="D9" s="867">
        <v>88.7</v>
      </c>
      <c r="E9" s="870">
        <v>36.264125158306378</v>
      </c>
      <c r="F9" s="867">
        <v>95</v>
      </c>
    </row>
    <row r="10" spans="1:6">
      <c r="A10" s="931" t="s">
        <v>23</v>
      </c>
      <c r="B10" s="865">
        <v>4004.3</v>
      </c>
      <c r="C10" s="865">
        <v>188.1</v>
      </c>
      <c r="D10" s="865">
        <v>362.2</v>
      </c>
      <c r="E10" s="871">
        <v>36.022137021397562</v>
      </c>
      <c r="F10" s="865">
        <v>269</v>
      </c>
    </row>
    <row r="11" spans="1:6">
      <c r="A11" s="932" t="s">
        <v>22</v>
      </c>
      <c r="B11" s="867">
        <v>1741</v>
      </c>
      <c r="C11" s="867">
        <v>94.1</v>
      </c>
      <c r="D11" s="867">
        <v>90</v>
      </c>
      <c r="E11" s="870">
        <v>41.372590955538129</v>
      </c>
      <c r="F11" s="867">
        <v>93</v>
      </c>
    </row>
    <row r="12" spans="1:6">
      <c r="A12" s="933" t="s">
        <v>21</v>
      </c>
      <c r="B12" s="867">
        <v>1524.9</v>
      </c>
      <c r="C12" s="867">
        <v>0</v>
      </c>
      <c r="D12" s="867">
        <v>80.099999999999994</v>
      </c>
      <c r="E12" s="870">
        <v>45.708650442278937</v>
      </c>
      <c r="F12" s="867">
        <v>64</v>
      </c>
    </row>
    <row r="13" spans="1:6">
      <c r="A13" s="932" t="s">
        <v>20</v>
      </c>
      <c r="B13" s="867">
        <v>1685.5</v>
      </c>
      <c r="C13" s="867">
        <v>42.8</v>
      </c>
      <c r="D13" s="867">
        <v>45.8</v>
      </c>
      <c r="E13" s="870">
        <v>44.543047267691691</v>
      </c>
      <c r="F13" s="867">
        <v>64</v>
      </c>
    </row>
    <row r="14" spans="1:6">
      <c r="A14" s="931" t="s">
        <v>19</v>
      </c>
      <c r="B14" s="865">
        <v>4951.3999999999996</v>
      </c>
      <c r="C14" s="865">
        <v>136.9</v>
      </c>
      <c r="D14" s="865">
        <v>215.9</v>
      </c>
      <c r="E14" s="871">
        <v>43.708582379740484</v>
      </c>
      <c r="F14" s="865">
        <v>221</v>
      </c>
    </row>
    <row r="15" spans="1:6">
      <c r="A15" s="933" t="s">
        <v>18</v>
      </c>
      <c r="B15" s="867">
        <v>1643</v>
      </c>
      <c r="C15" s="867">
        <v>0</v>
      </c>
      <c r="D15" s="867">
        <v>85.3</v>
      </c>
      <c r="E15" s="870">
        <v>37.091385226657039</v>
      </c>
      <c r="F15" s="867">
        <v>81</v>
      </c>
    </row>
    <row r="16" spans="1:6">
      <c r="A16" s="933" t="s">
        <v>17</v>
      </c>
      <c r="B16" s="867">
        <v>1736.1</v>
      </c>
      <c r="C16" s="867">
        <v>95.5</v>
      </c>
      <c r="D16" s="867">
        <v>110.5</v>
      </c>
      <c r="E16" s="870">
        <v>28.763092583326983</v>
      </c>
      <c r="F16" s="867">
        <v>85</v>
      </c>
    </row>
    <row r="17" spans="1:6">
      <c r="A17" s="932" t="s">
        <v>16</v>
      </c>
      <c r="B17" s="867">
        <v>1087.3</v>
      </c>
      <c r="C17" s="867">
        <v>15</v>
      </c>
      <c r="D17" s="867">
        <v>78.099999999999994</v>
      </c>
      <c r="E17" s="870">
        <v>29.361013823142624</v>
      </c>
      <c r="F17" s="867">
        <v>70</v>
      </c>
    </row>
    <row r="18" spans="1:6">
      <c r="A18" s="931" t="s">
        <v>15</v>
      </c>
      <c r="B18" s="865">
        <v>4466.3999999999996</v>
      </c>
      <c r="C18" s="865">
        <v>110.5</v>
      </c>
      <c r="D18" s="865">
        <v>273.89999999999998</v>
      </c>
      <c r="E18" s="871">
        <v>31.523071678569689</v>
      </c>
      <c r="F18" s="865">
        <v>236</v>
      </c>
    </row>
    <row r="19" spans="1:6">
      <c r="A19" s="934" t="s">
        <v>14</v>
      </c>
      <c r="B19" s="865">
        <v>13422.1</v>
      </c>
      <c r="C19" s="865">
        <v>435.5</v>
      </c>
      <c r="D19" s="865">
        <v>852</v>
      </c>
      <c r="E19" s="871">
        <v>36.659283152751335</v>
      </c>
      <c r="F19" s="865">
        <v>726</v>
      </c>
    </row>
    <row r="20" spans="1:6">
      <c r="A20" s="932" t="s">
        <v>13</v>
      </c>
      <c r="B20" s="867">
        <v>2581.9</v>
      </c>
      <c r="C20" s="867">
        <v>71</v>
      </c>
      <c r="D20" s="867">
        <v>112.8</v>
      </c>
      <c r="E20" s="870">
        <v>35.620864536138228</v>
      </c>
      <c r="F20" s="867">
        <v>127</v>
      </c>
    </row>
    <row r="21" spans="1:6">
      <c r="A21" s="932" t="s">
        <v>12</v>
      </c>
      <c r="B21" s="867">
        <v>1274.5</v>
      </c>
      <c r="C21" s="867">
        <v>74.7</v>
      </c>
      <c r="D21" s="867">
        <v>97.7</v>
      </c>
      <c r="E21" s="870">
        <v>35.04069064115253</v>
      </c>
      <c r="F21" s="867">
        <v>76</v>
      </c>
    </row>
    <row r="22" spans="1:6">
      <c r="A22" s="933" t="s">
        <v>11</v>
      </c>
      <c r="B22" s="867">
        <v>944.7</v>
      </c>
      <c r="C22" s="867">
        <v>0</v>
      </c>
      <c r="D22" s="867">
        <v>84.2</v>
      </c>
      <c r="E22" s="870">
        <v>37.112405765445828</v>
      </c>
      <c r="F22" s="867">
        <v>27</v>
      </c>
    </row>
    <row r="23" spans="1:6">
      <c r="A23" s="931" t="s">
        <v>10</v>
      </c>
      <c r="B23" s="865">
        <v>4801.1000000000004</v>
      </c>
      <c r="C23" s="865">
        <v>145.69999999999999</v>
      </c>
      <c r="D23" s="865">
        <v>294.7</v>
      </c>
      <c r="E23" s="871">
        <v>35.746434179461083</v>
      </c>
      <c r="F23" s="865">
        <v>230</v>
      </c>
    </row>
    <row r="24" spans="1:6">
      <c r="A24" s="932" t="s">
        <v>156</v>
      </c>
      <c r="B24" s="867">
        <v>1669.3</v>
      </c>
      <c r="C24" s="867">
        <v>89.1</v>
      </c>
      <c r="D24" s="867">
        <v>147.5</v>
      </c>
      <c r="E24" s="870">
        <v>26.878370262310867</v>
      </c>
      <c r="F24" s="867">
        <v>115</v>
      </c>
    </row>
    <row r="25" spans="1:6">
      <c r="A25" s="933" t="s">
        <v>8</v>
      </c>
      <c r="B25" s="867">
        <v>1315.7</v>
      </c>
      <c r="C25" s="867">
        <v>0</v>
      </c>
      <c r="D25" s="867">
        <v>112.5</v>
      </c>
      <c r="E25" s="870">
        <v>23.571671712919002</v>
      </c>
      <c r="F25" s="867">
        <v>90</v>
      </c>
    </row>
    <row r="26" spans="1:6">
      <c r="A26" s="933" t="s">
        <v>7</v>
      </c>
      <c r="B26" s="867">
        <v>2150.4</v>
      </c>
      <c r="C26" s="867">
        <v>19.100000000000001</v>
      </c>
      <c r="D26" s="867">
        <v>192.8</v>
      </c>
      <c r="E26" s="870">
        <v>36.223058847310305</v>
      </c>
      <c r="F26" s="867">
        <v>102</v>
      </c>
    </row>
    <row r="27" spans="1:6">
      <c r="A27" s="931" t="s">
        <v>6</v>
      </c>
      <c r="B27" s="865">
        <v>5135.3999999999996</v>
      </c>
      <c r="C27" s="865">
        <v>108.2</v>
      </c>
      <c r="D27" s="865">
        <v>452.8</v>
      </c>
      <c r="E27" s="871">
        <v>28.96639483056402</v>
      </c>
      <c r="F27" s="865">
        <v>307</v>
      </c>
    </row>
    <row r="28" spans="1:6">
      <c r="A28" s="932" t="s">
        <v>5</v>
      </c>
      <c r="B28" s="867">
        <v>2255.8000000000002</v>
      </c>
      <c r="C28" s="867">
        <v>76.400000000000006</v>
      </c>
      <c r="D28" s="867">
        <v>106.3</v>
      </c>
      <c r="E28" s="870">
        <v>26.710619952091868</v>
      </c>
      <c r="F28" s="867">
        <v>179</v>
      </c>
    </row>
    <row r="29" spans="1:6">
      <c r="A29" s="932" t="s">
        <v>4</v>
      </c>
      <c r="B29" s="867">
        <v>1464.9</v>
      </c>
      <c r="C29" s="867">
        <v>0</v>
      </c>
      <c r="D29" s="867">
        <v>80.099999999999994</v>
      </c>
      <c r="E29" s="870">
        <v>26.020970959324583</v>
      </c>
      <c r="F29" s="867">
        <v>98</v>
      </c>
    </row>
    <row r="30" spans="1:6">
      <c r="A30" s="932" t="s">
        <v>3</v>
      </c>
      <c r="B30" s="867">
        <v>1418.6</v>
      </c>
      <c r="C30" s="867">
        <v>49.6</v>
      </c>
      <c r="D30" s="867">
        <v>111.8</v>
      </c>
      <c r="E30" s="870">
        <v>33.278752363481104</v>
      </c>
      <c r="F30" s="867">
        <v>104</v>
      </c>
    </row>
    <row r="31" spans="1:6">
      <c r="A31" s="931" t="s">
        <v>2</v>
      </c>
      <c r="B31" s="865">
        <v>5139.3</v>
      </c>
      <c r="C31" s="865">
        <v>126</v>
      </c>
      <c r="D31" s="865">
        <v>298.2</v>
      </c>
      <c r="E31" s="871">
        <v>28.025717370676961</v>
      </c>
      <c r="F31" s="865">
        <v>381</v>
      </c>
    </row>
    <row r="32" spans="1:6">
      <c r="A32" s="930" t="s">
        <v>821</v>
      </c>
      <c r="B32" s="865">
        <v>15075.8</v>
      </c>
      <c r="C32" s="865">
        <v>379.9</v>
      </c>
      <c r="D32" s="865">
        <v>1045.7</v>
      </c>
      <c r="E32" s="871">
        <v>30.457632196786879</v>
      </c>
      <c r="F32" s="865">
        <v>918</v>
      </c>
    </row>
    <row r="33" spans="1:6">
      <c r="A33" s="929" t="s">
        <v>0</v>
      </c>
      <c r="B33" s="865">
        <v>31182.6</v>
      </c>
      <c r="C33" s="865">
        <v>1031.5</v>
      </c>
      <c r="D33" s="865">
        <v>2154.8000000000002</v>
      </c>
      <c r="E33" s="871">
        <v>33.519235997130785</v>
      </c>
      <c r="F33" s="865">
        <v>2135</v>
      </c>
    </row>
  </sheetData>
  <mergeCells count="5">
    <mergeCell ref="F2:F3"/>
    <mergeCell ref="A2:A3"/>
    <mergeCell ref="B2:B3"/>
    <mergeCell ref="C2:D2"/>
    <mergeCell ref="E2:E3"/>
  </mergeCells>
  <pageMargins left="0.75" right="0.75" top="1" bottom="1" header="0.5" footer="0.5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95D30-E952-4035-B25C-A0E4AF98EA6F}">
  <sheetPr codeName="Munka68"/>
  <dimension ref="A1:H33"/>
  <sheetViews>
    <sheetView zoomScaleNormal="100" workbookViewId="0"/>
  </sheetViews>
  <sheetFormatPr defaultRowHeight="11.25"/>
  <cols>
    <col min="1" max="1" width="21" style="874" customWidth="1"/>
    <col min="2" max="2" width="10.140625" style="874" customWidth="1"/>
    <col min="3" max="3" width="9.7109375" style="874" customWidth="1"/>
    <col min="4" max="4" width="8.140625" style="874" customWidth="1"/>
    <col min="5" max="5" width="8.5703125" style="874" customWidth="1"/>
    <col min="6" max="6" width="8.7109375" style="874" customWidth="1"/>
    <col min="7" max="7" width="8.85546875" style="874" customWidth="1"/>
    <col min="8" max="8" width="11.42578125" style="874" customWidth="1"/>
    <col min="9" max="16384" width="9.140625" style="874"/>
  </cols>
  <sheetData>
    <row r="1" spans="1:8" ht="13.5" thickBot="1">
      <c r="A1" s="950" t="s">
        <v>836</v>
      </c>
      <c r="B1" s="949"/>
      <c r="C1" s="949"/>
      <c r="D1" s="949"/>
      <c r="E1" s="949"/>
      <c r="F1" s="949"/>
      <c r="G1" s="949"/>
      <c r="H1" s="949"/>
    </row>
    <row r="2" spans="1:8">
      <c r="A2" s="983" t="s">
        <v>835</v>
      </c>
      <c r="B2" s="983" t="s">
        <v>834</v>
      </c>
      <c r="C2" s="1143" t="s">
        <v>262</v>
      </c>
      <c r="D2" s="1144"/>
      <c r="E2" s="1022"/>
      <c r="F2" s="983" t="s">
        <v>833</v>
      </c>
      <c r="G2" s="983" t="s">
        <v>832</v>
      </c>
      <c r="H2" s="983" t="s">
        <v>831</v>
      </c>
    </row>
    <row r="3" spans="1:8" ht="58.5" customHeight="1">
      <c r="A3" s="1012"/>
      <c r="B3" s="1012"/>
      <c r="C3" s="948" t="s">
        <v>830</v>
      </c>
      <c r="D3" s="947" t="s">
        <v>829</v>
      </c>
      <c r="E3" s="947" t="s">
        <v>828</v>
      </c>
      <c r="F3" s="1012"/>
      <c r="G3" s="1012"/>
      <c r="H3" s="1012"/>
    </row>
    <row r="4" spans="1:8">
      <c r="A4" s="935" t="s">
        <v>44</v>
      </c>
      <c r="B4" s="944">
        <v>669283</v>
      </c>
      <c r="C4" s="944">
        <v>565352</v>
      </c>
      <c r="D4" s="944">
        <v>94646</v>
      </c>
      <c r="E4" s="944">
        <v>7089</v>
      </c>
      <c r="F4" s="944">
        <v>253080</v>
      </c>
      <c r="G4" s="946">
        <v>541.83435675443241</v>
      </c>
      <c r="H4" s="944">
        <v>541400</v>
      </c>
    </row>
    <row r="5" spans="1:8">
      <c r="A5" s="932" t="s">
        <v>28</v>
      </c>
      <c r="B5" s="944">
        <v>295553</v>
      </c>
      <c r="C5" s="944">
        <v>264845</v>
      </c>
      <c r="D5" s="944">
        <v>26572</v>
      </c>
      <c r="E5" s="944">
        <v>1780</v>
      </c>
      <c r="F5" s="944">
        <v>48520</v>
      </c>
      <c r="G5" s="945">
        <v>287.92237786815281</v>
      </c>
      <c r="H5" s="944">
        <v>218163</v>
      </c>
    </row>
    <row r="6" spans="1:8">
      <c r="A6" s="942" t="s">
        <v>27</v>
      </c>
      <c r="B6" s="939">
        <v>964836</v>
      </c>
      <c r="C6" s="939">
        <v>830197</v>
      </c>
      <c r="D6" s="939">
        <v>121218</v>
      </c>
      <c r="E6" s="939">
        <v>8869</v>
      </c>
      <c r="F6" s="939">
        <v>301600</v>
      </c>
      <c r="G6" s="940">
        <v>437.10646781142691</v>
      </c>
      <c r="H6" s="939">
        <v>759563</v>
      </c>
    </row>
    <row r="7" spans="1:8">
      <c r="A7" s="932" t="s">
        <v>26</v>
      </c>
      <c r="B7" s="944">
        <v>107686</v>
      </c>
      <c r="C7" s="944">
        <v>93609</v>
      </c>
      <c r="D7" s="944">
        <v>13132</v>
      </c>
      <c r="E7" s="944">
        <v>626</v>
      </c>
      <c r="F7" s="944">
        <v>17360</v>
      </c>
      <c r="G7" s="945">
        <v>291.77361096851871</v>
      </c>
      <c r="H7" s="944">
        <v>88181</v>
      </c>
    </row>
    <row r="8" spans="1:8">
      <c r="A8" s="932" t="s">
        <v>25</v>
      </c>
      <c r="B8" s="944">
        <v>82537</v>
      </c>
      <c r="C8" s="944">
        <v>72051</v>
      </c>
      <c r="D8" s="944">
        <v>9545</v>
      </c>
      <c r="E8" s="944">
        <v>477</v>
      </c>
      <c r="F8" s="944">
        <v>14192</v>
      </c>
      <c r="G8" s="945">
        <v>307.4187427895846</v>
      </c>
      <c r="H8" s="944">
        <v>80921</v>
      </c>
    </row>
    <row r="9" spans="1:8">
      <c r="A9" s="932" t="s">
        <v>24</v>
      </c>
      <c r="B9" s="944">
        <v>93987</v>
      </c>
      <c r="C9" s="944">
        <v>76189</v>
      </c>
      <c r="D9" s="944">
        <v>15676</v>
      </c>
      <c r="E9" s="944">
        <v>918</v>
      </c>
      <c r="F9" s="944">
        <v>12458</v>
      </c>
      <c r="G9" s="945">
        <v>294.35595376361925</v>
      </c>
      <c r="H9" s="944">
        <v>87925</v>
      </c>
    </row>
    <row r="10" spans="1:8">
      <c r="A10" s="943" t="s">
        <v>23</v>
      </c>
      <c r="B10" s="939">
        <v>284210</v>
      </c>
      <c r="C10" s="939">
        <v>241849</v>
      </c>
      <c r="D10" s="939">
        <v>38353</v>
      </c>
      <c r="E10" s="939">
        <v>2021</v>
      </c>
      <c r="F10" s="939">
        <v>44010</v>
      </c>
      <c r="G10" s="940">
        <v>297.07442066324472</v>
      </c>
      <c r="H10" s="939">
        <v>257027</v>
      </c>
    </row>
    <row r="11" spans="1:8">
      <c r="A11" s="932" t="s">
        <v>22</v>
      </c>
      <c r="B11" s="944">
        <v>126634</v>
      </c>
      <c r="C11" s="944">
        <v>114067</v>
      </c>
      <c r="D11" s="944">
        <v>10995</v>
      </c>
      <c r="E11" s="944">
        <v>1124</v>
      </c>
      <c r="F11" s="944">
        <v>27878</v>
      </c>
      <c r="G11" s="945">
        <v>347.69928710304606</v>
      </c>
      <c r="H11" s="944">
        <v>111198</v>
      </c>
    </row>
    <row r="12" spans="1:8">
      <c r="A12" s="932" t="s">
        <v>21</v>
      </c>
      <c r="B12" s="944">
        <v>72098</v>
      </c>
      <c r="C12" s="944">
        <v>62522</v>
      </c>
      <c r="D12" s="944">
        <v>8593</v>
      </c>
      <c r="E12" s="944">
        <v>679</v>
      </c>
      <c r="F12" s="944">
        <v>11292</v>
      </c>
      <c r="G12" s="945">
        <v>318.43193560335573</v>
      </c>
      <c r="H12" s="944">
        <v>52509</v>
      </c>
    </row>
    <row r="13" spans="1:8">
      <c r="A13" s="932" t="s">
        <v>20</v>
      </c>
      <c r="B13" s="944">
        <v>77619</v>
      </c>
      <c r="C13" s="944">
        <v>68885</v>
      </c>
      <c r="D13" s="944">
        <v>7704</v>
      </c>
      <c r="E13" s="944">
        <v>783</v>
      </c>
      <c r="F13" s="944">
        <v>15862</v>
      </c>
      <c r="G13" s="945">
        <v>320.49383223966157</v>
      </c>
      <c r="H13" s="944">
        <v>76226</v>
      </c>
    </row>
    <row r="14" spans="1:8">
      <c r="A14" s="943" t="s">
        <v>19</v>
      </c>
      <c r="B14" s="939">
        <v>276351</v>
      </c>
      <c r="C14" s="939">
        <v>245474</v>
      </c>
      <c r="D14" s="939">
        <v>27292</v>
      </c>
      <c r="E14" s="939">
        <v>2586</v>
      </c>
      <c r="F14" s="939">
        <v>55032</v>
      </c>
      <c r="G14" s="940">
        <v>332.0673908926297</v>
      </c>
      <c r="H14" s="939">
        <v>239933</v>
      </c>
    </row>
    <row r="15" spans="1:8">
      <c r="A15" s="932" t="s">
        <v>18</v>
      </c>
      <c r="B15" s="944">
        <v>101841</v>
      </c>
      <c r="C15" s="944">
        <v>90423</v>
      </c>
      <c r="D15" s="944">
        <v>10099</v>
      </c>
      <c r="E15" s="944">
        <v>994</v>
      </c>
      <c r="F15" s="944">
        <v>21060</v>
      </c>
      <c r="G15" s="945">
        <v>309.8607528874299</v>
      </c>
      <c r="H15" s="944">
        <v>82931</v>
      </c>
    </row>
    <row r="16" spans="1:8">
      <c r="A16" s="932" t="s">
        <v>17</v>
      </c>
      <c r="B16" s="944">
        <v>81351</v>
      </c>
      <c r="C16" s="944">
        <v>72800</v>
      </c>
      <c r="D16" s="944">
        <v>7557</v>
      </c>
      <c r="E16" s="944">
        <v>841</v>
      </c>
      <c r="F16" s="944">
        <v>14110</v>
      </c>
      <c r="G16" s="945">
        <v>293.70446490105343</v>
      </c>
      <c r="H16" s="944">
        <v>58833</v>
      </c>
    </row>
    <row r="17" spans="1:8">
      <c r="A17" s="932" t="s">
        <v>16</v>
      </c>
      <c r="B17" s="944">
        <v>59465</v>
      </c>
      <c r="C17" s="944">
        <v>52358</v>
      </c>
      <c r="D17" s="944">
        <v>6496</v>
      </c>
      <c r="E17" s="944">
        <v>464</v>
      </c>
      <c r="F17" s="944">
        <v>10062</v>
      </c>
      <c r="G17" s="945">
        <v>291.6021826020945</v>
      </c>
      <c r="H17" s="944">
        <v>61894</v>
      </c>
    </row>
    <row r="18" spans="1:8" ht="11.25" customHeight="1">
      <c r="A18" s="943" t="s">
        <v>15</v>
      </c>
      <c r="B18" s="939">
        <v>242657</v>
      </c>
      <c r="C18" s="939">
        <v>215581</v>
      </c>
      <c r="D18" s="939">
        <v>24152</v>
      </c>
      <c r="E18" s="939">
        <v>2299</v>
      </c>
      <c r="F18" s="939">
        <v>45232</v>
      </c>
      <c r="G18" s="940">
        <v>299.85688811858915</v>
      </c>
      <c r="H18" s="939">
        <v>203658</v>
      </c>
    </row>
    <row r="19" spans="1:8">
      <c r="A19" s="942" t="s">
        <v>14</v>
      </c>
      <c r="B19" s="939">
        <v>803218</v>
      </c>
      <c r="C19" s="939">
        <v>702904</v>
      </c>
      <c r="D19" s="939">
        <v>89797</v>
      </c>
      <c r="E19" s="939">
        <v>6906</v>
      </c>
      <c r="F19" s="939">
        <v>144274</v>
      </c>
      <c r="G19" s="940">
        <v>309.34797059488034</v>
      </c>
      <c r="H19" s="939">
        <v>700618</v>
      </c>
    </row>
    <row r="20" spans="1:8">
      <c r="A20" s="932" t="s">
        <v>13</v>
      </c>
      <c r="B20" s="944">
        <v>170741</v>
      </c>
      <c r="C20" s="944">
        <v>152566</v>
      </c>
      <c r="D20" s="944">
        <v>15904</v>
      </c>
      <c r="E20" s="944">
        <v>1614</v>
      </c>
      <c r="F20" s="944">
        <v>27028</v>
      </c>
      <c r="G20" s="945">
        <v>278.69155085579325</v>
      </c>
      <c r="H20" s="944">
        <v>145775</v>
      </c>
    </row>
    <row r="21" spans="1:8">
      <c r="A21" s="932" t="s">
        <v>12</v>
      </c>
      <c r="B21" s="944">
        <v>86008</v>
      </c>
      <c r="C21" s="944">
        <v>77409</v>
      </c>
      <c r="D21" s="944">
        <v>7616</v>
      </c>
      <c r="E21" s="944">
        <v>857</v>
      </c>
      <c r="F21" s="944">
        <v>13954</v>
      </c>
      <c r="G21" s="945">
        <v>315.46292848261453</v>
      </c>
      <c r="H21" s="944">
        <v>48724</v>
      </c>
    </row>
    <row r="22" spans="1:8">
      <c r="A22" s="932" t="s">
        <v>11</v>
      </c>
      <c r="B22" s="944">
        <v>51035</v>
      </c>
      <c r="C22" s="944">
        <v>43174</v>
      </c>
      <c r="D22" s="944">
        <v>6797</v>
      </c>
      <c r="E22" s="944">
        <v>330</v>
      </c>
      <c r="F22" s="944">
        <v>4494</v>
      </c>
      <c r="G22" s="945">
        <v>264.1948406619025</v>
      </c>
      <c r="H22" s="944">
        <v>36175</v>
      </c>
    </row>
    <row r="23" spans="1:8">
      <c r="A23" s="943" t="s">
        <v>10</v>
      </c>
      <c r="B23" s="939">
        <v>307784</v>
      </c>
      <c r="C23" s="939">
        <v>273149</v>
      </c>
      <c r="D23" s="939">
        <v>30317</v>
      </c>
      <c r="E23" s="939">
        <v>2801</v>
      </c>
      <c r="F23" s="939">
        <v>45476</v>
      </c>
      <c r="G23" s="940">
        <v>285.64959690787504</v>
      </c>
      <c r="H23" s="939">
        <v>230674</v>
      </c>
    </row>
    <row r="24" spans="1:8">
      <c r="A24" s="932" t="s">
        <v>9</v>
      </c>
      <c r="B24" s="944">
        <v>125679</v>
      </c>
      <c r="C24" s="944">
        <v>112964</v>
      </c>
      <c r="D24" s="944">
        <v>11440</v>
      </c>
      <c r="E24" s="944">
        <v>967</v>
      </c>
      <c r="F24" s="944">
        <v>21536</v>
      </c>
      <c r="G24" s="945">
        <v>270.71434088142377</v>
      </c>
      <c r="H24" s="944">
        <v>90728</v>
      </c>
    </row>
    <row r="25" spans="1:8">
      <c r="A25" s="932" t="s">
        <v>8</v>
      </c>
      <c r="B25" s="944">
        <v>93433</v>
      </c>
      <c r="C25" s="944">
        <v>84917</v>
      </c>
      <c r="D25" s="944">
        <v>7304</v>
      </c>
      <c r="E25" s="944">
        <v>610</v>
      </c>
      <c r="F25" s="944">
        <v>13216</v>
      </c>
      <c r="G25" s="945">
        <v>267.15681362725451</v>
      </c>
      <c r="H25" s="944">
        <v>50770</v>
      </c>
    </row>
    <row r="26" spans="1:8">
      <c r="A26" s="932" t="s">
        <v>7</v>
      </c>
      <c r="B26" s="944">
        <v>110878</v>
      </c>
      <c r="C26" s="944">
        <v>100077</v>
      </c>
      <c r="D26" s="944">
        <v>9694</v>
      </c>
      <c r="E26" s="944">
        <v>901</v>
      </c>
      <c r="F26" s="944">
        <v>16162</v>
      </c>
      <c r="G26" s="945">
        <v>222.47985177349926</v>
      </c>
      <c r="H26" s="944">
        <v>56592</v>
      </c>
    </row>
    <row r="27" spans="1:8">
      <c r="A27" s="943" t="s">
        <v>6</v>
      </c>
      <c r="B27" s="939">
        <v>329990</v>
      </c>
      <c r="C27" s="939">
        <v>297958</v>
      </c>
      <c r="D27" s="939">
        <v>28438</v>
      </c>
      <c r="E27" s="939">
        <v>2478</v>
      </c>
      <c r="F27" s="939">
        <v>50914</v>
      </c>
      <c r="G27" s="940">
        <v>251.58452332201685</v>
      </c>
      <c r="H27" s="939">
        <v>198090</v>
      </c>
    </row>
    <row r="28" spans="1:8">
      <c r="A28" s="932" t="s">
        <v>5</v>
      </c>
      <c r="B28" s="944">
        <v>122918</v>
      </c>
      <c r="C28" s="944">
        <v>110080</v>
      </c>
      <c r="D28" s="944">
        <v>11599</v>
      </c>
      <c r="E28" s="944">
        <v>861</v>
      </c>
      <c r="F28" s="944">
        <v>17024</v>
      </c>
      <c r="G28" s="945">
        <v>262.20606696520582</v>
      </c>
      <c r="H28" s="944">
        <v>87085</v>
      </c>
    </row>
    <row r="29" spans="1:8">
      <c r="A29" s="932" t="s">
        <v>4</v>
      </c>
      <c r="B29" s="944">
        <v>77672</v>
      </c>
      <c r="C29" s="944">
        <v>63828</v>
      </c>
      <c r="D29" s="944">
        <v>12440</v>
      </c>
      <c r="E29" s="944">
        <v>685</v>
      </c>
      <c r="F29" s="944">
        <v>5706</v>
      </c>
      <c r="G29" s="945">
        <v>221.36320312645191</v>
      </c>
      <c r="H29" s="944">
        <v>70194</v>
      </c>
    </row>
    <row r="30" spans="1:8">
      <c r="A30" s="932" t="s">
        <v>3</v>
      </c>
      <c r="B30" s="944">
        <v>98127</v>
      </c>
      <c r="C30" s="944">
        <v>86417</v>
      </c>
      <c r="D30" s="944">
        <v>9913</v>
      </c>
      <c r="E30" s="944">
        <v>818</v>
      </c>
      <c r="F30" s="944">
        <v>11984</v>
      </c>
      <c r="G30" s="945">
        <v>259.61064650975271</v>
      </c>
      <c r="H30" s="944">
        <v>95164</v>
      </c>
    </row>
    <row r="31" spans="1:8">
      <c r="A31" s="943" t="s">
        <v>2</v>
      </c>
      <c r="B31" s="939">
        <v>298717</v>
      </c>
      <c r="C31" s="939">
        <v>260325</v>
      </c>
      <c r="D31" s="939">
        <v>33952</v>
      </c>
      <c r="E31" s="939">
        <v>2364</v>
      </c>
      <c r="F31" s="939">
        <v>34714</v>
      </c>
      <c r="G31" s="940">
        <v>249.85350384336977</v>
      </c>
      <c r="H31" s="939">
        <v>252443</v>
      </c>
    </row>
    <row r="32" spans="1:8" ht="11.25" customHeight="1">
      <c r="A32" s="942" t="s">
        <v>1</v>
      </c>
      <c r="B32" s="939">
        <v>936491</v>
      </c>
      <c r="C32" s="939">
        <v>831432</v>
      </c>
      <c r="D32" s="939">
        <v>92707</v>
      </c>
      <c r="E32" s="939">
        <v>7643</v>
      </c>
      <c r="F32" s="939">
        <v>131104</v>
      </c>
      <c r="G32" s="940">
        <v>261.33134698385589</v>
      </c>
      <c r="H32" s="939">
        <v>681207</v>
      </c>
    </row>
    <row r="33" spans="1:8">
      <c r="A33" s="941" t="s">
        <v>0</v>
      </c>
      <c r="B33" s="939">
        <v>2704545</v>
      </c>
      <c r="C33" s="939">
        <v>2364533</v>
      </c>
      <c r="D33" s="939">
        <v>303722</v>
      </c>
      <c r="E33" s="939">
        <v>23418</v>
      </c>
      <c r="F33" s="939">
        <v>576978</v>
      </c>
      <c r="G33" s="940">
        <v>326.66918921404931</v>
      </c>
      <c r="H33" s="939">
        <v>2141388</v>
      </c>
    </row>
  </sheetData>
  <mergeCells count="6">
    <mergeCell ref="G2:G3"/>
    <mergeCell ref="H2:H3"/>
    <mergeCell ref="A2:A3"/>
    <mergeCell ref="B2:B3"/>
    <mergeCell ref="C2:E2"/>
    <mergeCell ref="F2:F3"/>
  </mergeCells>
  <pageMargins left="0.75" right="0.75" top="1" bottom="1" header="0.5" footer="0.5"/>
  <headerFooter alignWithMargins="0"/>
  <legacyDrawing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B9D0D-F927-4C3B-B843-9727E3FFBDC0}">
  <sheetPr codeName="Munka69"/>
  <dimension ref="A1:L32"/>
  <sheetViews>
    <sheetView zoomScaleNormal="100" workbookViewId="0"/>
  </sheetViews>
  <sheetFormatPr defaultRowHeight="12.75"/>
  <cols>
    <col min="1" max="1" width="20.7109375" style="951" customWidth="1"/>
    <col min="2" max="2" width="6.42578125" style="951" customWidth="1"/>
    <col min="3" max="3" width="6" style="951" customWidth="1"/>
    <col min="4" max="4" width="6.5703125" style="951" customWidth="1"/>
    <col min="5" max="5" width="6.7109375" style="951" customWidth="1"/>
    <col min="6" max="6" width="6.5703125" style="951" customWidth="1"/>
    <col min="7" max="7" width="6.28515625" style="951" customWidth="1"/>
    <col min="8" max="9" width="5.5703125" style="951" customWidth="1"/>
    <col min="10" max="10" width="5.42578125" style="951" customWidth="1"/>
    <col min="11" max="11" width="6.7109375" style="951" customWidth="1"/>
    <col min="12" max="12" width="6.28515625" style="951" customWidth="1"/>
    <col min="13" max="16384" width="9.140625" style="951"/>
  </cols>
  <sheetData>
    <row r="1" spans="1:12" ht="31.5" customHeight="1" thickBot="1">
      <c r="A1" s="964" t="s">
        <v>849</v>
      </c>
      <c r="B1" s="963"/>
      <c r="C1" s="963"/>
      <c r="D1" s="963"/>
      <c r="E1" s="963"/>
      <c r="F1" s="963"/>
      <c r="G1" s="963"/>
      <c r="H1" s="963"/>
      <c r="I1" s="963"/>
      <c r="J1" s="963"/>
      <c r="K1" s="963"/>
      <c r="L1" s="962"/>
    </row>
    <row r="2" spans="1:12" s="957" customFormat="1" ht="90" customHeight="1">
      <c r="A2" s="961" t="s">
        <v>848</v>
      </c>
      <c r="B2" s="960" t="s">
        <v>847</v>
      </c>
      <c r="C2" s="960" t="s">
        <v>846</v>
      </c>
      <c r="D2" s="960" t="s">
        <v>845</v>
      </c>
      <c r="E2" s="960" t="s">
        <v>844</v>
      </c>
      <c r="F2" s="960" t="s">
        <v>843</v>
      </c>
      <c r="G2" s="960" t="s">
        <v>842</v>
      </c>
      <c r="H2" s="960" t="s">
        <v>841</v>
      </c>
      <c r="I2" s="960" t="s">
        <v>840</v>
      </c>
      <c r="J2" s="959" t="s">
        <v>839</v>
      </c>
      <c r="K2" s="959" t="s">
        <v>838</v>
      </c>
      <c r="L2" s="958" t="s">
        <v>837</v>
      </c>
    </row>
    <row r="3" spans="1:12">
      <c r="A3" s="921" t="s">
        <v>44</v>
      </c>
      <c r="B3" s="956">
        <v>92.8961238095238</v>
      </c>
      <c r="C3" s="956">
        <v>92.184797883597895</v>
      </c>
      <c r="D3" s="956">
        <v>61.914073015873015</v>
      </c>
      <c r="E3" s="956">
        <v>21.378661375661377</v>
      </c>
      <c r="F3" s="956">
        <v>17.549937566137565</v>
      </c>
      <c r="G3" s="956">
        <v>30.08995343915344</v>
      </c>
      <c r="H3" s="956">
        <v>8.4741132275132269</v>
      </c>
      <c r="I3" s="956">
        <v>88.994621164021169</v>
      </c>
      <c r="J3" s="956">
        <v>87.143479365079372</v>
      </c>
      <c r="K3" s="956">
        <v>15.768921693121692</v>
      </c>
      <c r="L3" s="956">
        <v>7.8568423280423278</v>
      </c>
    </row>
    <row r="4" spans="1:12">
      <c r="A4" s="915" t="s">
        <v>28</v>
      </c>
      <c r="B4" s="956">
        <v>89.408114487249051</v>
      </c>
      <c r="C4" s="956">
        <v>90.447582745523604</v>
      </c>
      <c r="D4" s="956">
        <v>51.335523602821489</v>
      </c>
      <c r="E4" s="956">
        <v>14.989202387411826</v>
      </c>
      <c r="F4" s="956">
        <v>11.159801953336951</v>
      </c>
      <c r="G4" s="956">
        <v>19.060371676614217</v>
      </c>
      <c r="H4" s="956">
        <v>4.9828648941942486</v>
      </c>
      <c r="I4" s="956">
        <v>83.527585458491586</v>
      </c>
      <c r="J4" s="956">
        <v>83.051592512208359</v>
      </c>
      <c r="K4" s="956">
        <v>15.728282691264244</v>
      </c>
      <c r="L4" s="956">
        <v>7.1285160065111226</v>
      </c>
    </row>
    <row r="5" spans="1:12">
      <c r="A5" s="955" t="s">
        <v>27</v>
      </c>
      <c r="B5" s="952">
        <v>91.917378197320332</v>
      </c>
      <c r="C5" s="952">
        <v>91.697330237515231</v>
      </c>
      <c r="D5" s="952">
        <v>58.945701126674791</v>
      </c>
      <c r="E5" s="952">
        <v>19.585760505481119</v>
      </c>
      <c r="F5" s="952">
        <v>15.756846833130329</v>
      </c>
      <c r="G5" s="952">
        <v>26.995020554202188</v>
      </c>
      <c r="H5" s="952">
        <v>7.4944587393422664</v>
      </c>
      <c r="I5" s="952">
        <v>87.460554963459202</v>
      </c>
      <c r="J5" s="952">
        <v>85.995283952496962</v>
      </c>
      <c r="K5" s="952">
        <v>15.757518270401949</v>
      </c>
      <c r="L5" s="952">
        <v>7.6524718331303285</v>
      </c>
    </row>
    <row r="6" spans="1:12">
      <c r="A6" s="915" t="s">
        <v>26</v>
      </c>
      <c r="B6" s="956">
        <v>88.830519379844958</v>
      </c>
      <c r="C6" s="956">
        <v>90.721914728682165</v>
      </c>
      <c r="D6" s="956">
        <v>48.999883720930228</v>
      </c>
      <c r="E6" s="956">
        <v>14.458573643410851</v>
      </c>
      <c r="F6" s="956">
        <v>10.043875968992248</v>
      </c>
      <c r="G6" s="956">
        <v>17.933170542635658</v>
      </c>
      <c r="H6" s="956">
        <v>4.4235968992248065</v>
      </c>
      <c r="I6" s="956">
        <v>82.861883720930237</v>
      </c>
      <c r="J6" s="956">
        <v>82.470403100775187</v>
      </c>
      <c r="K6" s="956">
        <v>15.741317829457364</v>
      </c>
      <c r="L6" s="956">
        <v>7.1497286821705419</v>
      </c>
    </row>
    <row r="7" spans="1:12">
      <c r="A7" s="915" t="s">
        <v>25</v>
      </c>
      <c r="B7" s="956">
        <v>90.623329969727536</v>
      </c>
      <c r="C7" s="956">
        <v>91.852280524722502</v>
      </c>
      <c r="D7" s="956">
        <v>50.88001009081735</v>
      </c>
      <c r="E7" s="956">
        <v>14.577971745711405</v>
      </c>
      <c r="F7" s="956">
        <v>11.643642785065591</v>
      </c>
      <c r="G7" s="956">
        <v>19.616226034308781</v>
      </c>
      <c r="H7" s="956">
        <v>4.7323410696266395</v>
      </c>
      <c r="I7" s="956">
        <v>85.183773965691216</v>
      </c>
      <c r="J7" s="956">
        <v>84.793148335015147</v>
      </c>
      <c r="K7" s="956">
        <v>16.628345105953581</v>
      </c>
      <c r="L7" s="956">
        <v>7.5411301715438954</v>
      </c>
    </row>
    <row r="8" spans="1:12">
      <c r="A8" s="915" t="s">
        <v>24</v>
      </c>
      <c r="B8" s="956">
        <v>89.302485822306238</v>
      </c>
      <c r="C8" s="956">
        <v>91.359593572778834</v>
      </c>
      <c r="D8" s="956">
        <v>50.420973534971644</v>
      </c>
      <c r="E8" s="956">
        <v>14.243846880907373</v>
      </c>
      <c r="F8" s="956">
        <v>9.7435633270321365</v>
      </c>
      <c r="G8" s="956">
        <v>18.022844990548204</v>
      </c>
      <c r="H8" s="956">
        <v>4.5131947069943292</v>
      </c>
      <c r="I8" s="956">
        <v>82.607741020793952</v>
      </c>
      <c r="J8" s="956">
        <v>82.635330812854434</v>
      </c>
      <c r="K8" s="956">
        <v>15.328232514177692</v>
      </c>
      <c r="L8" s="956">
        <v>5.9185916824196587</v>
      </c>
    </row>
    <row r="9" spans="1:12">
      <c r="A9" s="955" t="s">
        <v>23</v>
      </c>
      <c r="B9" s="952">
        <v>89.51216531895777</v>
      </c>
      <c r="C9" s="952">
        <v>91.259457921533397</v>
      </c>
      <c r="D9" s="952">
        <v>50.008185085354896</v>
      </c>
      <c r="E9" s="952">
        <v>14.425971847858641</v>
      </c>
      <c r="F9" s="952">
        <v>10.423522012578616</v>
      </c>
      <c r="G9" s="952">
        <v>18.461108116202453</v>
      </c>
      <c r="H9" s="952">
        <v>4.5436208445642414</v>
      </c>
      <c r="I9" s="952">
        <v>83.470482180293502</v>
      </c>
      <c r="J9" s="952">
        <v>83.212042527702906</v>
      </c>
      <c r="K9" s="952">
        <v>15.873692722371969</v>
      </c>
      <c r="L9" s="952">
        <v>6.8757951482479776</v>
      </c>
    </row>
    <row r="10" spans="1:12">
      <c r="A10" s="915" t="s">
        <v>22</v>
      </c>
      <c r="B10" s="956">
        <v>88.506262295081967</v>
      </c>
      <c r="C10" s="956">
        <v>90.346478688524584</v>
      </c>
      <c r="D10" s="956">
        <v>50.26480655737705</v>
      </c>
      <c r="E10" s="956">
        <v>13.566262295081968</v>
      </c>
      <c r="F10" s="956">
        <v>11.374531147540983</v>
      </c>
      <c r="G10" s="956">
        <v>18.647639344262295</v>
      </c>
      <c r="H10" s="956">
        <v>4.3427540983606558</v>
      </c>
      <c r="I10" s="956">
        <v>82.763324590163933</v>
      </c>
      <c r="J10" s="956">
        <v>82.570918032786892</v>
      </c>
      <c r="K10" s="956">
        <v>16.296019672131145</v>
      </c>
      <c r="L10" s="956">
        <v>6.9901573770491803</v>
      </c>
    </row>
    <row r="11" spans="1:12">
      <c r="A11" s="915" t="s">
        <v>21</v>
      </c>
      <c r="B11" s="956">
        <v>89.118227040816336</v>
      </c>
      <c r="C11" s="956">
        <v>90.023545918367347</v>
      </c>
      <c r="D11" s="956">
        <v>51.642499999999998</v>
      </c>
      <c r="E11" s="956">
        <v>14.365727040816328</v>
      </c>
      <c r="F11" s="956">
        <v>10.667168367346939</v>
      </c>
      <c r="G11" s="956">
        <v>18.970497448979593</v>
      </c>
      <c r="H11" s="956">
        <v>4.4088010204081627</v>
      </c>
      <c r="I11" s="956">
        <v>83.402423469387756</v>
      </c>
      <c r="J11" s="956">
        <v>82.667563775510203</v>
      </c>
      <c r="K11" s="956">
        <v>17.070306122448979</v>
      </c>
      <c r="L11" s="956">
        <v>6.7743367346938772</v>
      </c>
    </row>
    <row r="12" spans="1:12">
      <c r="A12" s="915" t="s">
        <v>20</v>
      </c>
      <c r="B12" s="956">
        <v>89.214513574660643</v>
      </c>
      <c r="C12" s="956">
        <v>90.72806561085973</v>
      </c>
      <c r="D12" s="956">
        <v>48.664638009049774</v>
      </c>
      <c r="E12" s="956">
        <v>13.202058823529411</v>
      </c>
      <c r="F12" s="956">
        <v>10.894604072398192</v>
      </c>
      <c r="G12" s="956">
        <v>16.548902714932129</v>
      </c>
      <c r="H12" s="956">
        <v>4.0478167420814479</v>
      </c>
      <c r="I12" s="956">
        <v>83.116289592760182</v>
      </c>
      <c r="J12" s="956">
        <v>82.519196832579183</v>
      </c>
      <c r="K12" s="956">
        <v>16.358382352941177</v>
      </c>
      <c r="L12" s="956">
        <v>6.3852601809954752</v>
      </c>
    </row>
    <row r="13" spans="1:12">
      <c r="A13" s="955" t="s">
        <v>19</v>
      </c>
      <c r="B13" s="952">
        <v>88.852605699968692</v>
      </c>
      <c r="C13" s="952">
        <v>90.372831193235214</v>
      </c>
      <c r="D13" s="952">
        <v>50.160065768869408</v>
      </c>
      <c r="E13" s="952">
        <v>13.661728781709993</v>
      </c>
      <c r="F13" s="952">
        <v>11.067976824303162</v>
      </c>
      <c r="G13" s="952">
        <v>18.145865956780458</v>
      </c>
      <c r="H13" s="952">
        <v>4.2773160037582212</v>
      </c>
      <c r="I13" s="952">
        <v>83.017967428750396</v>
      </c>
      <c r="J13" s="952">
        <v>82.580328844347022</v>
      </c>
      <c r="K13" s="952">
        <v>16.503401190103354</v>
      </c>
      <c r="L13" s="952">
        <v>6.7696962104603822</v>
      </c>
    </row>
    <row r="14" spans="1:12">
      <c r="A14" s="915" t="s">
        <v>18</v>
      </c>
      <c r="B14" s="956">
        <v>90.458171846435093</v>
      </c>
      <c r="C14" s="956">
        <v>91.391343692870194</v>
      </c>
      <c r="D14" s="956">
        <v>49.808290676416817</v>
      </c>
      <c r="E14" s="956">
        <v>13.732632541133457</v>
      </c>
      <c r="F14" s="956">
        <v>10.129414990859232</v>
      </c>
      <c r="G14" s="956">
        <v>17.773135283363803</v>
      </c>
      <c r="H14" s="956">
        <v>3.9567641681901278</v>
      </c>
      <c r="I14" s="956">
        <v>83.905786106032906</v>
      </c>
      <c r="J14" s="956">
        <v>83.425219378427798</v>
      </c>
      <c r="K14" s="956">
        <v>16.092266910420474</v>
      </c>
      <c r="L14" s="956">
        <v>6.2100365630712968</v>
      </c>
    </row>
    <row r="15" spans="1:12">
      <c r="A15" s="915" t="s">
        <v>17</v>
      </c>
      <c r="B15" s="956">
        <v>89.026773794808406</v>
      </c>
      <c r="C15" s="956">
        <v>90.158899876390606</v>
      </c>
      <c r="D15" s="956">
        <v>47.046304079110016</v>
      </c>
      <c r="E15" s="956">
        <v>13.165859085290482</v>
      </c>
      <c r="F15" s="956">
        <v>9.7271817058096417</v>
      </c>
      <c r="G15" s="956">
        <v>16.551421508034611</v>
      </c>
      <c r="H15" s="956">
        <v>3.8474536464771321</v>
      </c>
      <c r="I15" s="956">
        <v>82.461644004944361</v>
      </c>
      <c r="J15" s="956">
        <v>81.851310259579719</v>
      </c>
      <c r="K15" s="956">
        <v>16.260902348578494</v>
      </c>
      <c r="L15" s="956">
        <v>5.8936093943139669</v>
      </c>
    </row>
    <row r="16" spans="1:12">
      <c r="A16" s="915" t="s">
        <v>16</v>
      </c>
      <c r="B16" s="956">
        <v>90.669125766871161</v>
      </c>
      <c r="C16" s="956">
        <v>91.513957055214732</v>
      </c>
      <c r="D16" s="956">
        <v>46.670904907975462</v>
      </c>
      <c r="E16" s="956">
        <v>12.439125766871165</v>
      </c>
      <c r="F16" s="956">
        <v>9.8348312883435565</v>
      </c>
      <c r="G16" s="956">
        <v>16.112960122699384</v>
      </c>
      <c r="H16" s="956">
        <v>3.454953987730061</v>
      </c>
      <c r="I16" s="956">
        <v>83.870260736196329</v>
      </c>
      <c r="J16" s="956">
        <v>83.275383435582825</v>
      </c>
      <c r="K16" s="956">
        <v>15.306993865030675</v>
      </c>
      <c r="L16" s="956">
        <v>6.3805061349693259</v>
      </c>
    </row>
    <row r="17" spans="1:12">
      <c r="A17" s="955" t="s">
        <v>15</v>
      </c>
      <c r="B17" s="952">
        <v>90.058774951076316</v>
      </c>
      <c r="C17" s="952">
        <v>91.03239921722114</v>
      </c>
      <c r="D17" s="952">
        <v>48.133135029354207</v>
      </c>
      <c r="E17" s="952">
        <v>13.22308806262231</v>
      </c>
      <c r="F17" s="952">
        <v>9.92688062622309</v>
      </c>
      <c r="G17" s="952">
        <v>16.962645792563602</v>
      </c>
      <c r="H17" s="952">
        <v>3.7940978473581217</v>
      </c>
      <c r="I17" s="952">
        <v>83.439455968688847</v>
      </c>
      <c r="J17" s="952">
        <v>82.888630136986308</v>
      </c>
      <c r="K17" s="952">
        <v>15.945272015655579</v>
      </c>
      <c r="L17" s="952">
        <v>6.1533463796477488</v>
      </c>
    </row>
    <row r="18" spans="1:12">
      <c r="A18" s="954" t="s">
        <v>14</v>
      </c>
      <c r="B18" s="952">
        <v>89.434099262682963</v>
      </c>
      <c r="C18" s="952">
        <v>90.884071750852883</v>
      </c>
      <c r="D18" s="952">
        <v>49.534343567734126</v>
      </c>
      <c r="E18" s="952">
        <v>13.819215362605918</v>
      </c>
      <c r="F18" s="952">
        <v>10.510330141961044</v>
      </c>
      <c r="G18" s="952">
        <v>17.929013976009685</v>
      </c>
      <c r="H18" s="952">
        <v>4.2393022999889958</v>
      </c>
      <c r="I18" s="952">
        <v>83.302753383955093</v>
      </c>
      <c r="J18" s="952">
        <v>82.899136128535261</v>
      </c>
      <c r="K18" s="952">
        <v>16.115086387146469</v>
      </c>
      <c r="L18" s="952">
        <v>6.6353824144382081</v>
      </c>
    </row>
    <row r="19" spans="1:12">
      <c r="A19" s="915" t="s">
        <v>13</v>
      </c>
      <c r="B19" s="956">
        <v>90.556575978765764</v>
      </c>
      <c r="C19" s="956">
        <v>91.382315859323157</v>
      </c>
      <c r="D19" s="956">
        <v>49.989382879893832</v>
      </c>
      <c r="E19" s="956">
        <v>12.732183145321832</v>
      </c>
      <c r="F19" s="956">
        <v>10.254359654943595</v>
      </c>
      <c r="G19" s="956">
        <v>18.372634372926345</v>
      </c>
      <c r="H19" s="956">
        <v>4.3002057067020569</v>
      </c>
      <c r="I19" s="956">
        <v>84.120968812209682</v>
      </c>
      <c r="J19" s="956">
        <v>83.543802256138036</v>
      </c>
      <c r="K19" s="956">
        <v>15.46981420039814</v>
      </c>
      <c r="L19" s="956">
        <v>6.9193497013934975</v>
      </c>
    </row>
    <row r="20" spans="1:12">
      <c r="A20" s="915" t="s">
        <v>12</v>
      </c>
      <c r="B20" s="956">
        <v>89.022965779467683</v>
      </c>
      <c r="C20" s="956">
        <v>90.372572877059568</v>
      </c>
      <c r="D20" s="956">
        <v>49.411064638783273</v>
      </c>
      <c r="E20" s="956">
        <v>13.631634980988593</v>
      </c>
      <c r="F20" s="956">
        <v>11.715006337135614</v>
      </c>
      <c r="G20" s="956">
        <v>18.695754119138151</v>
      </c>
      <c r="H20" s="956">
        <v>3.7323320659062103</v>
      </c>
      <c r="I20" s="956">
        <v>83.728795944233198</v>
      </c>
      <c r="J20" s="956">
        <v>82.798669201520909</v>
      </c>
      <c r="K20" s="956">
        <v>16.954157160963245</v>
      </c>
      <c r="L20" s="956">
        <v>7.0889226869455007</v>
      </c>
    </row>
    <row r="21" spans="1:12">
      <c r="A21" s="915" t="s">
        <v>11</v>
      </c>
      <c r="B21" s="956">
        <v>90.838522427440637</v>
      </c>
      <c r="C21" s="956">
        <v>91.668153034300786</v>
      </c>
      <c r="D21" s="956">
        <v>48.975857519788924</v>
      </c>
      <c r="E21" s="956">
        <v>15.330844327176782</v>
      </c>
      <c r="F21" s="956">
        <v>9.5412137203166232</v>
      </c>
      <c r="G21" s="956">
        <v>18.04939313984169</v>
      </c>
      <c r="H21" s="956">
        <v>4.4498416886543533</v>
      </c>
      <c r="I21" s="956">
        <v>85.503403693931403</v>
      </c>
      <c r="J21" s="956">
        <v>85.00221635883905</v>
      </c>
      <c r="K21" s="956">
        <v>15.507994722955146</v>
      </c>
      <c r="L21" s="956">
        <v>6.0423746701846968</v>
      </c>
    </row>
    <row r="22" spans="1:12">
      <c r="A22" s="955" t="s">
        <v>10</v>
      </c>
      <c r="B22" s="952">
        <v>90.144179439252355</v>
      </c>
      <c r="C22" s="952">
        <v>91.12498691588786</v>
      </c>
      <c r="D22" s="952">
        <v>49.675207476635514</v>
      </c>
      <c r="E22" s="952">
        <v>13.365663551401868</v>
      </c>
      <c r="F22" s="952">
        <v>10.584142056074764</v>
      </c>
      <c r="G22" s="952">
        <v>18.422142056074765</v>
      </c>
      <c r="H22" s="952">
        <v>4.1539102803738315</v>
      </c>
      <c r="I22" s="952">
        <v>84.201162616822415</v>
      </c>
      <c r="J22" s="952">
        <v>83.530654205607476</v>
      </c>
      <c r="K22" s="952">
        <v>15.913035514018695</v>
      </c>
      <c r="L22" s="952">
        <v>6.8451140186915893</v>
      </c>
    </row>
    <row r="23" spans="1:12">
      <c r="A23" s="915" t="s">
        <v>156</v>
      </c>
      <c r="B23" s="956">
        <v>90.181272365805171</v>
      </c>
      <c r="C23" s="956">
        <v>91.315354539430089</v>
      </c>
      <c r="D23" s="956">
        <v>51.284280980781979</v>
      </c>
      <c r="E23" s="956">
        <v>13.692292909211398</v>
      </c>
      <c r="F23" s="956">
        <v>10.814983432736913</v>
      </c>
      <c r="G23" s="956">
        <v>18.951285619615639</v>
      </c>
      <c r="H23" s="956">
        <v>3.8981179589131871</v>
      </c>
      <c r="I23" s="956">
        <v>83.598243870112654</v>
      </c>
      <c r="J23" s="956">
        <v>83.118237243207432</v>
      </c>
      <c r="K23" s="956">
        <v>16.604049039098744</v>
      </c>
      <c r="L23" s="956">
        <v>7.4843074884029148</v>
      </c>
    </row>
    <row r="24" spans="1:12">
      <c r="A24" s="915" t="s">
        <v>8</v>
      </c>
      <c r="B24" s="956">
        <v>90.03358771060455</v>
      </c>
      <c r="C24" s="956">
        <v>91.116025768087212</v>
      </c>
      <c r="D24" s="956">
        <v>48.891278493557977</v>
      </c>
      <c r="E24" s="956">
        <v>12.931962338949454</v>
      </c>
      <c r="F24" s="956">
        <v>9.7228939544103063</v>
      </c>
      <c r="G24" s="956">
        <v>17.098255698711597</v>
      </c>
      <c r="H24" s="956">
        <v>4.2475421209117936</v>
      </c>
      <c r="I24" s="956">
        <v>83.610564915758161</v>
      </c>
      <c r="J24" s="956">
        <v>83.253805748265606</v>
      </c>
      <c r="K24" s="956">
        <v>15.527958374628344</v>
      </c>
      <c r="L24" s="956">
        <v>7.0235282457879089</v>
      </c>
    </row>
    <row r="25" spans="1:12">
      <c r="A25" s="915" t="s">
        <v>7</v>
      </c>
      <c r="B25" s="956">
        <v>89.842070376432076</v>
      </c>
      <c r="C25" s="956">
        <v>91.443068739770865</v>
      </c>
      <c r="D25" s="956">
        <v>48.402103109656302</v>
      </c>
      <c r="E25" s="956">
        <v>13.700008183306057</v>
      </c>
      <c r="F25" s="956">
        <v>9.8325450081833061</v>
      </c>
      <c r="G25" s="956">
        <v>17.922978723404256</v>
      </c>
      <c r="H25" s="956">
        <v>4.0962193126022912</v>
      </c>
      <c r="I25" s="956">
        <v>83.204803600654671</v>
      </c>
      <c r="J25" s="956">
        <v>82.832995090016368</v>
      </c>
      <c r="K25" s="956">
        <v>16.213232405891979</v>
      </c>
      <c r="L25" s="956">
        <v>6.6751145662847788</v>
      </c>
    </row>
    <row r="26" spans="1:12">
      <c r="A26" s="955" t="s">
        <v>6</v>
      </c>
      <c r="B26" s="952">
        <v>90.03059893048129</v>
      </c>
      <c r="C26" s="952">
        <v>91.303307486631013</v>
      </c>
      <c r="D26" s="952">
        <v>49.69696524064171</v>
      </c>
      <c r="E26" s="952">
        <v>13.489687165775399</v>
      </c>
      <c r="F26" s="952">
        <v>10.199352941176471</v>
      </c>
      <c r="G26" s="952">
        <v>18.115377005347597</v>
      </c>
      <c r="H26" s="952">
        <v>4.0571149732620322</v>
      </c>
      <c r="I26" s="952">
        <v>83.473016042780756</v>
      </c>
      <c r="J26" s="952">
        <v>83.061612299465239</v>
      </c>
      <c r="K26" s="952">
        <v>16.186040106951872</v>
      </c>
      <c r="L26" s="952">
        <v>7.095601604278075</v>
      </c>
    </row>
    <row r="27" spans="1:12">
      <c r="A27" s="915" t="s">
        <v>5</v>
      </c>
      <c r="B27" s="956">
        <v>89.169118505545825</v>
      </c>
      <c r="C27" s="956">
        <v>90.827413893753643</v>
      </c>
      <c r="D27" s="956">
        <v>48.888756567425567</v>
      </c>
      <c r="E27" s="956">
        <v>13.623018096906014</v>
      </c>
      <c r="F27" s="956">
        <v>10.416602451838878</v>
      </c>
      <c r="G27" s="956">
        <v>17.4171920607122</v>
      </c>
      <c r="H27" s="956">
        <v>4.4592294220665494</v>
      </c>
      <c r="I27" s="956">
        <v>82.656830122591941</v>
      </c>
      <c r="J27" s="956">
        <v>81.988242848803267</v>
      </c>
      <c r="K27" s="956">
        <v>17.143006421482777</v>
      </c>
      <c r="L27" s="956">
        <v>6.921803852889667</v>
      </c>
    </row>
    <row r="28" spans="1:12">
      <c r="A28" s="915" t="s">
        <v>4</v>
      </c>
      <c r="B28" s="956">
        <v>89.092672332389043</v>
      </c>
      <c r="C28" s="956">
        <v>90.97479697828139</v>
      </c>
      <c r="D28" s="956">
        <v>45.769367327667617</v>
      </c>
      <c r="E28" s="956">
        <v>12.770613786591126</v>
      </c>
      <c r="F28" s="956">
        <v>9.3852880075542959</v>
      </c>
      <c r="G28" s="956">
        <v>15.274438149197355</v>
      </c>
      <c r="H28" s="956">
        <v>3.1789329556185084</v>
      </c>
      <c r="I28" s="956">
        <v>82.118536355051944</v>
      </c>
      <c r="J28" s="956">
        <v>81.268196411709155</v>
      </c>
      <c r="K28" s="956">
        <v>16.757063267233239</v>
      </c>
      <c r="L28" s="956">
        <v>6.3267044381491973</v>
      </c>
    </row>
    <row r="29" spans="1:12">
      <c r="A29" s="915" t="s">
        <v>3</v>
      </c>
      <c r="B29" s="956">
        <v>88.576529182879369</v>
      </c>
      <c r="C29" s="956">
        <v>90.93870817120623</v>
      </c>
      <c r="D29" s="956">
        <v>50.528645914396883</v>
      </c>
      <c r="E29" s="956">
        <v>13.921704280155641</v>
      </c>
      <c r="F29" s="956">
        <v>9.8513929961089506</v>
      </c>
      <c r="G29" s="956">
        <v>17.879377431906615</v>
      </c>
      <c r="H29" s="956">
        <v>4.6383657587548637</v>
      </c>
      <c r="I29" s="956">
        <v>82.371330739299623</v>
      </c>
      <c r="J29" s="956">
        <v>81.729642023346287</v>
      </c>
      <c r="K29" s="956">
        <v>15.726077821011671</v>
      </c>
      <c r="L29" s="956">
        <v>7.3193151750972767</v>
      </c>
    </row>
    <row r="30" spans="1:12">
      <c r="A30" s="955" t="s">
        <v>2</v>
      </c>
      <c r="B30" s="952">
        <v>88.961469065812167</v>
      </c>
      <c r="C30" s="952">
        <v>90.901136307616454</v>
      </c>
      <c r="D30" s="952">
        <v>48.593914222331776</v>
      </c>
      <c r="E30" s="952">
        <v>13.495119546462906</v>
      </c>
      <c r="F30" s="952">
        <v>9.9683756470298235</v>
      </c>
      <c r="G30" s="952">
        <v>17.004259304905105</v>
      </c>
      <c r="H30" s="952">
        <v>4.1817722455016026</v>
      </c>
      <c r="I30" s="952">
        <v>82.425891052501839</v>
      </c>
      <c r="J30" s="952">
        <v>81.718380576780874</v>
      </c>
      <c r="K30" s="952">
        <v>16.593470544737489</v>
      </c>
      <c r="L30" s="952">
        <v>6.8923712102538826</v>
      </c>
    </row>
    <row r="31" spans="1:12">
      <c r="A31" s="954" t="s">
        <v>821</v>
      </c>
      <c r="B31" s="952">
        <v>89.645416348357543</v>
      </c>
      <c r="C31" s="952">
        <v>91.101949961802902</v>
      </c>
      <c r="D31" s="952">
        <v>49.264069900687545</v>
      </c>
      <c r="E31" s="952">
        <v>13.460110771581361</v>
      </c>
      <c r="F31" s="952">
        <v>10.208160809778457</v>
      </c>
      <c r="G31" s="952">
        <v>17.763275401069521</v>
      </c>
      <c r="H31" s="952">
        <v>4.130134644766998</v>
      </c>
      <c r="I31" s="952">
        <v>83.253345110771576</v>
      </c>
      <c r="J31" s="952">
        <v>82.661038961038955</v>
      </c>
      <c r="K31" s="952">
        <v>16.274147249809015</v>
      </c>
      <c r="L31" s="952">
        <v>6.952881970970207</v>
      </c>
    </row>
    <row r="32" spans="1:12">
      <c r="A32" s="953" t="s">
        <v>0</v>
      </c>
      <c r="B32" s="952">
        <v>90.499499617678552</v>
      </c>
      <c r="C32" s="952">
        <v>91.28060284447163</v>
      </c>
      <c r="D32" s="952">
        <v>53.229015139929658</v>
      </c>
      <c r="E32" s="952">
        <v>16.021044196360297</v>
      </c>
      <c r="F32" s="952">
        <v>12.521461079675792</v>
      </c>
      <c r="G32" s="952">
        <v>21.518414436458176</v>
      </c>
      <c r="H32" s="952">
        <v>5.5121737268695519</v>
      </c>
      <c r="I32" s="952">
        <v>84.957424682673206</v>
      </c>
      <c r="J32" s="952">
        <v>84.066826731916194</v>
      </c>
      <c r="K32" s="952">
        <v>16.022371004740783</v>
      </c>
      <c r="L32" s="952">
        <v>7.1457155528368261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C6245-2A48-46C7-9284-4878839F5B2B}">
  <sheetPr codeName="Munka6"/>
  <dimension ref="A1:G33"/>
  <sheetViews>
    <sheetView zoomScaleNormal="100" workbookViewId="0"/>
  </sheetViews>
  <sheetFormatPr defaultRowHeight="11.25"/>
  <cols>
    <col min="1" max="1" width="21.85546875" style="1" customWidth="1"/>
    <col min="2" max="3" width="10.85546875" style="1" customWidth="1"/>
    <col min="4" max="4" width="13.140625" style="1" customWidth="1"/>
    <col min="5" max="7" width="10.85546875" style="1" customWidth="1"/>
    <col min="8" max="16384" width="9.140625" style="1"/>
  </cols>
  <sheetData>
    <row r="1" spans="1:7" s="83" customFormat="1" ht="12" thickBot="1">
      <c r="A1" s="85" t="s">
        <v>77</v>
      </c>
    </row>
    <row r="2" spans="1:7" s="97" customFormat="1" ht="33.75" customHeight="1">
      <c r="A2" s="1005" t="s">
        <v>37</v>
      </c>
      <c r="B2" s="1008" t="s">
        <v>76</v>
      </c>
      <c r="C2" s="1005"/>
      <c r="D2" s="983" t="s">
        <v>75</v>
      </c>
      <c r="E2" s="983" t="s">
        <v>74</v>
      </c>
      <c r="F2" s="988" t="s">
        <v>73</v>
      </c>
      <c r="G2" s="1006"/>
    </row>
    <row r="3" spans="1:7" s="37" customFormat="1" ht="33.75">
      <c r="A3" s="991"/>
      <c r="B3" s="82" t="s">
        <v>72</v>
      </c>
      <c r="C3" s="81" t="s">
        <v>71</v>
      </c>
      <c r="D3" s="1012"/>
      <c r="E3" s="1012"/>
      <c r="F3" s="81" t="s">
        <v>70</v>
      </c>
      <c r="G3" s="82" t="s">
        <v>69</v>
      </c>
    </row>
    <row r="4" spans="1:7">
      <c r="A4" s="96" t="s">
        <v>44</v>
      </c>
      <c r="B4" s="94">
        <v>98.7</v>
      </c>
      <c r="C4" s="94">
        <v>97.8</v>
      </c>
      <c r="D4" s="95">
        <v>1082</v>
      </c>
      <c r="E4" s="94">
        <v>4.9000000000000004</v>
      </c>
      <c r="F4" s="94">
        <v>79.7</v>
      </c>
      <c r="G4" s="94">
        <v>190.8</v>
      </c>
    </row>
    <row r="5" spans="1:7">
      <c r="A5" s="93" t="s">
        <v>28</v>
      </c>
      <c r="B5" s="91">
        <v>93.1</v>
      </c>
      <c r="C5" s="91">
        <v>63.2</v>
      </c>
      <c r="D5" s="92">
        <v>689</v>
      </c>
      <c r="E5" s="91">
        <v>3.2</v>
      </c>
      <c r="F5" s="91">
        <v>133.9</v>
      </c>
      <c r="G5" s="91">
        <v>202</v>
      </c>
    </row>
    <row r="6" spans="1:7" s="72" customFormat="1">
      <c r="A6" s="89" t="s">
        <v>27</v>
      </c>
      <c r="B6" s="86">
        <v>96.8</v>
      </c>
      <c r="C6" s="86">
        <v>86.3</v>
      </c>
      <c r="D6" s="87">
        <v>830</v>
      </c>
      <c r="E6" s="86">
        <v>4.2</v>
      </c>
      <c r="F6" s="86">
        <v>98</v>
      </c>
      <c r="G6" s="86">
        <v>195.2</v>
      </c>
    </row>
    <row r="7" spans="1:7">
      <c r="A7" s="93" t="s">
        <v>26</v>
      </c>
      <c r="B7" s="91">
        <v>96.4</v>
      </c>
      <c r="C7" s="91">
        <v>67.8</v>
      </c>
      <c r="D7" s="92">
        <v>635</v>
      </c>
      <c r="E7" s="91">
        <v>3</v>
      </c>
      <c r="F7" s="91">
        <v>95.7</v>
      </c>
      <c r="G7" s="91">
        <v>176.8</v>
      </c>
    </row>
    <row r="8" spans="1:7">
      <c r="A8" s="93" t="s">
        <v>25</v>
      </c>
      <c r="B8" s="91">
        <v>94.7</v>
      </c>
      <c r="C8" s="91">
        <v>79.7</v>
      </c>
      <c r="D8" s="92">
        <v>772</v>
      </c>
      <c r="E8" s="91">
        <v>2.2999999999999998</v>
      </c>
      <c r="F8" s="91">
        <v>146.30000000000001</v>
      </c>
      <c r="G8" s="91">
        <v>193.7</v>
      </c>
    </row>
    <row r="9" spans="1:7">
      <c r="A9" s="93" t="s">
        <v>24</v>
      </c>
      <c r="B9" s="91">
        <v>98.3</v>
      </c>
      <c r="C9" s="91">
        <v>79.400000000000006</v>
      </c>
      <c r="D9" s="92">
        <v>613</v>
      </c>
      <c r="E9" s="91">
        <v>2.9</v>
      </c>
      <c r="F9" s="91">
        <v>88</v>
      </c>
      <c r="G9" s="91">
        <v>168.1</v>
      </c>
    </row>
    <row r="10" spans="1:7" s="72" customFormat="1">
      <c r="A10" s="90" t="s">
        <v>23</v>
      </c>
      <c r="B10" s="86">
        <v>96.6</v>
      </c>
      <c r="C10" s="86">
        <v>75</v>
      </c>
      <c r="D10" s="87">
        <v>657</v>
      </c>
      <c r="E10" s="86">
        <v>2.8</v>
      </c>
      <c r="F10" s="86">
        <v>102.8</v>
      </c>
      <c r="G10" s="86">
        <v>178.3</v>
      </c>
    </row>
    <row r="11" spans="1:7">
      <c r="A11" s="93" t="s">
        <v>22</v>
      </c>
      <c r="B11" s="91">
        <v>98.3</v>
      </c>
      <c r="C11" s="91">
        <v>83.3</v>
      </c>
      <c r="D11" s="92">
        <v>862</v>
      </c>
      <c r="E11" s="91">
        <v>2.9</v>
      </c>
      <c r="F11" s="91">
        <v>101.7</v>
      </c>
      <c r="G11" s="91">
        <v>195.7</v>
      </c>
    </row>
    <row r="12" spans="1:7">
      <c r="A12" s="93" t="s">
        <v>21</v>
      </c>
      <c r="B12" s="91">
        <v>96.9</v>
      </c>
      <c r="C12" s="91">
        <v>66.8</v>
      </c>
      <c r="D12" s="92">
        <v>556</v>
      </c>
      <c r="E12" s="91">
        <v>2.8</v>
      </c>
      <c r="F12" s="91">
        <v>97</v>
      </c>
      <c r="G12" s="91">
        <v>182.8</v>
      </c>
    </row>
    <row r="13" spans="1:7">
      <c r="A13" s="93" t="s">
        <v>20</v>
      </c>
      <c r="B13" s="91">
        <v>95.5</v>
      </c>
      <c r="C13" s="91">
        <v>66.2</v>
      </c>
      <c r="D13" s="92">
        <v>641</v>
      </c>
      <c r="E13" s="91">
        <v>2.9</v>
      </c>
      <c r="F13" s="91">
        <v>72.599999999999994</v>
      </c>
      <c r="G13" s="91">
        <v>139.80000000000001</v>
      </c>
    </row>
    <row r="14" spans="1:7" s="72" customFormat="1">
      <c r="A14" s="90" t="s">
        <v>19</v>
      </c>
      <c r="B14" s="86">
        <v>97.1</v>
      </c>
      <c r="C14" s="86">
        <v>73.8</v>
      </c>
      <c r="D14" s="87">
        <v>706</v>
      </c>
      <c r="E14" s="86">
        <v>2.9</v>
      </c>
      <c r="F14" s="86">
        <v>91.2</v>
      </c>
      <c r="G14" s="86">
        <v>174.1</v>
      </c>
    </row>
    <row r="15" spans="1:7">
      <c r="A15" s="93" t="s">
        <v>18</v>
      </c>
      <c r="B15" s="91">
        <v>97.9</v>
      </c>
      <c r="C15" s="91">
        <v>72.3</v>
      </c>
      <c r="D15" s="92">
        <v>399</v>
      </c>
      <c r="E15" s="91">
        <v>2.4</v>
      </c>
      <c r="F15" s="91">
        <v>97.7</v>
      </c>
      <c r="G15" s="91">
        <v>176.3</v>
      </c>
    </row>
    <row r="16" spans="1:7">
      <c r="A16" s="93" t="s">
        <v>17</v>
      </c>
      <c r="B16" s="91">
        <v>96</v>
      </c>
      <c r="C16" s="91">
        <v>60.6</v>
      </c>
      <c r="D16" s="92">
        <v>476</v>
      </c>
      <c r="E16" s="91">
        <v>2.8</v>
      </c>
      <c r="F16" s="91">
        <v>77.599999999999994</v>
      </c>
      <c r="G16" s="91">
        <v>158.30000000000001</v>
      </c>
    </row>
    <row r="17" spans="1:7">
      <c r="A17" s="93" t="s">
        <v>16</v>
      </c>
      <c r="B17" s="91">
        <v>94.7</v>
      </c>
      <c r="C17" s="91">
        <v>57.9</v>
      </c>
      <c r="D17" s="92">
        <v>558</v>
      </c>
      <c r="E17" s="91">
        <v>2.6</v>
      </c>
      <c r="F17" s="91">
        <v>106.7</v>
      </c>
      <c r="G17" s="91">
        <v>212.5</v>
      </c>
    </row>
    <row r="18" spans="1:7" s="72" customFormat="1">
      <c r="A18" s="90" t="s">
        <v>15</v>
      </c>
      <c r="B18" s="86">
        <v>96.5</v>
      </c>
      <c r="C18" s="86">
        <v>64.7</v>
      </c>
      <c r="D18" s="87">
        <v>464</v>
      </c>
      <c r="E18" s="86">
        <v>2.6</v>
      </c>
      <c r="F18" s="86">
        <v>91.4</v>
      </c>
      <c r="G18" s="86">
        <v>177.7</v>
      </c>
    </row>
    <row r="19" spans="1:7" s="72" customFormat="1">
      <c r="A19" s="89" t="s">
        <v>14</v>
      </c>
      <c r="B19" s="86">
        <v>96.7</v>
      </c>
      <c r="C19" s="86">
        <v>71.3</v>
      </c>
      <c r="D19" s="87">
        <v>603</v>
      </c>
      <c r="E19" s="86">
        <v>2.8</v>
      </c>
      <c r="F19" s="86">
        <v>95.4</v>
      </c>
      <c r="G19" s="86">
        <v>176.8</v>
      </c>
    </row>
    <row r="20" spans="1:7">
      <c r="A20" s="93" t="s">
        <v>13</v>
      </c>
      <c r="B20" s="91">
        <v>88.2</v>
      </c>
      <c r="C20" s="91">
        <v>63.1</v>
      </c>
      <c r="D20" s="92">
        <v>645</v>
      </c>
      <c r="E20" s="91">
        <v>2.1</v>
      </c>
      <c r="F20" s="91">
        <v>94.6</v>
      </c>
      <c r="G20" s="91">
        <v>154.9</v>
      </c>
    </row>
    <row r="21" spans="1:7">
      <c r="A21" s="93" t="s">
        <v>12</v>
      </c>
      <c r="B21" s="91">
        <v>93.1</v>
      </c>
      <c r="C21" s="91">
        <v>57.9</v>
      </c>
      <c r="D21" s="92">
        <v>582</v>
      </c>
      <c r="E21" s="91">
        <v>2.6</v>
      </c>
      <c r="F21" s="91">
        <v>102.8</v>
      </c>
      <c r="G21" s="91">
        <v>179.1</v>
      </c>
    </row>
    <row r="22" spans="1:7">
      <c r="A22" s="93" t="s">
        <v>11</v>
      </c>
      <c r="B22" s="91">
        <v>89.1</v>
      </c>
      <c r="C22" s="91">
        <v>62.5</v>
      </c>
      <c r="D22" s="92">
        <v>540</v>
      </c>
      <c r="E22" s="91">
        <v>1.8</v>
      </c>
      <c r="F22" s="91">
        <v>110.5</v>
      </c>
      <c r="G22" s="91">
        <v>181</v>
      </c>
    </row>
    <row r="23" spans="1:7" s="72" customFormat="1">
      <c r="A23" s="90" t="s">
        <v>10</v>
      </c>
      <c r="B23" s="86">
        <v>89.7</v>
      </c>
      <c r="C23" s="86">
        <v>61.7</v>
      </c>
      <c r="D23" s="87">
        <v>606</v>
      </c>
      <c r="E23" s="86">
        <v>2.2000000000000002</v>
      </c>
      <c r="F23" s="86">
        <v>99.4</v>
      </c>
      <c r="G23" s="86">
        <v>167.9</v>
      </c>
    </row>
    <row r="24" spans="1:7">
      <c r="A24" s="93" t="s">
        <v>9</v>
      </c>
      <c r="B24" s="91">
        <v>95</v>
      </c>
      <c r="C24" s="91">
        <v>62.1</v>
      </c>
      <c r="D24" s="92">
        <v>538</v>
      </c>
      <c r="E24" s="91">
        <v>2.6</v>
      </c>
      <c r="F24" s="91">
        <v>101.6</v>
      </c>
      <c r="G24" s="91">
        <v>198</v>
      </c>
    </row>
    <row r="25" spans="1:7">
      <c r="A25" s="93" t="s">
        <v>8</v>
      </c>
      <c r="B25" s="91">
        <v>95.1</v>
      </c>
      <c r="C25" s="91">
        <v>58.4</v>
      </c>
      <c r="D25" s="92">
        <v>636</v>
      </c>
      <c r="E25" s="91">
        <v>2.7</v>
      </c>
      <c r="F25" s="91">
        <v>97.9</v>
      </c>
      <c r="G25" s="91">
        <v>171.9</v>
      </c>
    </row>
    <row r="26" spans="1:7">
      <c r="A26" s="93" t="s">
        <v>7</v>
      </c>
      <c r="B26" s="91">
        <v>93.7</v>
      </c>
      <c r="C26" s="91">
        <v>51.1</v>
      </c>
      <c r="D26" s="92">
        <v>552</v>
      </c>
      <c r="E26" s="91">
        <v>2.7</v>
      </c>
      <c r="F26" s="91">
        <v>97</v>
      </c>
      <c r="G26" s="91">
        <v>190.5</v>
      </c>
    </row>
    <row r="27" spans="1:7" s="72" customFormat="1">
      <c r="A27" s="90" t="s">
        <v>6</v>
      </c>
      <c r="B27" s="86">
        <v>94.6</v>
      </c>
      <c r="C27" s="86">
        <v>57.2</v>
      </c>
      <c r="D27" s="87">
        <v>574</v>
      </c>
      <c r="E27" s="86">
        <v>2.7</v>
      </c>
      <c r="F27" s="86">
        <v>99</v>
      </c>
      <c r="G27" s="86">
        <v>186.2</v>
      </c>
    </row>
    <row r="28" spans="1:7">
      <c r="A28" s="93" t="s">
        <v>5</v>
      </c>
      <c r="B28" s="91">
        <v>87.4</v>
      </c>
      <c r="C28" s="91">
        <v>41.5</v>
      </c>
      <c r="D28" s="92">
        <v>386</v>
      </c>
      <c r="E28" s="91">
        <v>2.9</v>
      </c>
      <c r="F28" s="91">
        <v>96.7</v>
      </c>
      <c r="G28" s="91">
        <v>175.9</v>
      </c>
    </row>
    <row r="29" spans="1:7">
      <c r="A29" s="93" t="s">
        <v>4</v>
      </c>
      <c r="B29" s="91">
        <v>93.1</v>
      </c>
      <c r="C29" s="91">
        <v>47.3</v>
      </c>
      <c r="D29" s="92">
        <v>463</v>
      </c>
      <c r="E29" s="91">
        <v>2.8</v>
      </c>
      <c r="F29" s="91">
        <v>96.5</v>
      </c>
      <c r="G29" s="91">
        <v>167.9</v>
      </c>
    </row>
    <row r="30" spans="1:7">
      <c r="A30" s="93" t="s">
        <v>3</v>
      </c>
      <c r="B30" s="91">
        <v>91.6</v>
      </c>
      <c r="C30" s="91">
        <v>63.6</v>
      </c>
      <c r="D30" s="92">
        <v>518</v>
      </c>
      <c r="E30" s="91">
        <v>3.1</v>
      </c>
      <c r="F30" s="91">
        <v>81.3</v>
      </c>
      <c r="G30" s="91">
        <v>162.9</v>
      </c>
    </row>
    <row r="31" spans="1:7" s="72" customFormat="1">
      <c r="A31" s="90" t="s">
        <v>2</v>
      </c>
      <c r="B31" s="86">
        <v>90.4</v>
      </c>
      <c r="C31" s="86">
        <v>50.2</v>
      </c>
      <c r="D31" s="87">
        <v>447</v>
      </c>
      <c r="E31" s="86">
        <v>2.9</v>
      </c>
      <c r="F31" s="86">
        <v>91.4</v>
      </c>
      <c r="G31" s="86">
        <v>169.5</v>
      </c>
    </row>
    <row r="32" spans="1:7" s="72" customFormat="1">
      <c r="A32" s="89" t="s">
        <v>1</v>
      </c>
      <c r="B32" s="86">
        <v>91.7</v>
      </c>
      <c r="C32" s="86">
        <v>56.1</v>
      </c>
      <c r="D32" s="87">
        <v>544</v>
      </c>
      <c r="E32" s="86">
        <v>2.6</v>
      </c>
      <c r="F32" s="86">
        <v>96.3</v>
      </c>
      <c r="G32" s="86">
        <v>173.9</v>
      </c>
    </row>
    <row r="33" spans="1:7" s="72" customFormat="1">
      <c r="A33" s="88" t="s">
        <v>0</v>
      </c>
      <c r="B33" s="86">
        <v>94.7</v>
      </c>
      <c r="C33" s="86">
        <v>69.8</v>
      </c>
      <c r="D33" s="87">
        <v>621</v>
      </c>
      <c r="E33" s="86">
        <v>3.1</v>
      </c>
      <c r="F33" s="86">
        <v>97</v>
      </c>
      <c r="G33" s="86">
        <v>181.1</v>
      </c>
    </row>
  </sheetData>
  <mergeCells count="5">
    <mergeCell ref="F2:G2"/>
    <mergeCell ref="A2:A3"/>
    <mergeCell ref="E2:E3"/>
    <mergeCell ref="D2:D3"/>
    <mergeCell ref="B2:C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7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6F1B4-F216-46AC-814D-729D09F5563B}">
  <sheetPr codeName="Munka70"/>
  <dimension ref="A1:I33"/>
  <sheetViews>
    <sheetView zoomScaleNormal="100" workbookViewId="0"/>
  </sheetViews>
  <sheetFormatPr defaultRowHeight="12.75"/>
  <cols>
    <col min="1" max="1" width="20.7109375" style="951" customWidth="1"/>
    <col min="2" max="6" width="8.28515625" style="951" customWidth="1"/>
    <col min="7" max="7" width="9" style="951" customWidth="1"/>
    <col min="8" max="9" width="8.28515625" style="951" customWidth="1"/>
    <col min="10" max="16384" width="9.140625" style="951"/>
  </cols>
  <sheetData>
    <row r="1" spans="1:9" ht="15.75">
      <c r="A1" s="968" t="s">
        <v>860</v>
      </c>
      <c r="B1" s="968"/>
      <c r="C1" s="968"/>
      <c r="D1" s="968"/>
      <c r="E1" s="968"/>
      <c r="F1" s="968"/>
      <c r="G1" s="968"/>
      <c r="H1" s="968"/>
      <c r="I1" s="968"/>
    </row>
    <row r="2" spans="1:9" s="957" customFormat="1" ht="12.75" customHeight="1">
      <c r="A2" s="1130" t="s">
        <v>859</v>
      </c>
      <c r="B2" s="1074" t="s">
        <v>858</v>
      </c>
      <c r="C2" s="1039"/>
      <c r="D2" s="1039"/>
      <c r="E2" s="1039"/>
      <c r="F2" s="1039"/>
      <c r="G2" s="1039"/>
      <c r="H2" s="1097" t="s">
        <v>857</v>
      </c>
      <c r="I2" s="1097" t="s">
        <v>856</v>
      </c>
    </row>
    <row r="3" spans="1:9" s="957" customFormat="1" ht="49.5" customHeight="1">
      <c r="A3" s="1026"/>
      <c r="B3" s="873" t="s">
        <v>855</v>
      </c>
      <c r="C3" s="873" t="s">
        <v>854</v>
      </c>
      <c r="D3" s="873" t="s">
        <v>853</v>
      </c>
      <c r="E3" s="967" t="s">
        <v>852</v>
      </c>
      <c r="F3" s="873" t="s">
        <v>851</v>
      </c>
      <c r="G3" s="873" t="s">
        <v>850</v>
      </c>
      <c r="H3" s="1145"/>
      <c r="I3" s="1037"/>
    </row>
    <row r="4" spans="1:9">
      <c r="A4" s="921" t="s">
        <v>44</v>
      </c>
      <c r="B4" s="858">
        <v>9.2640084656084696</v>
      </c>
      <c r="C4" s="858">
        <v>15.586367195767197</v>
      </c>
      <c r="D4" s="858">
        <v>54.585630687830687</v>
      </c>
      <c r="E4" s="858">
        <v>6.4632021164021172</v>
      </c>
      <c r="F4" s="858">
        <v>18.490392592592595</v>
      </c>
      <c r="G4" s="858">
        <v>7.8333132275132282</v>
      </c>
      <c r="H4" s="858">
        <v>10.693842328042329</v>
      </c>
      <c r="I4" s="858">
        <v>122.91675661375663</v>
      </c>
    </row>
    <row r="5" spans="1:9">
      <c r="A5" s="915" t="s">
        <v>28</v>
      </c>
      <c r="B5" s="858">
        <v>8.8001275094953879</v>
      </c>
      <c r="C5" s="858">
        <v>17.917672273467176</v>
      </c>
      <c r="D5" s="858">
        <v>52.509834508952792</v>
      </c>
      <c r="E5" s="858">
        <v>5.2416901790558876</v>
      </c>
      <c r="F5" s="858">
        <v>7.1364351600651119</v>
      </c>
      <c r="G5" s="858">
        <v>7.5144872490504628</v>
      </c>
      <c r="H5" s="858">
        <v>8.9270916983179607</v>
      </c>
      <c r="I5" s="858">
        <v>108.04733857840478</v>
      </c>
    </row>
    <row r="6" spans="1:9">
      <c r="A6" s="955" t="s">
        <v>27</v>
      </c>
      <c r="B6" s="965">
        <v>9.1338421132764935</v>
      </c>
      <c r="C6" s="965">
        <v>16.240538215590743</v>
      </c>
      <c r="D6" s="965">
        <v>54.003156211936663</v>
      </c>
      <c r="E6" s="965">
        <v>6.1204422959805118</v>
      </c>
      <c r="F6" s="965">
        <v>15.304438946406821</v>
      </c>
      <c r="G6" s="965">
        <v>7.7438497259439716</v>
      </c>
      <c r="H6" s="965">
        <v>10.198086936662607</v>
      </c>
      <c r="I6" s="965">
        <v>118.74435444579781</v>
      </c>
    </row>
    <row r="7" spans="1:9">
      <c r="A7" s="915" t="s">
        <v>26</v>
      </c>
      <c r="B7" s="966">
        <v>9.1058992248062012</v>
      </c>
      <c r="C7" s="966">
        <v>18.123968992248063</v>
      </c>
      <c r="D7" s="966">
        <v>49.629286821705428</v>
      </c>
      <c r="E7" s="966">
        <v>5.3250310077519387</v>
      </c>
      <c r="F7" s="966">
        <v>6.949937984496124</v>
      </c>
      <c r="G7" s="966">
        <v>7.6898062015503879</v>
      </c>
      <c r="H7" s="966">
        <v>7.734782945736435</v>
      </c>
      <c r="I7" s="966">
        <v>104.55871317829457</v>
      </c>
    </row>
    <row r="8" spans="1:9">
      <c r="A8" s="915" t="s">
        <v>25</v>
      </c>
      <c r="B8" s="966">
        <v>9.0375782038345118</v>
      </c>
      <c r="C8" s="966">
        <v>17.890514631685164</v>
      </c>
      <c r="D8" s="966">
        <v>54.537618567103941</v>
      </c>
      <c r="E8" s="966">
        <v>5.1557416750756815</v>
      </c>
      <c r="F8" s="966">
        <v>7.7580322906155406</v>
      </c>
      <c r="G8" s="966">
        <v>6.8654591321897067</v>
      </c>
      <c r="H8" s="966">
        <v>9.8089101917255306</v>
      </c>
      <c r="I8" s="966">
        <v>111.05385469223006</v>
      </c>
    </row>
    <row r="9" spans="1:9">
      <c r="A9" s="915" t="s">
        <v>24</v>
      </c>
      <c r="B9" s="966">
        <v>8.7739697542533097</v>
      </c>
      <c r="C9" s="966">
        <v>17.967769376181476</v>
      </c>
      <c r="D9" s="966">
        <v>51.088714555765591</v>
      </c>
      <c r="E9" s="966">
        <v>6.7684310018903586</v>
      </c>
      <c r="F9" s="966">
        <v>6.1549527410207938</v>
      </c>
      <c r="G9" s="966">
        <v>6.495283553875236</v>
      </c>
      <c r="H9" s="966">
        <v>8.2072495274102089</v>
      </c>
      <c r="I9" s="966">
        <v>105.45637051039698</v>
      </c>
    </row>
    <row r="10" spans="1:9">
      <c r="A10" s="955" t="s">
        <v>23</v>
      </c>
      <c r="B10" s="965">
        <v>8.9804462413896378</v>
      </c>
      <c r="C10" s="965">
        <v>18.005187181790959</v>
      </c>
      <c r="D10" s="965">
        <v>51.548493560946397</v>
      </c>
      <c r="E10" s="965">
        <v>5.7321443545971844</v>
      </c>
      <c r="F10" s="965">
        <v>6.9378766097634035</v>
      </c>
      <c r="G10" s="965">
        <v>7.0666457023060802</v>
      </c>
      <c r="H10" s="965">
        <v>8.500080862533693</v>
      </c>
      <c r="I10" s="965">
        <v>106.77087451332734</v>
      </c>
    </row>
    <row r="11" spans="1:9">
      <c r="A11" s="915" t="s">
        <v>22</v>
      </c>
      <c r="B11" s="966">
        <v>8.8983803278688516</v>
      </c>
      <c r="C11" s="966">
        <v>18.402793442622954</v>
      </c>
      <c r="D11" s="966">
        <v>51.367173770491803</v>
      </c>
      <c r="E11" s="966">
        <v>5.0086360655737714</v>
      </c>
      <c r="F11" s="966">
        <v>6.702367213114754</v>
      </c>
      <c r="G11" s="966">
        <v>6.8368918032786885</v>
      </c>
      <c r="H11" s="966">
        <v>7.6161704918032784</v>
      </c>
      <c r="I11" s="966">
        <v>104.8324131147541</v>
      </c>
    </row>
    <row r="12" spans="1:9">
      <c r="A12" s="915" t="s">
        <v>21</v>
      </c>
      <c r="B12" s="966">
        <v>9.6631505102040833</v>
      </c>
      <c r="C12" s="966">
        <v>19.091020408163264</v>
      </c>
      <c r="D12" s="966">
        <v>49.591785714285713</v>
      </c>
      <c r="E12" s="966">
        <v>6.8085969387755103</v>
      </c>
      <c r="F12" s="966">
        <v>6.0876275510204092</v>
      </c>
      <c r="G12" s="966">
        <v>6.9109693877551015</v>
      </c>
      <c r="H12" s="966">
        <v>7.5859693877551022</v>
      </c>
      <c r="I12" s="966">
        <v>105.73911989795918</v>
      </c>
    </row>
    <row r="13" spans="1:9">
      <c r="A13" s="915" t="s">
        <v>20</v>
      </c>
      <c r="B13" s="966">
        <v>10.114445701357468</v>
      </c>
      <c r="C13" s="966">
        <v>17.98970588235294</v>
      </c>
      <c r="D13" s="966">
        <v>50.823201357466061</v>
      </c>
      <c r="E13" s="966">
        <v>6.5650226244343894</v>
      </c>
      <c r="F13" s="966">
        <v>5.5880769230769234</v>
      </c>
      <c r="G13" s="966">
        <v>7.0559049773755653</v>
      </c>
      <c r="H13" s="966">
        <v>7.1746832579185531</v>
      </c>
      <c r="I13" s="966">
        <v>105.3110407239819</v>
      </c>
    </row>
    <row r="14" spans="1:9">
      <c r="A14" s="955" t="s">
        <v>19</v>
      </c>
      <c r="B14" s="965">
        <v>9.4228343250861268</v>
      </c>
      <c r="C14" s="965">
        <v>18.457413091136861</v>
      </c>
      <c r="D14" s="965">
        <v>50.780648293141248</v>
      </c>
      <c r="E14" s="965">
        <v>5.8814876291888512</v>
      </c>
      <c r="F14" s="965">
        <v>6.2429282806138433</v>
      </c>
      <c r="G14" s="965">
        <v>6.9157156279361098</v>
      </c>
      <c r="H14" s="965">
        <v>7.4865267773254001</v>
      </c>
      <c r="I14" s="965">
        <v>105.18755402442845</v>
      </c>
    </row>
    <row r="15" spans="1:9">
      <c r="A15" s="915" t="s">
        <v>18</v>
      </c>
      <c r="B15" s="966">
        <v>9.3087751371115193</v>
      </c>
      <c r="C15" s="966">
        <v>17.994186471663621</v>
      </c>
      <c r="D15" s="966">
        <v>53.042056672760516</v>
      </c>
      <c r="E15" s="966">
        <v>6.0838756855575875</v>
      </c>
      <c r="F15" s="966">
        <v>5.4564442413162704</v>
      </c>
      <c r="G15" s="966">
        <v>6.7895246800731268</v>
      </c>
      <c r="H15" s="966">
        <v>8.0976782449725775</v>
      </c>
      <c r="I15" s="966">
        <v>106.77254113345521</v>
      </c>
    </row>
    <row r="16" spans="1:9">
      <c r="A16" s="915" t="s">
        <v>17</v>
      </c>
      <c r="B16" s="966">
        <v>10.458553770086528</v>
      </c>
      <c r="C16" s="966">
        <v>20.700135970333747</v>
      </c>
      <c r="D16" s="966">
        <v>49.212521631644009</v>
      </c>
      <c r="E16" s="966">
        <v>5.9168479604449935</v>
      </c>
      <c r="F16" s="966">
        <v>5.2936217552534002</v>
      </c>
      <c r="G16" s="966">
        <v>7.1765018541409153</v>
      </c>
      <c r="H16" s="966">
        <v>8.3375278121137217</v>
      </c>
      <c r="I16" s="966">
        <v>107.09571075401732</v>
      </c>
    </row>
    <row r="17" spans="1:9">
      <c r="A17" s="915" t="s">
        <v>16</v>
      </c>
      <c r="B17" s="966">
        <v>11.202300613496933</v>
      </c>
      <c r="C17" s="966">
        <v>16.842177914110433</v>
      </c>
      <c r="D17" s="966">
        <v>52.611487730061356</v>
      </c>
      <c r="E17" s="966">
        <v>6.1525306748466253</v>
      </c>
      <c r="F17" s="966">
        <v>4.5099846625766871</v>
      </c>
      <c r="G17" s="966">
        <v>8.5279601226993869</v>
      </c>
      <c r="H17" s="966">
        <v>7.6235889570552144</v>
      </c>
      <c r="I17" s="966">
        <v>107.47003067484661</v>
      </c>
    </row>
    <row r="18" spans="1:9">
      <c r="A18" s="955" t="s">
        <v>15</v>
      </c>
      <c r="B18" s="965">
        <v>10.156035225048923</v>
      </c>
      <c r="C18" s="965">
        <v>18.55700587084149</v>
      </c>
      <c r="D18" s="965">
        <v>51.719620352250494</v>
      </c>
      <c r="E18" s="965">
        <v>6.0485088062622312</v>
      </c>
      <c r="F18" s="965">
        <v>5.163365949119374</v>
      </c>
      <c r="G18" s="965">
        <v>7.3556790606653628</v>
      </c>
      <c r="H18" s="965">
        <v>8.0526418786692755</v>
      </c>
      <c r="I18" s="965">
        <v>107.05285714285715</v>
      </c>
    </row>
    <row r="19" spans="1:9">
      <c r="A19" s="954" t="s">
        <v>14</v>
      </c>
      <c r="B19" s="965">
        <v>9.4664344668207328</v>
      </c>
      <c r="C19" s="965">
        <v>18.319246175855618</v>
      </c>
      <c r="D19" s="965">
        <v>51.326803125343901</v>
      </c>
      <c r="E19" s="965">
        <v>5.8735732364916924</v>
      </c>
      <c r="F19" s="965">
        <v>6.1947441399801919</v>
      </c>
      <c r="G19" s="965">
        <v>7.0948794981842198</v>
      </c>
      <c r="H19" s="965">
        <v>8.0181302960272927</v>
      </c>
      <c r="I19" s="965">
        <v>106.29381093870364</v>
      </c>
    </row>
    <row r="20" spans="1:9">
      <c r="A20" s="915" t="s">
        <v>13</v>
      </c>
      <c r="B20" s="966">
        <v>9.5652023888520255</v>
      </c>
      <c r="C20" s="966">
        <v>19.079820836098211</v>
      </c>
      <c r="D20" s="966">
        <v>51.047352355673524</v>
      </c>
      <c r="E20" s="966">
        <v>6.1777504976775051</v>
      </c>
      <c r="F20" s="966">
        <v>5.6495288652952889</v>
      </c>
      <c r="G20" s="966">
        <v>7.5130524220305235</v>
      </c>
      <c r="H20" s="966">
        <v>8.0044260119442594</v>
      </c>
      <c r="I20" s="966">
        <v>107.03713337757135</v>
      </c>
    </row>
    <row r="21" spans="1:9">
      <c r="A21" s="915" t="s">
        <v>12</v>
      </c>
      <c r="B21" s="966">
        <v>9.8913307984790872</v>
      </c>
      <c r="C21" s="966">
        <v>19.335500633713565</v>
      </c>
      <c r="D21" s="966">
        <v>51.867680608365028</v>
      </c>
      <c r="E21" s="966">
        <v>5.0963624841571615</v>
      </c>
      <c r="F21" s="966">
        <v>7.1130038022813684</v>
      </c>
      <c r="G21" s="966">
        <v>6.3031305449936639</v>
      </c>
      <c r="H21" s="966">
        <v>7.8287705956907487</v>
      </c>
      <c r="I21" s="966">
        <v>107.43577946768062</v>
      </c>
    </row>
    <row r="22" spans="1:9">
      <c r="A22" s="915" t="s">
        <v>11</v>
      </c>
      <c r="B22" s="966">
        <v>9.1714511873350926</v>
      </c>
      <c r="C22" s="966">
        <v>20.139788918205806</v>
      </c>
      <c r="D22" s="966">
        <v>51.077625329815305</v>
      </c>
      <c r="E22" s="966">
        <v>6.3344063324538267</v>
      </c>
      <c r="F22" s="966">
        <v>6.3881266490765167</v>
      </c>
      <c r="G22" s="966">
        <v>8.6669393139841695</v>
      </c>
      <c r="H22" s="966">
        <v>6.7978891820580483</v>
      </c>
      <c r="I22" s="966">
        <v>108.57622691292876</v>
      </c>
    </row>
    <row r="23" spans="1:9">
      <c r="A23" s="955" t="s">
        <v>10</v>
      </c>
      <c r="B23" s="965">
        <v>9.6056074766355142</v>
      </c>
      <c r="C23" s="965">
        <v>19.30541308411215</v>
      </c>
      <c r="D23" s="965">
        <v>51.293600000000005</v>
      </c>
      <c r="E23" s="965">
        <v>5.8809869158878509</v>
      </c>
      <c r="F23" s="965">
        <v>6.1858317757009349</v>
      </c>
      <c r="G23" s="965">
        <v>7.3196672897196269</v>
      </c>
      <c r="H23" s="965">
        <v>7.7816710280373833</v>
      </c>
      <c r="I23" s="965">
        <v>107.37277757009349</v>
      </c>
    </row>
    <row r="24" spans="1:9">
      <c r="A24" s="915" t="s">
        <v>156</v>
      </c>
      <c r="B24" s="966">
        <v>9.230132538104705</v>
      </c>
      <c r="C24" s="966">
        <v>18.495414181577203</v>
      </c>
      <c r="D24" s="966">
        <v>51.920563286944997</v>
      </c>
      <c r="E24" s="966">
        <v>5.4310139165009943</v>
      </c>
      <c r="F24" s="966">
        <v>6.12777998674619</v>
      </c>
      <c r="G24" s="966">
        <v>7.2932074221338645</v>
      </c>
      <c r="H24" s="966">
        <v>7.7643141153081503</v>
      </c>
      <c r="I24" s="966">
        <v>106.2624254473161</v>
      </c>
    </row>
    <row r="25" spans="1:9">
      <c r="A25" s="915" t="s">
        <v>8</v>
      </c>
      <c r="B25" s="966">
        <v>9.9484942716857603</v>
      </c>
      <c r="C25" s="966">
        <v>18.038870703764321</v>
      </c>
      <c r="D25" s="966">
        <v>50.770916530278228</v>
      </c>
      <c r="E25" s="966">
        <v>5.9670049099836344</v>
      </c>
      <c r="F25" s="966">
        <v>5.0514484451718493</v>
      </c>
      <c r="G25" s="966">
        <v>7.7574631751227505</v>
      </c>
      <c r="H25" s="966">
        <v>7.6959901800327328</v>
      </c>
      <c r="I25" s="966">
        <v>105.23018821603929</v>
      </c>
    </row>
    <row r="26" spans="1:9">
      <c r="A26" s="915" t="s">
        <v>7</v>
      </c>
      <c r="B26" s="966">
        <v>9.2786223984142726</v>
      </c>
      <c r="C26" s="966">
        <v>17.484717542120915</v>
      </c>
      <c r="D26" s="966">
        <v>53.277631318136777</v>
      </c>
      <c r="E26" s="966">
        <v>5.4020812685827559</v>
      </c>
      <c r="F26" s="966">
        <v>5.1110307234886028</v>
      </c>
      <c r="G26" s="966">
        <v>7.4362636273538163</v>
      </c>
      <c r="H26" s="966">
        <v>6.9941526263627347</v>
      </c>
      <c r="I26" s="966">
        <v>104.98449950445985</v>
      </c>
    </row>
    <row r="27" spans="1:9">
      <c r="A27" s="955" t="s">
        <v>6</v>
      </c>
      <c r="B27" s="965">
        <v>9.4779304812834226</v>
      </c>
      <c r="C27" s="965">
        <v>18.073572192513367</v>
      </c>
      <c r="D27" s="965">
        <v>51.911048128342252</v>
      </c>
      <c r="E27" s="965">
        <v>5.598336898395722</v>
      </c>
      <c r="F27" s="965">
        <v>5.5017967914438506</v>
      </c>
      <c r="G27" s="965">
        <v>7.4834919786096261</v>
      </c>
      <c r="H27" s="965">
        <v>7.5342112299465249</v>
      </c>
      <c r="I27" s="965">
        <v>105.58038770053477</v>
      </c>
    </row>
    <row r="28" spans="1:9">
      <c r="A28" s="915" t="s">
        <v>5</v>
      </c>
      <c r="B28" s="966">
        <v>9.9388266199649742</v>
      </c>
      <c r="C28" s="966">
        <v>18.153315820198483</v>
      </c>
      <c r="D28" s="966">
        <v>50.393391710449507</v>
      </c>
      <c r="E28" s="966">
        <v>6.0967659077641567</v>
      </c>
      <c r="F28" s="966">
        <v>5.0407180385288965</v>
      </c>
      <c r="G28" s="966">
        <v>7.8043257443082323</v>
      </c>
      <c r="H28" s="966">
        <v>7.0010391126678337</v>
      </c>
      <c r="I28" s="966">
        <v>104.42838295388208</v>
      </c>
    </row>
    <row r="29" spans="1:9">
      <c r="A29" s="915" t="s">
        <v>4</v>
      </c>
      <c r="B29" s="966">
        <v>10.553380547686498</v>
      </c>
      <c r="C29" s="966">
        <v>17.4543059490085</v>
      </c>
      <c r="D29" s="966">
        <v>47.808035882908406</v>
      </c>
      <c r="E29" s="966">
        <v>6.2028706326723322</v>
      </c>
      <c r="F29" s="966">
        <v>4.3897639282341832</v>
      </c>
      <c r="G29" s="966">
        <v>9.5722474032105769</v>
      </c>
      <c r="H29" s="966">
        <v>7.4110764872521244</v>
      </c>
      <c r="I29" s="966">
        <v>103.39168083097263</v>
      </c>
    </row>
    <row r="30" spans="1:9">
      <c r="A30" s="915" t="s">
        <v>3</v>
      </c>
      <c r="B30" s="966">
        <v>9.2865603112840471</v>
      </c>
      <c r="C30" s="966">
        <v>17.55736186770428</v>
      </c>
      <c r="D30" s="966">
        <v>50.521750972762646</v>
      </c>
      <c r="E30" s="966">
        <v>6.1578210116731515</v>
      </c>
      <c r="F30" s="966">
        <v>5.5597042801556418</v>
      </c>
      <c r="G30" s="966">
        <v>7.4936031128404679</v>
      </c>
      <c r="H30" s="966">
        <v>6.9989649805447476</v>
      </c>
      <c r="I30" s="966">
        <v>103.57576653696499</v>
      </c>
    </row>
    <row r="31" spans="1:9">
      <c r="A31" s="955" t="s">
        <v>2</v>
      </c>
      <c r="B31" s="965">
        <v>9.8926472763125464</v>
      </c>
      <c r="C31" s="965">
        <v>17.782092679319696</v>
      </c>
      <c r="D31" s="965">
        <v>49.759191520828203</v>
      </c>
      <c r="E31" s="965">
        <v>6.143800838057679</v>
      </c>
      <c r="F31" s="965">
        <v>5.0351811683509977</v>
      </c>
      <c r="G31" s="965">
        <v>8.1673896968203117</v>
      </c>
      <c r="H31" s="965">
        <v>7.1074143455755481</v>
      </c>
      <c r="I31" s="965">
        <v>103.887717525265</v>
      </c>
    </row>
    <row r="32" spans="1:9">
      <c r="A32" s="954" t="s">
        <v>821</v>
      </c>
      <c r="B32" s="965">
        <v>9.671211802902981</v>
      </c>
      <c r="C32" s="965">
        <v>18.275314171122993</v>
      </c>
      <c r="D32" s="965">
        <v>50.919665775401079</v>
      </c>
      <c r="E32" s="965">
        <v>5.8818582887700543</v>
      </c>
      <c r="F32" s="965">
        <v>5.4957553475935823</v>
      </c>
      <c r="G32" s="965">
        <v>7.7065956837280378</v>
      </c>
      <c r="H32" s="965">
        <v>7.4320760122230727</v>
      </c>
      <c r="I32" s="965">
        <v>105.3824770817418</v>
      </c>
    </row>
    <row r="33" spans="1:9">
      <c r="A33" s="953" t="s">
        <v>0</v>
      </c>
      <c r="B33" s="965">
        <v>9.3983963908854573</v>
      </c>
      <c r="C33" s="965">
        <v>17.470004282000307</v>
      </c>
      <c r="D33" s="965">
        <v>52.271688637406335</v>
      </c>
      <c r="E33" s="965">
        <v>5.9754124483866047</v>
      </c>
      <c r="F33" s="965">
        <v>9.6309007493500545</v>
      </c>
      <c r="G33" s="965">
        <v>7.5515476372534032</v>
      </c>
      <c r="H33" s="965">
        <v>8.7062706835907644</v>
      </c>
      <c r="I33" s="965">
        <v>111.00422082887292</v>
      </c>
    </row>
  </sheetData>
  <mergeCells count="4">
    <mergeCell ref="A2:A3"/>
    <mergeCell ref="B2:G2"/>
    <mergeCell ref="H2:H3"/>
    <mergeCell ref="I2:I3"/>
  </mergeCells>
  <pageMargins left="0.75" right="0.75" top="1" bottom="1" header="0.5" footer="0.5"/>
  <headerFooter alignWithMargins="0"/>
  <legacyDrawing r:id="rId1"/>
</worksheet>
</file>

<file path=xl/worksheets/sheet7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62383-2182-4F17-8DA5-F3C0024D3649}">
  <sheetPr codeName="Munka71"/>
  <dimension ref="A1:I32"/>
  <sheetViews>
    <sheetView zoomScaleNormal="100" workbookViewId="0"/>
  </sheetViews>
  <sheetFormatPr defaultRowHeight="12.75"/>
  <cols>
    <col min="1" max="1" width="21.28515625" style="951" customWidth="1"/>
    <col min="2" max="2" width="8.85546875" style="951" customWidth="1"/>
    <col min="3" max="4" width="8.28515625" style="951" customWidth="1"/>
    <col min="5" max="5" width="8.85546875" style="951" customWidth="1"/>
    <col min="6" max="9" width="8.28515625" style="951" customWidth="1"/>
    <col min="10" max="16384" width="9.140625" style="951"/>
  </cols>
  <sheetData>
    <row r="1" spans="1:9" ht="25.5" customHeight="1">
      <c r="A1" s="977" t="s">
        <v>871</v>
      </c>
      <c r="B1" s="977"/>
      <c r="C1" s="977"/>
      <c r="D1" s="977"/>
      <c r="E1" s="977"/>
      <c r="F1" s="977"/>
      <c r="G1" s="977"/>
      <c r="H1" s="976" t="s">
        <v>870</v>
      </c>
      <c r="I1" s="976" t="s">
        <v>870</v>
      </c>
    </row>
    <row r="2" spans="1:9" s="971" customFormat="1" ht="46.5" customHeight="1">
      <c r="A2" s="975" t="s">
        <v>869</v>
      </c>
      <c r="B2" s="973" t="s">
        <v>868</v>
      </c>
      <c r="C2" s="974" t="s">
        <v>867</v>
      </c>
      <c r="D2" s="973" t="s">
        <v>866</v>
      </c>
      <c r="E2" s="972" t="s">
        <v>865</v>
      </c>
      <c r="F2" s="973" t="s">
        <v>864</v>
      </c>
      <c r="G2" s="973" t="s">
        <v>863</v>
      </c>
      <c r="H2" s="973" t="s">
        <v>862</v>
      </c>
      <c r="I2" s="972" t="s">
        <v>861</v>
      </c>
    </row>
    <row r="3" spans="1:9">
      <c r="A3" s="921" t="s">
        <v>44</v>
      </c>
      <c r="B3" s="857">
        <v>79.173593650793663</v>
      </c>
      <c r="C3" s="857">
        <v>83.722564021164033</v>
      </c>
      <c r="D3" s="857">
        <v>68.766743915343923</v>
      </c>
      <c r="E3" s="857">
        <v>40.148366137566136</v>
      </c>
      <c r="F3" s="857">
        <v>43.030866666666668</v>
      </c>
      <c r="G3" s="857">
        <v>30.12251216931217</v>
      </c>
      <c r="H3" s="857">
        <v>18.674045502645502</v>
      </c>
      <c r="I3" s="857">
        <v>18.225758730158731</v>
      </c>
    </row>
    <row r="4" spans="1:9">
      <c r="A4" s="915" t="s">
        <v>28</v>
      </c>
      <c r="B4" s="857">
        <v>74.614685295713514</v>
      </c>
      <c r="C4" s="857">
        <v>79.649734129137272</v>
      </c>
      <c r="D4" s="857">
        <v>61.367395550732496</v>
      </c>
      <c r="E4" s="857">
        <v>34.582506782419962</v>
      </c>
      <c r="F4" s="857">
        <v>30.438681497558328</v>
      </c>
      <c r="G4" s="857">
        <v>22.896763429191537</v>
      </c>
      <c r="H4" s="857">
        <v>15.495813890396093</v>
      </c>
      <c r="I4" s="857">
        <v>12.38508952794357</v>
      </c>
    </row>
    <row r="5" spans="1:9">
      <c r="A5" s="955" t="s">
        <v>27</v>
      </c>
      <c r="B5" s="969">
        <v>77.894350639464065</v>
      </c>
      <c r="C5" s="969">
        <v>82.579716047503055</v>
      </c>
      <c r="D5" s="969">
        <v>66.690465133982954</v>
      </c>
      <c r="E5" s="969">
        <v>38.586569732034107</v>
      </c>
      <c r="F5" s="969">
        <v>39.49746269792935</v>
      </c>
      <c r="G5" s="969">
        <v>28.094945950060907</v>
      </c>
      <c r="H5" s="969">
        <v>17.782224421437274</v>
      </c>
      <c r="I5" s="969">
        <v>16.58684987819732</v>
      </c>
    </row>
    <row r="6" spans="1:9">
      <c r="A6" s="915" t="s">
        <v>26</v>
      </c>
      <c r="B6" s="970">
        <v>73.375302325581401</v>
      </c>
      <c r="C6" s="970">
        <v>78.972899224806199</v>
      </c>
      <c r="D6" s="970">
        <v>60.449062015503877</v>
      </c>
      <c r="E6" s="970">
        <v>32.089519379844965</v>
      </c>
      <c r="F6" s="970">
        <v>27.533170542635659</v>
      </c>
      <c r="G6" s="970">
        <v>20.634612403100778</v>
      </c>
      <c r="H6" s="970">
        <v>16.314937984496126</v>
      </c>
      <c r="I6" s="970">
        <v>11.811945736434108</v>
      </c>
    </row>
    <row r="7" spans="1:9">
      <c r="A7" s="915" t="s">
        <v>25</v>
      </c>
      <c r="B7" s="970">
        <v>75.992351160443988</v>
      </c>
      <c r="C7" s="970">
        <v>81.368920282542888</v>
      </c>
      <c r="D7" s="970">
        <v>63.244409687184664</v>
      </c>
      <c r="E7" s="970">
        <v>34.045913218970739</v>
      </c>
      <c r="F7" s="970">
        <v>28.664409687184662</v>
      </c>
      <c r="G7" s="970">
        <v>23.383390514631685</v>
      </c>
      <c r="H7" s="970">
        <v>16.541392532795157</v>
      </c>
      <c r="I7" s="970">
        <v>12.520494450050453</v>
      </c>
    </row>
    <row r="8" spans="1:9">
      <c r="A8" s="915" t="s">
        <v>24</v>
      </c>
      <c r="B8" s="970">
        <v>73.799064272211723</v>
      </c>
      <c r="C8" s="970">
        <v>79.056965973534972</v>
      </c>
      <c r="D8" s="970">
        <v>60.75555765595464</v>
      </c>
      <c r="E8" s="970">
        <v>33.540860113421552</v>
      </c>
      <c r="F8" s="970">
        <v>28.785689981096414</v>
      </c>
      <c r="G8" s="970">
        <v>21.459243856332705</v>
      </c>
      <c r="H8" s="970">
        <v>14.91837429111531</v>
      </c>
      <c r="I8" s="970">
        <v>11.9256049149338</v>
      </c>
    </row>
    <row r="9" spans="1:9">
      <c r="A9" s="955" t="s">
        <v>23</v>
      </c>
      <c r="B9" s="969">
        <v>74.286304282719371</v>
      </c>
      <c r="C9" s="969">
        <v>79.710664869721469</v>
      </c>
      <c r="D9" s="969">
        <v>61.375825097334534</v>
      </c>
      <c r="E9" s="969">
        <v>33.13004192872117</v>
      </c>
      <c r="F9" s="969">
        <v>28.265792153339326</v>
      </c>
      <c r="G9" s="969">
        <v>21.711731057202755</v>
      </c>
      <c r="H9" s="969">
        <v>15.939631626235398</v>
      </c>
      <c r="I9" s="969">
        <v>12.05825396825397</v>
      </c>
    </row>
    <row r="10" spans="1:9">
      <c r="A10" s="915" t="s">
        <v>22</v>
      </c>
      <c r="B10" s="970">
        <v>74.482773770491804</v>
      </c>
      <c r="C10" s="970">
        <v>78.367062295081965</v>
      </c>
      <c r="D10" s="970">
        <v>60.262695081967223</v>
      </c>
      <c r="E10" s="970">
        <v>33.037462295081966</v>
      </c>
      <c r="F10" s="970">
        <v>29.347901639344258</v>
      </c>
      <c r="G10" s="970">
        <v>20.816032786885248</v>
      </c>
      <c r="H10" s="970">
        <v>16.025645901639347</v>
      </c>
      <c r="I10" s="970">
        <v>11.570642622950821</v>
      </c>
    </row>
    <row r="11" spans="1:9">
      <c r="A11" s="915" t="s">
        <v>21</v>
      </c>
      <c r="B11" s="970">
        <v>74.255318877551019</v>
      </c>
      <c r="C11" s="970">
        <v>79.198928571428581</v>
      </c>
      <c r="D11" s="970">
        <v>60.859375</v>
      </c>
      <c r="E11" s="970">
        <v>32.153329081632656</v>
      </c>
      <c r="F11" s="970">
        <v>27.677869897959184</v>
      </c>
      <c r="G11" s="970">
        <v>22.127971938775513</v>
      </c>
      <c r="H11" s="970">
        <v>15.147704081632654</v>
      </c>
      <c r="I11" s="970">
        <v>12.069158163265307</v>
      </c>
    </row>
    <row r="12" spans="1:9">
      <c r="A12" s="915" t="s">
        <v>20</v>
      </c>
      <c r="B12" s="970">
        <v>73.539343891402723</v>
      </c>
      <c r="C12" s="970">
        <v>78.741040723981911</v>
      </c>
      <c r="D12" s="970">
        <v>59.942341628959284</v>
      </c>
      <c r="E12" s="970">
        <v>32.122070135746611</v>
      </c>
      <c r="F12" s="970">
        <v>28.17098416289593</v>
      </c>
      <c r="G12" s="970">
        <v>20.446549773755656</v>
      </c>
      <c r="H12" s="970">
        <v>13.494592760180996</v>
      </c>
      <c r="I12" s="970">
        <v>11.372590497737557</v>
      </c>
    </row>
    <row r="13" spans="1:9">
      <c r="A13" s="955" t="s">
        <v>19</v>
      </c>
      <c r="B13" s="969">
        <v>74.165731287190738</v>
      </c>
      <c r="C13" s="969">
        <v>78.674854368932031</v>
      </c>
      <c r="D13" s="969">
        <v>60.320510491700595</v>
      </c>
      <c r="E13" s="969">
        <v>32.566943313498278</v>
      </c>
      <c r="F13" s="969">
        <v>28.61201064829314</v>
      </c>
      <c r="G13" s="969">
        <v>21.035869088631383</v>
      </c>
      <c r="H13" s="969">
        <v>15.109342311305982</v>
      </c>
      <c r="I13" s="969">
        <v>11.63821484497338</v>
      </c>
    </row>
    <row r="14" spans="1:9">
      <c r="A14" s="915" t="s">
        <v>18</v>
      </c>
      <c r="B14" s="970">
        <v>73.870255941499096</v>
      </c>
      <c r="C14" s="970">
        <v>79.300923217550277</v>
      </c>
      <c r="D14" s="970">
        <v>60.447769652650827</v>
      </c>
      <c r="E14" s="970">
        <v>33.254433272394884</v>
      </c>
      <c r="F14" s="970">
        <v>26.692212065813532</v>
      </c>
      <c r="G14" s="970">
        <v>20.71018281535649</v>
      </c>
      <c r="H14" s="970">
        <v>15.217952468007315</v>
      </c>
      <c r="I14" s="970">
        <v>10.962458866544791</v>
      </c>
    </row>
    <row r="15" spans="1:9">
      <c r="A15" s="915" t="s">
        <v>17</v>
      </c>
      <c r="B15" s="970">
        <v>73.308430160692211</v>
      </c>
      <c r="C15" s="970">
        <v>78.655438813349804</v>
      </c>
      <c r="D15" s="970">
        <v>57.672447466007412</v>
      </c>
      <c r="E15" s="970">
        <v>32.872126081582195</v>
      </c>
      <c r="F15" s="970">
        <v>25.958207663782446</v>
      </c>
      <c r="G15" s="970">
        <v>20.273176761433866</v>
      </c>
      <c r="H15" s="970">
        <v>14.889555006180471</v>
      </c>
      <c r="I15" s="970">
        <v>12.367762669962918</v>
      </c>
    </row>
    <row r="16" spans="1:9">
      <c r="A16" s="915" t="s">
        <v>16</v>
      </c>
      <c r="B16" s="970">
        <v>74.821656441717792</v>
      </c>
      <c r="C16" s="970">
        <v>79.939294478527614</v>
      </c>
      <c r="D16" s="970">
        <v>61.279217791411043</v>
      </c>
      <c r="E16" s="970">
        <v>32.381564417177913</v>
      </c>
      <c r="F16" s="970">
        <v>25.175352760736196</v>
      </c>
      <c r="G16" s="970">
        <v>20.116411042944787</v>
      </c>
      <c r="H16" s="970">
        <v>14.960981595092026</v>
      </c>
      <c r="I16" s="970">
        <v>10.746226993865029</v>
      </c>
    </row>
    <row r="17" spans="1:9">
      <c r="A17" s="955" t="s">
        <v>15</v>
      </c>
      <c r="B17" s="969">
        <v>73.935146771037182</v>
      </c>
      <c r="C17" s="969">
        <v>79.259444227005872</v>
      </c>
      <c r="D17" s="969">
        <v>59.781181996086104</v>
      </c>
      <c r="E17" s="969">
        <v>32.910637964774949</v>
      </c>
      <c r="F17" s="969">
        <v>26.072720156555775</v>
      </c>
      <c r="G17" s="969">
        <v>20.42028962818004</v>
      </c>
      <c r="H17" s="969">
        <v>15.048395303326812</v>
      </c>
      <c r="I17" s="969">
        <v>11.352246575342468</v>
      </c>
    </row>
    <row r="18" spans="1:9">
      <c r="A18" s="954" t="s">
        <v>14</v>
      </c>
      <c r="B18" s="969">
        <v>79.219830527126661</v>
      </c>
      <c r="C18" s="969">
        <v>27.770818752063391</v>
      </c>
      <c r="D18" s="969">
        <v>15.39729393639265</v>
      </c>
      <c r="E18" s="969">
        <v>74.145201936832848</v>
      </c>
      <c r="F18" s="969">
        <v>21.111130185979974</v>
      </c>
      <c r="G18" s="969">
        <v>11.712151425112799</v>
      </c>
      <c r="H18" s="969">
        <v>32.870489710575548</v>
      </c>
      <c r="I18" s="969">
        <v>11.712151425112799</v>
      </c>
    </row>
    <row r="19" spans="1:9">
      <c r="A19" s="915" t="s">
        <v>13</v>
      </c>
      <c r="B19" s="970">
        <v>75.258168546781675</v>
      </c>
      <c r="C19" s="970">
        <v>79.536045122760456</v>
      </c>
      <c r="D19" s="970">
        <v>61.210232249502326</v>
      </c>
      <c r="E19" s="970">
        <v>33.315759787657598</v>
      </c>
      <c r="F19" s="970">
        <v>26.955434638354347</v>
      </c>
      <c r="G19" s="970">
        <v>20.871964167219641</v>
      </c>
      <c r="H19" s="970">
        <v>15.920597213005975</v>
      </c>
      <c r="I19" s="970">
        <v>11.741579296615793</v>
      </c>
    </row>
    <row r="20" spans="1:9">
      <c r="A20" s="915" t="s">
        <v>12</v>
      </c>
      <c r="B20" s="970">
        <v>74.084461343472768</v>
      </c>
      <c r="C20" s="970">
        <v>79.022243346007599</v>
      </c>
      <c r="D20" s="970">
        <v>61.923903675538661</v>
      </c>
      <c r="E20" s="970">
        <v>33.406438529784538</v>
      </c>
      <c r="F20" s="970">
        <v>28.231888466413185</v>
      </c>
      <c r="G20" s="970">
        <v>21.054790874524716</v>
      </c>
      <c r="H20" s="970">
        <v>15.361584283903676</v>
      </c>
      <c r="I20" s="970">
        <v>11.856108998732573</v>
      </c>
    </row>
    <row r="21" spans="1:9">
      <c r="A21" s="915" t="s">
        <v>11</v>
      </c>
      <c r="B21" s="970">
        <v>76.372744063324532</v>
      </c>
      <c r="C21" s="970">
        <v>81.767150395778359</v>
      </c>
      <c r="D21" s="970">
        <v>59.718918205804748</v>
      </c>
      <c r="E21" s="970">
        <v>32.416992084432721</v>
      </c>
      <c r="F21" s="970">
        <v>29.901846965699207</v>
      </c>
      <c r="G21" s="970">
        <v>20.378601583113458</v>
      </c>
      <c r="H21" s="970">
        <v>14.48815303430079</v>
      </c>
      <c r="I21" s="970">
        <v>11.42406332453826</v>
      </c>
    </row>
    <row r="22" spans="1:9">
      <c r="A22" s="955" t="s">
        <v>10</v>
      </c>
      <c r="B22" s="969">
        <v>75.069895327102813</v>
      </c>
      <c r="C22" s="969">
        <v>79.700605607476632</v>
      </c>
      <c r="D22" s="969">
        <v>61.209439252336452</v>
      </c>
      <c r="E22" s="969">
        <v>33.215166355140191</v>
      </c>
      <c r="F22" s="969">
        <v>27.749383177570095</v>
      </c>
      <c r="G22" s="969">
        <v>20.855988785046726</v>
      </c>
      <c r="H22" s="969">
        <v>15.552762616822429</v>
      </c>
      <c r="I22" s="969">
        <v>11.730373831775703</v>
      </c>
    </row>
    <row r="23" spans="1:9">
      <c r="A23" s="915" t="s">
        <v>156</v>
      </c>
      <c r="B23" s="970">
        <v>73.896732935719029</v>
      </c>
      <c r="C23" s="970">
        <v>79.608866799204776</v>
      </c>
      <c r="D23" s="970">
        <v>59.641862160371105</v>
      </c>
      <c r="E23" s="970">
        <v>32.730033134526174</v>
      </c>
      <c r="F23" s="970">
        <v>27.934459907223324</v>
      </c>
      <c r="G23" s="970">
        <v>20.061729622266405</v>
      </c>
      <c r="H23" s="970">
        <v>14.883015241882042</v>
      </c>
      <c r="I23" s="970">
        <v>11.606474486414847</v>
      </c>
    </row>
    <row r="24" spans="1:9">
      <c r="A24" s="915" t="s">
        <v>8</v>
      </c>
      <c r="B24" s="970">
        <v>73.483747954173481</v>
      </c>
      <c r="C24" s="970">
        <v>78.795409165302786</v>
      </c>
      <c r="D24" s="970">
        <v>60.309738134206228</v>
      </c>
      <c r="E24" s="970">
        <v>32.012962356792144</v>
      </c>
      <c r="F24" s="970">
        <v>25.66556464811784</v>
      </c>
      <c r="G24" s="970">
        <v>19.563707037643209</v>
      </c>
      <c r="H24" s="970">
        <v>14.760392798690672</v>
      </c>
      <c r="I24" s="970">
        <v>11.403428805237317</v>
      </c>
    </row>
    <row r="25" spans="1:9">
      <c r="A25" s="915" t="s">
        <v>7</v>
      </c>
      <c r="B25" s="970">
        <v>74.913706640237862</v>
      </c>
      <c r="C25" s="970">
        <v>79.526412289395438</v>
      </c>
      <c r="D25" s="970">
        <v>61.318136769078301</v>
      </c>
      <c r="E25" s="970">
        <v>32.109841427155608</v>
      </c>
      <c r="F25" s="970">
        <v>25.097839444995046</v>
      </c>
      <c r="G25" s="970">
        <v>19.909900891972253</v>
      </c>
      <c r="H25" s="970">
        <v>14.165867195242814</v>
      </c>
      <c r="I25" s="970">
        <v>11.783716551040635</v>
      </c>
    </row>
    <row r="26" spans="1:9">
      <c r="A26" s="955" t="s">
        <v>6</v>
      </c>
      <c r="B26" s="969">
        <v>74.036160427807488</v>
      </c>
      <c r="C26" s="969">
        <v>79.32083422459894</v>
      </c>
      <c r="D26" s="969">
        <v>60.312318181818178</v>
      </c>
      <c r="E26" s="969">
        <v>32.328419786096255</v>
      </c>
      <c r="F26" s="969">
        <v>26.427844919786097</v>
      </c>
      <c r="G26" s="969">
        <v>19.858045454545454</v>
      </c>
      <c r="H26" s="969">
        <v>14.649473262032087</v>
      </c>
      <c r="I26" s="969">
        <v>11.587949197860963</v>
      </c>
    </row>
    <row r="27" spans="1:9">
      <c r="A27" s="915" t="s">
        <v>5</v>
      </c>
      <c r="B27" s="970">
        <v>72.993753648569765</v>
      </c>
      <c r="C27" s="970">
        <v>78.391044950379452</v>
      </c>
      <c r="D27" s="970">
        <v>59.138739054290724</v>
      </c>
      <c r="E27" s="970">
        <v>32.571301809690603</v>
      </c>
      <c r="F27" s="970">
        <v>27.140612959719789</v>
      </c>
      <c r="G27" s="970">
        <v>20.673957968476358</v>
      </c>
      <c r="H27" s="970">
        <v>14.477606538237012</v>
      </c>
      <c r="I27" s="970">
        <v>11.212019848219498</v>
      </c>
    </row>
    <row r="28" spans="1:9">
      <c r="A28" s="915" t="s">
        <v>4</v>
      </c>
      <c r="B28" s="970">
        <v>73.036666666666676</v>
      </c>
      <c r="C28" s="970">
        <v>77.553305004721437</v>
      </c>
      <c r="D28" s="970">
        <v>58.685099150141653</v>
      </c>
      <c r="E28" s="970">
        <v>31.507988668555242</v>
      </c>
      <c r="F28" s="970">
        <v>23.888819641170919</v>
      </c>
      <c r="G28" s="970">
        <v>19.808054768649669</v>
      </c>
      <c r="H28" s="970">
        <v>13.322568460812088</v>
      </c>
      <c r="I28" s="970">
        <v>10.701954674220964</v>
      </c>
    </row>
    <row r="29" spans="1:9">
      <c r="A29" s="915" t="s">
        <v>3</v>
      </c>
      <c r="B29" s="970">
        <v>73.105299610894932</v>
      </c>
      <c r="C29" s="970">
        <v>77.666762645914403</v>
      </c>
      <c r="D29" s="970">
        <v>59.093533073929962</v>
      </c>
      <c r="E29" s="970">
        <v>33.665035019455253</v>
      </c>
      <c r="F29" s="970">
        <v>28.120303501945525</v>
      </c>
      <c r="G29" s="970">
        <v>21.118295719844362</v>
      </c>
      <c r="H29" s="970">
        <v>15.406700389105058</v>
      </c>
      <c r="I29" s="970">
        <v>11.976809338521402</v>
      </c>
    </row>
    <row r="30" spans="1:9">
      <c r="A30" s="955" t="s">
        <v>2</v>
      </c>
      <c r="B30" s="969">
        <v>73.040285925560752</v>
      </c>
      <c r="C30" s="969">
        <v>77.942962780379602</v>
      </c>
      <c r="D30" s="969">
        <v>59.006006901651467</v>
      </c>
      <c r="E30" s="969">
        <v>32.640170076411138</v>
      </c>
      <c r="F30" s="969">
        <v>26.602100073946268</v>
      </c>
      <c r="G30" s="969">
        <v>20.588668967217156</v>
      </c>
      <c r="H30" s="969">
        <v>14.47038452058171</v>
      </c>
      <c r="I30" s="969">
        <v>11.321114123736752</v>
      </c>
    </row>
    <row r="31" spans="1:9">
      <c r="A31" s="954" t="s">
        <v>821</v>
      </c>
      <c r="B31" s="969">
        <v>73.914405080213911</v>
      </c>
      <c r="C31" s="969">
        <v>78.884037433155072</v>
      </c>
      <c r="D31" s="969">
        <v>60.035398204736431</v>
      </c>
      <c r="E31" s="969">
        <v>32.675709511077159</v>
      </c>
      <c r="F31" s="969">
        <v>26.832931627196331</v>
      </c>
      <c r="G31" s="969">
        <v>20.396016997708173</v>
      </c>
      <c r="H31" s="969">
        <v>14.810830786860199</v>
      </c>
      <c r="I31" s="969">
        <v>11.520954927425517</v>
      </c>
    </row>
    <row r="32" spans="1:9">
      <c r="A32" s="953" t="s">
        <v>0</v>
      </c>
      <c r="B32" s="969">
        <v>75.577589539684965</v>
      </c>
      <c r="C32" s="969">
        <v>80.462192690013765</v>
      </c>
      <c r="D32" s="969">
        <v>62.854100932864355</v>
      </c>
      <c r="E32" s="969">
        <v>35.1046750267625</v>
      </c>
      <c r="F32" s="969">
        <v>32.181879798134275</v>
      </c>
      <c r="G32" s="969">
        <v>23.687999388285672</v>
      </c>
      <c r="H32" s="969">
        <v>16.167656522403998</v>
      </c>
      <c r="I32" s="969">
        <v>13.609439363817097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6F492-BBA8-4211-B7A0-D387E56689A1}">
  <sheetPr codeName="Munka7"/>
  <dimension ref="A1:G33"/>
  <sheetViews>
    <sheetView zoomScaleNormal="100" workbookViewId="0"/>
  </sheetViews>
  <sheetFormatPr defaultRowHeight="11.25"/>
  <cols>
    <col min="1" max="1" width="21.85546875" style="98" customWidth="1"/>
    <col min="2" max="7" width="10.7109375" style="98" customWidth="1"/>
    <col min="8" max="16384" width="9.140625" style="98"/>
  </cols>
  <sheetData>
    <row r="1" spans="1:7" ht="12" thickBot="1">
      <c r="A1" s="126" t="s">
        <v>86</v>
      </c>
      <c r="B1" s="126"/>
      <c r="C1" s="126"/>
      <c r="D1" s="126"/>
      <c r="E1" s="124"/>
      <c r="F1" s="125"/>
      <c r="G1" s="124"/>
    </row>
    <row r="2" spans="1:7" s="121" customFormat="1" ht="33.75" customHeight="1">
      <c r="A2" s="1005" t="s">
        <v>37</v>
      </c>
      <c r="B2" s="1008" t="s">
        <v>85</v>
      </c>
      <c r="C2" s="1005"/>
      <c r="D2" s="983" t="s">
        <v>84</v>
      </c>
      <c r="E2" s="123" t="s">
        <v>83</v>
      </c>
      <c r="F2" s="122" t="s">
        <v>82</v>
      </c>
      <c r="G2" s="1008" t="s">
        <v>81</v>
      </c>
    </row>
    <row r="3" spans="1:7" s="118" customFormat="1" ht="33.75">
      <c r="A3" s="991"/>
      <c r="B3" s="120" t="s">
        <v>80</v>
      </c>
      <c r="C3" s="119" t="s">
        <v>79</v>
      </c>
      <c r="D3" s="1012"/>
      <c r="E3" s="1013" t="s">
        <v>78</v>
      </c>
      <c r="F3" s="992"/>
      <c r="G3" s="1009"/>
    </row>
    <row r="4" spans="1:7">
      <c r="A4" s="96" t="s">
        <v>44</v>
      </c>
      <c r="B4" s="117">
        <v>947</v>
      </c>
      <c r="C4" s="117">
        <v>340</v>
      </c>
      <c r="D4" s="116">
        <v>1322.6860916860917</v>
      </c>
      <c r="E4" s="115">
        <v>113.65231801501149</v>
      </c>
      <c r="F4" s="114">
        <v>2.4717332293636023</v>
      </c>
      <c r="G4" s="104">
        <v>691</v>
      </c>
    </row>
    <row r="5" spans="1:7">
      <c r="A5" s="93" t="s">
        <v>28</v>
      </c>
      <c r="B5" s="113">
        <v>477</v>
      </c>
      <c r="C5" s="113">
        <v>183</v>
      </c>
      <c r="D5" s="107">
        <v>1810.6363636363637</v>
      </c>
      <c r="E5" s="106">
        <v>30.125018828136767</v>
      </c>
      <c r="F5" s="105">
        <v>1.9733762865949562</v>
      </c>
      <c r="G5" s="104">
        <v>515</v>
      </c>
    </row>
    <row r="6" spans="1:7">
      <c r="A6" s="89" t="s">
        <v>27</v>
      </c>
      <c r="B6" s="110">
        <v>1424</v>
      </c>
      <c r="C6" s="110">
        <v>523</v>
      </c>
      <c r="D6" s="101">
        <v>1488.0929635336415</v>
      </c>
      <c r="E6" s="24">
        <v>79.200860658326306</v>
      </c>
      <c r="F6" s="100">
        <v>2.2668997113515696</v>
      </c>
      <c r="G6" s="99">
        <v>1206</v>
      </c>
    </row>
    <row r="7" spans="1:7">
      <c r="A7" s="93" t="s">
        <v>26</v>
      </c>
      <c r="B7" s="111">
        <v>201</v>
      </c>
      <c r="C7" s="111">
        <v>64</v>
      </c>
      <c r="D7" s="107">
        <v>1617.2528301886794</v>
      </c>
      <c r="E7" s="106">
        <v>60.176586431218091</v>
      </c>
      <c r="F7" s="105">
        <v>1.9830091113436286</v>
      </c>
      <c r="G7" s="104">
        <v>196</v>
      </c>
    </row>
    <row r="8" spans="1:7">
      <c r="A8" s="93" t="s">
        <v>25</v>
      </c>
      <c r="B8" s="111">
        <v>150</v>
      </c>
      <c r="C8" s="111">
        <v>49</v>
      </c>
      <c r="D8" s="107">
        <v>1581.1507537688442</v>
      </c>
      <c r="E8" s="106">
        <v>61.020375084618102</v>
      </c>
      <c r="F8" s="105">
        <v>2.096286238357274</v>
      </c>
      <c r="G8" s="104">
        <v>153</v>
      </c>
    </row>
    <row r="9" spans="1:7">
      <c r="A9" s="93" t="s">
        <v>24</v>
      </c>
      <c r="B9" s="111">
        <v>182</v>
      </c>
      <c r="C9" s="111">
        <v>52</v>
      </c>
      <c r="D9" s="107">
        <v>1545.3846153846155</v>
      </c>
      <c r="E9" s="112">
        <v>83.983186770643215</v>
      </c>
      <c r="F9" s="105">
        <v>2.3161998880503387</v>
      </c>
      <c r="G9" s="104">
        <v>191</v>
      </c>
    </row>
    <row r="10" spans="1:7">
      <c r="A10" s="90" t="s">
        <v>23</v>
      </c>
      <c r="B10" s="110">
        <v>533</v>
      </c>
      <c r="C10" s="110">
        <v>165</v>
      </c>
      <c r="D10" s="101">
        <v>1582.8667621776503</v>
      </c>
      <c r="E10" s="24">
        <v>68.208909698318578</v>
      </c>
      <c r="F10" s="100">
        <v>2.1244915910814748</v>
      </c>
      <c r="G10" s="99">
        <v>540</v>
      </c>
    </row>
    <row r="11" spans="1:7">
      <c r="A11" s="93" t="s">
        <v>22</v>
      </c>
      <c r="B11" s="111">
        <v>214</v>
      </c>
      <c r="C11" s="111">
        <v>60</v>
      </c>
      <c r="D11" s="107">
        <v>1621.8394160583941</v>
      </c>
      <c r="E11" s="106">
        <v>71.91978109022827</v>
      </c>
      <c r="F11" s="105">
        <v>2.0742888514865552</v>
      </c>
      <c r="G11" s="104">
        <v>213</v>
      </c>
    </row>
    <row r="12" spans="1:7">
      <c r="A12" s="93" t="s">
        <v>21</v>
      </c>
      <c r="B12" s="111">
        <v>145</v>
      </c>
      <c r="C12" s="111">
        <v>40</v>
      </c>
      <c r="D12" s="107">
        <v>1415.5513513513513</v>
      </c>
      <c r="E12" s="106">
        <v>69.65101937168977</v>
      </c>
      <c r="F12" s="105">
        <v>1.6757819046023064</v>
      </c>
      <c r="G12" s="104">
        <v>145</v>
      </c>
    </row>
    <row r="13" spans="1:7">
      <c r="A13" s="93" t="s">
        <v>20</v>
      </c>
      <c r="B13" s="111">
        <v>148</v>
      </c>
      <c r="C13" s="111">
        <v>37</v>
      </c>
      <c r="D13" s="107">
        <v>1576.6378378378379</v>
      </c>
      <c r="E13" s="106">
        <v>71.071524077921538</v>
      </c>
      <c r="F13" s="105">
        <v>2.3243055709844631</v>
      </c>
      <c r="G13" s="104">
        <v>168</v>
      </c>
    </row>
    <row r="14" spans="1:7">
      <c r="A14" s="90" t="s">
        <v>19</v>
      </c>
      <c r="B14" s="110">
        <v>507</v>
      </c>
      <c r="C14" s="110">
        <v>137</v>
      </c>
      <c r="D14" s="101">
        <v>1549.5947204968943</v>
      </c>
      <c r="E14" s="24">
        <v>71.076488643093413</v>
      </c>
      <c r="F14" s="100">
        <v>2.0427577229259497</v>
      </c>
      <c r="G14" s="99">
        <v>526</v>
      </c>
    </row>
    <row r="15" spans="1:7">
      <c r="A15" s="93" t="s">
        <v>18</v>
      </c>
      <c r="B15" s="109">
        <v>223</v>
      </c>
      <c r="C15" s="109">
        <v>66</v>
      </c>
      <c r="D15" s="107">
        <v>1372.4325259515572</v>
      </c>
      <c r="E15" s="106">
        <v>76.922495102525517</v>
      </c>
      <c r="F15" s="105">
        <v>2.2394218768871532</v>
      </c>
      <c r="G15" s="104">
        <v>216</v>
      </c>
    </row>
    <row r="16" spans="1:7">
      <c r="A16" s="93" t="s">
        <v>17</v>
      </c>
      <c r="B16" s="109">
        <v>176</v>
      </c>
      <c r="C16" s="109">
        <v>39</v>
      </c>
      <c r="D16" s="107">
        <v>1511.739534883721</v>
      </c>
      <c r="E16" s="106">
        <v>69.81022939844442</v>
      </c>
      <c r="F16" s="105">
        <v>2.478883584282042</v>
      </c>
      <c r="G16" s="104">
        <v>172</v>
      </c>
    </row>
    <row r="17" spans="1:7">
      <c r="A17" s="93" t="s">
        <v>16</v>
      </c>
      <c r="B17" s="109">
        <v>119</v>
      </c>
      <c r="C17" s="109">
        <v>39</v>
      </c>
      <c r="D17" s="107">
        <v>1509.0569620253164</v>
      </c>
      <c r="E17" s="106">
        <v>65.93102406985669</v>
      </c>
      <c r="F17" s="105">
        <v>2.1693919653231037</v>
      </c>
      <c r="G17" s="104">
        <v>125</v>
      </c>
    </row>
    <row r="18" spans="1:7">
      <c r="A18" s="90" t="s">
        <v>15</v>
      </c>
      <c r="B18" s="102">
        <v>518</v>
      </c>
      <c r="C18" s="102">
        <v>144</v>
      </c>
      <c r="D18" s="101">
        <v>1450.2839879154078</v>
      </c>
      <c r="E18" s="24">
        <v>71.785086367083011</v>
      </c>
      <c r="F18" s="100">
        <v>2.3031852948881215</v>
      </c>
      <c r="G18" s="99">
        <v>513</v>
      </c>
    </row>
    <row r="19" spans="1:7">
      <c r="A19" s="89" t="s">
        <v>14</v>
      </c>
      <c r="B19" s="102">
        <v>1558</v>
      </c>
      <c r="C19" s="102">
        <v>446</v>
      </c>
      <c r="D19" s="101">
        <v>1528.377245508982</v>
      </c>
      <c r="E19" s="103">
        <v>70.264209884330626</v>
      </c>
      <c r="F19" s="103">
        <v>2.1540209722129666</v>
      </c>
      <c r="G19" s="99">
        <v>1579</v>
      </c>
    </row>
    <row r="20" spans="1:7">
      <c r="A20" s="93" t="s">
        <v>13</v>
      </c>
      <c r="B20" s="108">
        <v>357</v>
      </c>
      <c r="C20" s="108">
        <v>101</v>
      </c>
      <c r="D20" s="107">
        <v>1549.4192139737991</v>
      </c>
      <c r="E20" s="106">
        <v>73.601321244472501</v>
      </c>
      <c r="F20" s="105">
        <v>1.9879811141794153</v>
      </c>
      <c r="G20" s="104">
        <v>415</v>
      </c>
    </row>
    <row r="21" spans="1:7">
      <c r="A21" s="93" t="s">
        <v>12</v>
      </c>
      <c r="B21" s="108">
        <v>154</v>
      </c>
      <c r="C21" s="108">
        <v>36</v>
      </c>
      <c r="D21" s="107">
        <v>1667.7578947368422</v>
      </c>
      <c r="E21" s="106">
        <v>68.733944722507999</v>
      </c>
      <c r="F21" s="105">
        <v>2.2629625322550737</v>
      </c>
      <c r="G21" s="104">
        <v>167</v>
      </c>
    </row>
    <row r="22" spans="1:7">
      <c r="A22" s="93" t="s">
        <v>11</v>
      </c>
      <c r="B22" s="108">
        <v>100</v>
      </c>
      <c r="C22" s="108">
        <v>25</v>
      </c>
      <c r="D22" s="107">
        <v>1681.4559999999999</v>
      </c>
      <c r="E22" s="106">
        <v>70.129697119639161</v>
      </c>
      <c r="F22" s="105">
        <v>1.843047928697674</v>
      </c>
      <c r="G22" s="104">
        <v>98</v>
      </c>
    </row>
    <row r="23" spans="1:7">
      <c r="A23" s="90" t="s">
        <v>10</v>
      </c>
      <c r="B23" s="102">
        <v>611</v>
      </c>
      <c r="C23" s="102">
        <v>162</v>
      </c>
      <c r="D23" s="101">
        <v>1599.8576972833118</v>
      </c>
      <c r="E23" s="24">
        <v>71.764144611826737</v>
      </c>
      <c r="F23" s="100">
        <v>2.0336549803848754</v>
      </c>
      <c r="G23" s="99">
        <v>680</v>
      </c>
    </row>
    <row r="24" spans="1:7">
      <c r="A24" s="93" t="s">
        <v>9</v>
      </c>
      <c r="B24" s="108">
        <v>260</v>
      </c>
      <c r="C24" s="108">
        <v>86</v>
      </c>
      <c r="D24" s="107">
        <v>1571.6820809248554</v>
      </c>
      <c r="E24" s="106">
        <v>68.738253996859157</v>
      </c>
      <c r="F24" s="105">
        <v>2.1662445855359116</v>
      </c>
      <c r="G24" s="104">
        <v>266.8</v>
      </c>
    </row>
    <row r="25" spans="1:7">
      <c r="A25" s="93" t="s">
        <v>8</v>
      </c>
      <c r="B25" s="108">
        <v>187</v>
      </c>
      <c r="C25" s="108">
        <v>59</v>
      </c>
      <c r="D25" s="107">
        <v>1622.7642276422764</v>
      </c>
      <c r="E25" s="106">
        <v>62.5</v>
      </c>
      <c r="F25" s="105">
        <v>2.1175304114735272</v>
      </c>
      <c r="G25" s="104">
        <v>184</v>
      </c>
    </row>
    <row r="26" spans="1:7">
      <c r="A26" s="93" t="s">
        <v>7</v>
      </c>
      <c r="B26" s="108">
        <v>262</v>
      </c>
      <c r="C26" s="108">
        <v>68</v>
      </c>
      <c r="D26" s="107">
        <v>1730.3575757575757</v>
      </c>
      <c r="E26" s="106">
        <v>68.439173546192933</v>
      </c>
      <c r="F26" s="105">
        <v>2.2666406293589243</v>
      </c>
      <c r="G26" s="104">
        <v>328</v>
      </c>
    </row>
    <row r="27" spans="1:7">
      <c r="A27" s="90" t="s">
        <v>6</v>
      </c>
      <c r="B27" s="102">
        <v>709</v>
      </c>
      <c r="C27" s="102">
        <v>213</v>
      </c>
      <c r="D27" s="101">
        <v>1642.1041214750542</v>
      </c>
      <c r="E27" s="24">
        <v>66.980621127858285</v>
      </c>
      <c r="F27" s="100">
        <v>2.1912673717985207</v>
      </c>
      <c r="G27" s="99">
        <v>778.8</v>
      </c>
    </row>
    <row r="28" spans="1:7">
      <c r="A28" s="93" t="s">
        <v>5</v>
      </c>
      <c r="B28" s="108">
        <v>257</v>
      </c>
      <c r="C28" s="108">
        <v>85</v>
      </c>
      <c r="D28" s="107">
        <v>1560.5555555555557</v>
      </c>
      <c r="E28" s="106">
        <v>55.929249967210659</v>
      </c>
      <c r="F28" s="105">
        <v>2.5046728971962615</v>
      </c>
      <c r="G28" s="104">
        <v>261</v>
      </c>
    </row>
    <row r="29" spans="1:7">
      <c r="A29" s="93" t="s">
        <v>4</v>
      </c>
      <c r="B29" s="108">
        <v>188</v>
      </c>
      <c r="C29" s="108">
        <v>56</v>
      </c>
      <c r="D29" s="107">
        <v>1543.6762295081967</v>
      </c>
      <c r="E29" s="106">
        <v>64.435281967413317</v>
      </c>
      <c r="F29" s="105">
        <v>2.4510869780074245</v>
      </c>
      <c r="G29" s="104">
        <v>188.5</v>
      </c>
    </row>
    <row r="30" spans="1:7">
      <c r="A30" s="93" t="s">
        <v>3</v>
      </c>
      <c r="B30" s="108">
        <v>220</v>
      </c>
      <c r="C30" s="108">
        <v>71</v>
      </c>
      <c r="D30" s="107">
        <v>1457.5223367697595</v>
      </c>
      <c r="E30" s="106">
        <v>70.872992108719075</v>
      </c>
      <c r="F30" s="105">
        <v>2.4295604382643976</v>
      </c>
      <c r="G30" s="104">
        <v>218</v>
      </c>
    </row>
    <row r="31" spans="1:7">
      <c r="A31" s="90" t="s">
        <v>2</v>
      </c>
      <c r="B31" s="102">
        <v>665</v>
      </c>
      <c r="C31" s="102">
        <v>212</v>
      </c>
      <c r="D31" s="101">
        <v>1521.6716077537058</v>
      </c>
      <c r="E31" s="24">
        <v>63.079521560787285</v>
      </c>
      <c r="F31" s="100">
        <v>2.465688635080697</v>
      </c>
      <c r="G31" s="99">
        <v>667.5</v>
      </c>
    </row>
    <row r="32" spans="1:7">
      <c r="A32" s="89" t="s">
        <v>1</v>
      </c>
      <c r="B32" s="102">
        <v>1985</v>
      </c>
      <c r="C32" s="102">
        <v>587</v>
      </c>
      <c r="D32" s="101">
        <v>1588.3421461897356</v>
      </c>
      <c r="E32" s="24">
        <v>67.154343858439802</v>
      </c>
      <c r="F32" s="103">
        <v>2.2330012475309915</v>
      </c>
      <c r="G32" s="99">
        <v>2126.3000000000002</v>
      </c>
    </row>
    <row r="33" spans="1:7">
      <c r="A33" s="88" t="s">
        <v>0</v>
      </c>
      <c r="B33" s="102">
        <v>4967</v>
      </c>
      <c r="C33" s="102">
        <v>1556</v>
      </c>
      <c r="D33" s="101">
        <v>1539.9970872298022</v>
      </c>
      <c r="E33" s="24">
        <v>71.577033111968348</v>
      </c>
      <c r="F33" s="100">
        <v>2.2186246227853346</v>
      </c>
      <c r="G33" s="99">
        <v>4911.3</v>
      </c>
    </row>
  </sheetData>
  <mergeCells count="5">
    <mergeCell ref="G2:G3"/>
    <mergeCell ref="A2:A3"/>
    <mergeCell ref="D2:D3"/>
    <mergeCell ref="E3:F3"/>
    <mergeCell ref="B2:C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2B146-FD68-4513-B442-B61489D8C36F}">
  <sheetPr codeName="Munka8"/>
  <dimension ref="A1:G34"/>
  <sheetViews>
    <sheetView zoomScaleNormal="100" workbookViewId="0"/>
  </sheetViews>
  <sheetFormatPr defaultRowHeight="11.25"/>
  <cols>
    <col min="1" max="1" width="22.28515625" style="96" customWidth="1"/>
    <col min="2" max="7" width="10.5703125" style="96" customWidth="1"/>
    <col min="8" max="16384" width="9.140625" style="96"/>
  </cols>
  <sheetData>
    <row r="1" spans="1:7" ht="12" thickBot="1">
      <c r="A1" s="145" t="s">
        <v>90</v>
      </c>
      <c r="B1" s="145"/>
      <c r="C1" s="145"/>
      <c r="D1" s="145"/>
      <c r="E1" s="145"/>
      <c r="F1" s="144"/>
      <c r="G1" s="144"/>
    </row>
    <row r="2" spans="1:7" s="136" customFormat="1">
      <c r="A2" s="1007" t="s">
        <v>37</v>
      </c>
      <c r="B2" s="1014" t="s">
        <v>89</v>
      </c>
      <c r="C2" s="1014"/>
      <c r="D2" s="1014"/>
      <c r="E2" s="1014"/>
      <c r="F2" s="1014" t="s">
        <v>88</v>
      </c>
      <c r="G2" s="1015"/>
    </row>
    <row r="3" spans="1:7" s="136" customFormat="1" ht="33.75">
      <c r="A3" s="992"/>
      <c r="B3" s="1016"/>
      <c r="C3" s="1016"/>
      <c r="D3" s="1016"/>
      <c r="E3" s="1016"/>
      <c r="F3" s="143" t="s">
        <v>87</v>
      </c>
      <c r="G3" s="142" t="s">
        <v>78</v>
      </c>
    </row>
    <row r="4" spans="1:7" s="136" customFormat="1">
      <c r="A4" s="992"/>
      <c r="B4" s="141">
        <v>2000</v>
      </c>
      <c r="C4" s="141">
        <v>2005</v>
      </c>
      <c r="D4" s="141">
        <v>2006</v>
      </c>
      <c r="E4" s="1017">
        <v>2007</v>
      </c>
      <c r="F4" s="1018"/>
      <c r="G4" s="1018"/>
    </row>
    <row r="5" spans="1:7" s="136" customFormat="1">
      <c r="A5" s="96" t="s">
        <v>44</v>
      </c>
      <c r="B5" s="140">
        <v>3643</v>
      </c>
      <c r="C5" s="140">
        <v>4142</v>
      </c>
      <c r="D5" s="139">
        <v>4211</v>
      </c>
      <c r="E5" s="139">
        <v>3952</v>
      </c>
      <c r="F5" s="138">
        <v>4985</v>
      </c>
      <c r="G5" s="137">
        <v>29.337119400898946</v>
      </c>
    </row>
    <row r="6" spans="1:7" s="127" customFormat="1">
      <c r="A6" s="93" t="s">
        <v>28</v>
      </c>
      <c r="B6" s="135">
        <v>2011</v>
      </c>
      <c r="C6" s="135">
        <v>2526</v>
      </c>
      <c r="D6" s="134">
        <v>2492</v>
      </c>
      <c r="E6" s="134">
        <v>2503</v>
      </c>
      <c r="F6" s="133">
        <v>3518</v>
      </c>
      <c r="G6" s="132">
        <v>29.668110154876306</v>
      </c>
    </row>
    <row r="7" spans="1:7" s="127" customFormat="1">
      <c r="A7" s="89" t="s">
        <v>27</v>
      </c>
      <c r="B7" s="131">
        <v>5654</v>
      </c>
      <c r="C7" s="131">
        <v>6668</v>
      </c>
      <c r="D7" s="130">
        <v>6703</v>
      </c>
      <c r="E7" s="130">
        <v>6455</v>
      </c>
      <c r="F7" s="129">
        <v>8503</v>
      </c>
      <c r="G7" s="128">
        <v>29.473162455080118</v>
      </c>
    </row>
    <row r="8" spans="1:7" s="127" customFormat="1">
      <c r="A8" s="93" t="s">
        <v>26</v>
      </c>
      <c r="B8" s="135">
        <v>712</v>
      </c>
      <c r="C8" s="135">
        <v>928</v>
      </c>
      <c r="D8" s="134">
        <v>995</v>
      </c>
      <c r="E8" s="134">
        <v>1016</v>
      </c>
      <c r="F8" s="133">
        <v>1481</v>
      </c>
      <c r="G8" s="132">
        <v>34.551017575293102</v>
      </c>
    </row>
    <row r="9" spans="1:7" s="127" customFormat="1">
      <c r="A9" s="93" t="s">
        <v>25</v>
      </c>
      <c r="B9" s="135">
        <v>515</v>
      </c>
      <c r="C9" s="135">
        <v>640</v>
      </c>
      <c r="D9" s="134">
        <v>681</v>
      </c>
      <c r="E9" s="134">
        <v>680</v>
      </c>
      <c r="F9" s="133">
        <v>924</v>
      </c>
      <c r="G9" s="132">
        <v>29.348007337001835</v>
      </c>
    </row>
    <row r="10" spans="1:7" s="127" customFormat="1">
      <c r="A10" s="93" t="s">
        <v>24</v>
      </c>
      <c r="B10" s="135">
        <v>583</v>
      </c>
      <c r="C10" s="135">
        <v>839</v>
      </c>
      <c r="D10" s="134">
        <v>779</v>
      </c>
      <c r="E10" s="134">
        <v>810</v>
      </c>
      <c r="F10" s="133">
        <v>1160</v>
      </c>
      <c r="G10" s="132">
        <v>31.985617501647535</v>
      </c>
    </row>
    <row r="11" spans="1:7" s="127" customFormat="1">
      <c r="A11" s="90" t="s">
        <v>23</v>
      </c>
      <c r="B11" s="131">
        <v>1810</v>
      </c>
      <c r="C11" s="131">
        <v>2407</v>
      </c>
      <c r="D11" s="130">
        <v>2455</v>
      </c>
      <c r="E11" s="130">
        <v>2506</v>
      </c>
      <c r="F11" s="129">
        <v>3565</v>
      </c>
      <c r="G11" s="128">
        <v>32.228989456193432</v>
      </c>
    </row>
    <row r="12" spans="1:7" s="127" customFormat="1">
      <c r="A12" s="93" t="s">
        <v>22</v>
      </c>
      <c r="B12" s="135">
        <v>922</v>
      </c>
      <c r="C12" s="135">
        <v>886</v>
      </c>
      <c r="D12" s="134">
        <v>921</v>
      </c>
      <c r="E12" s="134">
        <v>1006</v>
      </c>
      <c r="F12" s="133">
        <v>1411</v>
      </c>
      <c r="G12" s="132">
        <v>31.813277928777492</v>
      </c>
    </row>
    <row r="13" spans="1:7" s="127" customFormat="1">
      <c r="A13" s="93" t="s">
        <v>21</v>
      </c>
      <c r="B13" s="135">
        <v>451</v>
      </c>
      <c r="C13" s="135">
        <v>509</v>
      </c>
      <c r="D13" s="134">
        <v>562</v>
      </c>
      <c r="E13" s="134">
        <v>598</v>
      </c>
      <c r="F13" s="133">
        <v>853</v>
      </c>
      <c r="G13" s="132">
        <v>32.487317377858346</v>
      </c>
    </row>
    <row r="14" spans="1:7" s="127" customFormat="1">
      <c r="A14" s="93" t="s">
        <v>20</v>
      </c>
      <c r="B14" s="135">
        <v>569</v>
      </c>
      <c r="C14" s="135">
        <v>578</v>
      </c>
      <c r="D14" s="134">
        <v>587</v>
      </c>
      <c r="E14" s="134">
        <v>606</v>
      </c>
      <c r="F14" s="133">
        <v>863</v>
      </c>
      <c r="G14" s="132">
        <v>29.49817217293517</v>
      </c>
    </row>
    <row r="15" spans="1:7" s="127" customFormat="1">
      <c r="A15" s="90" t="s">
        <v>19</v>
      </c>
      <c r="B15" s="131">
        <v>1942</v>
      </c>
      <c r="C15" s="131">
        <v>1973</v>
      </c>
      <c r="D15" s="130">
        <v>2070</v>
      </c>
      <c r="E15" s="130">
        <v>2210</v>
      </c>
      <c r="F15" s="129">
        <v>3127</v>
      </c>
      <c r="G15" s="128">
        <v>31.312271566614932</v>
      </c>
    </row>
    <row r="16" spans="1:7" s="127" customFormat="1">
      <c r="A16" s="93" t="s">
        <v>18</v>
      </c>
      <c r="B16" s="135">
        <v>646</v>
      </c>
      <c r="C16" s="135">
        <v>764</v>
      </c>
      <c r="D16" s="134">
        <v>812</v>
      </c>
      <c r="E16" s="134">
        <v>722</v>
      </c>
      <c r="F16" s="133">
        <v>1048</v>
      </c>
      <c r="G16" s="132">
        <v>26.369821651435242</v>
      </c>
    </row>
    <row r="17" spans="1:7" s="127" customFormat="1">
      <c r="A17" s="93" t="s">
        <v>17</v>
      </c>
      <c r="B17" s="135">
        <v>530</v>
      </c>
      <c r="C17" s="135">
        <v>634</v>
      </c>
      <c r="D17" s="134">
        <v>673</v>
      </c>
      <c r="E17" s="134">
        <v>710</v>
      </c>
      <c r="F17" s="133">
        <v>1035</v>
      </c>
      <c r="G17" s="132">
        <v>31.674623576937204</v>
      </c>
    </row>
    <row r="18" spans="1:7" s="127" customFormat="1">
      <c r="A18" s="93" t="s">
        <v>16</v>
      </c>
      <c r="B18" s="135">
        <v>463</v>
      </c>
      <c r="C18" s="135">
        <v>472</v>
      </c>
      <c r="D18" s="134">
        <v>502</v>
      </c>
      <c r="E18" s="134">
        <v>476</v>
      </c>
      <c r="F18" s="133">
        <v>666</v>
      </c>
      <c r="G18" s="132">
        <v>27.784904786638215</v>
      </c>
    </row>
    <row r="19" spans="1:7" s="127" customFormat="1">
      <c r="A19" s="90" t="s">
        <v>15</v>
      </c>
      <c r="B19" s="131">
        <v>1639</v>
      </c>
      <c r="C19" s="131">
        <v>1870</v>
      </c>
      <c r="D19" s="130">
        <v>1987</v>
      </c>
      <c r="E19" s="130">
        <v>1908</v>
      </c>
      <c r="F19" s="129">
        <v>2749</v>
      </c>
      <c r="G19" s="128">
        <v>28.520073764177685</v>
      </c>
    </row>
    <row r="20" spans="1:7" s="127" customFormat="1">
      <c r="A20" s="89" t="s">
        <v>14</v>
      </c>
      <c r="B20" s="131">
        <v>5391</v>
      </c>
      <c r="C20" s="131">
        <v>6250</v>
      </c>
      <c r="D20" s="131">
        <v>6512</v>
      </c>
      <c r="E20" s="131">
        <v>6624</v>
      </c>
      <c r="F20" s="129">
        <v>9441</v>
      </c>
      <c r="G20" s="128">
        <v>30.765676246085654</v>
      </c>
    </row>
    <row r="21" spans="1:7" s="127" customFormat="1">
      <c r="A21" s="93" t="s">
        <v>13</v>
      </c>
      <c r="B21" s="135">
        <v>924</v>
      </c>
      <c r="C21" s="135">
        <v>1213</v>
      </c>
      <c r="D21" s="134">
        <v>1120</v>
      </c>
      <c r="E21" s="134">
        <v>1050</v>
      </c>
      <c r="F21" s="129">
        <v>1475</v>
      </c>
      <c r="G21" s="132">
        <v>20.649803826863646</v>
      </c>
    </row>
    <row r="22" spans="1:7" s="127" customFormat="1">
      <c r="A22" s="93" t="s">
        <v>12</v>
      </c>
      <c r="B22" s="135">
        <v>462</v>
      </c>
      <c r="C22" s="135">
        <v>604</v>
      </c>
      <c r="D22" s="134">
        <v>508</v>
      </c>
      <c r="E22" s="134">
        <v>520</v>
      </c>
      <c r="F22" s="133">
        <v>775</v>
      </c>
      <c r="G22" s="132">
        <v>24.358277256912253</v>
      </c>
    </row>
    <row r="23" spans="1:7" s="127" customFormat="1">
      <c r="A23" s="93" t="s">
        <v>11</v>
      </c>
      <c r="B23" s="135">
        <v>329</v>
      </c>
      <c r="C23" s="135">
        <v>380</v>
      </c>
      <c r="D23" s="134">
        <v>390</v>
      </c>
      <c r="E23" s="134">
        <v>329</v>
      </c>
      <c r="F23" s="133">
        <v>456</v>
      </c>
      <c r="G23" s="132">
        <v>21.549483474003576</v>
      </c>
    </row>
    <row r="24" spans="1:7" s="127" customFormat="1">
      <c r="A24" s="90" t="s">
        <v>10</v>
      </c>
      <c r="B24" s="131">
        <v>1715</v>
      </c>
      <c r="C24" s="131">
        <v>2197</v>
      </c>
      <c r="D24" s="130">
        <v>2018</v>
      </c>
      <c r="E24" s="130">
        <v>1899</v>
      </c>
      <c r="F24" s="129">
        <v>2706</v>
      </c>
      <c r="G24" s="128">
        <v>21.751266311942576</v>
      </c>
    </row>
    <row r="25" spans="1:7" s="127" customFormat="1">
      <c r="A25" s="93" t="s">
        <v>9</v>
      </c>
      <c r="B25" s="135">
        <v>1033</v>
      </c>
      <c r="C25" s="135">
        <v>1336</v>
      </c>
      <c r="D25" s="134">
        <v>1248</v>
      </c>
      <c r="E25" s="134">
        <v>1285</v>
      </c>
      <c r="F25" s="133">
        <v>1757</v>
      </c>
      <c r="G25" s="132">
        <v>32.255014718530482</v>
      </c>
    </row>
    <row r="26" spans="1:7" s="127" customFormat="1">
      <c r="A26" s="93" t="s">
        <v>8</v>
      </c>
      <c r="B26" s="135">
        <v>564</v>
      </c>
      <c r="C26" s="135">
        <v>713</v>
      </c>
      <c r="D26" s="134">
        <v>747</v>
      </c>
      <c r="E26" s="134">
        <v>757</v>
      </c>
      <c r="F26" s="133">
        <v>1660</v>
      </c>
      <c r="G26" s="132">
        <v>41.354123329953588</v>
      </c>
    </row>
    <row r="27" spans="1:7" s="127" customFormat="1">
      <c r="A27" s="93" t="s">
        <v>7</v>
      </c>
      <c r="B27" s="135">
        <v>822</v>
      </c>
      <c r="C27" s="135">
        <v>1238</v>
      </c>
      <c r="D27" s="134">
        <v>1230</v>
      </c>
      <c r="E27" s="134">
        <v>1122</v>
      </c>
      <c r="F27" s="133">
        <v>1096</v>
      </c>
      <c r="G27" s="132">
        <v>19.109524075210622</v>
      </c>
    </row>
    <row r="28" spans="1:7" s="127" customFormat="1">
      <c r="A28" s="90" t="s">
        <v>6</v>
      </c>
      <c r="B28" s="131">
        <v>2419</v>
      </c>
      <c r="C28" s="131">
        <v>3287</v>
      </c>
      <c r="D28" s="130">
        <v>3225</v>
      </c>
      <c r="E28" s="130">
        <v>3164</v>
      </c>
      <c r="F28" s="129">
        <v>4513</v>
      </c>
      <c r="G28" s="128">
        <v>29.697266212993163</v>
      </c>
    </row>
    <row r="29" spans="1:7" s="127" customFormat="1">
      <c r="A29" s="93" t="s">
        <v>5</v>
      </c>
      <c r="B29" s="135">
        <v>922</v>
      </c>
      <c r="C29" s="135">
        <v>910</v>
      </c>
      <c r="D29" s="134">
        <v>981</v>
      </c>
      <c r="E29" s="134">
        <v>966</v>
      </c>
      <c r="F29" s="133">
        <v>1393</v>
      </c>
      <c r="G29" s="132">
        <v>26.037383177570096</v>
      </c>
    </row>
    <row r="30" spans="1:7" s="127" customFormat="1">
      <c r="A30" s="93" t="s">
        <v>4</v>
      </c>
      <c r="B30" s="135">
        <v>766</v>
      </c>
      <c r="C30" s="135">
        <v>752</v>
      </c>
      <c r="D30" s="134">
        <v>707</v>
      </c>
      <c r="E30" s="134">
        <v>753</v>
      </c>
      <c r="F30" s="133">
        <v>1063</v>
      </c>
      <c r="G30" s="132">
        <v>28.016187716364431</v>
      </c>
    </row>
    <row r="31" spans="1:7" s="127" customFormat="1">
      <c r="A31" s="93" t="s">
        <v>3</v>
      </c>
      <c r="B31" s="135">
        <v>626</v>
      </c>
      <c r="C31" s="135">
        <v>713</v>
      </c>
      <c r="D31" s="134">
        <v>831</v>
      </c>
      <c r="E31" s="134">
        <v>774</v>
      </c>
      <c r="F31" s="133">
        <v>1065</v>
      </c>
      <c r="G31" s="132">
        <v>25.121183172345471</v>
      </c>
    </row>
    <row r="32" spans="1:7" s="127" customFormat="1">
      <c r="A32" s="90" t="s">
        <v>2</v>
      </c>
      <c r="B32" s="131">
        <v>2314</v>
      </c>
      <c r="C32" s="131">
        <v>2375</v>
      </c>
      <c r="D32" s="130">
        <v>2519</v>
      </c>
      <c r="E32" s="130">
        <v>2493</v>
      </c>
      <c r="F32" s="129">
        <v>3521</v>
      </c>
      <c r="G32" s="128">
        <v>26.308150557936774</v>
      </c>
    </row>
    <row r="33" spans="1:7" s="127" customFormat="1">
      <c r="A33" s="89" t="s">
        <v>1</v>
      </c>
      <c r="B33" s="131">
        <v>6448</v>
      </c>
      <c r="C33" s="131">
        <v>7859</v>
      </c>
      <c r="D33" s="131">
        <v>7762</v>
      </c>
      <c r="E33" s="131">
        <v>7556</v>
      </c>
      <c r="F33" s="129">
        <v>10740</v>
      </c>
      <c r="G33" s="128">
        <v>26.181695849872106</v>
      </c>
    </row>
    <row r="34" spans="1:7" s="127" customFormat="1">
      <c r="A34" s="88" t="s">
        <v>0</v>
      </c>
      <c r="B34" s="131">
        <v>17493</v>
      </c>
      <c r="C34" s="131">
        <v>20777</v>
      </c>
      <c r="D34" s="131">
        <v>20977</v>
      </c>
      <c r="E34" s="130">
        <v>20635</v>
      </c>
      <c r="F34" s="129">
        <v>28684</v>
      </c>
      <c r="G34" s="128">
        <v>28.524889592099747</v>
      </c>
    </row>
  </sheetData>
  <mergeCells count="4">
    <mergeCell ref="A2:A4"/>
    <mergeCell ref="F2:G2"/>
    <mergeCell ref="B2:E3"/>
    <mergeCell ref="E4:G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71</vt:i4>
      </vt:variant>
    </vt:vector>
  </HeadingPairs>
  <TitlesOfParts>
    <vt:vector size="71" baseType="lpstr">
      <vt:lpstr>Table of Contents</vt:lpstr>
      <vt:lpstr>7.1.</vt:lpstr>
      <vt:lpstr>7.2.</vt:lpstr>
      <vt:lpstr>7.3.</vt:lpstr>
      <vt:lpstr>7.4.</vt:lpstr>
      <vt:lpstr>7.5.</vt:lpstr>
      <vt:lpstr>7.6.</vt:lpstr>
      <vt:lpstr>7.7.</vt:lpstr>
      <vt:lpstr>7.8.</vt:lpstr>
      <vt:lpstr>7.9.</vt:lpstr>
      <vt:lpstr>7.10.</vt:lpstr>
      <vt:lpstr>7.11.</vt:lpstr>
      <vt:lpstr>7.12.</vt:lpstr>
      <vt:lpstr>7.13.</vt:lpstr>
      <vt:lpstr>7.14.</vt:lpstr>
      <vt:lpstr>7.15.</vt:lpstr>
      <vt:lpstr>7.16.</vt:lpstr>
      <vt:lpstr>7.17.</vt:lpstr>
      <vt:lpstr>7.18.</vt:lpstr>
      <vt:lpstr>7.19.</vt:lpstr>
      <vt:lpstr>7.20.</vt:lpstr>
      <vt:lpstr>7.21.</vt:lpstr>
      <vt:lpstr>7.22.</vt:lpstr>
      <vt:lpstr>7.23.</vt:lpstr>
      <vt:lpstr>7.24.</vt:lpstr>
      <vt:lpstr>7.25.</vt:lpstr>
      <vt:lpstr>7.26.</vt:lpstr>
      <vt:lpstr>7.27.</vt:lpstr>
      <vt:lpstr>7.28.</vt:lpstr>
      <vt:lpstr>7.29.</vt:lpstr>
      <vt:lpstr>7.30.</vt:lpstr>
      <vt:lpstr>7.31.</vt:lpstr>
      <vt:lpstr>7.32.</vt:lpstr>
      <vt:lpstr>7.33.</vt:lpstr>
      <vt:lpstr>7.34.</vt:lpstr>
      <vt:lpstr>7.35.</vt:lpstr>
      <vt:lpstr>7.36.</vt:lpstr>
      <vt:lpstr>7.37.</vt:lpstr>
      <vt:lpstr>7.38.</vt:lpstr>
      <vt:lpstr>7.39.</vt:lpstr>
      <vt:lpstr>7.40.</vt:lpstr>
      <vt:lpstr>7.41.</vt:lpstr>
      <vt:lpstr>7.42.</vt:lpstr>
      <vt:lpstr>7.43.</vt:lpstr>
      <vt:lpstr>7.44.</vt:lpstr>
      <vt:lpstr>7.45.</vt:lpstr>
      <vt:lpstr>7.46.</vt:lpstr>
      <vt:lpstr>7.47.</vt:lpstr>
      <vt:lpstr>7.48.</vt:lpstr>
      <vt:lpstr>7.49.</vt:lpstr>
      <vt:lpstr>7.50.</vt:lpstr>
      <vt:lpstr>7.51.</vt:lpstr>
      <vt:lpstr>7.52.</vt:lpstr>
      <vt:lpstr>7.53.</vt:lpstr>
      <vt:lpstr>7.54.</vt:lpstr>
      <vt:lpstr>7.55.</vt:lpstr>
      <vt:lpstr>7.56.</vt:lpstr>
      <vt:lpstr>7.57.</vt:lpstr>
      <vt:lpstr>7.58.</vt:lpstr>
      <vt:lpstr>7.59.</vt:lpstr>
      <vt:lpstr>7.60.</vt:lpstr>
      <vt:lpstr>7.61.</vt:lpstr>
      <vt:lpstr>7.62.</vt:lpstr>
      <vt:lpstr>7.63.</vt:lpstr>
      <vt:lpstr>7.64.</vt:lpstr>
      <vt:lpstr>7.65.</vt:lpstr>
      <vt:lpstr>7.66.</vt:lpstr>
      <vt:lpstr>7.67.</vt:lpstr>
      <vt:lpstr>7.68.</vt:lpstr>
      <vt:lpstr>7.69.</vt:lpstr>
      <vt:lpstr>7.70.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2025-03-13T17:13:07Z</dcterms:created>
  <dcterms:modified xsi:type="dcterms:W3CDTF">2025-03-13T17:13:08Z</dcterms:modified>
</cp:coreProperties>
</file>