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F849BB8B-3748-4A75-9EF7-24D83B2078FF}" xr6:coauthVersionLast="36" xr6:coauthVersionMax="36" xr10:uidLastSave="{00000000-0000-0000-0000-000000000000}"/>
  <bookViews>
    <workbookView xWindow="0" yWindow="0" windowWidth="28800" windowHeight="13425" xr2:uid="{8501E839-F30B-4C2D-823F-B537D4A2B5D2}"/>
  </bookViews>
  <sheets>
    <sheet name="Tartalom" sheetId="8" r:id="rId1"/>
    <sheet name="6.1." sheetId="2" r:id="rId2"/>
    <sheet name="6.2." sheetId="3" r:id="rId3"/>
    <sheet name="6.3." sheetId="4" r:id="rId4"/>
    <sheet name="6.4." sheetId="5" r:id="rId5"/>
    <sheet name="6.5." sheetId="6" r:id="rId6"/>
    <sheet name="6.6." sheetId="7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7" l="1"/>
  <c r="E13" i="7"/>
  <c r="F13" i="7"/>
  <c r="G13" i="7"/>
  <c r="B7" i="4"/>
  <c r="C7" i="4"/>
  <c r="D7" i="4"/>
  <c r="G7" i="4"/>
  <c r="H7" i="4"/>
  <c r="I7" i="4"/>
  <c r="B14" i="4"/>
  <c r="E14" i="4"/>
  <c r="F14" i="4"/>
  <c r="G14" i="4"/>
  <c r="B7" i="3"/>
  <c r="C7" i="3"/>
  <c r="D7" i="3"/>
  <c r="D9" i="3" s="1"/>
  <c r="E7" i="3"/>
  <c r="F7" i="3"/>
  <c r="G7" i="3"/>
  <c r="G9" i="3" s="1"/>
  <c r="H7" i="3"/>
  <c r="H9" i="3" s="1"/>
  <c r="I7" i="3"/>
  <c r="F9" i="3"/>
  <c r="I9" i="3"/>
  <c r="B12" i="3"/>
  <c r="C12" i="3"/>
  <c r="D12" i="3"/>
  <c r="E12" i="3"/>
  <c r="F12" i="3"/>
  <c r="F14" i="3" s="1"/>
  <c r="G12" i="3"/>
  <c r="H12" i="3"/>
  <c r="H14" i="3" s="1"/>
  <c r="I12" i="3"/>
  <c r="B14" i="3"/>
  <c r="C14" i="3"/>
  <c r="B11" i="2"/>
  <c r="C11" i="2"/>
  <c r="D11" i="2"/>
  <c r="E11" i="2"/>
  <c r="F11" i="2"/>
  <c r="G11" i="2"/>
  <c r="H11" i="2"/>
  <c r="I11" i="2"/>
  <c r="B14" i="2"/>
  <c r="C14" i="2"/>
  <c r="D14" i="2"/>
  <c r="E14" i="2"/>
  <c r="F14" i="2"/>
  <c r="G14" i="2"/>
  <c r="H14" i="2"/>
  <c r="I14" i="2"/>
  <c r="B18" i="2"/>
  <c r="B20" i="2" s="1"/>
  <c r="C20" i="2"/>
  <c r="D20" i="2"/>
  <c r="E20" i="2"/>
  <c r="F20" i="2"/>
  <c r="G20" i="2"/>
  <c r="H20" i="2"/>
  <c r="I20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9" authorId="0" shapeId="0" xr:uid="{EE2A99C3-C23D-4BC3-865F-FF0A096683E3}">
      <text>
        <r>
          <rPr>
            <b/>
            <sz val="8"/>
            <color indexed="81"/>
            <rFont val="Tahoma"/>
            <family val="2"/>
            <charset val="238"/>
          </rPr>
          <t>Saját termelési fogyasztással, lakásberuházás nélkül.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" authorId="0" shapeId="0" xr:uid="{26B38EDA-B70B-4B87-AFC7-2F144C9DDFBA}">
      <text>
        <r>
          <rPr>
            <b/>
            <sz val="8"/>
            <color indexed="81"/>
            <rFont val="Tahoma"/>
            <family val="2"/>
            <charset val="238"/>
          </rPr>
          <t>Csak a háztartásban fogyasztott mennyiség.</t>
        </r>
      </text>
    </comment>
  </commentList>
</comments>
</file>

<file path=xl/sharedStrings.xml><?xml version="1.0" encoding="utf-8"?>
<sst xmlns="http://schemas.openxmlformats.org/spreadsheetml/2006/main" count="250" uniqueCount="192">
  <si>
    <t>Összesen</t>
  </si>
  <si>
    <t>Tanulók összesen</t>
  </si>
  <si>
    <t>Nem tanuló gyermekek</t>
  </si>
  <si>
    <t>Egyéb inaktív felnőttek</t>
  </si>
  <si>
    <t xml:space="preserve">Gyeden, gyesen, gyeten lévők </t>
  </si>
  <si>
    <t>Munkanélküliek összesen</t>
  </si>
  <si>
    <t>Munkát kereső ellátás nélküliek</t>
  </si>
  <si>
    <t>Munkanélküli-ellátásban részesülők összesen</t>
  </si>
  <si>
    <t>Álláskeresési támogatásban részesülő</t>
  </si>
  <si>
    <t>Rendszeres segélyben, egyéb támogatásban részesülő munkanélküliek</t>
  </si>
  <si>
    <t>Munkanélküli-járadékban részesülők</t>
  </si>
  <si>
    <t>Nyugdíjasok összesen</t>
  </si>
  <si>
    <t>Nem foglalkoztatott nyugdíjasok</t>
  </si>
  <si>
    <t>Foglalkoztatott nyugdíjasok</t>
  </si>
  <si>
    <t>Aktív keresők összesen</t>
  </si>
  <si>
    <t>–</t>
  </si>
  <si>
    <t>Segítő családtagok</t>
  </si>
  <si>
    <t>Vállalkozók és szövetkezeti tagok</t>
  </si>
  <si>
    <t>Alkalmi munkások, napszámosok</t>
  </si>
  <si>
    <t>Alkalmazásban állók</t>
  </si>
  <si>
    <t>Személyek</t>
  </si>
  <si>
    <t>Átlagos taglétszáma</t>
  </si>
  <si>
    <t>Felszorzott száma</t>
  </si>
  <si>
    <t>Háztartások</t>
  </si>
  <si>
    <t>Dél-Alföld</t>
  </si>
  <si>
    <t>Észak-Alföld</t>
  </si>
  <si>
    <t>Észak-Magyarország</t>
  </si>
  <si>
    <t>Dél-Dunántúl</t>
  </si>
  <si>
    <t>Nyugat-Dunántúl</t>
  </si>
  <si>
    <t>Közép-Dunántúl</t>
  </si>
  <si>
    <t>Közép-Magyarország</t>
  </si>
  <si>
    <t>Megnevezés</t>
  </si>
  <si>
    <t>6.1. A háztartások száma és a személyek tevékenység szerinti összetétele, 2007</t>
  </si>
  <si>
    <t>Nettó jövedelem</t>
  </si>
  <si>
    <t>személyi jövedelemadó</t>
  </si>
  <si>
    <t>társadalombiztosítási járulék</t>
  </si>
  <si>
    <t xml:space="preserve">Ebből: </t>
  </si>
  <si>
    <t>Bruttó jövedelem összesen</t>
  </si>
  <si>
    <t>Egyéb jövedelem összesen</t>
  </si>
  <si>
    <t>Társadalmi jövedelem összesen</t>
  </si>
  <si>
    <t>Egyéb szociális és társadalmi jövedelem</t>
  </si>
  <si>
    <t xml:space="preserve">Gyermekgondozási ellátások </t>
  </si>
  <si>
    <t>Munkanélküli-ellátás</t>
  </si>
  <si>
    <t>Nyugdíj, nyugdíjkiegészítés</t>
  </si>
  <si>
    <t>Munkajövedelem összesen</t>
  </si>
  <si>
    <t>Mezőgazdasági jövedelem</t>
  </si>
  <si>
    <t>Egyéb munkajövedelem</t>
  </si>
  <si>
    <t>Imputált vállalkozói jövedelem</t>
  </si>
  <si>
    <t>Vállalkozásból származó jövedelem</t>
  </si>
  <si>
    <t>Költségtérítések</t>
  </si>
  <si>
    <t>Főállású munkaviszonyból származó kereset</t>
  </si>
  <si>
    <t>6.2. Egy főre jutó évi bevételek és jövedelmek, 2006 [Ft/fő]</t>
  </si>
  <si>
    <t>Telefonnal ellátott, %</t>
  </si>
  <si>
    <t>házi csatornával</t>
  </si>
  <si>
    <t>közcsatornával</t>
  </si>
  <si>
    <t>Szennyvízelvezetéssel ellátott, %</t>
  </si>
  <si>
    <t>palackos, tartályos</t>
  </si>
  <si>
    <t>vezetékes</t>
  </si>
  <si>
    <t>Ebből:</t>
  </si>
  <si>
    <t>Gázzal ellátott, %</t>
  </si>
  <si>
    <t>Folyó vízzel ellátott, %</t>
  </si>
  <si>
    <t>WC-vel ellátott, %</t>
  </si>
  <si>
    <t>Fürdőszobával rendelkezők, %</t>
  </si>
  <si>
    <t>Száz szobára jutó személy</t>
  </si>
  <si>
    <t>Száz háztartásra jutó szoba</t>
  </si>
  <si>
    <r>
      <t>Átlagos terület, m</t>
    </r>
    <r>
      <rPr>
        <vertAlign val="superscript"/>
        <sz val="8"/>
        <color indexed="8"/>
        <rFont val="Arial"/>
        <family val="2"/>
        <charset val="238"/>
      </rPr>
      <t>2</t>
    </r>
  </si>
  <si>
    <t>A lakások mennyiségi és minőségi mutatói</t>
  </si>
  <si>
    <t>Három és annál több szobás</t>
  </si>
  <si>
    <t>Két és fél szobás</t>
  </si>
  <si>
    <t>Kétszobás</t>
  </si>
  <si>
    <t>Másfél szobás</t>
  </si>
  <si>
    <t>Egyszobás</t>
  </si>
  <si>
    <t>Egyhelyiséges, félszobás</t>
  </si>
  <si>
    <t>A lakások megoszlása a szobák száma szerint, %</t>
  </si>
  <si>
    <t>Egyéb fűtés</t>
  </si>
  <si>
    <t>Lakás egyedi kazánfűtéssel</t>
  </si>
  <si>
    <t>Épület egyedi kazánfűtéssel</t>
  </si>
  <si>
    <t>Távfűtés</t>
  </si>
  <si>
    <t>Nincs fűtés</t>
  </si>
  <si>
    <t>A lakások megoszlása a fűtés módja szerint, %</t>
  </si>
  <si>
    <t>Egyéb</t>
  </si>
  <si>
    <t>Bérleti</t>
  </si>
  <si>
    <t>Tulajdonosi</t>
  </si>
  <si>
    <t>A háztartások megoszlása lakáshasználati jogcím szerint, %</t>
  </si>
  <si>
    <t>6.3. Lakással kapcsolatos adatok, 2007</t>
  </si>
  <si>
    <t>Ebből: saját</t>
  </si>
  <si>
    <t>Személygépkocsi</t>
  </si>
  <si>
    <t>Nagyértékű riasztóberendezés</t>
  </si>
  <si>
    <t>Légkondicionáló</t>
  </si>
  <si>
    <t>Mobiltelefon</t>
  </si>
  <si>
    <t>Parabolaantenna vagy kábeltévé</t>
  </si>
  <si>
    <t>Kézi számitógép (palmtop)</t>
  </si>
  <si>
    <t>Hordozható számítógép (laptop)</t>
  </si>
  <si>
    <t>Asztali számítógép (PC)</t>
  </si>
  <si>
    <t>Videokamera</t>
  </si>
  <si>
    <t>Videójáték konzollal (playstation stb.)</t>
  </si>
  <si>
    <t>Házimozi berendezés</t>
  </si>
  <si>
    <t>DVD</t>
  </si>
  <si>
    <t>Digitális fényképezőgép</t>
  </si>
  <si>
    <t>Digitális kamera</t>
  </si>
  <si>
    <t>Video</t>
  </si>
  <si>
    <t>Hifitorony</t>
  </si>
  <si>
    <t>CD-lejátszó</t>
  </si>
  <si>
    <t>Televízió színes</t>
  </si>
  <si>
    <t>Takarítógép</t>
  </si>
  <si>
    <t>Szárítógép</t>
  </si>
  <si>
    <t>Mosógép</t>
  </si>
  <si>
    <t>Mosogatógép</t>
  </si>
  <si>
    <t>Mikrohullámú sütő</t>
  </si>
  <si>
    <t>Hűtő- és fagyasztógép</t>
  </si>
  <si>
    <t>Fagyasztógép</t>
  </si>
  <si>
    <t>Hűtőszekrény</t>
  </si>
  <si>
    <t>Fogyasztási cikk</t>
  </si>
  <si>
    <t>6.4. Száz háztartásra jutó tartós fogyasztási cikkek éves átlagos állománya, 2007</t>
  </si>
  <si>
    <t>Egyéb termékek és szolgáltatások</t>
  </si>
  <si>
    <t>Vendéglátás és szálláshely szolgáltatás</t>
  </si>
  <si>
    <t>Oktatás</t>
  </si>
  <si>
    <t>Kultúra, szórakozás</t>
  </si>
  <si>
    <t>Hírközlés</t>
  </si>
  <si>
    <t>Szállítások</t>
  </si>
  <si>
    <t>Személygépjárművek  üzemeltetése</t>
  </si>
  <si>
    <t>Járművásárlás</t>
  </si>
  <si>
    <t>Közlekedés</t>
  </si>
  <si>
    <t>Kórházi szolgáltatás</t>
  </si>
  <si>
    <t xml:space="preserve">Járóbetegellátás </t>
  </si>
  <si>
    <t>Gyógyszerek, gyógyáruk, gyógyászati segédeszközök</t>
  </si>
  <si>
    <t>Egészségügy</t>
  </si>
  <si>
    <t>Háztartásvitel</t>
  </si>
  <si>
    <t>Barkács és keri szerszámok</t>
  </si>
  <si>
    <t>Konyha és háztartási felszerelés</t>
  </si>
  <si>
    <t>Tartós háztartási gépek, elektromos kisgépek</t>
  </si>
  <si>
    <t>Lakástextíliák</t>
  </si>
  <si>
    <t>Bútor, lakberendezés, szőnyegek, padlóburkoló anyagok</t>
  </si>
  <si>
    <t>Lakberendezés és háztartásvitel</t>
  </si>
  <si>
    <t>központi fűtés, távhő</t>
  </si>
  <si>
    <t>vezetékes gáz</t>
  </si>
  <si>
    <t>elektromos energia</t>
  </si>
  <si>
    <t>Elektromos energia, gáz és egyéb tüzelőanyagok</t>
  </si>
  <si>
    <t>szennyvízelvezetés</t>
  </si>
  <si>
    <t>szemétszállítás</t>
  </si>
  <si>
    <t>vízellátás</t>
  </si>
  <si>
    <t>Vízellátás és egyéb lakásszolgáltatások</t>
  </si>
  <si>
    <t xml:space="preserve">Lakáskarbantartás, -javítás </t>
  </si>
  <si>
    <t>Lakbérek</t>
  </si>
  <si>
    <t>Lakásfenntartás és háztartási energia</t>
  </si>
  <si>
    <t>Lábbeli és szolgáltatás</t>
  </si>
  <si>
    <t>Ruházat</t>
  </si>
  <si>
    <t>Ruházat és lábbeli</t>
  </si>
  <si>
    <t>Dohányáruk</t>
  </si>
  <si>
    <t>Szeszes italok</t>
  </si>
  <si>
    <t>Szeszes italok és dohányáruk</t>
  </si>
  <si>
    <t>Alkoholmentes italok</t>
  </si>
  <si>
    <t>tej, tojás, sajt</t>
  </si>
  <si>
    <t>húsfélék</t>
  </si>
  <si>
    <t>cereáliák</t>
  </si>
  <si>
    <t>Élelmiszerek</t>
  </si>
  <si>
    <t>Élelmiszerek és alkoholmentes italok</t>
  </si>
  <si>
    <t>Észak-Alföd</t>
  </si>
  <si>
    <t>Kiadási csoport</t>
  </si>
  <si>
    <t>6.5. Egy főre jutó évi kiadás főbb csoportonként (COICOP), 2007 [Ft/fő]</t>
  </si>
  <si>
    <t>Bor, must, liter</t>
  </si>
  <si>
    <t>Gyümölcslevek, liter</t>
  </si>
  <si>
    <t>Szénsavas üdítőitalok, liter</t>
  </si>
  <si>
    <t>Ásványvíz, liter</t>
  </si>
  <si>
    <t>Cukor, kg</t>
  </si>
  <si>
    <t>Zöldség és burgonya összesen, kg</t>
  </si>
  <si>
    <t>Gyümölcs összesen, kg</t>
  </si>
  <si>
    <t>Zsiradék összesen, kg</t>
  </si>
  <si>
    <t>Állati zsíradék, kg</t>
  </si>
  <si>
    <t>Étolaj, olívaolaj, kg</t>
  </si>
  <si>
    <t>Vaj, margarin, kg</t>
  </si>
  <si>
    <t>Tojás, db</t>
  </si>
  <si>
    <t>Tejkonzerv, tejpor, egyéb tejtermék, sajt, túró, kg</t>
  </si>
  <si>
    <t>Joghurt, kefir, tejföl, liter</t>
  </si>
  <si>
    <t>Tej, liter</t>
  </si>
  <si>
    <t>Hal, halkonzerv, kg</t>
  </si>
  <si>
    <t>Halkonzerv, kg</t>
  </si>
  <si>
    <t>Hal, kg</t>
  </si>
  <si>
    <t>Húsfélék összesen, kg</t>
  </si>
  <si>
    <t>Juh-, kecske-, nyúl- és egyéb hús, belsőség, kg</t>
  </si>
  <si>
    <t>Egyéb hentesáru, húskonzerv, kg</t>
  </si>
  <si>
    <t>Szalámi, szárazkolbász, sonka, kg</t>
  </si>
  <si>
    <t>Baromfihús, kg</t>
  </si>
  <si>
    <t>Sertéshús, kg</t>
  </si>
  <si>
    <t>Marha- és borjúhús, kg</t>
  </si>
  <si>
    <t>Cereáliák összesen, kg</t>
  </si>
  <si>
    <t>Egyéb cereáliák, kg</t>
  </si>
  <si>
    <t>Péksütemény, kg</t>
  </si>
  <si>
    <t>Kenyér, kg</t>
  </si>
  <si>
    <t>Élelmiszer</t>
  </si>
  <si>
    <t>6.6. A háztartásban fogyasztott élelmiszerek egy főre jutó éves mennyisége, 2007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</si>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</sst>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2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12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b/>
      <sz val="8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4">
    <xf numFmtId="0" fontId="0" fillId="0" borderId="0" xfId="0"/>
    <xf numFmtId="0" fontId="1" fillId="0" borderId="0" xfId="0" applyFont="1" applyFill="1"/>
    <xf numFmtId="3" fontId="1" fillId="0" borderId="0" xfId="0" applyNumberFormat="1" applyFont="1" applyFill="1"/>
    <xf numFmtId="0" fontId="2" fillId="0" borderId="0" xfId="0" applyFont="1" applyFill="1" applyAlignment="1">
      <alignment wrapText="1"/>
    </xf>
    <xf numFmtId="0" fontId="3" fillId="0" borderId="0" xfId="0" applyFont="1" applyFill="1"/>
    <xf numFmtId="3" fontId="1" fillId="0" borderId="0" xfId="0" applyNumberFormat="1" applyFont="1" applyFill="1" applyBorder="1" applyAlignment="1">
      <alignment horizontal="right"/>
    </xf>
    <xf numFmtId="3" fontId="1" fillId="0" borderId="0" xfId="0" applyNumberFormat="1" applyFont="1" applyFill="1" applyBorder="1" applyAlignment="1">
      <alignment horizontal="right" wrapText="1"/>
    </xf>
    <xf numFmtId="3" fontId="4" fillId="0" borderId="0" xfId="0" applyNumberFormat="1" applyFont="1" applyFill="1" applyAlignment="1">
      <alignment wrapText="1"/>
    </xf>
    <xf numFmtId="0" fontId="4" fillId="0" borderId="0" xfId="0" applyFont="1" applyFill="1" applyAlignment="1">
      <alignment wrapText="1"/>
    </xf>
    <xf numFmtId="164" fontId="1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/>
    <xf numFmtId="0" fontId="1" fillId="0" borderId="5" xfId="0" applyFont="1" applyFill="1" applyBorder="1" applyAlignment="1"/>
    <xf numFmtId="16" fontId="5" fillId="0" borderId="5" xfId="0" applyNumberFormat="1" applyFont="1" applyFill="1" applyBorder="1" applyAlignment="1"/>
    <xf numFmtId="0" fontId="2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" fillId="0" borderId="5" xfId="0" applyFont="1" applyFill="1" applyBorder="1"/>
    <xf numFmtId="165" fontId="1" fillId="0" borderId="0" xfId="0" applyNumberFormat="1" applyFont="1" applyFill="1" applyBorder="1" applyAlignment="1">
      <alignment horizontal="right"/>
    </xf>
    <xf numFmtId="165" fontId="1" fillId="0" borderId="0" xfId="0" applyNumberFormat="1" applyFont="1" applyFill="1" applyBorder="1" applyAlignment="1">
      <alignment horizontal="right" wrapText="1"/>
    </xf>
    <xf numFmtId="0" fontId="4" fillId="0" borderId="0" xfId="0" applyFont="1" applyFill="1" applyAlignment="1">
      <alignment horizontal="left" wrapText="1" indent="1"/>
    </xf>
    <xf numFmtId="165" fontId="1" fillId="0" borderId="0" xfId="0" applyNumberFormat="1" applyFont="1" applyFill="1"/>
    <xf numFmtId="0" fontId="4" fillId="0" borderId="0" xfId="0" applyFont="1" applyFill="1" applyAlignment="1">
      <alignment horizontal="left" wrapText="1"/>
    </xf>
    <xf numFmtId="1" fontId="1" fillId="0" borderId="0" xfId="0" applyNumberFormat="1" applyFont="1" applyFill="1" applyBorder="1" applyAlignment="1">
      <alignment horizontal="right"/>
    </xf>
    <xf numFmtId="1" fontId="1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Alignment="1">
      <alignment horizontal="center" vertical="center" wrapText="1"/>
    </xf>
    <xf numFmtId="0" fontId="5" fillId="0" borderId="5" xfId="0" applyFont="1" applyFill="1" applyBorder="1"/>
    <xf numFmtId="1" fontId="1" fillId="0" borderId="0" xfId="0" applyNumberFormat="1" applyFont="1" applyFill="1"/>
    <xf numFmtId="1" fontId="1" fillId="0" borderId="0" xfId="0" applyNumberFormat="1" applyFont="1" applyFill="1" applyAlignment="1">
      <alignment horizontal="right" wrapText="1"/>
    </xf>
    <xf numFmtId="1" fontId="1" fillId="0" borderId="1" xfId="0" applyNumberFormat="1" applyFont="1" applyFill="1" applyBorder="1"/>
    <xf numFmtId="1" fontId="1" fillId="0" borderId="1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wrapText="1"/>
    </xf>
    <xf numFmtId="0" fontId="3" fillId="0" borderId="0" xfId="0" applyFont="1" applyFill="1" applyBorder="1" applyAlignment="1">
      <alignment vertical="top" wrapText="1"/>
    </xf>
    <xf numFmtId="0" fontId="1" fillId="0" borderId="0" xfId="0" applyFont="1" applyFill="1" applyAlignment="1">
      <alignment horizontal="left" indent="1"/>
    </xf>
    <xf numFmtId="3" fontId="1" fillId="0" borderId="0" xfId="0" applyNumberFormat="1" applyFont="1" applyFill="1" applyAlignment="1"/>
    <xf numFmtId="3" fontId="1" fillId="0" borderId="0" xfId="0" applyNumberFormat="1" applyFont="1" applyFill="1" applyAlignment="1">
      <alignment wrapText="1"/>
    </xf>
    <xf numFmtId="0" fontId="1" fillId="0" borderId="0" xfId="0" applyFont="1" applyFill="1" applyBorder="1" applyAlignment="1">
      <alignment horizontal="left" wrapText="1" indent="1"/>
    </xf>
    <xf numFmtId="3" fontId="1" fillId="0" borderId="0" xfId="0" applyNumberFormat="1" applyFont="1" applyFill="1" applyBorder="1" applyAlignment="1">
      <alignment vertical="top"/>
    </xf>
    <xf numFmtId="0" fontId="1" fillId="0" borderId="0" xfId="0" applyFont="1" applyFill="1" applyBorder="1" applyAlignment="1">
      <alignment horizontal="left" vertical="top" wrapText="1" indent="1"/>
    </xf>
    <xf numFmtId="0" fontId="3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 indent="2"/>
    </xf>
    <xf numFmtId="0" fontId="3" fillId="0" borderId="0" xfId="0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/>
    <xf numFmtId="3" fontId="1" fillId="0" borderId="1" xfId="0" applyNumberFormat="1" applyFont="1" applyFill="1" applyBorder="1" applyAlignment="1">
      <alignment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Alignment="1" applyProtection="1">
      <alignment horizontal="left" wrapText="1"/>
    </xf>
    <xf numFmtId="0" fontId="1" fillId="0" borderId="0" xfId="0" applyFont="1" applyFill="1" applyAlignment="1" applyProtection="1">
      <alignment wrapText="1"/>
    </xf>
    <xf numFmtId="165" fontId="1" fillId="0" borderId="0" xfId="0" applyNumberFormat="1" applyFont="1" applyFill="1" applyAlignment="1">
      <alignment horizontal="right" wrapText="1"/>
    </xf>
    <xf numFmtId="0" fontId="1" fillId="0" borderId="0" xfId="0" applyFont="1" applyFill="1" applyAlignment="1">
      <alignment horizontal="right" wrapText="1"/>
    </xf>
    <xf numFmtId="165" fontId="1" fillId="0" borderId="1" xfId="0" applyNumberFormat="1" applyFont="1" applyFill="1" applyBorder="1"/>
    <xf numFmtId="165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 applyProtection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1" applyFont="1"/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093D1-2EAC-437B-BE51-9C6FA2C4F738}">
  <dimension ref="A1:A7"/>
  <sheetViews>
    <sheetView tabSelected="1" workbookViewId="0"/>
  </sheetViews>
  <sheetFormatPr defaultRowHeight="12.75" x14ac:dyDescent="0.2"/>
  <cols>
    <col min="1" max="1" width="70.85546875" style="58" bestFit="1" customWidth="1"/>
    <col min="2" max="16384" width="9.140625" style="58"/>
  </cols>
  <sheetData>
    <row r="1" spans="1:1" x14ac:dyDescent="0.2">
      <c r="A1" s="57" t="s">
        <v>191</v>
      </c>
    </row>
    <row r="2" spans="1:1" x14ac:dyDescent="0.2">
      <c r="A2" s="59" t="s">
        <v>32</v>
      </c>
    </row>
    <row r="3" spans="1:1" x14ac:dyDescent="0.2">
      <c r="A3" s="59" t="s">
        <v>51</v>
      </c>
    </row>
    <row r="4" spans="1:1" x14ac:dyDescent="0.2">
      <c r="A4" s="59" t="s">
        <v>84</v>
      </c>
    </row>
    <row r="5" spans="1:1" x14ac:dyDescent="0.2">
      <c r="A5" s="59" t="s">
        <v>113</v>
      </c>
    </row>
    <row r="6" spans="1:1" x14ac:dyDescent="0.2">
      <c r="A6" s="59" t="s">
        <v>159</v>
      </c>
    </row>
    <row r="7" spans="1:1" x14ac:dyDescent="0.2">
      <c r="A7" s="59" t="s">
        <v>190</v>
      </c>
    </row>
  </sheetData>
  <hyperlinks>
    <hyperlink ref="A2" location="6.1.!A1" display="6.1. A háztartások száma és a személyek tevékenység szerinti összetétele, 2007" xr:uid="{1FA4012D-10E9-44C8-8F1D-C422C9D51F7A}"/>
    <hyperlink ref="A3" location="6.2.!A1" display="6.2. Egy főre jutó évi bevételek és jövedelmek, 2006 [Ft/fő]" xr:uid="{829ABD6F-33B1-417F-8A4B-1DB4FCCA5542}"/>
    <hyperlink ref="A4" location="6.3.!A1" display="6.3. Lakással kapcsolatos adatok, 2007" xr:uid="{A5DD8C46-E742-471F-AEEC-6EC028C17F8F}"/>
    <hyperlink ref="A5" location="6.4.!A1" display="6.4. Száz háztartásra jutó tartós fogyasztási cikkek éves átlagos állománya, 2007" xr:uid="{512C0D97-8A66-424A-B8A5-695D2AD40AEB}"/>
    <hyperlink ref="A6" location="6.5.!A1" display="6.5. Egy főre jutó évi kiadás főbb csoportonként (COICOP), 2007 [Ft/fő]" xr:uid="{3D19CA84-C9D9-4DAB-B381-8A44B5D65BAE}"/>
    <hyperlink ref="A7" location="6.6.!A1" display="6.6. A háztartásban fogyasztott élelmiszerek egy főre jutó éves mennyisége, 2007" xr:uid="{8C9AE4D3-EAF5-4795-AF71-52A7B36655D6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AE6C0-8426-49AF-854D-0AD416255890}">
  <sheetPr codeName="Munka2"/>
  <dimension ref="A1:I25"/>
  <sheetViews>
    <sheetView workbookViewId="0"/>
  </sheetViews>
  <sheetFormatPr defaultRowHeight="11.25" x14ac:dyDescent="0.2"/>
  <cols>
    <col min="1" max="1" width="28.7109375" style="1" customWidth="1"/>
    <col min="2" max="9" width="12.7109375" style="1" customWidth="1"/>
    <col min="10" max="16384" width="9.140625" style="1"/>
  </cols>
  <sheetData>
    <row r="1" spans="1:9" x14ac:dyDescent="0.2">
      <c r="A1" s="16" t="s">
        <v>32</v>
      </c>
      <c r="B1" s="15"/>
      <c r="C1" s="15"/>
      <c r="D1" s="15"/>
      <c r="E1" s="15"/>
      <c r="F1" s="15"/>
      <c r="G1" s="14"/>
      <c r="H1" s="14"/>
      <c r="I1" s="14"/>
    </row>
    <row r="2" spans="1:9" s="10" customFormat="1" ht="22.5" x14ac:dyDescent="0.25">
      <c r="A2" s="13" t="s">
        <v>31</v>
      </c>
      <c r="B2" s="12" t="s">
        <v>30</v>
      </c>
      <c r="C2" s="12" t="s">
        <v>29</v>
      </c>
      <c r="D2" s="12" t="s">
        <v>28</v>
      </c>
      <c r="E2" s="12" t="s">
        <v>27</v>
      </c>
      <c r="F2" s="12" t="s">
        <v>26</v>
      </c>
      <c r="G2" s="12" t="s">
        <v>25</v>
      </c>
      <c r="H2" s="12" t="s">
        <v>24</v>
      </c>
      <c r="I2" s="11" t="s">
        <v>0</v>
      </c>
    </row>
    <row r="3" spans="1:9" x14ac:dyDescent="0.2">
      <c r="A3" s="60" t="s">
        <v>23</v>
      </c>
      <c r="B3" s="60"/>
      <c r="C3" s="60"/>
      <c r="D3" s="60"/>
      <c r="E3" s="60"/>
      <c r="F3" s="60"/>
      <c r="G3" s="60"/>
      <c r="H3" s="60"/>
      <c r="I3" s="60"/>
    </row>
    <row r="4" spans="1:9" x14ac:dyDescent="0.2">
      <c r="A4" s="8" t="s">
        <v>22</v>
      </c>
      <c r="B4" s="6">
        <v>1153113</v>
      </c>
      <c r="C4" s="6">
        <v>416203</v>
      </c>
      <c r="D4" s="6">
        <v>363394</v>
      </c>
      <c r="E4" s="6">
        <v>362474</v>
      </c>
      <c r="F4" s="6">
        <v>453868</v>
      </c>
      <c r="G4" s="6">
        <v>548432</v>
      </c>
      <c r="H4" s="6">
        <v>512463</v>
      </c>
      <c r="I4" s="6">
        <v>3809947</v>
      </c>
    </row>
    <row r="5" spans="1:9" x14ac:dyDescent="0.2">
      <c r="A5" s="8" t="s">
        <v>21</v>
      </c>
      <c r="B5" s="9">
        <v>2.5</v>
      </c>
      <c r="C5" s="9">
        <v>2.6</v>
      </c>
      <c r="D5" s="9">
        <v>2.7</v>
      </c>
      <c r="E5" s="9">
        <v>2.6</v>
      </c>
      <c r="F5" s="9">
        <v>2.7</v>
      </c>
      <c r="G5" s="9">
        <v>2.7</v>
      </c>
      <c r="H5" s="9">
        <v>2.6</v>
      </c>
      <c r="I5" s="9">
        <v>2.6</v>
      </c>
    </row>
    <row r="6" spans="1:9" x14ac:dyDescent="0.2">
      <c r="A6" s="61" t="s">
        <v>20</v>
      </c>
      <c r="B6" s="61"/>
      <c r="C6" s="61"/>
      <c r="D6" s="61"/>
      <c r="E6" s="61"/>
      <c r="F6" s="61"/>
      <c r="G6" s="61"/>
      <c r="H6" s="61"/>
      <c r="I6" s="61"/>
    </row>
    <row r="7" spans="1:9" x14ac:dyDescent="0.2">
      <c r="A7" s="8" t="s">
        <v>19</v>
      </c>
      <c r="B7" s="6">
        <v>1017086</v>
      </c>
      <c r="C7" s="5">
        <v>419136</v>
      </c>
      <c r="D7" s="5">
        <v>395998</v>
      </c>
      <c r="E7" s="5">
        <v>295776</v>
      </c>
      <c r="F7" s="5">
        <v>354752</v>
      </c>
      <c r="G7" s="5">
        <v>438892</v>
      </c>
      <c r="H7" s="5">
        <v>376640</v>
      </c>
      <c r="I7" s="2">
        <v>3298280</v>
      </c>
    </row>
    <row r="8" spans="1:9" x14ac:dyDescent="0.2">
      <c r="A8" s="8" t="s">
        <v>18</v>
      </c>
      <c r="B8" s="6">
        <v>34445</v>
      </c>
      <c r="C8" s="5">
        <v>5450</v>
      </c>
      <c r="D8" s="5">
        <v>8046</v>
      </c>
      <c r="E8" s="5">
        <v>7097</v>
      </c>
      <c r="F8" s="5">
        <v>10874</v>
      </c>
      <c r="G8" s="5">
        <v>17894</v>
      </c>
      <c r="H8" s="5">
        <v>16282</v>
      </c>
      <c r="I8" s="2">
        <v>100088</v>
      </c>
    </row>
    <row r="9" spans="1:9" x14ac:dyDescent="0.2">
      <c r="A9" s="8" t="s">
        <v>17</v>
      </c>
      <c r="B9" s="6">
        <v>173356</v>
      </c>
      <c r="C9" s="5">
        <v>43078</v>
      </c>
      <c r="D9" s="5">
        <v>41488</v>
      </c>
      <c r="E9" s="5">
        <v>33785</v>
      </c>
      <c r="F9" s="5">
        <v>39518</v>
      </c>
      <c r="G9" s="5">
        <v>50529</v>
      </c>
      <c r="H9" s="5">
        <v>75904</v>
      </c>
      <c r="I9" s="2">
        <v>457658</v>
      </c>
    </row>
    <row r="10" spans="1:9" x14ac:dyDescent="0.2">
      <c r="A10" s="8" t="s">
        <v>16</v>
      </c>
      <c r="B10" s="6">
        <v>4989</v>
      </c>
      <c r="C10" s="5">
        <v>1845</v>
      </c>
      <c r="D10" s="5" t="s">
        <v>15</v>
      </c>
      <c r="E10" s="5">
        <v>2554</v>
      </c>
      <c r="F10" s="5" t="s">
        <v>15</v>
      </c>
      <c r="G10" s="5">
        <v>2532</v>
      </c>
      <c r="H10" s="5">
        <v>10841</v>
      </c>
      <c r="I10" s="2">
        <v>22761</v>
      </c>
    </row>
    <row r="11" spans="1:9" s="4" customFormat="1" x14ac:dyDescent="0.2">
      <c r="A11" s="3" t="s">
        <v>14</v>
      </c>
      <c r="B11" s="6">
        <f t="shared" ref="B11:I11" si="0">SUM(B7:B10)</f>
        <v>1229876</v>
      </c>
      <c r="C11" s="6">
        <f t="shared" si="0"/>
        <v>469509</v>
      </c>
      <c r="D11" s="6">
        <f t="shared" si="0"/>
        <v>445532</v>
      </c>
      <c r="E11" s="6">
        <f t="shared" si="0"/>
        <v>339212</v>
      </c>
      <c r="F11" s="6">
        <f t="shared" si="0"/>
        <v>405144</v>
      </c>
      <c r="G11" s="6">
        <f t="shared" si="0"/>
        <v>509847</v>
      </c>
      <c r="H11" s="6">
        <f t="shared" si="0"/>
        <v>479667</v>
      </c>
      <c r="I11" s="6">
        <f t="shared" si="0"/>
        <v>3878787</v>
      </c>
    </row>
    <row r="12" spans="1:9" x14ac:dyDescent="0.2">
      <c r="A12" s="8" t="s">
        <v>13</v>
      </c>
      <c r="B12" s="6">
        <v>53610</v>
      </c>
      <c r="C12" s="6">
        <v>13976</v>
      </c>
      <c r="D12" s="6">
        <v>6959</v>
      </c>
      <c r="E12" s="6">
        <v>11231</v>
      </c>
      <c r="F12" s="6">
        <v>7915</v>
      </c>
      <c r="G12" s="6">
        <v>17640</v>
      </c>
      <c r="H12" s="6">
        <v>10775</v>
      </c>
      <c r="I12" s="6">
        <v>122106</v>
      </c>
    </row>
    <row r="13" spans="1:9" x14ac:dyDescent="0.2">
      <c r="A13" s="8" t="s">
        <v>12</v>
      </c>
      <c r="B13" s="6">
        <v>673535</v>
      </c>
      <c r="C13" s="5">
        <v>258240</v>
      </c>
      <c r="D13" s="5">
        <v>244659</v>
      </c>
      <c r="E13" s="5">
        <v>260358</v>
      </c>
      <c r="F13" s="5">
        <v>329678</v>
      </c>
      <c r="G13" s="5">
        <v>357440</v>
      </c>
      <c r="H13" s="5">
        <v>360352</v>
      </c>
      <c r="I13" s="2">
        <v>2484262</v>
      </c>
    </row>
    <row r="14" spans="1:9" s="4" customFormat="1" x14ac:dyDescent="0.2">
      <c r="A14" s="3" t="s">
        <v>11</v>
      </c>
      <c r="B14" s="2">
        <f t="shared" ref="B14:I14" si="1">SUM(B12:B13)</f>
        <v>727145</v>
      </c>
      <c r="C14" s="2">
        <f t="shared" si="1"/>
        <v>272216</v>
      </c>
      <c r="D14" s="2">
        <f t="shared" si="1"/>
        <v>251618</v>
      </c>
      <c r="E14" s="2">
        <f t="shared" si="1"/>
        <v>271589</v>
      </c>
      <c r="F14" s="2">
        <f t="shared" si="1"/>
        <v>337593</v>
      </c>
      <c r="G14" s="2">
        <f t="shared" si="1"/>
        <v>375080</v>
      </c>
      <c r="H14" s="2">
        <f t="shared" si="1"/>
        <v>371127</v>
      </c>
      <c r="I14" s="2">
        <f t="shared" si="1"/>
        <v>2606368</v>
      </c>
    </row>
    <row r="15" spans="1:9" x14ac:dyDescent="0.2">
      <c r="A15" s="8" t="s">
        <v>10</v>
      </c>
      <c r="B15" s="6">
        <v>12911</v>
      </c>
      <c r="C15" s="5">
        <v>9597</v>
      </c>
      <c r="D15" s="5">
        <v>8090</v>
      </c>
      <c r="E15" s="5">
        <v>11744</v>
      </c>
      <c r="F15" s="5">
        <v>14773</v>
      </c>
      <c r="G15" s="5">
        <v>19981</v>
      </c>
      <c r="H15" s="5">
        <v>11162</v>
      </c>
      <c r="I15" s="2">
        <v>88258</v>
      </c>
    </row>
    <row r="16" spans="1:9" ht="33.75" x14ac:dyDescent="0.2">
      <c r="A16" s="8" t="s">
        <v>9</v>
      </c>
      <c r="B16" s="7">
        <v>12170</v>
      </c>
      <c r="C16" s="7">
        <v>3475</v>
      </c>
      <c r="D16" s="7">
        <v>3597</v>
      </c>
      <c r="E16" s="7">
        <v>3096</v>
      </c>
      <c r="F16" s="7">
        <v>21946</v>
      </c>
      <c r="G16" s="5">
        <v>11742</v>
      </c>
      <c r="H16" s="5">
        <v>9391</v>
      </c>
      <c r="I16" s="2">
        <v>65417</v>
      </c>
    </row>
    <row r="17" spans="1:9" x14ac:dyDescent="0.2">
      <c r="A17" s="8" t="s">
        <v>8</v>
      </c>
      <c r="B17" s="7">
        <v>8051</v>
      </c>
      <c r="C17" s="7">
        <v>5357</v>
      </c>
      <c r="D17" s="7">
        <v>2281</v>
      </c>
      <c r="E17" s="7">
        <v>15253</v>
      </c>
      <c r="F17" s="7">
        <v>12981</v>
      </c>
      <c r="G17" s="5">
        <v>24427</v>
      </c>
      <c r="H17" s="5">
        <v>15521</v>
      </c>
      <c r="I17" s="2">
        <v>83871</v>
      </c>
    </row>
    <row r="18" spans="1:9" s="4" customFormat="1" ht="22.5" x14ac:dyDescent="0.2">
      <c r="A18" s="8" t="s">
        <v>7</v>
      </c>
      <c r="B18" s="2">
        <f>SUM(B15:B17)</f>
        <v>33132</v>
      </c>
      <c r="C18" s="2">
        <v>18429</v>
      </c>
      <c r="D18" s="2">
        <v>13968</v>
      </c>
      <c r="E18" s="2">
        <v>30093</v>
      </c>
      <c r="F18" s="2">
        <v>49700</v>
      </c>
      <c r="G18" s="2">
        <v>56150</v>
      </c>
      <c r="H18" s="2">
        <v>36074</v>
      </c>
      <c r="I18" s="2">
        <v>237546</v>
      </c>
    </row>
    <row r="19" spans="1:9" x14ac:dyDescent="0.2">
      <c r="A19" s="8" t="s">
        <v>6</v>
      </c>
      <c r="B19" s="7">
        <v>60308</v>
      </c>
      <c r="C19" s="7">
        <v>13121</v>
      </c>
      <c r="D19" s="7">
        <v>12661</v>
      </c>
      <c r="E19" s="7">
        <v>17523</v>
      </c>
      <c r="F19" s="7">
        <v>37500</v>
      </c>
      <c r="G19" s="5">
        <v>40323</v>
      </c>
      <c r="H19" s="5">
        <v>29662</v>
      </c>
      <c r="I19" s="2">
        <v>211098</v>
      </c>
    </row>
    <row r="20" spans="1:9" s="4" customFormat="1" x14ac:dyDescent="0.2">
      <c r="A20" s="3" t="s">
        <v>5</v>
      </c>
      <c r="B20" s="7">
        <f t="shared" ref="B20:I20" si="2">+B18+B19</f>
        <v>93440</v>
      </c>
      <c r="C20" s="7">
        <f t="shared" si="2"/>
        <v>31550</v>
      </c>
      <c r="D20" s="7">
        <f t="shared" si="2"/>
        <v>26629</v>
      </c>
      <c r="E20" s="7">
        <f t="shared" si="2"/>
        <v>47616</v>
      </c>
      <c r="F20" s="7">
        <f t="shared" si="2"/>
        <v>87200</v>
      </c>
      <c r="G20" s="7">
        <f t="shared" si="2"/>
        <v>96473</v>
      </c>
      <c r="H20" s="7">
        <f t="shared" si="2"/>
        <v>65736</v>
      </c>
      <c r="I20" s="7">
        <f t="shared" si="2"/>
        <v>448644</v>
      </c>
    </row>
    <row r="21" spans="1:9" s="4" customFormat="1" x14ac:dyDescent="0.2">
      <c r="A21" s="3" t="s">
        <v>4</v>
      </c>
      <c r="B21" s="2">
        <v>81877</v>
      </c>
      <c r="C21" s="2">
        <v>23021</v>
      </c>
      <c r="D21" s="2">
        <v>21998</v>
      </c>
      <c r="E21" s="2">
        <v>26378</v>
      </c>
      <c r="F21" s="2">
        <v>42865</v>
      </c>
      <c r="G21" s="2">
        <v>46044</v>
      </c>
      <c r="H21" s="2">
        <v>37505</v>
      </c>
      <c r="I21" s="2">
        <v>279688</v>
      </c>
    </row>
    <row r="22" spans="1:9" s="4" customFormat="1" x14ac:dyDescent="0.2">
      <c r="A22" s="3" t="s">
        <v>3</v>
      </c>
      <c r="B22" s="6">
        <v>42256</v>
      </c>
      <c r="C22" s="5">
        <v>19945</v>
      </c>
      <c r="D22" s="5">
        <v>17583</v>
      </c>
      <c r="E22" s="5">
        <v>28701</v>
      </c>
      <c r="F22" s="5">
        <v>40870</v>
      </c>
      <c r="G22" s="5">
        <v>73414</v>
      </c>
      <c r="H22" s="5">
        <v>28804</v>
      </c>
      <c r="I22" s="2">
        <v>251573</v>
      </c>
    </row>
    <row r="23" spans="1:9" s="4" customFormat="1" x14ac:dyDescent="0.2">
      <c r="A23" s="3" t="s">
        <v>2</v>
      </c>
      <c r="B23" s="6">
        <v>184786</v>
      </c>
      <c r="C23" s="5">
        <v>67737</v>
      </c>
      <c r="D23" s="5">
        <v>58446</v>
      </c>
      <c r="E23" s="5">
        <v>62481</v>
      </c>
      <c r="F23" s="5">
        <v>90931</v>
      </c>
      <c r="G23" s="5">
        <v>114073</v>
      </c>
      <c r="H23" s="5">
        <v>91717</v>
      </c>
      <c r="I23" s="2">
        <v>670171</v>
      </c>
    </row>
    <row r="24" spans="1:9" s="4" customFormat="1" x14ac:dyDescent="0.2">
      <c r="A24" s="3" t="s">
        <v>1</v>
      </c>
      <c r="B24" s="2">
        <v>481361</v>
      </c>
      <c r="C24" s="2">
        <v>200018</v>
      </c>
      <c r="D24" s="2">
        <v>164712</v>
      </c>
      <c r="E24" s="2">
        <v>172859</v>
      </c>
      <c r="F24" s="2">
        <v>227792</v>
      </c>
      <c r="G24" s="2">
        <v>285787</v>
      </c>
      <c r="H24" s="2">
        <v>239251</v>
      </c>
      <c r="I24" s="2">
        <v>1771780</v>
      </c>
    </row>
    <row r="25" spans="1:9" x14ac:dyDescent="0.2">
      <c r="A25" s="3" t="s">
        <v>0</v>
      </c>
      <c r="B25" s="2">
        <v>2840741</v>
      </c>
      <c r="C25" s="2">
        <v>1083996</v>
      </c>
      <c r="D25" s="2">
        <v>986518</v>
      </c>
      <c r="E25" s="2">
        <v>948836</v>
      </c>
      <c r="F25" s="2">
        <v>1232395</v>
      </c>
      <c r="G25" s="2">
        <v>1500718</v>
      </c>
      <c r="H25" s="2">
        <v>1313807</v>
      </c>
      <c r="I25" s="2">
        <v>9907011</v>
      </c>
    </row>
  </sheetData>
  <mergeCells count="2">
    <mergeCell ref="A3:I3"/>
    <mergeCell ref="A6:I6"/>
  </mergeCells>
  <pageMargins left="0.75" right="0.75" top="1" bottom="1" header="0.5" footer="0.5"/>
  <pageSetup paperSize="9" orientation="landscape" horizontalDpi="1270" verticalDpi="1270" r:id="rId1"/>
  <headerFooter alignWithMargins="0">
    <oddHeader>&amp;L&amp;Z&amp;F&amp;R&amp;D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339AB-0A6B-4A48-83C5-93C314CF36AA}">
  <sheetPr codeName="Munka3"/>
  <dimension ref="A1:I20"/>
  <sheetViews>
    <sheetView workbookViewId="0"/>
  </sheetViews>
  <sheetFormatPr defaultRowHeight="11.25" x14ac:dyDescent="0.2"/>
  <cols>
    <col min="1" max="1" width="28.7109375" style="1" customWidth="1"/>
    <col min="2" max="9" width="12.7109375" style="1" customWidth="1"/>
    <col min="10" max="16384" width="9.140625" style="1"/>
  </cols>
  <sheetData>
    <row r="1" spans="1:9" x14ac:dyDescent="0.2">
      <c r="A1" s="21" t="s">
        <v>51</v>
      </c>
      <c r="B1" s="14"/>
      <c r="C1" s="14"/>
      <c r="D1" s="14"/>
      <c r="E1" s="14"/>
      <c r="F1" s="14"/>
      <c r="G1" s="14"/>
      <c r="H1" s="14"/>
      <c r="I1" s="14"/>
    </row>
    <row r="2" spans="1:9" s="10" customFormat="1" ht="22.5" x14ac:dyDescent="0.25">
      <c r="A2" s="13" t="s">
        <v>31</v>
      </c>
      <c r="B2" s="12" t="s">
        <v>30</v>
      </c>
      <c r="C2" s="12" t="s">
        <v>29</v>
      </c>
      <c r="D2" s="12" t="s">
        <v>28</v>
      </c>
      <c r="E2" s="12" t="s">
        <v>27</v>
      </c>
      <c r="F2" s="12" t="s">
        <v>26</v>
      </c>
      <c r="G2" s="12" t="s">
        <v>25</v>
      </c>
      <c r="H2" s="12" t="s">
        <v>24</v>
      </c>
      <c r="I2" s="11" t="s">
        <v>0</v>
      </c>
    </row>
    <row r="3" spans="1:9" ht="22.5" x14ac:dyDescent="0.2">
      <c r="A3" s="20" t="s">
        <v>50</v>
      </c>
      <c r="B3" s="6">
        <v>729375</v>
      </c>
      <c r="C3" s="5">
        <v>611192</v>
      </c>
      <c r="D3" s="5">
        <v>610841</v>
      </c>
      <c r="E3" s="5">
        <v>480483</v>
      </c>
      <c r="F3" s="5">
        <v>391396</v>
      </c>
      <c r="G3" s="5">
        <v>407993</v>
      </c>
      <c r="H3" s="5">
        <v>422487</v>
      </c>
      <c r="I3" s="5">
        <v>548558</v>
      </c>
    </row>
    <row r="4" spans="1:9" x14ac:dyDescent="0.2">
      <c r="A4" s="19" t="s">
        <v>49</v>
      </c>
      <c r="B4" s="6">
        <v>32076</v>
      </c>
      <c r="C4" s="5">
        <v>24772</v>
      </c>
      <c r="D4" s="5">
        <v>24483</v>
      </c>
      <c r="E4" s="5">
        <v>22293</v>
      </c>
      <c r="F4" s="5">
        <v>16004</v>
      </c>
      <c r="G4" s="5">
        <v>17698</v>
      </c>
      <c r="H4" s="5">
        <v>16019</v>
      </c>
      <c r="I4" s="5">
        <v>23239</v>
      </c>
    </row>
    <row r="5" spans="1:9" x14ac:dyDescent="0.2">
      <c r="A5" s="19" t="s">
        <v>48</v>
      </c>
      <c r="B5" s="6">
        <v>152281</v>
      </c>
      <c r="C5" s="5">
        <v>70580</v>
      </c>
      <c r="D5" s="5">
        <v>93090</v>
      </c>
      <c r="E5" s="5">
        <v>70125</v>
      </c>
      <c r="F5" s="5">
        <v>64554</v>
      </c>
      <c r="G5" s="5">
        <v>52876</v>
      </c>
      <c r="H5" s="5">
        <v>63731</v>
      </c>
      <c r="I5" s="5">
        <v>91632</v>
      </c>
    </row>
    <row r="6" spans="1:9" x14ac:dyDescent="0.2">
      <c r="A6" s="19" t="s">
        <v>47</v>
      </c>
      <c r="B6" s="6">
        <v>16180</v>
      </c>
      <c r="C6" s="5">
        <v>10127</v>
      </c>
      <c r="D6" s="5">
        <v>11064</v>
      </c>
      <c r="E6" s="5">
        <v>11796</v>
      </c>
      <c r="F6" s="5">
        <v>11004</v>
      </c>
      <c r="G6" s="5">
        <v>9006</v>
      </c>
      <c r="H6" s="5">
        <v>7151</v>
      </c>
      <c r="I6" s="5">
        <v>11644</v>
      </c>
    </row>
    <row r="7" spans="1:9" x14ac:dyDescent="0.2">
      <c r="A7" s="19" t="s">
        <v>46</v>
      </c>
      <c r="B7" s="6">
        <f>4768+666+3035+18065+1541+2973+83</f>
        <v>31131</v>
      </c>
      <c r="C7" s="5">
        <f>3+3545+104+680+12674+1175+1126</f>
        <v>19307</v>
      </c>
      <c r="D7" s="5">
        <f>42+638+86+1576+11589+815+19215</f>
        <v>33961</v>
      </c>
      <c r="E7" s="5">
        <f>82+1572+576+940+18025+730+461</f>
        <v>22386</v>
      </c>
      <c r="F7" s="5">
        <f>4+1599+171+642+21118+187+1478</f>
        <v>25199</v>
      </c>
      <c r="G7" s="5">
        <f>12+1904+549+686+19694+158+988</f>
        <v>23991</v>
      </c>
      <c r="H7" s="5">
        <f>14+1449+137+1162+20489+805+2270</f>
        <v>26326</v>
      </c>
      <c r="I7" s="5">
        <f>40+2642+388+1524+17782+873+3556</f>
        <v>26805</v>
      </c>
    </row>
    <row r="8" spans="1:9" x14ac:dyDescent="0.2">
      <c r="A8" s="19" t="s">
        <v>45</v>
      </c>
      <c r="B8" s="6">
        <v>7530</v>
      </c>
      <c r="C8" s="5">
        <v>20860</v>
      </c>
      <c r="D8" s="5">
        <v>25125</v>
      </c>
      <c r="E8" s="5">
        <v>28867</v>
      </c>
      <c r="F8" s="5">
        <v>22384</v>
      </c>
      <c r="G8" s="5">
        <v>33745</v>
      </c>
      <c r="H8" s="5">
        <v>70283</v>
      </c>
      <c r="I8" s="5">
        <v>27006</v>
      </c>
    </row>
    <row r="9" spans="1:9" s="4" customFormat="1" x14ac:dyDescent="0.2">
      <c r="A9" s="17" t="s">
        <v>44</v>
      </c>
      <c r="B9" s="6">
        <v>968573</v>
      </c>
      <c r="C9" s="6">
        <v>756840</v>
      </c>
      <c r="D9" s="6">
        <f>SUM(D3:D8)</f>
        <v>798564</v>
      </c>
      <c r="E9" s="6">
        <v>635949</v>
      </c>
      <c r="F9" s="6">
        <f>SUM(F3:F8)</f>
        <v>530541</v>
      </c>
      <c r="G9" s="6">
        <f>SUM(G3:G8)</f>
        <v>545309</v>
      </c>
      <c r="H9" s="6">
        <f>SUM(H3:H8)</f>
        <v>605997</v>
      </c>
      <c r="I9" s="6">
        <f>SUM(I3:I8)</f>
        <v>728884</v>
      </c>
    </row>
    <row r="10" spans="1:9" x14ac:dyDescent="0.2">
      <c r="A10" s="19" t="s">
        <v>43</v>
      </c>
      <c r="B10" s="6">
        <v>261981</v>
      </c>
      <c r="C10" s="5">
        <v>228975</v>
      </c>
      <c r="D10" s="5">
        <v>216370</v>
      </c>
      <c r="E10" s="5">
        <v>226741</v>
      </c>
      <c r="F10" s="5">
        <v>230892</v>
      </c>
      <c r="G10" s="5">
        <v>205800</v>
      </c>
      <c r="H10" s="5">
        <v>228324</v>
      </c>
      <c r="I10" s="5">
        <v>233517</v>
      </c>
    </row>
    <row r="11" spans="1:9" x14ac:dyDescent="0.2">
      <c r="A11" s="19" t="s">
        <v>42</v>
      </c>
      <c r="B11" s="6">
        <v>2815</v>
      </c>
      <c r="C11" s="5">
        <v>5297</v>
      </c>
      <c r="D11" s="5">
        <v>4695</v>
      </c>
      <c r="E11" s="5">
        <v>8692</v>
      </c>
      <c r="F11" s="5">
        <v>15429</v>
      </c>
      <c r="G11" s="5">
        <v>10900</v>
      </c>
      <c r="H11" s="5">
        <v>7347</v>
      </c>
      <c r="I11" s="5">
        <v>7253</v>
      </c>
    </row>
    <row r="12" spans="1:9" x14ac:dyDescent="0.2">
      <c r="A12" s="19" t="s">
        <v>41</v>
      </c>
      <c r="B12" s="6">
        <f>6368+3898+1602+30618+247+82+1759+2872+255</f>
        <v>47701</v>
      </c>
      <c r="C12" s="5">
        <f>6998+4358+1054+33636+175+46+886+2536+272</f>
        <v>49961</v>
      </c>
      <c r="D12" s="5">
        <f>4879+4990+1001+29854+208+40+584+2467+139</f>
        <v>44162</v>
      </c>
      <c r="E12" s="5">
        <f>4862+5880+1733+31415+332+138+663+1867+289</f>
        <v>47179</v>
      </c>
      <c r="F12" s="5">
        <f>4817+6457+2444+36910+1103+122+807+5678+262</f>
        <v>58600</v>
      </c>
      <c r="G12" s="5">
        <f>5847+6334+2134+37543+1095+72+1651+2822+439</f>
        <v>57937</v>
      </c>
      <c r="H12" s="5">
        <f>4999+4981+1705+33641+400+121+1217+4188+276</f>
        <v>51528</v>
      </c>
      <c r="I12" s="5">
        <f>5689+5083+1695+33196+500+88+1234+3218+280</f>
        <v>50983</v>
      </c>
    </row>
    <row r="13" spans="1:9" ht="22.5" x14ac:dyDescent="0.2">
      <c r="A13" s="19" t="s">
        <v>40</v>
      </c>
      <c r="B13" s="6">
        <v>11610</v>
      </c>
      <c r="C13" s="5">
        <v>11551</v>
      </c>
      <c r="D13" s="5">
        <v>8385</v>
      </c>
      <c r="E13" s="5">
        <v>16203</v>
      </c>
      <c r="F13" s="5">
        <v>16838</v>
      </c>
      <c r="G13" s="5">
        <v>22325</v>
      </c>
      <c r="H13" s="5">
        <v>15415</v>
      </c>
      <c r="I13" s="5">
        <v>14520</v>
      </c>
    </row>
    <row r="14" spans="1:9" x14ac:dyDescent="0.2">
      <c r="A14" s="17" t="s">
        <v>39</v>
      </c>
      <c r="B14" s="6">
        <f>SUM(B10:B13)</f>
        <v>324107</v>
      </c>
      <c r="C14" s="6">
        <f>SUM(C10:C13)</f>
        <v>295784</v>
      </c>
      <c r="D14" s="6">
        <v>273611</v>
      </c>
      <c r="E14" s="6">
        <v>298816</v>
      </c>
      <c r="F14" s="6">
        <f>SUM(F10:F13)</f>
        <v>321759</v>
      </c>
      <c r="G14" s="6">
        <v>296963</v>
      </c>
      <c r="H14" s="6">
        <f>SUM(H10:H13)</f>
        <v>302614</v>
      </c>
      <c r="I14" s="6">
        <v>306272</v>
      </c>
    </row>
    <row r="15" spans="1:9" x14ac:dyDescent="0.2">
      <c r="A15" s="17" t="s">
        <v>38</v>
      </c>
      <c r="B15" s="6">
        <v>12169</v>
      </c>
      <c r="C15" s="5">
        <v>6838</v>
      </c>
      <c r="D15" s="5">
        <v>6349</v>
      </c>
      <c r="E15" s="5">
        <v>30586</v>
      </c>
      <c r="F15" s="5">
        <v>6715</v>
      </c>
      <c r="G15" s="5">
        <v>9440</v>
      </c>
      <c r="H15" s="5">
        <v>9083</v>
      </c>
      <c r="I15" s="5">
        <v>11269</v>
      </c>
    </row>
    <row r="16" spans="1:9" s="4" customFormat="1" x14ac:dyDescent="0.2">
      <c r="A16" s="17" t="s">
        <v>37</v>
      </c>
      <c r="B16" s="6">
        <v>1304848</v>
      </c>
      <c r="C16" s="5">
        <v>1059462</v>
      </c>
      <c r="D16" s="5">
        <v>1078523</v>
      </c>
      <c r="E16" s="5">
        <v>965350</v>
      </c>
      <c r="F16" s="5">
        <v>859015</v>
      </c>
      <c r="G16" s="5">
        <v>851711</v>
      </c>
      <c r="H16" s="5">
        <v>917694</v>
      </c>
      <c r="I16" s="5">
        <v>1046424</v>
      </c>
    </row>
    <row r="17" spans="1:9" x14ac:dyDescent="0.2">
      <c r="A17" s="19" t="s">
        <v>36</v>
      </c>
      <c r="B17" s="6"/>
      <c r="C17" s="6"/>
      <c r="D17" s="6"/>
      <c r="E17" s="6"/>
      <c r="F17" s="6"/>
      <c r="G17" s="6"/>
      <c r="H17" s="6"/>
      <c r="I17" s="6"/>
    </row>
    <row r="18" spans="1:9" x14ac:dyDescent="0.2">
      <c r="A18" s="18" t="s">
        <v>35</v>
      </c>
      <c r="B18" s="6">
        <v>123960</v>
      </c>
      <c r="C18" s="5">
        <v>99866</v>
      </c>
      <c r="D18" s="5">
        <v>101996</v>
      </c>
      <c r="E18" s="5">
        <v>80226</v>
      </c>
      <c r="F18" s="5">
        <v>66451</v>
      </c>
      <c r="G18" s="5">
        <v>69019</v>
      </c>
      <c r="H18" s="5">
        <v>74293</v>
      </c>
      <c r="I18" s="5">
        <v>92747</v>
      </c>
    </row>
    <row r="19" spans="1:9" s="4" customFormat="1" x14ac:dyDescent="0.2">
      <c r="A19" s="18" t="s">
        <v>34</v>
      </c>
      <c r="B19" s="6">
        <v>179112</v>
      </c>
      <c r="C19" s="5">
        <v>116247</v>
      </c>
      <c r="D19" s="5">
        <v>115040</v>
      </c>
      <c r="E19" s="5">
        <v>85344</v>
      </c>
      <c r="F19" s="5">
        <v>71118</v>
      </c>
      <c r="G19" s="5">
        <v>68376</v>
      </c>
      <c r="H19" s="5">
        <v>75836</v>
      </c>
      <c r="I19" s="5">
        <v>112699</v>
      </c>
    </row>
    <row r="20" spans="1:9" x14ac:dyDescent="0.2">
      <c r="A20" s="17" t="s">
        <v>33</v>
      </c>
      <c r="B20" s="6">
        <v>1001776</v>
      </c>
      <c r="C20" s="5">
        <v>843349</v>
      </c>
      <c r="D20" s="5">
        <v>861487</v>
      </c>
      <c r="E20" s="5">
        <v>799780</v>
      </c>
      <c r="F20" s="5">
        <v>721447</v>
      </c>
      <c r="G20" s="5">
        <v>714316</v>
      </c>
      <c r="H20" s="5">
        <v>767565</v>
      </c>
      <c r="I20" s="5">
        <v>840978</v>
      </c>
    </row>
  </sheetData>
  <pageMargins left="0.75" right="0.75" top="1" bottom="1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FE244-5773-4610-B54A-C6558B8F4CD0}">
  <sheetPr codeName="Munka4"/>
  <dimension ref="A1:I38"/>
  <sheetViews>
    <sheetView workbookViewId="0"/>
  </sheetViews>
  <sheetFormatPr defaultRowHeight="11.25" x14ac:dyDescent="0.2"/>
  <cols>
    <col min="1" max="1" width="28.7109375" style="1" customWidth="1"/>
    <col min="2" max="9" width="12.7109375" style="1" customWidth="1"/>
    <col min="10" max="16384" width="9.140625" style="1"/>
  </cols>
  <sheetData>
    <row r="1" spans="1:9" x14ac:dyDescent="0.2">
      <c r="A1" s="30" t="s">
        <v>84</v>
      </c>
      <c r="B1" s="14"/>
      <c r="C1" s="14"/>
      <c r="D1" s="14"/>
      <c r="E1" s="14"/>
      <c r="F1" s="14"/>
      <c r="G1" s="14"/>
      <c r="H1" s="14"/>
      <c r="I1" s="14"/>
    </row>
    <row r="2" spans="1:9" s="29" customFormat="1" ht="22.5" x14ac:dyDescent="0.25">
      <c r="A2" s="13" t="s">
        <v>31</v>
      </c>
      <c r="B2" s="12" t="s">
        <v>30</v>
      </c>
      <c r="C2" s="12" t="s">
        <v>29</v>
      </c>
      <c r="D2" s="12" t="s">
        <v>28</v>
      </c>
      <c r="E2" s="12" t="s">
        <v>27</v>
      </c>
      <c r="F2" s="12" t="s">
        <v>26</v>
      </c>
      <c r="G2" s="12" t="s">
        <v>25</v>
      </c>
      <c r="H2" s="12" t="s">
        <v>24</v>
      </c>
      <c r="I2" s="11" t="s">
        <v>0</v>
      </c>
    </row>
    <row r="3" spans="1:9" ht="22.5" customHeight="1" x14ac:dyDescent="0.2">
      <c r="A3" s="62" t="s">
        <v>83</v>
      </c>
      <c r="B3" s="62"/>
      <c r="C3" s="62"/>
      <c r="D3" s="62"/>
      <c r="E3" s="62"/>
      <c r="F3" s="62"/>
      <c r="G3" s="62"/>
      <c r="H3" s="62"/>
      <c r="I3" s="62"/>
    </row>
    <row r="4" spans="1:9" x14ac:dyDescent="0.2">
      <c r="A4" s="8" t="s">
        <v>82</v>
      </c>
      <c r="B4" s="23">
        <v>88.4</v>
      </c>
      <c r="C4" s="22">
        <v>92.9</v>
      </c>
      <c r="D4" s="22">
        <v>88.9</v>
      </c>
      <c r="E4" s="22">
        <v>92.9</v>
      </c>
      <c r="F4" s="22">
        <v>93.8</v>
      </c>
      <c r="G4" s="22">
        <v>93.9</v>
      </c>
      <c r="H4" s="22">
        <v>93.2</v>
      </c>
      <c r="I4" s="22">
        <v>91.4</v>
      </c>
    </row>
    <row r="5" spans="1:9" x14ac:dyDescent="0.2">
      <c r="A5" s="8" t="s">
        <v>81</v>
      </c>
      <c r="B5" s="1">
        <v>9.3000000000000007</v>
      </c>
      <c r="C5" s="1">
        <v>5.7</v>
      </c>
      <c r="D5" s="1">
        <v>10.5</v>
      </c>
      <c r="E5" s="1">
        <v>6.4</v>
      </c>
      <c r="F5" s="1">
        <v>5.2</v>
      </c>
      <c r="G5" s="1">
        <v>4.7</v>
      </c>
      <c r="H5" s="1">
        <v>5.8</v>
      </c>
      <c r="I5" s="1">
        <v>7.2</v>
      </c>
    </row>
    <row r="6" spans="1:9" x14ac:dyDescent="0.2">
      <c r="A6" s="8" t="s">
        <v>80</v>
      </c>
      <c r="B6" s="23">
        <v>2.2999999999999998</v>
      </c>
      <c r="C6" s="22">
        <v>1.4</v>
      </c>
      <c r="D6" s="22">
        <v>0.6</v>
      </c>
      <c r="E6" s="22">
        <v>0.6</v>
      </c>
      <c r="F6" s="22">
        <v>1.1000000000000001</v>
      </c>
      <c r="G6" s="22">
        <v>1.4</v>
      </c>
      <c r="H6" s="22">
        <v>1</v>
      </c>
      <c r="I6" s="22">
        <v>1.4</v>
      </c>
    </row>
    <row r="7" spans="1:9" x14ac:dyDescent="0.2">
      <c r="A7" s="3" t="s">
        <v>0</v>
      </c>
      <c r="B7" s="23">
        <f>SUM(B4:B6)</f>
        <v>100</v>
      </c>
      <c r="C7" s="23">
        <f>SUM(C4:C6)</f>
        <v>100.00000000000001</v>
      </c>
      <c r="D7" s="23">
        <f>SUM(D4:D6)</f>
        <v>100</v>
      </c>
      <c r="E7" s="23">
        <v>100</v>
      </c>
      <c r="F7" s="23">
        <v>100</v>
      </c>
      <c r="G7" s="23">
        <f>SUM(G4:G6)</f>
        <v>100.00000000000001</v>
      </c>
      <c r="H7" s="23">
        <f>SUM(H4:H6)</f>
        <v>100</v>
      </c>
      <c r="I7" s="23">
        <f>SUM(I4:I6)</f>
        <v>100.00000000000001</v>
      </c>
    </row>
    <row r="8" spans="1:9" ht="22.5" customHeight="1" x14ac:dyDescent="0.2">
      <c r="A8" s="63" t="s">
        <v>79</v>
      </c>
      <c r="B8" s="63"/>
      <c r="C8" s="63"/>
      <c r="D8" s="63"/>
      <c r="E8" s="63"/>
      <c r="F8" s="63"/>
      <c r="G8" s="63"/>
      <c r="H8" s="63"/>
      <c r="I8" s="63"/>
    </row>
    <row r="9" spans="1:9" x14ac:dyDescent="0.2">
      <c r="A9" s="26" t="s">
        <v>78</v>
      </c>
      <c r="B9" s="25">
        <v>0.1</v>
      </c>
      <c r="C9" s="25">
        <v>0.2</v>
      </c>
      <c r="D9" s="25">
        <v>0.1</v>
      </c>
      <c r="E9" s="25">
        <v>0.4</v>
      </c>
      <c r="F9" s="25">
        <v>0.1</v>
      </c>
      <c r="G9" s="25">
        <v>0.3</v>
      </c>
      <c r="H9" s="25">
        <v>0.2</v>
      </c>
      <c r="I9" s="25">
        <v>0.2</v>
      </c>
    </row>
    <row r="10" spans="1:9" x14ac:dyDescent="0.2">
      <c r="A10" s="8" t="s">
        <v>77</v>
      </c>
      <c r="B10" s="23">
        <v>23.1</v>
      </c>
      <c r="C10" s="22">
        <v>31.6</v>
      </c>
      <c r="D10" s="22">
        <v>11.4</v>
      </c>
      <c r="E10" s="22">
        <v>16.899999999999999</v>
      </c>
      <c r="F10" s="22">
        <v>12.8</v>
      </c>
      <c r="G10" s="22">
        <v>15.6</v>
      </c>
      <c r="H10" s="22">
        <v>10.199999999999999</v>
      </c>
      <c r="I10" s="22">
        <v>18.3</v>
      </c>
    </row>
    <row r="11" spans="1:9" x14ac:dyDescent="0.2">
      <c r="A11" s="8" t="s">
        <v>76</v>
      </c>
      <c r="B11" s="23">
        <v>5.5</v>
      </c>
      <c r="C11" s="22">
        <v>3.1</v>
      </c>
      <c r="D11" s="22">
        <v>7.2</v>
      </c>
      <c r="E11" s="22">
        <v>1.1000000000000001</v>
      </c>
      <c r="F11" s="22">
        <v>1.5</v>
      </c>
      <c r="G11" s="22">
        <v>0.5</v>
      </c>
      <c r="H11" s="22">
        <v>1.6</v>
      </c>
      <c r="I11" s="22">
        <v>3.3</v>
      </c>
    </row>
    <row r="12" spans="1:9" x14ac:dyDescent="0.2">
      <c r="A12" s="8" t="s">
        <v>75</v>
      </c>
      <c r="B12" s="23">
        <v>36.5</v>
      </c>
      <c r="C12" s="22">
        <v>35</v>
      </c>
      <c r="D12" s="22">
        <v>36.5</v>
      </c>
      <c r="E12" s="22">
        <v>36.299999999999997</v>
      </c>
      <c r="F12" s="22">
        <v>33.200000000000003</v>
      </c>
      <c r="G12" s="22">
        <v>35.5</v>
      </c>
      <c r="H12" s="22">
        <v>35.299999999999997</v>
      </c>
      <c r="I12" s="22">
        <v>35.6</v>
      </c>
    </row>
    <row r="13" spans="1:9" x14ac:dyDescent="0.2">
      <c r="A13" s="8" t="s">
        <v>74</v>
      </c>
      <c r="B13" s="23">
        <v>34.9</v>
      </c>
      <c r="C13" s="22">
        <v>30</v>
      </c>
      <c r="D13" s="22">
        <v>44.9</v>
      </c>
      <c r="E13" s="22">
        <v>45.3</v>
      </c>
      <c r="F13" s="22">
        <v>52.4</v>
      </c>
      <c r="G13" s="22">
        <v>48.1</v>
      </c>
      <c r="H13" s="22">
        <v>52.8</v>
      </c>
      <c r="I13" s="22">
        <v>42.7</v>
      </c>
    </row>
    <row r="14" spans="1:9" x14ac:dyDescent="0.2">
      <c r="A14" s="3" t="s">
        <v>0</v>
      </c>
      <c r="B14" s="23">
        <f>SUM(B10:B13)</f>
        <v>100</v>
      </c>
      <c r="C14" s="23">
        <v>100</v>
      </c>
      <c r="D14" s="23">
        <v>100</v>
      </c>
      <c r="E14" s="23">
        <f>SUM(E9:E13)</f>
        <v>100</v>
      </c>
      <c r="F14" s="23">
        <f>SUM(F9:F13)</f>
        <v>100</v>
      </c>
      <c r="G14" s="23">
        <f>SUM(G9:G13)</f>
        <v>100</v>
      </c>
      <c r="H14" s="23">
        <v>100</v>
      </c>
      <c r="I14" s="23">
        <v>100</v>
      </c>
    </row>
    <row r="15" spans="1:9" ht="22.5" customHeight="1" x14ac:dyDescent="0.2">
      <c r="A15" s="63" t="s">
        <v>73</v>
      </c>
      <c r="B15" s="63"/>
      <c r="C15" s="63"/>
      <c r="D15" s="63"/>
      <c r="E15" s="63"/>
      <c r="F15" s="63"/>
      <c r="G15" s="63"/>
      <c r="H15" s="63"/>
      <c r="I15" s="63"/>
    </row>
    <row r="16" spans="1:9" x14ac:dyDescent="0.2">
      <c r="A16" s="8" t="s">
        <v>72</v>
      </c>
      <c r="B16" s="23">
        <v>1</v>
      </c>
      <c r="C16" s="22">
        <v>0.9</v>
      </c>
      <c r="D16" s="22">
        <v>1</v>
      </c>
      <c r="E16" s="22">
        <v>0.9</v>
      </c>
      <c r="F16" s="22">
        <v>0.5</v>
      </c>
      <c r="G16" s="22">
        <v>0.9</v>
      </c>
      <c r="H16" s="22">
        <v>0.7</v>
      </c>
      <c r="I16" s="22">
        <v>0.9</v>
      </c>
    </row>
    <row r="17" spans="1:9" x14ac:dyDescent="0.2">
      <c r="A17" s="8" t="s">
        <v>71</v>
      </c>
      <c r="B17" s="23">
        <v>14.8</v>
      </c>
      <c r="C17" s="22">
        <v>7.8</v>
      </c>
      <c r="D17" s="22">
        <v>6.7</v>
      </c>
      <c r="E17" s="22">
        <v>7</v>
      </c>
      <c r="F17" s="22">
        <v>7.9</v>
      </c>
      <c r="G17" s="22">
        <v>7.5</v>
      </c>
      <c r="H17" s="22">
        <v>9</v>
      </c>
      <c r="I17" s="22">
        <v>9.9</v>
      </c>
    </row>
    <row r="18" spans="1:9" x14ac:dyDescent="0.2">
      <c r="A18" s="8" t="s">
        <v>70</v>
      </c>
      <c r="B18" s="23">
        <v>20.6</v>
      </c>
      <c r="C18" s="22">
        <v>20.5</v>
      </c>
      <c r="D18" s="22">
        <v>15.7</v>
      </c>
      <c r="E18" s="22">
        <v>20.2</v>
      </c>
      <c r="F18" s="22">
        <v>14.9</v>
      </c>
      <c r="G18" s="22">
        <v>18.7</v>
      </c>
      <c r="H18" s="22">
        <v>16</v>
      </c>
      <c r="I18" s="22">
        <v>18.5</v>
      </c>
    </row>
    <row r="19" spans="1:9" x14ac:dyDescent="0.2">
      <c r="A19" s="8" t="s">
        <v>69</v>
      </c>
      <c r="B19" s="23">
        <v>25.4</v>
      </c>
      <c r="C19" s="22">
        <v>35.299999999999997</v>
      </c>
      <c r="D19" s="22">
        <v>29.8</v>
      </c>
      <c r="E19" s="22">
        <v>27.3</v>
      </c>
      <c r="F19" s="22">
        <v>32.700000000000003</v>
      </c>
      <c r="G19" s="22">
        <v>29.5</v>
      </c>
      <c r="H19" s="22">
        <v>30.7</v>
      </c>
      <c r="I19" s="22">
        <v>29.2</v>
      </c>
    </row>
    <row r="20" spans="1:9" x14ac:dyDescent="0.2">
      <c r="A20" s="8" t="s">
        <v>68</v>
      </c>
      <c r="B20" s="23">
        <v>14.3</v>
      </c>
      <c r="C20" s="22">
        <v>14.8</v>
      </c>
      <c r="D20" s="22">
        <v>18.8</v>
      </c>
      <c r="E20" s="22">
        <v>19.2</v>
      </c>
      <c r="F20" s="22">
        <v>16.399999999999999</v>
      </c>
      <c r="G20" s="22">
        <v>20.9</v>
      </c>
      <c r="H20" s="22">
        <v>17.5</v>
      </c>
      <c r="I20" s="22">
        <v>16.899999999999999</v>
      </c>
    </row>
    <row r="21" spans="1:9" x14ac:dyDescent="0.2">
      <c r="A21" s="8" t="s">
        <v>67</v>
      </c>
      <c r="B21" s="23">
        <v>23.8</v>
      </c>
      <c r="C21" s="22">
        <v>20.8</v>
      </c>
      <c r="D21" s="22">
        <v>28.1</v>
      </c>
      <c r="E21" s="22">
        <v>25.4</v>
      </c>
      <c r="F21" s="22">
        <v>27.7</v>
      </c>
      <c r="G21" s="22">
        <v>22.5</v>
      </c>
      <c r="H21" s="22">
        <v>26.2</v>
      </c>
      <c r="I21" s="22">
        <v>24.6</v>
      </c>
    </row>
    <row r="22" spans="1:9" x14ac:dyDescent="0.2">
      <c r="A22" s="3" t="s">
        <v>0</v>
      </c>
      <c r="B22" s="23">
        <v>100</v>
      </c>
      <c r="C22" s="22">
        <v>100</v>
      </c>
      <c r="D22" s="22">
        <v>100</v>
      </c>
      <c r="E22" s="22">
        <v>100</v>
      </c>
      <c r="F22" s="22">
        <v>100</v>
      </c>
      <c r="G22" s="22">
        <v>100</v>
      </c>
      <c r="H22" s="22">
        <v>100</v>
      </c>
      <c r="I22" s="22">
        <v>100</v>
      </c>
    </row>
    <row r="23" spans="1:9" ht="22.5" customHeight="1" x14ac:dyDescent="0.2">
      <c r="A23" s="63" t="s">
        <v>66</v>
      </c>
      <c r="B23" s="63"/>
      <c r="C23" s="63"/>
      <c r="D23" s="63"/>
      <c r="E23" s="63"/>
      <c r="F23" s="63"/>
      <c r="G23" s="63"/>
      <c r="H23" s="63"/>
      <c r="I23" s="63"/>
    </row>
    <row r="24" spans="1:9" x14ac:dyDescent="0.2">
      <c r="A24" s="8" t="s">
        <v>65</v>
      </c>
      <c r="B24" s="23">
        <v>71</v>
      </c>
      <c r="C24" s="22">
        <v>76.099999999999994</v>
      </c>
      <c r="D24" s="22">
        <v>84</v>
      </c>
      <c r="E24" s="22">
        <v>79.3</v>
      </c>
      <c r="F24" s="22">
        <v>82</v>
      </c>
      <c r="G24" s="22">
        <v>80.900000000000006</v>
      </c>
      <c r="H24" s="22">
        <v>81.8</v>
      </c>
      <c r="I24" s="22">
        <v>77.8</v>
      </c>
    </row>
    <row r="25" spans="1:9" x14ac:dyDescent="0.2">
      <c r="A25" s="8" t="s">
        <v>64</v>
      </c>
      <c r="B25" s="28">
        <v>258</v>
      </c>
      <c r="C25" s="27">
        <v>261</v>
      </c>
      <c r="D25" s="27">
        <v>276</v>
      </c>
      <c r="E25" s="27">
        <v>284</v>
      </c>
      <c r="F25" s="27">
        <v>268</v>
      </c>
      <c r="G25" s="27">
        <v>266</v>
      </c>
      <c r="H25" s="27">
        <v>263</v>
      </c>
      <c r="I25" s="27">
        <v>266</v>
      </c>
    </row>
    <row r="26" spans="1:9" x14ac:dyDescent="0.2">
      <c r="A26" s="8" t="s">
        <v>63</v>
      </c>
      <c r="B26" s="28">
        <v>95.4</v>
      </c>
      <c r="C26" s="27">
        <v>99.9</v>
      </c>
      <c r="D26" s="27">
        <v>98.5</v>
      </c>
      <c r="E26" s="27">
        <v>92.2</v>
      </c>
      <c r="F26" s="27">
        <v>101</v>
      </c>
      <c r="G26" s="27">
        <v>103</v>
      </c>
      <c r="H26" s="27">
        <v>97.4</v>
      </c>
      <c r="I26" s="27">
        <v>98</v>
      </c>
    </row>
    <row r="27" spans="1:9" x14ac:dyDescent="0.2">
      <c r="A27" s="8" t="s">
        <v>62</v>
      </c>
      <c r="B27" s="23">
        <v>96.8</v>
      </c>
      <c r="C27" s="22">
        <v>96</v>
      </c>
      <c r="D27" s="22">
        <v>97.3</v>
      </c>
      <c r="E27" s="22">
        <v>95.3</v>
      </c>
      <c r="F27" s="22">
        <v>91.1</v>
      </c>
      <c r="G27" s="22">
        <v>94.9</v>
      </c>
      <c r="H27" s="22">
        <v>94.9</v>
      </c>
      <c r="I27" s="22">
        <v>95.4</v>
      </c>
    </row>
    <row r="28" spans="1:9" x14ac:dyDescent="0.2">
      <c r="A28" s="8" t="s">
        <v>61</v>
      </c>
      <c r="B28" s="22">
        <v>89</v>
      </c>
      <c r="C28" s="22">
        <v>92.6</v>
      </c>
      <c r="D28" s="22">
        <v>94</v>
      </c>
      <c r="E28" s="22">
        <v>91.1</v>
      </c>
      <c r="F28" s="22">
        <v>82.9</v>
      </c>
      <c r="G28" s="22">
        <v>90</v>
      </c>
      <c r="H28" s="22">
        <v>87.7</v>
      </c>
      <c r="I28" s="22">
        <v>89.3</v>
      </c>
    </row>
    <row r="29" spans="1:9" x14ac:dyDescent="0.2">
      <c r="A29" s="8" t="s">
        <v>60</v>
      </c>
      <c r="B29" s="23">
        <v>98.6</v>
      </c>
      <c r="C29" s="22">
        <v>98.2</v>
      </c>
      <c r="D29" s="22">
        <v>99.4</v>
      </c>
      <c r="E29" s="22">
        <v>96.9</v>
      </c>
      <c r="F29" s="22">
        <v>93.2</v>
      </c>
      <c r="G29" s="22">
        <v>96.1</v>
      </c>
      <c r="H29" s="22">
        <v>97</v>
      </c>
      <c r="I29" s="22">
        <v>97.3</v>
      </c>
    </row>
    <row r="30" spans="1:9" x14ac:dyDescent="0.2">
      <c r="A30" s="8" t="s">
        <v>59</v>
      </c>
      <c r="B30" s="23">
        <v>93.2</v>
      </c>
      <c r="C30" s="22">
        <v>89.1</v>
      </c>
      <c r="D30" s="22">
        <v>95.9</v>
      </c>
      <c r="E30" s="22">
        <v>87.6</v>
      </c>
      <c r="F30" s="22">
        <v>92.7</v>
      </c>
      <c r="G30" s="22">
        <v>90</v>
      </c>
      <c r="H30" s="22">
        <v>96.4</v>
      </c>
      <c r="I30" s="22">
        <v>92.4</v>
      </c>
    </row>
    <row r="31" spans="1:9" x14ac:dyDescent="0.2">
      <c r="A31" s="26" t="s">
        <v>58</v>
      </c>
      <c r="B31" s="25"/>
      <c r="C31" s="25"/>
      <c r="D31" s="25"/>
      <c r="E31" s="25"/>
      <c r="F31" s="25"/>
      <c r="G31" s="25"/>
      <c r="H31" s="25"/>
      <c r="I31" s="25"/>
    </row>
    <row r="32" spans="1:9" x14ac:dyDescent="0.2">
      <c r="A32" s="24" t="s">
        <v>57</v>
      </c>
      <c r="B32" s="23">
        <v>87.7</v>
      </c>
      <c r="C32" s="22">
        <v>62.8</v>
      </c>
      <c r="D32" s="22">
        <v>75.099999999999994</v>
      </c>
      <c r="E32" s="22">
        <v>62.8</v>
      </c>
      <c r="F32" s="22">
        <v>69.099999999999994</v>
      </c>
      <c r="G32" s="22">
        <v>74.3</v>
      </c>
      <c r="H32" s="22">
        <v>79.599999999999994</v>
      </c>
      <c r="I32" s="22">
        <v>76.2</v>
      </c>
    </row>
    <row r="33" spans="1:9" x14ac:dyDescent="0.2">
      <c r="A33" s="24" t="s">
        <v>56</v>
      </c>
      <c r="B33" s="23">
        <v>5.6</v>
      </c>
      <c r="C33" s="23">
        <v>26.4</v>
      </c>
      <c r="D33" s="23">
        <v>20.8</v>
      </c>
      <c r="E33" s="23">
        <v>24.8</v>
      </c>
      <c r="F33" s="23">
        <v>23.6</v>
      </c>
      <c r="G33" s="23">
        <v>15.7</v>
      </c>
      <c r="H33" s="23">
        <v>16.8</v>
      </c>
      <c r="I33" s="23">
        <v>16.2</v>
      </c>
    </row>
    <row r="34" spans="1:9" x14ac:dyDescent="0.2">
      <c r="A34" s="8" t="s">
        <v>55</v>
      </c>
      <c r="B34" s="23">
        <v>97.9</v>
      </c>
      <c r="C34" s="23">
        <v>97.8</v>
      </c>
      <c r="D34" s="23">
        <v>99.1</v>
      </c>
      <c r="E34" s="23">
        <v>96.3</v>
      </c>
      <c r="F34" s="23">
        <v>92.4</v>
      </c>
      <c r="G34" s="23">
        <v>95.5</v>
      </c>
      <c r="H34" s="23">
        <v>97.1</v>
      </c>
      <c r="I34" s="23">
        <v>96.7</v>
      </c>
    </row>
    <row r="35" spans="1:9" x14ac:dyDescent="0.2">
      <c r="A35" s="26" t="s">
        <v>36</v>
      </c>
      <c r="B35" s="25"/>
      <c r="C35" s="25"/>
      <c r="D35" s="25"/>
      <c r="E35" s="25"/>
      <c r="F35" s="25"/>
      <c r="G35" s="25"/>
      <c r="H35" s="25"/>
      <c r="I35" s="25"/>
    </row>
    <row r="36" spans="1:9" x14ac:dyDescent="0.2">
      <c r="A36" s="24" t="s">
        <v>54</v>
      </c>
      <c r="B36" s="23">
        <v>82.7</v>
      </c>
      <c r="C36" s="22">
        <v>83.5</v>
      </c>
      <c r="D36" s="22">
        <v>82.5</v>
      </c>
      <c r="E36" s="22">
        <v>65.900000000000006</v>
      </c>
      <c r="F36" s="22">
        <v>66.900000000000006</v>
      </c>
      <c r="G36" s="22">
        <v>57.5</v>
      </c>
      <c r="H36" s="22">
        <v>51.7</v>
      </c>
      <c r="I36" s="22">
        <v>71.5</v>
      </c>
    </row>
    <row r="37" spans="1:9" x14ac:dyDescent="0.2">
      <c r="A37" s="24" t="s">
        <v>53</v>
      </c>
      <c r="B37" s="23">
        <v>15.2</v>
      </c>
      <c r="C37" s="22">
        <v>14.2</v>
      </c>
      <c r="D37" s="22">
        <v>16.600000000000001</v>
      </c>
      <c r="E37" s="22">
        <v>30.4</v>
      </c>
      <c r="F37" s="22">
        <v>25.5</v>
      </c>
      <c r="G37" s="22">
        <v>38</v>
      </c>
      <c r="H37" s="22">
        <v>45.4</v>
      </c>
      <c r="I37" s="22">
        <v>25.2</v>
      </c>
    </row>
    <row r="38" spans="1:9" x14ac:dyDescent="0.2">
      <c r="A38" s="8" t="s">
        <v>52</v>
      </c>
      <c r="B38" s="23">
        <v>68.7</v>
      </c>
      <c r="C38" s="22">
        <v>60.2</v>
      </c>
      <c r="D38" s="22">
        <v>66.5</v>
      </c>
      <c r="E38" s="22">
        <v>61.1</v>
      </c>
      <c r="F38" s="22">
        <v>59.3</v>
      </c>
      <c r="G38" s="22">
        <v>57.7</v>
      </c>
      <c r="H38" s="22">
        <v>45.3</v>
      </c>
      <c r="I38" s="22">
        <v>61</v>
      </c>
    </row>
  </sheetData>
  <mergeCells count="4">
    <mergeCell ref="A3:I3"/>
    <mergeCell ref="A8:I8"/>
    <mergeCell ref="A15:I15"/>
    <mergeCell ref="A23:I23"/>
  </mergeCells>
  <pageMargins left="0.75" right="0.75" top="1" bottom="1" header="0.5" footer="0.5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059CA-2784-4A87-A7E8-114CBDA2672A}">
  <sheetPr codeName="Munka5"/>
  <dimension ref="A1:I30"/>
  <sheetViews>
    <sheetView workbookViewId="0"/>
  </sheetViews>
  <sheetFormatPr defaultRowHeight="11.25" x14ac:dyDescent="0.2"/>
  <cols>
    <col min="1" max="1" width="28.7109375" style="1" customWidth="1"/>
    <col min="2" max="9" width="12.7109375" style="1" customWidth="1"/>
    <col min="10" max="16384" width="9.140625" style="1"/>
  </cols>
  <sheetData>
    <row r="1" spans="1:9" x14ac:dyDescent="0.2">
      <c r="A1" s="30" t="s">
        <v>113</v>
      </c>
      <c r="B1" s="14"/>
      <c r="C1" s="14"/>
      <c r="D1" s="14"/>
      <c r="E1" s="14"/>
      <c r="F1" s="14"/>
      <c r="G1" s="14"/>
      <c r="H1" s="14"/>
      <c r="I1" s="14"/>
    </row>
    <row r="2" spans="1:9" s="10" customFormat="1" ht="22.5" x14ac:dyDescent="0.25">
      <c r="A2" s="13" t="s">
        <v>112</v>
      </c>
      <c r="B2" s="12" t="s">
        <v>30</v>
      </c>
      <c r="C2" s="12" t="s">
        <v>29</v>
      </c>
      <c r="D2" s="12" t="s">
        <v>28</v>
      </c>
      <c r="E2" s="12" t="s">
        <v>27</v>
      </c>
      <c r="F2" s="12" t="s">
        <v>26</v>
      </c>
      <c r="G2" s="12" t="s">
        <v>25</v>
      </c>
      <c r="H2" s="12" t="s">
        <v>24</v>
      </c>
      <c r="I2" s="11" t="s">
        <v>0</v>
      </c>
    </row>
    <row r="3" spans="1:9" x14ac:dyDescent="0.2">
      <c r="A3" s="35" t="s">
        <v>111</v>
      </c>
      <c r="B3" s="34">
        <v>67</v>
      </c>
      <c r="C3" s="34">
        <v>69</v>
      </c>
      <c r="D3" s="34">
        <v>75</v>
      </c>
      <c r="E3" s="33">
        <v>75</v>
      </c>
      <c r="F3" s="33">
        <v>74</v>
      </c>
      <c r="G3" s="33">
        <v>69</v>
      </c>
      <c r="H3" s="33">
        <v>77</v>
      </c>
      <c r="I3" s="31">
        <v>71</v>
      </c>
    </row>
    <row r="4" spans="1:9" x14ac:dyDescent="0.2">
      <c r="A4" s="8" t="s">
        <v>110</v>
      </c>
      <c r="B4" s="32">
        <v>41</v>
      </c>
      <c r="C4" s="32">
        <v>52</v>
      </c>
      <c r="D4" s="32">
        <v>62</v>
      </c>
      <c r="E4" s="31">
        <v>57</v>
      </c>
      <c r="F4" s="31">
        <v>52</v>
      </c>
      <c r="G4" s="31">
        <v>54</v>
      </c>
      <c r="H4" s="31">
        <v>61</v>
      </c>
      <c r="I4" s="31">
        <v>52</v>
      </c>
    </row>
    <row r="5" spans="1:9" x14ac:dyDescent="0.2">
      <c r="A5" s="8" t="s">
        <v>109</v>
      </c>
      <c r="B5" s="32">
        <v>41</v>
      </c>
      <c r="C5" s="32">
        <v>43</v>
      </c>
      <c r="D5" s="32">
        <v>37</v>
      </c>
      <c r="E5" s="31">
        <v>35</v>
      </c>
      <c r="F5" s="31">
        <v>34</v>
      </c>
      <c r="G5" s="31">
        <v>38</v>
      </c>
      <c r="H5" s="31">
        <v>27</v>
      </c>
      <c r="I5" s="31">
        <v>37</v>
      </c>
    </row>
    <row r="6" spans="1:9" x14ac:dyDescent="0.2">
      <c r="A6" s="8" t="s">
        <v>108</v>
      </c>
      <c r="B6" s="32">
        <v>85</v>
      </c>
      <c r="C6" s="32">
        <v>84</v>
      </c>
      <c r="D6" s="32">
        <v>86</v>
      </c>
      <c r="E6" s="31">
        <v>87</v>
      </c>
      <c r="F6" s="31">
        <v>78</v>
      </c>
      <c r="G6" s="31">
        <v>81</v>
      </c>
      <c r="H6" s="31">
        <v>76</v>
      </c>
      <c r="I6" s="31">
        <v>82</v>
      </c>
    </row>
    <row r="7" spans="1:9" x14ac:dyDescent="0.2">
      <c r="A7" s="8" t="s">
        <v>107</v>
      </c>
      <c r="B7" s="32">
        <v>10</v>
      </c>
      <c r="C7" s="32">
        <v>7</v>
      </c>
      <c r="D7" s="32">
        <v>5</v>
      </c>
      <c r="E7" s="31">
        <v>8</v>
      </c>
      <c r="F7" s="31">
        <v>4</v>
      </c>
      <c r="G7" s="31">
        <v>5</v>
      </c>
      <c r="H7" s="31">
        <v>5</v>
      </c>
      <c r="I7" s="31">
        <v>7</v>
      </c>
    </row>
    <row r="8" spans="1:9" x14ac:dyDescent="0.2">
      <c r="A8" s="8" t="s">
        <v>106</v>
      </c>
      <c r="B8" s="32">
        <v>92</v>
      </c>
      <c r="C8" s="32">
        <v>87</v>
      </c>
      <c r="D8" s="32">
        <v>92</v>
      </c>
      <c r="E8" s="31">
        <v>84</v>
      </c>
      <c r="F8" s="31">
        <v>78</v>
      </c>
      <c r="G8" s="31">
        <v>78</v>
      </c>
      <c r="H8" s="31">
        <v>80</v>
      </c>
      <c r="I8" s="31">
        <v>86</v>
      </c>
    </row>
    <row r="9" spans="1:9" x14ac:dyDescent="0.2">
      <c r="A9" s="8" t="s">
        <v>105</v>
      </c>
      <c r="B9" s="32">
        <v>2</v>
      </c>
      <c r="C9" s="32">
        <v>1</v>
      </c>
      <c r="D9" s="32">
        <v>0</v>
      </c>
      <c r="E9" s="31">
        <v>1</v>
      </c>
      <c r="F9" s="31">
        <v>2</v>
      </c>
      <c r="G9" s="31">
        <v>0</v>
      </c>
      <c r="H9" s="31">
        <v>1</v>
      </c>
      <c r="I9" s="31">
        <v>1</v>
      </c>
    </row>
    <row r="10" spans="1:9" x14ac:dyDescent="0.2">
      <c r="A10" s="8" t="s">
        <v>104</v>
      </c>
      <c r="B10" s="32">
        <v>9</v>
      </c>
      <c r="C10" s="32">
        <v>12</v>
      </c>
      <c r="D10" s="32">
        <v>16</v>
      </c>
      <c r="E10" s="31">
        <v>11</v>
      </c>
      <c r="F10" s="31">
        <v>13</v>
      </c>
      <c r="G10" s="31">
        <v>8</v>
      </c>
      <c r="H10" s="31">
        <v>10</v>
      </c>
      <c r="I10" s="31">
        <v>11</v>
      </c>
    </row>
    <row r="11" spans="1:9" x14ac:dyDescent="0.2">
      <c r="A11" s="8" t="s">
        <v>103</v>
      </c>
      <c r="B11" s="32">
        <v>141</v>
      </c>
      <c r="C11" s="32">
        <v>143</v>
      </c>
      <c r="D11" s="32">
        <v>161</v>
      </c>
      <c r="E11" s="31">
        <v>156</v>
      </c>
      <c r="F11" s="31">
        <v>156</v>
      </c>
      <c r="G11" s="31">
        <v>154</v>
      </c>
      <c r="H11" s="31">
        <v>136</v>
      </c>
      <c r="I11" s="31">
        <v>148</v>
      </c>
    </row>
    <row r="12" spans="1:9" x14ac:dyDescent="0.2">
      <c r="A12" s="8" t="s">
        <v>102</v>
      </c>
      <c r="B12" s="32">
        <v>42</v>
      </c>
      <c r="C12" s="32">
        <v>38</v>
      </c>
      <c r="D12" s="32">
        <v>35</v>
      </c>
      <c r="E12" s="31">
        <v>37</v>
      </c>
      <c r="F12" s="31">
        <v>30</v>
      </c>
      <c r="G12" s="31">
        <v>30</v>
      </c>
      <c r="H12" s="31">
        <v>26</v>
      </c>
      <c r="I12" s="31">
        <v>35</v>
      </c>
    </row>
    <row r="13" spans="1:9" x14ac:dyDescent="0.2">
      <c r="A13" s="8" t="s">
        <v>101</v>
      </c>
      <c r="B13" s="32">
        <v>39</v>
      </c>
      <c r="C13" s="32">
        <v>37</v>
      </c>
      <c r="D13" s="32">
        <v>34</v>
      </c>
      <c r="E13" s="31">
        <v>36</v>
      </c>
      <c r="F13" s="31">
        <v>29</v>
      </c>
      <c r="G13" s="31">
        <v>28</v>
      </c>
      <c r="H13" s="31">
        <v>32</v>
      </c>
      <c r="I13" s="31">
        <v>34</v>
      </c>
    </row>
    <row r="14" spans="1:9" x14ac:dyDescent="0.2">
      <c r="A14" s="8" t="s">
        <v>100</v>
      </c>
      <c r="B14" s="32">
        <v>57</v>
      </c>
      <c r="C14" s="32">
        <v>52</v>
      </c>
      <c r="D14" s="32">
        <v>58</v>
      </c>
      <c r="E14" s="31">
        <v>53</v>
      </c>
      <c r="F14" s="31">
        <v>43</v>
      </c>
      <c r="G14" s="31">
        <v>45</v>
      </c>
      <c r="H14" s="31">
        <v>47</v>
      </c>
      <c r="I14" s="31">
        <v>51</v>
      </c>
    </row>
    <row r="15" spans="1:9" x14ac:dyDescent="0.2">
      <c r="A15" s="8" t="s">
        <v>99</v>
      </c>
      <c r="B15" s="32">
        <v>5</v>
      </c>
      <c r="C15" s="32">
        <v>4</v>
      </c>
      <c r="D15" s="32">
        <v>4</v>
      </c>
      <c r="E15" s="31">
        <v>5</v>
      </c>
      <c r="F15" s="31">
        <v>2</v>
      </c>
      <c r="G15" s="31">
        <v>2</v>
      </c>
      <c r="H15" s="31">
        <v>2</v>
      </c>
      <c r="I15" s="31">
        <v>4</v>
      </c>
    </row>
    <row r="16" spans="1:9" x14ac:dyDescent="0.2">
      <c r="A16" s="8" t="s">
        <v>98</v>
      </c>
      <c r="B16" s="32">
        <v>26</v>
      </c>
      <c r="C16" s="32">
        <v>22</v>
      </c>
      <c r="D16" s="32">
        <v>19</v>
      </c>
      <c r="E16" s="31">
        <v>21</v>
      </c>
      <c r="F16" s="31">
        <v>14</v>
      </c>
      <c r="G16" s="31">
        <v>16</v>
      </c>
      <c r="H16" s="31">
        <v>14</v>
      </c>
      <c r="I16" s="31">
        <v>20</v>
      </c>
    </row>
    <row r="17" spans="1:9" x14ac:dyDescent="0.2">
      <c r="A17" s="8" t="s">
        <v>97</v>
      </c>
      <c r="B17" s="32">
        <v>48</v>
      </c>
      <c r="C17" s="32">
        <v>43</v>
      </c>
      <c r="D17" s="32">
        <v>41</v>
      </c>
      <c r="E17" s="31">
        <v>44</v>
      </c>
      <c r="F17" s="31">
        <v>43</v>
      </c>
      <c r="G17" s="31">
        <v>46</v>
      </c>
      <c r="H17" s="31">
        <v>32</v>
      </c>
      <c r="I17" s="31">
        <v>43</v>
      </c>
    </row>
    <row r="18" spans="1:9" x14ac:dyDescent="0.2">
      <c r="A18" s="8" t="s">
        <v>96</v>
      </c>
      <c r="B18" s="32">
        <v>7</v>
      </c>
      <c r="C18" s="32">
        <v>9</v>
      </c>
      <c r="D18" s="32">
        <v>6</v>
      </c>
      <c r="E18" s="31">
        <v>9</v>
      </c>
      <c r="F18" s="31">
        <v>8</v>
      </c>
      <c r="G18" s="31">
        <v>7</v>
      </c>
      <c r="H18" s="31">
        <v>6</v>
      </c>
      <c r="I18" s="31">
        <v>7</v>
      </c>
    </row>
    <row r="19" spans="1:9" x14ac:dyDescent="0.2">
      <c r="A19" s="8" t="s">
        <v>95</v>
      </c>
      <c r="B19" s="32">
        <v>5</v>
      </c>
      <c r="C19" s="32">
        <v>4</v>
      </c>
      <c r="D19" s="32">
        <v>3</v>
      </c>
      <c r="E19" s="31">
        <v>4</v>
      </c>
      <c r="F19" s="31">
        <v>4</v>
      </c>
      <c r="G19" s="31">
        <v>4</v>
      </c>
      <c r="H19" s="31">
        <v>2</v>
      </c>
      <c r="I19" s="31">
        <v>4</v>
      </c>
    </row>
    <row r="20" spans="1:9" x14ac:dyDescent="0.2">
      <c r="A20" s="8" t="s">
        <v>94</v>
      </c>
      <c r="B20" s="32">
        <v>11</v>
      </c>
      <c r="C20" s="32">
        <v>8</v>
      </c>
      <c r="D20" s="32">
        <v>7</v>
      </c>
      <c r="E20" s="31">
        <v>8</v>
      </c>
      <c r="F20" s="31">
        <v>6</v>
      </c>
      <c r="G20" s="31">
        <v>7</v>
      </c>
      <c r="H20" s="31">
        <v>5</v>
      </c>
      <c r="I20" s="31">
        <v>8</v>
      </c>
    </row>
    <row r="21" spans="1:9" x14ac:dyDescent="0.2">
      <c r="A21" s="26" t="s">
        <v>93</v>
      </c>
      <c r="B21" s="32">
        <v>53</v>
      </c>
      <c r="C21" s="32">
        <v>47</v>
      </c>
      <c r="D21" s="32">
        <v>42</v>
      </c>
      <c r="E21" s="31">
        <v>44</v>
      </c>
      <c r="F21" s="31">
        <v>40</v>
      </c>
      <c r="G21" s="31">
        <v>42</v>
      </c>
      <c r="H21" s="31">
        <v>34</v>
      </c>
      <c r="I21" s="31">
        <v>45</v>
      </c>
    </row>
    <row r="22" spans="1:9" x14ac:dyDescent="0.2">
      <c r="A22" s="8" t="s">
        <v>92</v>
      </c>
      <c r="B22" s="32">
        <v>9</v>
      </c>
      <c r="C22" s="32">
        <v>6</v>
      </c>
      <c r="D22" s="32">
        <v>4</v>
      </c>
      <c r="E22" s="31">
        <v>5</v>
      </c>
      <c r="F22" s="31">
        <v>3</v>
      </c>
      <c r="G22" s="31">
        <v>4</v>
      </c>
      <c r="H22" s="31">
        <v>3</v>
      </c>
      <c r="I22" s="31">
        <v>5</v>
      </c>
    </row>
    <row r="23" spans="1:9" x14ac:dyDescent="0.2">
      <c r="A23" s="8" t="s">
        <v>91</v>
      </c>
      <c r="B23" s="32">
        <v>1</v>
      </c>
      <c r="C23" s="32">
        <v>1</v>
      </c>
      <c r="D23" s="32">
        <v>0</v>
      </c>
      <c r="E23" s="31">
        <v>0</v>
      </c>
      <c r="F23" s="31">
        <v>0</v>
      </c>
      <c r="G23" s="31">
        <v>0</v>
      </c>
      <c r="H23" s="31">
        <v>0</v>
      </c>
      <c r="I23" s="31">
        <v>1</v>
      </c>
    </row>
    <row r="24" spans="1:9" x14ac:dyDescent="0.2">
      <c r="A24" s="8" t="s">
        <v>90</v>
      </c>
      <c r="B24" s="32">
        <v>12</v>
      </c>
      <c r="C24" s="32">
        <v>13</v>
      </c>
      <c r="D24" s="32">
        <v>12</v>
      </c>
      <c r="E24" s="31">
        <v>15</v>
      </c>
      <c r="F24" s="31">
        <v>14</v>
      </c>
      <c r="G24" s="31">
        <v>16</v>
      </c>
      <c r="H24" s="31">
        <v>13</v>
      </c>
      <c r="I24" s="31">
        <v>13</v>
      </c>
    </row>
    <row r="25" spans="1:9" x14ac:dyDescent="0.2">
      <c r="A25" s="26" t="s">
        <v>89</v>
      </c>
      <c r="B25" s="32">
        <v>166</v>
      </c>
      <c r="C25" s="32">
        <v>181</v>
      </c>
      <c r="D25" s="32">
        <v>176</v>
      </c>
      <c r="E25" s="31">
        <v>161</v>
      </c>
      <c r="F25" s="31">
        <v>155</v>
      </c>
      <c r="G25" s="31">
        <v>165</v>
      </c>
      <c r="H25" s="31">
        <v>159</v>
      </c>
      <c r="I25" s="31">
        <v>166</v>
      </c>
    </row>
    <row r="26" spans="1:9" x14ac:dyDescent="0.2">
      <c r="A26" s="1" t="s">
        <v>85</v>
      </c>
      <c r="B26" s="1">
        <v>154</v>
      </c>
      <c r="C26" s="1">
        <v>173</v>
      </c>
      <c r="D26" s="1">
        <v>170</v>
      </c>
      <c r="E26" s="1">
        <v>152</v>
      </c>
      <c r="F26" s="1">
        <v>152</v>
      </c>
      <c r="G26" s="1">
        <v>161</v>
      </c>
      <c r="H26" s="1">
        <v>157</v>
      </c>
      <c r="I26" s="1">
        <v>159</v>
      </c>
    </row>
    <row r="27" spans="1:9" x14ac:dyDescent="0.2">
      <c r="A27" s="1" t="s">
        <v>88</v>
      </c>
      <c r="B27" s="1">
        <v>5</v>
      </c>
      <c r="C27" s="1">
        <v>2</v>
      </c>
      <c r="D27" s="1">
        <v>1</v>
      </c>
      <c r="E27" s="1">
        <v>4</v>
      </c>
      <c r="F27" s="1">
        <v>1</v>
      </c>
      <c r="G27" s="1">
        <v>2</v>
      </c>
      <c r="H27" s="1">
        <v>3</v>
      </c>
      <c r="I27" s="1">
        <v>3</v>
      </c>
    </row>
    <row r="28" spans="1:9" x14ac:dyDescent="0.2">
      <c r="A28" s="1" t="s">
        <v>87</v>
      </c>
      <c r="B28" s="1">
        <v>5</v>
      </c>
      <c r="C28" s="1">
        <v>2</v>
      </c>
      <c r="D28" s="1">
        <v>1</v>
      </c>
      <c r="E28" s="1">
        <v>1</v>
      </c>
      <c r="F28" s="1">
        <v>0</v>
      </c>
      <c r="G28" s="1">
        <v>1</v>
      </c>
      <c r="H28" s="1">
        <v>1</v>
      </c>
      <c r="I28" s="1">
        <v>2</v>
      </c>
    </row>
    <row r="29" spans="1:9" x14ac:dyDescent="0.2">
      <c r="A29" s="1" t="s">
        <v>86</v>
      </c>
      <c r="B29" s="1">
        <v>56</v>
      </c>
      <c r="C29" s="1">
        <v>58</v>
      </c>
      <c r="D29" s="1">
        <v>64</v>
      </c>
      <c r="E29" s="1">
        <v>56</v>
      </c>
      <c r="F29" s="1">
        <v>50</v>
      </c>
      <c r="G29" s="1">
        <v>51</v>
      </c>
      <c r="H29" s="1">
        <v>54</v>
      </c>
      <c r="I29" s="1">
        <v>55</v>
      </c>
    </row>
    <row r="30" spans="1:9" x14ac:dyDescent="0.2">
      <c r="A30" s="1" t="s">
        <v>85</v>
      </c>
      <c r="B30" s="1">
        <v>51</v>
      </c>
      <c r="C30" s="1">
        <v>54</v>
      </c>
      <c r="D30" s="1">
        <v>62</v>
      </c>
      <c r="E30" s="1">
        <v>53</v>
      </c>
      <c r="F30" s="1">
        <v>48</v>
      </c>
      <c r="G30" s="1">
        <v>49</v>
      </c>
      <c r="H30" s="1">
        <v>53</v>
      </c>
      <c r="I30" s="1">
        <v>52</v>
      </c>
    </row>
  </sheetData>
  <pageMargins left="0.75" right="0.75" top="1" bottom="1" header="0.5" footer="0.5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B291D-E3D8-4E6D-B655-C8BE517F1922}">
  <sheetPr codeName="Munka6"/>
  <dimension ref="A1:I49"/>
  <sheetViews>
    <sheetView workbookViewId="0"/>
  </sheetViews>
  <sheetFormatPr defaultRowHeight="11.25" x14ac:dyDescent="0.2"/>
  <cols>
    <col min="1" max="1" width="28.7109375" style="1" customWidth="1"/>
    <col min="2" max="9" width="12.7109375" style="1" customWidth="1"/>
    <col min="10" max="16384" width="9.140625" style="1"/>
  </cols>
  <sheetData>
    <row r="1" spans="1:9" x14ac:dyDescent="0.2">
      <c r="A1" s="30" t="s">
        <v>159</v>
      </c>
      <c r="B1" s="14"/>
      <c r="C1" s="14"/>
      <c r="D1" s="14"/>
      <c r="E1" s="14"/>
      <c r="F1" s="14"/>
      <c r="G1" s="14"/>
      <c r="H1" s="14"/>
      <c r="I1" s="14"/>
    </row>
    <row r="2" spans="1:9" s="10" customFormat="1" ht="22.5" x14ac:dyDescent="0.25">
      <c r="A2" s="13" t="s">
        <v>158</v>
      </c>
      <c r="B2" s="12" t="s">
        <v>30</v>
      </c>
      <c r="C2" s="12" t="s">
        <v>29</v>
      </c>
      <c r="D2" s="12" t="s">
        <v>28</v>
      </c>
      <c r="E2" s="12" t="s">
        <v>27</v>
      </c>
      <c r="F2" s="12" t="s">
        <v>26</v>
      </c>
      <c r="G2" s="12" t="s">
        <v>157</v>
      </c>
      <c r="H2" s="12" t="s">
        <v>24</v>
      </c>
      <c r="I2" s="11" t="s">
        <v>0</v>
      </c>
    </row>
    <row r="3" spans="1:9" ht="22.5" x14ac:dyDescent="0.2">
      <c r="A3" s="48" t="s">
        <v>156</v>
      </c>
      <c r="B3" s="47">
        <v>174318</v>
      </c>
      <c r="C3" s="47">
        <v>171108</v>
      </c>
      <c r="D3" s="47">
        <v>165942</v>
      </c>
      <c r="E3" s="46">
        <v>160635</v>
      </c>
      <c r="F3" s="46">
        <v>151554</v>
      </c>
      <c r="G3" s="46">
        <v>161116</v>
      </c>
      <c r="H3" s="46">
        <v>176996</v>
      </c>
      <c r="I3" s="38">
        <v>167346</v>
      </c>
    </row>
    <row r="4" spans="1:9" x14ac:dyDescent="0.2">
      <c r="A4" s="42" t="s">
        <v>155</v>
      </c>
      <c r="B4" s="39">
        <v>157375</v>
      </c>
      <c r="C4" s="39">
        <v>156044</v>
      </c>
      <c r="D4" s="39">
        <v>153197</v>
      </c>
      <c r="E4" s="38">
        <v>147467</v>
      </c>
      <c r="F4" s="38">
        <v>138929</v>
      </c>
      <c r="G4" s="38">
        <v>147128</v>
      </c>
      <c r="H4" s="38">
        <v>163211</v>
      </c>
      <c r="I4" s="38">
        <v>152792</v>
      </c>
    </row>
    <row r="5" spans="1:9" x14ac:dyDescent="0.2">
      <c r="A5" s="42" t="s">
        <v>58</v>
      </c>
      <c r="B5" s="39"/>
      <c r="C5" s="39"/>
      <c r="D5" s="39"/>
      <c r="E5" s="38"/>
      <c r="F5" s="38"/>
      <c r="G5" s="38"/>
      <c r="H5" s="38"/>
      <c r="I5" s="38"/>
    </row>
    <row r="6" spans="1:9" x14ac:dyDescent="0.2">
      <c r="A6" s="44" t="s">
        <v>154</v>
      </c>
      <c r="B6" s="39">
        <v>24210</v>
      </c>
      <c r="C6" s="39">
        <v>26125</v>
      </c>
      <c r="D6" s="39">
        <v>25921</v>
      </c>
      <c r="E6" s="38">
        <v>25342</v>
      </c>
      <c r="F6" s="38">
        <v>24586</v>
      </c>
      <c r="G6" s="38">
        <v>25351</v>
      </c>
      <c r="H6" s="38">
        <v>25499</v>
      </c>
      <c r="I6" s="38">
        <v>25089</v>
      </c>
    </row>
    <row r="7" spans="1:9" x14ac:dyDescent="0.2">
      <c r="A7" s="44" t="s">
        <v>153</v>
      </c>
      <c r="B7" s="39">
        <v>45930</v>
      </c>
      <c r="C7" s="39">
        <v>49125</v>
      </c>
      <c r="D7" s="39">
        <v>48415</v>
      </c>
      <c r="E7" s="38">
        <v>43921</v>
      </c>
      <c r="F7" s="38">
        <v>42672</v>
      </c>
      <c r="G7" s="38">
        <v>47850</v>
      </c>
      <c r="H7" s="38">
        <v>58085</v>
      </c>
      <c r="I7" s="38">
        <v>47832</v>
      </c>
    </row>
    <row r="8" spans="1:9" x14ac:dyDescent="0.2">
      <c r="A8" s="44" t="s">
        <v>152</v>
      </c>
      <c r="B8" s="39">
        <v>31021</v>
      </c>
      <c r="C8" s="39">
        <v>28133</v>
      </c>
      <c r="D8" s="39">
        <v>26890</v>
      </c>
      <c r="E8" s="38">
        <v>27281</v>
      </c>
      <c r="F8" s="38">
        <v>23766</v>
      </c>
      <c r="G8" s="38">
        <v>24788</v>
      </c>
      <c r="H8" s="38">
        <v>25707</v>
      </c>
      <c r="I8" s="38">
        <v>27384</v>
      </c>
    </row>
    <row r="9" spans="1:9" x14ac:dyDescent="0.2">
      <c r="A9" s="42" t="s">
        <v>151</v>
      </c>
      <c r="B9" s="39">
        <v>16944</v>
      </c>
      <c r="C9" s="39">
        <v>15063</v>
      </c>
      <c r="D9" s="39">
        <v>12746</v>
      </c>
      <c r="E9" s="38">
        <v>13168</v>
      </c>
      <c r="F9" s="38">
        <v>12624</v>
      </c>
      <c r="G9" s="38">
        <v>13988</v>
      </c>
      <c r="H9" s="38">
        <v>13785</v>
      </c>
      <c r="I9" s="38">
        <v>14554</v>
      </c>
    </row>
    <row r="10" spans="1:9" x14ac:dyDescent="0.2">
      <c r="A10" s="45" t="s">
        <v>150</v>
      </c>
      <c r="B10" s="39">
        <v>28053</v>
      </c>
      <c r="C10" s="39">
        <v>22262</v>
      </c>
      <c r="D10" s="39">
        <v>21058</v>
      </c>
      <c r="E10" s="38">
        <v>22139</v>
      </c>
      <c r="F10" s="38">
        <v>22998</v>
      </c>
      <c r="G10" s="38">
        <v>20910</v>
      </c>
      <c r="H10" s="38">
        <v>21254</v>
      </c>
      <c r="I10" s="38">
        <v>23544</v>
      </c>
    </row>
    <row r="11" spans="1:9" x14ac:dyDescent="0.2">
      <c r="A11" s="42" t="s">
        <v>149</v>
      </c>
      <c r="B11" s="39">
        <v>10535</v>
      </c>
      <c r="C11" s="39">
        <v>7281</v>
      </c>
      <c r="D11" s="39">
        <v>7357</v>
      </c>
      <c r="E11" s="38">
        <v>7443</v>
      </c>
      <c r="F11" s="38">
        <v>6745</v>
      </c>
      <c r="G11" s="38">
        <v>5955</v>
      </c>
      <c r="H11" s="38">
        <v>6309</v>
      </c>
      <c r="I11" s="38">
        <v>7841</v>
      </c>
    </row>
    <row r="12" spans="1:9" x14ac:dyDescent="0.2">
      <c r="A12" s="42" t="s">
        <v>148</v>
      </c>
      <c r="B12" s="39">
        <v>17518</v>
      </c>
      <c r="C12" s="39">
        <v>14981</v>
      </c>
      <c r="D12" s="39">
        <v>13701</v>
      </c>
      <c r="E12" s="38">
        <v>14696</v>
      </c>
      <c r="F12" s="38">
        <v>16253</v>
      </c>
      <c r="G12" s="38">
        <v>14955</v>
      </c>
      <c r="H12" s="38">
        <v>14945</v>
      </c>
      <c r="I12" s="38">
        <v>15703</v>
      </c>
    </row>
    <row r="13" spans="1:9" x14ac:dyDescent="0.2">
      <c r="A13" s="36" t="s">
        <v>147</v>
      </c>
      <c r="B13" s="39">
        <v>36654</v>
      </c>
      <c r="C13" s="39">
        <v>29848</v>
      </c>
      <c r="D13" s="39">
        <v>29855</v>
      </c>
      <c r="E13" s="38">
        <v>28025</v>
      </c>
      <c r="F13" s="38">
        <v>26666</v>
      </c>
      <c r="G13" s="38">
        <v>25198</v>
      </c>
      <c r="H13" s="38">
        <v>27315</v>
      </c>
      <c r="I13" s="38">
        <v>30190</v>
      </c>
    </row>
    <row r="14" spans="1:9" x14ac:dyDescent="0.2">
      <c r="A14" s="42" t="s">
        <v>146</v>
      </c>
      <c r="B14" s="39">
        <v>25318</v>
      </c>
      <c r="C14" s="39">
        <v>20846</v>
      </c>
      <c r="D14" s="39">
        <v>20738</v>
      </c>
      <c r="E14" s="38">
        <v>18751</v>
      </c>
      <c r="F14" s="38">
        <v>18365</v>
      </c>
      <c r="G14" s="38">
        <v>17933</v>
      </c>
      <c r="H14" s="38">
        <v>18082</v>
      </c>
      <c r="I14" s="38">
        <v>20800</v>
      </c>
    </row>
    <row r="15" spans="1:9" x14ac:dyDescent="0.2">
      <c r="A15" s="42" t="s">
        <v>145</v>
      </c>
      <c r="B15" s="39">
        <v>11335</v>
      </c>
      <c r="C15" s="39">
        <v>9002</v>
      </c>
      <c r="D15" s="39">
        <v>9117</v>
      </c>
      <c r="E15" s="38">
        <v>9274</v>
      </c>
      <c r="F15" s="38">
        <v>8301</v>
      </c>
      <c r="G15" s="38">
        <v>7266</v>
      </c>
      <c r="H15" s="38">
        <v>9233</v>
      </c>
      <c r="I15" s="38">
        <v>9389</v>
      </c>
    </row>
    <row r="16" spans="1:9" ht="22.5" x14ac:dyDescent="0.2">
      <c r="A16" s="45" t="s">
        <v>144</v>
      </c>
      <c r="B16" s="39">
        <v>179320</v>
      </c>
      <c r="C16" s="39">
        <v>148113</v>
      </c>
      <c r="D16" s="39">
        <v>137411</v>
      </c>
      <c r="E16" s="38">
        <v>143264</v>
      </c>
      <c r="F16" s="38">
        <v>128552</v>
      </c>
      <c r="G16" s="38">
        <v>130899</v>
      </c>
      <c r="H16" s="38">
        <v>134187</v>
      </c>
      <c r="I16" s="38">
        <v>148643</v>
      </c>
    </row>
    <row r="17" spans="1:9" x14ac:dyDescent="0.2">
      <c r="A17" s="42" t="s">
        <v>143</v>
      </c>
      <c r="B17" s="39">
        <v>11552</v>
      </c>
      <c r="C17" s="39">
        <v>7688</v>
      </c>
      <c r="D17" s="39">
        <v>10093</v>
      </c>
      <c r="E17" s="38">
        <v>6851</v>
      </c>
      <c r="F17" s="38">
        <v>4319</v>
      </c>
      <c r="G17" s="38">
        <v>5453</v>
      </c>
      <c r="H17" s="38">
        <v>4942</v>
      </c>
      <c r="I17" s="38">
        <v>7833</v>
      </c>
    </row>
    <row r="18" spans="1:9" x14ac:dyDescent="0.2">
      <c r="A18" s="42" t="s">
        <v>142</v>
      </c>
      <c r="B18" s="39">
        <v>17565</v>
      </c>
      <c r="C18" s="39">
        <v>12021</v>
      </c>
      <c r="D18" s="39">
        <v>11530</v>
      </c>
      <c r="E18" s="39">
        <v>16094</v>
      </c>
      <c r="F18" s="39">
        <v>14442</v>
      </c>
      <c r="G18" s="39">
        <v>15005</v>
      </c>
      <c r="H18" s="39">
        <v>17159</v>
      </c>
      <c r="I18" s="39">
        <v>15386</v>
      </c>
    </row>
    <row r="19" spans="1:9" ht="22.5" x14ac:dyDescent="0.2">
      <c r="A19" s="42" t="s">
        <v>141</v>
      </c>
      <c r="B19" s="39">
        <v>50416</v>
      </c>
      <c r="C19" s="39">
        <v>34346</v>
      </c>
      <c r="D19" s="39">
        <v>32133</v>
      </c>
      <c r="E19" s="39">
        <v>29438</v>
      </c>
      <c r="F19" s="39">
        <v>25478</v>
      </c>
      <c r="G19" s="39">
        <v>24061</v>
      </c>
      <c r="H19" s="39">
        <v>23877</v>
      </c>
      <c r="I19" s="39">
        <v>34214</v>
      </c>
    </row>
    <row r="20" spans="1:9" x14ac:dyDescent="0.2">
      <c r="A20" s="42" t="s">
        <v>58</v>
      </c>
      <c r="B20" s="39"/>
      <c r="C20" s="39"/>
      <c r="D20" s="39"/>
      <c r="E20" s="38"/>
      <c r="F20" s="38"/>
      <c r="G20" s="38"/>
      <c r="H20" s="38"/>
      <c r="I20" s="38"/>
    </row>
    <row r="21" spans="1:9" x14ac:dyDescent="0.2">
      <c r="A21" s="44" t="s">
        <v>140</v>
      </c>
      <c r="B21" s="39">
        <v>11883</v>
      </c>
      <c r="C21" s="39">
        <v>10717</v>
      </c>
      <c r="D21" s="39">
        <v>11200</v>
      </c>
      <c r="E21" s="38">
        <v>10450</v>
      </c>
      <c r="F21" s="38">
        <v>9877</v>
      </c>
      <c r="G21" s="38">
        <v>8736</v>
      </c>
      <c r="H21" s="38">
        <v>8149</v>
      </c>
      <c r="I21" s="38">
        <v>10329</v>
      </c>
    </row>
    <row r="22" spans="1:9" x14ac:dyDescent="0.2">
      <c r="A22" s="44" t="s">
        <v>139</v>
      </c>
      <c r="B22" s="39">
        <v>5659</v>
      </c>
      <c r="C22" s="39">
        <v>2829</v>
      </c>
      <c r="D22" s="39">
        <v>3842</v>
      </c>
      <c r="E22" s="38">
        <v>3101</v>
      </c>
      <c r="F22" s="38">
        <v>2829</v>
      </c>
      <c r="G22" s="38">
        <v>3045</v>
      </c>
      <c r="H22" s="38">
        <v>4108</v>
      </c>
      <c r="I22" s="38">
        <v>3970</v>
      </c>
    </row>
    <row r="23" spans="1:9" x14ac:dyDescent="0.2">
      <c r="A23" s="44" t="s">
        <v>138</v>
      </c>
      <c r="B23" s="39">
        <v>12662</v>
      </c>
      <c r="C23" s="39">
        <v>8419</v>
      </c>
      <c r="D23" s="39">
        <v>9480</v>
      </c>
      <c r="E23" s="38">
        <v>7040</v>
      </c>
      <c r="F23" s="38">
        <v>5951</v>
      </c>
      <c r="G23" s="38">
        <v>5661</v>
      </c>
      <c r="H23" s="38">
        <v>6119</v>
      </c>
      <c r="I23" s="38">
        <v>8580</v>
      </c>
    </row>
    <row r="24" spans="1:9" ht="22.5" x14ac:dyDescent="0.2">
      <c r="A24" s="42" t="s">
        <v>137</v>
      </c>
      <c r="B24" s="39">
        <v>99787</v>
      </c>
      <c r="C24" s="39">
        <v>94058</v>
      </c>
      <c r="D24" s="39">
        <v>83655</v>
      </c>
      <c r="E24" s="39">
        <v>90881</v>
      </c>
      <c r="F24" s="39">
        <v>84313</v>
      </c>
      <c r="G24" s="39">
        <v>86380</v>
      </c>
      <c r="H24" s="39">
        <v>88209</v>
      </c>
      <c r="I24" s="39">
        <v>91209</v>
      </c>
    </row>
    <row r="25" spans="1:9" x14ac:dyDescent="0.2">
      <c r="A25" s="42" t="s">
        <v>58</v>
      </c>
      <c r="B25" s="39"/>
      <c r="C25" s="39"/>
      <c r="D25" s="39"/>
      <c r="E25" s="38"/>
      <c r="F25" s="38"/>
      <c r="G25" s="38"/>
      <c r="H25" s="38"/>
      <c r="I25" s="38"/>
    </row>
    <row r="26" spans="1:9" x14ac:dyDescent="0.2">
      <c r="A26" s="44" t="s">
        <v>136</v>
      </c>
      <c r="B26" s="39">
        <v>40476</v>
      </c>
      <c r="C26" s="39">
        <v>35799</v>
      </c>
      <c r="D26" s="39">
        <v>32851</v>
      </c>
      <c r="E26" s="38">
        <v>37736</v>
      </c>
      <c r="F26" s="38">
        <v>33314</v>
      </c>
      <c r="G26" s="38">
        <v>35050</v>
      </c>
      <c r="H26" s="38">
        <v>36037</v>
      </c>
      <c r="I26" s="38">
        <v>36641</v>
      </c>
    </row>
    <row r="27" spans="1:9" x14ac:dyDescent="0.2">
      <c r="A27" s="44" t="s">
        <v>135</v>
      </c>
      <c r="B27" s="39">
        <v>36238</v>
      </c>
      <c r="C27" s="39">
        <v>26364</v>
      </c>
      <c r="D27" s="39">
        <v>27659</v>
      </c>
      <c r="E27" s="38">
        <v>25973</v>
      </c>
      <c r="F27" s="38">
        <v>27458</v>
      </c>
      <c r="G27" s="38">
        <v>28803</v>
      </c>
      <c r="H27" s="38">
        <v>31842</v>
      </c>
      <c r="I27" s="38">
        <v>30519</v>
      </c>
    </row>
    <row r="28" spans="1:9" x14ac:dyDescent="0.2">
      <c r="A28" s="44" t="s">
        <v>134</v>
      </c>
      <c r="B28" s="39">
        <v>17871</v>
      </c>
      <c r="C28" s="39">
        <v>18360</v>
      </c>
      <c r="D28" s="39">
        <v>7450</v>
      </c>
      <c r="E28" s="38">
        <v>11860</v>
      </c>
      <c r="F28" s="38">
        <v>8348</v>
      </c>
      <c r="G28" s="38">
        <v>10636</v>
      </c>
      <c r="H28" s="38">
        <v>7081</v>
      </c>
      <c r="I28" s="38">
        <v>12600</v>
      </c>
    </row>
    <row r="29" spans="1:9" s="37" customFormat="1" x14ac:dyDescent="0.2">
      <c r="A29" s="43" t="s">
        <v>133</v>
      </c>
      <c r="B29" s="39">
        <v>34979</v>
      </c>
      <c r="C29" s="39">
        <v>30794</v>
      </c>
      <c r="D29" s="39">
        <v>27843</v>
      </c>
      <c r="E29" s="38">
        <v>27676</v>
      </c>
      <c r="F29" s="38">
        <v>25197</v>
      </c>
      <c r="G29" s="38">
        <v>27431</v>
      </c>
      <c r="H29" s="38">
        <v>25340</v>
      </c>
      <c r="I29" s="38">
        <v>29473</v>
      </c>
    </row>
    <row r="30" spans="1:9" s="37" customFormat="1" ht="22.5" x14ac:dyDescent="0.2">
      <c r="A30" s="42" t="s">
        <v>132</v>
      </c>
      <c r="B30" s="39">
        <v>6748</v>
      </c>
      <c r="C30" s="39">
        <v>6051</v>
      </c>
      <c r="D30" s="39">
        <v>5281</v>
      </c>
      <c r="E30" s="39">
        <v>5759</v>
      </c>
      <c r="F30" s="39">
        <v>4559</v>
      </c>
      <c r="G30" s="39">
        <v>5600</v>
      </c>
      <c r="H30" s="39">
        <v>3136</v>
      </c>
      <c r="I30" s="39">
        <v>5506</v>
      </c>
    </row>
    <row r="31" spans="1:9" s="37" customFormat="1" x14ac:dyDescent="0.2">
      <c r="A31" s="42" t="s">
        <v>131</v>
      </c>
      <c r="B31" s="39">
        <v>1719</v>
      </c>
      <c r="C31" s="39">
        <v>1751</v>
      </c>
      <c r="D31" s="39">
        <v>1556</v>
      </c>
      <c r="E31" s="38">
        <v>1717</v>
      </c>
      <c r="F31" s="38">
        <v>1401</v>
      </c>
      <c r="G31" s="38">
        <v>1372</v>
      </c>
      <c r="H31" s="38">
        <v>1675</v>
      </c>
      <c r="I31" s="38">
        <v>1608</v>
      </c>
    </row>
    <row r="32" spans="1:9" ht="22.5" x14ac:dyDescent="0.2">
      <c r="A32" s="42" t="s">
        <v>130</v>
      </c>
      <c r="B32" s="39">
        <v>6442</v>
      </c>
      <c r="C32" s="39">
        <v>6215</v>
      </c>
      <c r="D32" s="39">
        <v>4325</v>
      </c>
      <c r="E32" s="38">
        <v>5944</v>
      </c>
      <c r="F32" s="38">
        <v>5026</v>
      </c>
      <c r="G32" s="38">
        <v>5679</v>
      </c>
      <c r="H32" s="38">
        <v>4865</v>
      </c>
      <c r="I32" s="38">
        <v>5658</v>
      </c>
    </row>
    <row r="33" spans="1:9" x14ac:dyDescent="0.2">
      <c r="A33" s="42" t="s">
        <v>129</v>
      </c>
      <c r="B33" s="39">
        <v>2294</v>
      </c>
      <c r="C33" s="39">
        <v>1368</v>
      </c>
      <c r="D33" s="39">
        <v>871</v>
      </c>
      <c r="E33" s="38">
        <v>1622</v>
      </c>
      <c r="F33" s="38">
        <v>1101</v>
      </c>
      <c r="G33" s="38">
        <v>1068</v>
      </c>
      <c r="H33" s="38">
        <v>1270</v>
      </c>
      <c r="I33" s="38">
        <v>1517</v>
      </c>
    </row>
    <row r="34" spans="1:9" s="37" customFormat="1" x14ac:dyDescent="0.2">
      <c r="A34" s="42" t="s">
        <v>128</v>
      </c>
      <c r="B34" s="39">
        <v>2475</v>
      </c>
      <c r="C34" s="39">
        <v>1545</v>
      </c>
      <c r="D34" s="39">
        <v>1637</v>
      </c>
      <c r="E34" s="38">
        <v>1408</v>
      </c>
      <c r="F34" s="38">
        <v>1495</v>
      </c>
      <c r="G34" s="38">
        <v>1520</v>
      </c>
      <c r="H34" s="38">
        <v>1244</v>
      </c>
      <c r="I34" s="38">
        <v>1758</v>
      </c>
    </row>
    <row r="35" spans="1:9" x14ac:dyDescent="0.2">
      <c r="A35" s="42" t="s">
        <v>127</v>
      </c>
      <c r="B35" s="39">
        <v>15301</v>
      </c>
      <c r="C35" s="39">
        <v>13865</v>
      </c>
      <c r="D35" s="39">
        <v>14174</v>
      </c>
      <c r="E35" s="38">
        <v>11225</v>
      </c>
      <c r="F35" s="38">
        <v>11616</v>
      </c>
      <c r="G35" s="38">
        <v>12191</v>
      </c>
      <c r="H35" s="38">
        <v>13151</v>
      </c>
      <c r="I35" s="38">
        <v>13427</v>
      </c>
    </row>
    <row r="36" spans="1:9" s="37" customFormat="1" x14ac:dyDescent="0.2">
      <c r="A36" s="36" t="s">
        <v>126</v>
      </c>
      <c r="B36" s="39">
        <v>36054</v>
      </c>
      <c r="C36" s="39">
        <v>30235</v>
      </c>
      <c r="D36" s="39">
        <v>24773</v>
      </c>
      <c r="E36" s="38">
        <v>30326</v>
      </c>
      <c r="F36" s="38">
        <v>28004</v>
      </c>
      <c r="G36" s="38">
        <v>28104</v>
      </c>
      <c r="H36" s="38">
        <v>30262</v>
      </c>
      <c r="I36" s="38">
        <v>30772</v>
      </c>
    </row>
    <row r="37" spans="1:9" s="37" customFormat="1" ht="22.5" x14ac:dyDescent="0.2">
      <c r="A37" s="42" t="s">
        <v>125</v>
      </c>
      <c r="B37" s="39">
        <v>27763</v>
      </c>
      <c r="C37" s="39">
        <v>24846</v>
      </c>
      <c r="D37" s="39">
        <v>19686</v>
      </c>
      <c r="E37" s="38">
        <v>24673</v>
      </c>
      <c r="F37" s="38">
        <v>20941</v>
      </c>
      <c r="G37" s="38">
        <v>22511</v>
      </c>
      <c r="H37" s="38">
        <v>24643</v>
      </c>
      <c r="I37" s="38">
        <v>24286</v>
      </c>
    </row>
    <row r="38" spans="1:9" s="37" customFormat="1" x14ac:dyDescent="0.2">
      <c r="A38" s="42" t="s">
        <v>124</v>
      </c>
      <c r="B38" s="39">
        <v>6782</v>
      </c>
      <c r="C38" s="38">
        <v>4686</v>
      </c>
      <c r="D38" s="38">
        <v>4383</v>
      </c>
      <c r="E38" s="38">
        <v>4785</v>
      </c>
      <c r="F38" s="38">
        <v>5394</v>
      </c>
      <c r="G38" s="38">
        <v>4449</v>
      </c>
      <c r="H38" s="38">
        <v>4738</v>
      </c>
      <c r="I38" s="38">
        <v>5326</v>
      </c>
    </row>
    <row r="39" spans="1:9" x14ac:dyDescent="0.2">
      <c r="A39" s="42" t="s">
        <v>123</v>
      </c>
      <c r="B39" s="41">
        <v>1509</v>
      </c>
      <c r="C39" s="41">
        <v>703</v>
      </c>
      <c r="D39" s="41">
        <v>705</v>
      </c>
      <c r="E39" s="41">
        <v>868</v>
      </c>
      <c r="F39" s="41">
        <v>1669</v>
      </c>
      <c r="G39" s="41">
        <v>1144</v>
      </c>
      <c r="H39" s="41">
        <v>882</v>
      </c>
      <c r="I39" s="41">
        <v>1161</v>
      </c>
    </row>
    <row r="40" spans="1:9" x14ac:dyDescent="0.2">
      <c r="A40" s="36" t="s">
        <v>122</v>
      </c>
      <c r="B40" s="39">
        <v>101699</v>
      </c>
      <c r="C40" s="39">
        <v>99580</v>
      </c>
      <c r="D40" s="39">
        <v>88282</v>
      </c>
      <c r="E40" s="38">
        <v>74426</v>
      </c>
      <c r="F40" s="38">
        <v>78209</v>
      </c>
      <c r="G40" s="38">
        <v>80465</v>
      </c>
      <c r="H40" s="38">
        <v>73096</v>
      </c>
      <c r="I40" s="38">
        <v>87587</v>
      </c>
    </row>
    <row r="41" spans="1:9" x14ac:dyDescent="0.2">
      <c r="A41" s="40" t="s">
        <v>121</v>
      </c>
      <c r="B41" s="39">
        <v>21638</v>
      </c>
      <c r="C41" s="39">
        <v>28728</v>
      </c>
      <c r="D41" s="39">
        <v>21395</v>
      </c>
      <c r="E41" s="38">
        <v>14222</v>
      </c>
      <c r="F41" s="38">
        <v>22129</v>
      </c>
      <c r="G41" s="38">
        <v>27530</v>
      </c>
      <c r="H41" s="38">
        <v>13390</v>
      </c>
      <c r="I41" s="38">
        <v>21539</v>
      </c>
    </row>
    <row r="42" spans="1:9" s="37" customFormat="1" x14ac:dyDescent="0.2">
      <c r="A42" s="40" t="s">
        <v>120</v>
      </c>
      <c r="B42" s="39">
        <v>56300</v>
      </c>
      <c r="C42" s="39">
        <v>47377</v>
      </c>
      <c r="D42" s="39">
        <v>47843</v>
      </c>
      <c r="E42" s="38">
        <v>44788</v>
      </c>
      <c r="F42" s="38">
        <v>39049</v>
      </c>
      <c r="G42" s="38">
        <v>37613</v>
      </c>
      <c r="H42" s="38">
        <v>47395</v>
      </c>
      <c r="I42" s="38">
        <v>47221</v>
      </c>
    </row>
    <row r="43" spans="1:9" s="37" customFormat="1" x14ac:dyDescent="0.2">
      <c r="A43" s="40" t="s">
        <v>119</v>
      </c>
      <c r="B43" s="39">
        <v>23761</v>
      </c>
      <c r="C43" s="39">
        <v>23475</v>
      </c>
      <c r="D43" s="39">
        <v>19044</v>
      </c>
      <c r="E43" s="38">
        <v>15416</v>
      </c>
      <c r="F43" s="38">
        <v>17031</v>
      </c>
      <c r="G43" s="38">
        <v>15323</v>
      </c>
      <c r="H43" s="38">
        <v>12311</v>
      </c>
      <c r="I43" s="38">
        <v>18827</v>
      </c>
    </row>
    <row r="44" spans="1:9" s="37" customFormat="1" x14ac:dyDescent="0.2">
      <c r="A44" s="36" t="s">
        <v>118</v>
      </c>
      <c r="B44" s="39">
        <v>58982</v>
      </c>
      <c r="C44" s="39">
        <v>46623</v>
      </c>
      <c r="D44" s="39">
        <v>44509</v>
      </c>
      <c r="E44" s="38">
        <v>40963</v>
      </c>
      <c r="F44" s="38">
        <v>38286</v>
      </c>
      <c r="G44" s="38">
        <v>37167</v>
      </c>
      <c r="H44" s="38">
        <v>38512</v>
      </c>
      <c r="I44" s="38">
        <v>45869</v>
      </c>
    </row>
    <row r="45" spans="1:9" x14ac:dyDescent="0.2">
      <c r="A45" s="36" t="s">
        <v>117</v>
      </c>
      <c r="B45" s="2">
        <v>78560</v>
      </c>
      <c r="C45" s="2">
        <v>54680</v>
      </c>
      <c r="D45" s="2">
        <v>51035</v>
      </c>
      <c r="E45" s="2">
        <v>49093</v>
      </c>
      <c r="F45" s="2">
        <v>38047</v>
      </c>
      <c r="G45" s="2">
        <v>41579</v>
      </c>
      <c r="H45" s="2">
        <v>45243</v>
      </c>
      <c r="I45" s="2">
        <v>55324</v>
      </c>
    </row>
    <row r="46" spans="1:9" x14ac:dyDescent="0.2">
      <c r="A46" s="36" t="s">
        <v>116</v>
      </c>
      <c r="B46" s="2">
        <v>7368</v>
      </c>
      <c r="C46" s="2">
        <v>7096</v>
      </c>
      <c r="D46" s="2">
        <v>4009</v>
      </c>
      <c r="E46" s="2">
        <v>6336</v>
      </c>
      <c r="F46" s="2">
        <v>5432</v>
      </c>
      <c r="G46" s="2">
        <v>4586</v>
      </c>
      <c r="H46" s="2">
        <v>4154</v>
      </c>
      <c r="I46" s="2">
        <v>5816</v>
      </c>
    </row>
    <row r="47" spans="1:9" ht="22.5" x14ac:dyDescent="0.2">
      <c r="A47" s="36" t="s">
        <v>115</v>
      </c>
      <c r="B47" s="2">
        <v>31203</v>
      </c>
      <c r="C47" s="2">
        <v>27876</v>
      </c>
      <c r="D47" s="2">
        <v>21285</v>
      </c>
      <c r="E47" s="2">
        <v>22634</v>
      </c>
      <c r="F47" s="2">
        <v>19589</v>
      </c>
      <c r="G47" s="2">
        <v>16091</v>
      </c>
      <c r="H47" s="2">
        <v>24749</v>
      </c>
      <c r="I47" s="2">
        <v>24441</v>
      </c>
    </row>
    <row r="48" spans="1:9" ht="22.5" x14ac:dyDescent="0.2">
      <c r="A48" s="36" t="s">
        <v>114</v>
      </c>
      <c r="B48" s="2">
        <v>66694</v>
      </c>
      <c r="C48" s="2">
        <v>55673</v>
      </c>
      <c r="D48" s="2">
        <v>57459</v>
      </c>
      <c r="E48" s="2">
        <v>48655</v>
      </c>
      <c r="F48" s="2">
        <v>46842</v>
      </c>
      <c r="G48" s="2">
        <v>42412</v>
      </c>
      <c r="H48" s="2">
        <v>45545</v>
      </c>
      <c r="I48" s="2">
        <v>53888</v>
      </c>
    </row>
    <row r="49" spans="1:9" x14ac:dyDescent="0.2">
      <c r="A49" s="36" t="s">
        <v>0</v>
      </c>
      <c r="B49" s="2">
        <v>833885</v>
      </c>
      <c r="C49" s="2">
        <v>723887</v>
      </c>
      <c r="D49" s="2">
        <v>673461</v>
      </c>
      <c r="E49" s="2">
        <v>654173</v>
      </c>
      <c r="F49" s="2">
        <v>609375</v>
      </c>
      <c r="G49" s="2">
        <v>615959</v>
      </c>
      <c r="H49" s="2">
        <v>646654</v>
      </c>
      <c r="I49" s="2">
        <v>702894</v>
      </c>
    </row>
  </sheetData>
  <pageMargins left="0.75" right="0.75" top="1" bottom="1" header="0.5" footer="0.5"/>
  <pageSetup paperSize="9" scale="90" orientation="landscape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E91C2F-2E09-4C3A-ADC6-E0F23D0F113C}">
  <sheetPr codeName="Munka7"/>
  <dimension ref="A1:I31"/>
  <sheetViews>
    <sheetView workbookViewId="0"/>
  </sheetViews>
  <sheetFormatPr defaultRowHeight="11.25" x14ac:dyDescent="0.2"/>
  <cols>
    <col min="1" max="1" width="28.7109375" style="1" customWidth="1"/>
    <col min="2" max="9" width="12.7109375" style="1" customWidth="1"/>
    <col min="10" max="16384" width="9.140625" style="1"/>
  </cols>
  <sheetData>
    <row r="1" spans="1:9" x14ac:dyDescent="0.2">
      <c r="A1" s="30" t="s">
        <v>190</v>
      </c>
      <c r="B1" s="14"/>
      <c r="C1" s="14"/>
      <c r="D1" s="14"/>
      <c r="E1" s="14"/>
      <c r="F1" s="14"/>
      <c r="G1" s="14"/>
      <c r="H1" s="14"/>
      <c r="I1" s="14"/>
    </row>
    <row r="2" spans="1:9" s="10" customFormat="1" ht="22.5" x14ac:dyDescent="0.25">
      <c r="A2" s="13" t="s">
        <v>189</v>
      </c>
      <c r="B2" s="12" t="s">
        <v>30</v>
      </c>
      <c r="C2" s="12" t="s">
        <v>29</v>
      </c>
      <c r="D2" s="12" t="s">
        <v>28</v>
      </c>
      <c r="E2" s="12" t="s">
        <v>27</v>
      </c>
      <c r="F2" s="12" t="s">
        <v>26</v>
      </c>
      <c r="G2" s="12" t="s">
        <v>25</v>
      </c>
      <c r="H2" s="12" t="s">
        <v>24</v>
      </c>
      <c r="I2" s="11" t="s">
        <v>0</v>
      </c>
    </row>
    <row r="3" spans="1:9" x14ac:dyDescent="0.2">
      <c r="A3" s="56" t="s">
        <v>188</v>
      </c>
      <c r="B3" s="55">
        <v>36.1</v>
      </c>
      <c r="C3" s="54">
        <v>43.4</v>
      </c>
      <c r="D3" s="54">
        <v>43.8</v>
      </c>
      <c r="E3" s="53">
        <v>48.9</v>
      </c>
      <c r="F3" s="53">
        <v>52.3</v>
      </c>
      <c r="G3" s="53">
        <v>51.3</v>
      </c>
      <c r="H3" s="53">
        <v>57.6</v>
      </c>
      <c r="I3" s="25">
        <v>46.1</v>
      </c>
    </row>
    <row r="4" spans="1:9" x14ac:dyDescent="0.2">
      <c r="A4" s="50" t="s">
        <v>187</v>
      </c>
      <c r="B4" s="52">
        <v>11.3</v>
      </c>
      <c r="C4" s="51">
        <v>12.6</v>
      </c>
      <c r="D4" s="51">
        <v>12.8</v>
      </c>
      <c r="E4" s="25">
        <v>12.7</v>
      </c>
      <c r="F4" s="25">
        <v>8.3000000000000007</v>
      </c>
      <c r="G4" s="25">
        <v>8.8000000000000007</v>
      </c>
      <c r="H4" s="25">
        <v>8.5</v>
      </c>
      <c r="I4" s="25">
        <v>10.6</v>
      </c>
    </row>
    <row r="5" spans="1:9" x14ac:dyDescent="0.2">
      <c r="A5" s="50" t="s">
        <v>186</v>
      </c>
      <c r="B5" s="51">
        <v>27.2</v>
      </c>
      <c r="C5" s="51">
        <v>36.6</v>
      </c>
      <c r="D5" s="51">
        <v>35</v>
      </c>
      <c r="E5" s="25">
        <v>34.5</v>
      </c>
      <c r="F5" s="25">
        <v>29.9</v>
      </c>
      <c r="G5" s="25">
        <v>32.299999999999997</v>
      </c>
      <c r="H5" s="25">
        <v>30.9</v>
      </c>
      <c r="I5" s="25">
        <v>31.3</v>
      </c>
    </row>
    <row r="6" spans="1:9" x14ac:dyDescent="0.2">
      <c r="A6" s="49" t="s">
        <v>185</v>
      </c>
      <c r="B6" s="51">
        <v>74.7</v>
      </c>
      <c r="C6" s="51">
        <v>92.6</v>
      </c>
      <c r="D6" s="51">
        <v>91.6</v>
      </c>
      <c r="E6" s="25">
        <v>96</v>
      </c>
      <c r="F6" s="25">
        <v>90.5</v>
      </c>
      <c r="G6" s="25">
        <v>92.4</v>
      </c>
      <c r="H6" s="25">
        <v>97</v>
      </c>
      <c r="I6" s="25">
        <v>88</v>
      </c>
    </row>
    <row r="7" spans="1:9" x14ac:dyDescent="0.2">
      <c r="A7" s="50" t="s">
        <v>184</v>
      </c>
      <c r="B7" s="51">
        <v>1.5</v>
      </c>
      <c r="C7" s="51">
        <v>0.9</v>
      </c>
      <c r="D7" s="51">
        <v>0.5</v>
      </c>
      <c r="E7" s="25">
        <v>0.7</v>
      </c>
      <c r="F7" s="25">
        <v>0.3</v>
      </c>
      <c r="G7" s="25">
        <v>0.7</v>
      </c>
      <c r="H7" s="25">
        <v>2.2000000000000002</v>
      </c>
      <c r="I7" s="25">
        <v>1.1000000000000001</v>
      </c>
    </row>
    <row r="8" spans="1:9" x14ac:dyDescent="0.2">
      <c r="A8" s="50" t="s">
        <v>183</v>
      </c>
      <c r="B8" s="51">
        <v>14</v>
      </c>
      <c r="C8" s="51">
        <v>17.600000000000001</v>
      </c>
      <c r="D8" s="51">
        <v>16.2</v>
      </c>
      <c r="E8" s="25">
        <v>16</v>
      </c>
      <c r="F8" s="25">
        <v>16.7</v>
      </c>
      <c r="G8" s="25">
        <v>18.399999999999999</v>
      </c>
      <c r="H8" s="25">
        <v>21.2</v>
      </c>
      <c r="I8" s="25">
        <v>16.8</v>
      </c>
    </row>
    <row r="9" spans="1:9" x14ac:dyDescent="0.2">
      <c r="A9" s="50" t="s">
        <v>182</v>
      </c>
      <c r="B9" s="51">
        <v>14.4</v>
      </c>
      <c r="C9" s="51">
        <v>16.899999999999999</v>
      </c>
      <c r="D9" s="51">
        <v>15.4</v>
      </c>
      <c r="E9" s="25">
        <v>18.2</v>
      </c>
      <c r="F9" s="25">
        <v>16.899999999999999</v>
      </c>
      <c r="G9" s="25">
        <v>21.5</v>
      </c>
      <c r="H9" s="25">
        <v>23.2</v>
      </c>
      <c r="I9" s="25">
        <v>17.7</v>
      </c>
    </row>
    <row r="10" spans="1:9" x14ac:dyDescent="0.2">
      <c r="A10" s="50" t="s">
        <v>181</v>
      </c>
      <c r="B10" s="51">
        <v>6.8</v>
      </c>
      <c r="C10" s="51">
        <v>6.9</v>
      </c>
      <c r="D10" s="51">
        <v>6.8</v>
      </c>
      <c r="E10" s="25">
        <v>6.6</v>
      </c>
      <c r="F10" s="25">
        <v>5.2</v>
      </c>
      <c r="G10" s="25">
        <v>5.9</v>
      </c>
      <c r="H10" s="25">
        <v>7.8</v>
      </c>
      <c r="I10" s="25">
        <v>6.6</v>
      </c>
    </row>
    <row r="11" spans="1:9" x14ac:dyDescent="0.2">
      <c r="A11" s="50" t="s">
        <v>180</v>
      </c>
      <c r="B11" s="51">
        <v>11.6</v>
      </c>
      <c r="C11" s="51">
        <v>11.6</v>
      </c>
      <c r="D11" s="51">
        <v>12.8</v>
      </c>
      <c r="E11" s="25">
        <v>10.3</v>
      </c>
      <c r="F11" s="25">
        <v>11.3</v>
      </c>
      <c r="G11" s="25">
        <v>11.9</v>
      </c>
      <c r="H11" s="25">
        <v>13.2</v>
      </c>
      <c r="I11" s="25">
        <v>11.8</v>
      </c>
    </row>
    <row r="12" spans="1:9" ht="22.5" x14ac:dyDescent="0.2">
      <c r="A12" s="50" t="s">
        <v>179</v>
      </c>
      <c r="B12" s="51">
        <v>3</v>
      </c>
      <c r="C12" s="51">
        <v>3.6</v>
      </c>
      <c r="D12" s="51">
        <v>3.4</v>
      </c>
      <c r="E12" s="25">
        <v>3.3</v>
      </c>
      <c r="F12" s="25">
        <v>3.2</v>
      </c>
      <c r="G12" s="25">
        <v>3.2</v>
      </c>
      <c r="H12" s="25">
        <v>4.5999999999999996</v>
      </c>
      <c r="I12" s="25">
        <v>3.4</v>
      </c>
    </row>
    <row r="13" spans="1:9" x14ac:dyDescent="0.2">
      <c r="A13" s="49" t="s">
        <v>178</v>
      </c>
      <c r="B13" s="51">
        <f>SUM(B7:B12)</f>
        <v>51.3</v>
      </c>
      <c r="C13" s="51">
        <v>57.4</v>
      </c>
      <c r="D13" s="51">
        <v>55.3</v>
      </c>
      <c r="E13" s="25">
        <f>SUM(E7:E12)</f>
        <v>55.099999999999994</v>
      </c>
      <c r="F13" s="25">
        <f>SUM(F7:F12)</f>
        <v>53.600000000000009</v>
      </c>
      <c r="G13" s="25">
        <f>SUM(G7:G12)</f>
        <v>61.599999999999994</v>
      </c>
      <c r="H13" s="25">
        <v>72.3</v>
      </c>
      <c r="I13" s="25">
        <v>57.3</v>
      </c>
    </row>
    <row r="14" spans="1:9" x14ac:dyDescent="0.2">
      <c r="A14" s="50" t="s">
        <v>177</v>
      </c>
      <c r="B14" s="1">
        <v>1.3</v>
      </c>
      <c r="C14" s="1">
        <v>1.2</v>
      </c>
      <c r="D14" s="1">
        <v>1.5</v>
      </c>
      <c r="E14" s="1">
        <v>1.6</v>
      </c>
      <c r="F14" s="1">
        <v>0.9</v>
      </c>
      <c r="G14" s="1">
        <v>1.1000000000000001</v>
      </c>
      <c r="H14" s="1">
        <v>1.9</v>
      </c>
      <c r="I14" s="1">
        <v>1.3</v>
      </c>
    </row>
    <row r="15" spans="1:9" x14ac:dyDescent="0.2">
      <c r="A15" s="50" t="s">
        <v>176</v>
      </c>
      <c r="B15" s="51">
        <v>0.5</v>
      </c>
      <c r="C15" s="51">
        <v>0.4</v>
      </c>
      <c r="D15" s="51">
        <v>0.3</v>
      </c>
      <c r="E15" s="25">
        <v>0.2</v>
      </c>
      <c r="F15" s="25">
        <v>0.3</v>
      </c>
      <c r="G15" s="25">
        <v>0.2</v>
      </c>
      <c r="H15" s="25">
        <v>0.3</v>
      </c>
      <c r="I15" s="25">
        <v>0.3</v>
      </c>
    </row>
    <row r="16" spans="1:9" x14ac:dyDescent="0.2">
      <c r="A16" s="49" t="s">
        <v>175</v>
      </c>
      <c r="B16" s="51">
        <v>1.8</v>
      </c>
      <c r="C16" s="51">
        <v>1.6</v>
      </c>
      <c r="D16" s="51">
        <v>1.8</v>
      </c>
      <c r="E16" s="25">
        <v>1.8</v>
      </c>
      <c r="F16" s="25">
        <v>1.2</v>
      </c>
      <c r="G16" s="25">
        <v>1.4</v>
      </c>
      <c r="H16" s="25">
        <v>2.2000000000000002</v>
      </c>
      <c r="I16" s="25">
        <v>1.7</v>
      </c>
    </row>
    <row r="17" spans="1:9" x14ac:dyDescent="0.2">
      <c r="A17" s="49" t="s">
        <v>174</v>
      </c>
      <c r="B17" s="51">
        <v>57.4</v>
      </c>
      <c r="C17" s="51">
        <v>62.5</v>
      </c>
      <c r="D17" s="51">
        <v>59</v>
      </c>
      <c r="E17" s="25">
        <v>61.8</v>
      </c>
      <c r="F17" s="25">
        <v>52.8</v>
      </c>
      <c r="G17" s="25">
        <v>52.6</v>
      </c>
      <c r="H17" s="25">
        <v>55</v>
      </c>
      <c r="I17" s="25">
        <v>56.9</v>
      </c>
    </row>
    <row r="18" spans="1:9" x14ac:dyDescent="0.2">
      <c r="A18" s="49" t="s">
        <v>173</v>
      </c>
      <c r="B18" s="51">
        <v>16.100000000000001</v>
      </c>
      <c r="C18" s="51">
        <v>12.6</v>
      </c>
      <c r="D18" s="51">
        <v>10.9</v>
      </c>
      <c r="E18" s="25">
        <v>11.2</v>
      </c>
      <c r="F18" s="25">
        <v>10.8</v>
      </c>
      <c r="G18" s="25">
        <v>11.2</v>
      </c>
      <c r="H18" s="25">
        <v>10.8</v>
      </c>
      <c r="I18" s="25">
        <v>12.6</v>
      </c>
    </row>
    <row r="19" spans="1:9" ht="22.5" x14ac:dyDescent="0.2">
      <c r="A19" s="49" t="s">
        <v>172</v>
      </c>
      <c r="B19" s="1">
        <v>6.9</v>
      </c>
      <c r="C19" s="1">
        <v>5.8</v>
      </c>
      <c r="D19" s="1">
        <v>5.8</v>
      </c>
      <c r="E19" s="1">
        <v>5.9</v>
      </c>
      <c r="F19" s="1">
        <v>4.3</v>
      </c>
      <c r="G19" s="1">
        <v>4.5999999999999996</v>
      </c>
      <c r="H19" s="1">
        <v>5.4</v>
      </c>
      <c r="I19" s="1">
        <v>5.7</v>
      </c>
    </row>
    <row r="20" spans="1:9" x14ac:dyDescent="0.2">
      <c r="A20" s="49" t="s">
        <v>171</v>
      </c>
      <c r="B20" s="31">
        <v>135.19999999999999</v>
      </c>
      <c r="C20" s="31">
        <v>158.6</v>
      </c>
      <c r="D20" s="31">
        <v>185.2</v>
      </c>
      <c r="E20" s="31">
        <v>187.8</v>
      </c>
      <c r="F20" s="31">
        <v>160.30000000000001</v>
      </c>
      <c r="G20" s="31">
        <v>165.5</v>
      </c>
      <c r="H20" s="31">
        <v>188.4</v>
      </c>
      <c r="I20" s="31">
        <v>162.5</v>
      </c>
    </row>
    <row r="21" spans="1:9" x14ac:dyDescent="0.2">
      <c r="A21" s="50" t="s">
        <v>170</v>
      </c>
      <c r="B21" s="25">
        <v>4.3</v>
      </c>
      <c r="C21" s="25">
        <v>4.0999999999999996</v>
      </c>
      <c r="D21" s="25">
        <v>4.5</v>
      </c>
      <c r="E21" s="25">
        <v>4.5999999999999996</v>
      </c>
      <c r="F21" s="25">
        <v>4.2</v>
      </c>
      <c r="G21" s="25">
        <v>4</v>
      </c>
      <c r="H21" s="25">
        <v>3.8</v>
      </c>
      <c r="I21" s="25">
        <v>4.2</v>
      </c>
    </row>
    <row r="22" spans="1:9" x14ac:dyDescent="0.2">
      <c r="A22" s="50" t="s">
        <v>169</v>
      </c>
      <c r="B22" s="25">
        <v>9.1</v>
      </c>
      <c r="C22" s="25">
        <v>11.5</v>
      </c>
      <c r="D22" s="25">
        <v>12.5</v>
      </c>
      <c r="E22" s="25">
        <v>9.4</v>
      </c>
      <c r="F22" s="25">
        <v>9.6999999999999993</v>
      </c>
      <c r="G22" s="25">
        <v>9.3000000000000007</v>
      </c>
      <c r="H22" s="25">
        <v>8</v>
      </c>
      <c r="I22" s="25">
        <v>9.6999999999999993</v>
      </c>
    </row>
    <row r="23" spans="1:9" x14ac:dyDescent="0.2">
      <c r="A23" s="50" t="s">
        <v>168</v>
      </c>
      <c r="B23" s="25">
        <v>2.5</v>
      </c>
      <c r="C23" s="25">
        <v>2.6</v>
      </c>
      <c r="D23" s="25">
        <v>2.4</v>
      </c>
      <c r="E23" s="25">
        <v>2.5</v>
      </c>
      <c r="F23" s="25">
        <v>3.4</v>
      </c>
      <c r="G23" s="25">
        <v>5.6</v>
      </c>
      <c r="H23" s="25">
        <v>5.0999999999999996</v>
      </c>
      <c r="I23" s="25">
        <v>3.4</v>
      </c>
    </row>
    <row r="24" spans="1:9" x14ac:dyDescent="0.2">
      <c r="A24" s="49" t="s">
        <v>167</v>
      </c>
      <c r="B24" s="25">
        <v>15.8</v>
      </c>
      <c r="C24" s="25">
        <v>18.2</v>
      </c>
      <c r="D24" s="25">
        <v>19.399999999999999</v>
      </c>
      <c r="E24" s="25">
        <v>16.399999999999999</v>
      </c>
      <c r="F24" s="25">
        <v>17.3</v>
      </c>
      <c r="G24" s="25">
        <v>19</v>
      </c>
      <c r="H24" s="25">
        <v>17</v>
      </c>
      <c r="I24" s="25">
        <v>17.3</v>
      </c>
    </row>
    <row r="25" spans="1:9" x14ac:dyDescent="0.2">
      <c r="A25" s="49" t="s">
        <v>166</v>
      </c>
      <c r="B25" s="25">
        <v>45.4</v>
      </c>
      <c r="C25" s="25">
        <v>46.1</v>
      </c>
      <c r="D25" s="25">
        <v>41.7</v>
      </c>
      <c r="E25" s="25">
        <v>48.6</v>
      </c>
      <c r="F25" s="25">
        <v>39.1</v>
      </c>
      <c r="G25" s="25">
        <v>42.5</v>
      </c>
      <c r="H25" s="25">
        <v>50.9</v>
      </c>
      <c r="I25" s="25">
        <v>44.9</v>
      </c>
    </row>
    <row r="26" spans="1:9" ht="22.5" x14ac:dyDescent="0.2">
      <c r="A26" s="49" t="s">
        <v>165</v>
      </c>
      <c r="B26" s="25">
        <v>82</v>
      </c>
      <c r="C26" s="25">
        <v>83.4</v>
      </c>
      <c r="D26" s="25">
        <v>83.9</v>
      </c>
      <c r="E26" s="25">
        <v>87.9</v>
      </c>
      <c r="F26" s="25">
        <v>81.7</v>
      </c>
      <c r="G26" s="25">
        <v>83.9</v>
      </c>
      <c r="H26" s="25">
        <v>96.6</v>
      </c>
      <c r="I26" s="25">
        <v>85.1</v>
      </c>
    </row>
    <row r="27" spans="1:9" x14ac:dyDescent="0.2">
      <c r="A27" s="49" t="s">
        <v>164</v>
      </c>
      <c r="B27" s="25">
        <v>11.4</v>
      </c>
      <c r="C27" s="25">
        <v>15.1</v>
      </c>
      <c r="D27" s="25">
        <v>15.2</v>
      </c>
      <c r="E27" s="25">
        <v>14.2</v>
      </c>
      <c r="F27" s="25">
        <v>14.2</v>
      </c>
      <c r="G27" s="25">
        <v>14.3</v>
      </c>
      <c r="H27" s="25">
        <v>14</v>
      </c>
      <c r="I27" s="25">
        <v>13.6</v>
      </c>
    </row>
    <row r="28" spans="1:9" x14ac:dyDescent="0.2">
      <c r="A28" s="49" t="s">
        <v>163</v>
      </c>
      <c r="B28" s="25">
        <v>78.599999999999994</v>
      </c>
      <c r="C28" s="25">
        <v>57.4</v>
      </c>
      <c r="D28" s="25">
        <v>50.3</v>
      </c>
      <c r="E28" s="25">
        <v>63.6</v>
      </c>
      <c r="F28" s="25">
        <v>44</v>
      </c>
      <c r="G28" s="25">
        <v>49.3</v>
      </c>
      <c r="H28" s="25">
        <v>47.2</v>
      </c>
      <c r="I28" s="25">
        <v>59.1</v>
      </c>
    </row>
    <row r="29" spans="1:9" x14ac:dyDescent="0.2">
      <c r="A29" s="49" t="s">
        <v>162</v>
      </c>
      <c r="B29" s="25">
        <v>21.3</v>
      </c>
      <c r="C29" s="25">
        <v>30.9</v>
      </c>
      <c r="D29" s="25">
        <v>27.6</v>
      </c>
      <c r="E29" s="25">
        <v>38.700000000000003</v>
      </c>
      <c r="F29" s="25">
        <v>37.6</v>
      </c>
      <c r="G29" s="25">
        <v>39.9</v>
      </c>
      <c r="H29" s="25">
        <v>39.1</v>
      </c>
      <c r="I29" s="25">
        <v>31.9</v>
      </c>
    </row>
    <row r="30" spans="1:9" x14ac:dyDescent="0.2">
      <c r="A30" s="49" t="s">
        <v>161</v>
      </c>
      <c r="B30" s="25">
        <v>18.5</v>
      </c>
      <c r="C30" s="25">
        <v>15.9</v>
      </c>
      <c r="D30" s="25">
        <v>14.4</v>
      </c>
      <c r="E30" s="25">
        <v>11.4</v>
      </c>
      <c r="F30" s="25">
        <v>12.8</v>
      </c>
      <c r="G30" s="25">
        <v>16.399999999999999</v>
      </c>
      <c r="H30" s="25">
        <v>13</v>
      </c>
      <c r="I30" s="25">
        <v>15.4</v>
      </c>
    </row>
    <row r="31" spans="1:9" x14ac:dyDescent="0.2">
      <c r="A31" s="49" t="s">
        <v>160</v>
      </c>
      <c r="B31" s="25">
        <v>6.1</v>
      </c>
      <c r="C31" s="25">
        <v>5.2</v>
      </c>
      <c r="D31" s="25">
        <v>8.1999999999999993</v>
      </c>
      <c r="E31" s="25">
        <v>9.6</v>
      </c>
      <c r="F31" s="25">
        <v>5.0999999999999996</v>
      </c>
      <c r="G31" s="25">
        <v>3.5</v>
      </c>
      <c r="H31" s="25">
        <v>5.2</v>
      </c>
      <c r="I31" s="25">
        <v>5.9</v>
      </c>
    </row>
  </sheetData>
  <pageMargins left="0.75" right="0.7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7</vt:i4>
      </vt:variant>
    </vt:vector>
  </HeadingPairs>
  <TitlesOfParts>
    <vt:vector size="7" baseType="lpstr">
      <vt:lpstr>Tartalom</vt:lpstr>
      <vt:lpstr>6.1.</vt:lpstr>
      <vt:lpstr>6.2.</vt:lpstr>
      <vt:lpstr>6.3.</vt:lpstr>
      <vt:lpstr>6.4.</vt:lpstr>
      <vt:lpstr>6.5.</vt:lpstr>
      <vt:lpstr>6.6.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2025-03-12T16:05:38Z</dcterms:created>
  <dcterms:modified xsi:type="dcterms:W3CDTF">2025-03-12T16:05:38Z</dcterms:modified>
</cp:coreProperties>
</file>