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0DDC3C8E-284D-4BD2-A280-9F2EC6F72AEC}" xr6:coauthVersionLast="36" xr6:coauthVersionMax="36" xr10:uidLastSave="{00000000-0000-0000-0000-000000000000}"/>
  <bookViews>
    <workbookView xWindow="0" yWindow="0" windowWidth="28800" windowHeight="13425" xr2:uid="{31D27C15-34A1-4B5F-9EE2-36D613AD93FE}"/>
  </bookViews>
  <sheets>
    <sheet name="Tartalom" sheetId="5" r:id="rId1"/>
    <sheet name="3.7.1." sheetId="2" r:id="rId2"/>
    <sheet name="3.7.2." sheetId="3" r:id="rId3"/>
    <sheet name="3.7.3.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4" l="1"/>
  <c r="C6" i="4"/>
  <c r="E6" i="4"/>
  <c r="G6" i="4"/>
  <c r="H6" i="4"/>
  <c r="J6" i="4"/>
  <c r="B10" i="4"/>
  <c r="C10" i="4"/>
  <c r="E10" i="4"/>
  <c r="G10" i="4"/>
  <c r="H10" i="4"/>
  <c r="H19" i="4" s="1"/>
  <c r="J10" i="4"/>
  <c r="B14" i="4"/>
  <c r="C14" i="4"/>
  <c r="E14" i="4"/>
  <c r="E19" i="4" s="1"/>
  <c r="G14" i="4"/>
  <c r="G19" i="4" s="1"/>
  <c r="H14" i="4"/>
  <c r="J14" i="4"/>
  <c r="B18" i="4"/>
  <c r="B19" i="4" s="1"/>
  <c r="C18" i="4"/>
  <c r="E18" i="4"/>
  <c r="G18" i="4"/>
  <c r="H18" i="4"/>
  <c r="J18" i="4"/>
  <c r="B23" i="4"/>
  <c r="B32" i="4" s="1"/>
  <c r="C23" i="4"/>
  <c r="E23" i="4"/>
  <c r="G23" i="4"/>
  <c r="H23" i="4"/>
  <c r="J23" i="4"/>
  <c r="B27" i="4"/>
  <c r="C27" i="4"/>
  <c r="E27" i="4"/>
  <c r="E32" i="4" s="1"/>
  <c r="G27" i="4"/>
  <c r="H27" i="4"/>
  <c r="J27" i="4"/>
  <c r="B31" i="4"/>
  <c r="C31" i="4"/>
  <c r="E31" i="4"/>
  <c r="G31" i="4"/>
  <c r="H31" i="4"/>
  <c r="J31" i="4"/>
  <c r="H32" i="4"/>
  <c r="B33" i="4"/>
  <c r="B35" i="4" s="1"/>
  <c r="C33" i="4"/>
  <c r="C35" i="4" s="1"/>
  <c r="E33" i="4"/>
  <c r="G33" i="4"/>
  <c r="H33" i="4"/>
  <c r="J33" i="4"/>
  <c r="J35" i="4" s="1"/>
  <c r="E35" i="4"/>
  <c r="G35" i="4"/>
  <c r="H35" i="4"/>
  <c r="B6" i="3"/>
  <c r="C6" i="3"/>
  <c r="D6" i="3"/>
  <c r="E6" i="3"/>
  <c r="F6" i="3"/>
  <c r="G6" i="3"/>
  <c r="B10" i="3"/>
  <c r="C10" i="3"/>
  <c r="D10" i="3"/>
  <c r="E10" i="3"/>
  <c r="F10" i="3"/>
  <c r="F19" i="3" s="1"/>
  <c r="G10" i="3"/>
  <c r="G19" i="3" s="1"/>
  <c r="B14" i="3"/>
  <c r="C14" i="3"/>
  <c r="D14" i="3"/>
  <c r="D19" i="3" s="1"/>
  <c r="E14" i="3"/>
  <c r="F14" i="3"/>
  <c r="G14" i="3"/>
  <c r="B18" i="3"/>
  <c r="C18" i="3"/>
  <c r="D18" i="3"/>
  <c r="E18" i="3"/>
  <c r="F18" i="3"/>
  <c r="G18" i="3"/>
  <c r="B23" i="3"/>
  <c r="C23" i="3"/>
  <c r="D23" i="3"/>
  <c r="E23" i="3"/>
  <c r="F23" i="3"/>
  <c r="G23" i="3"/>
  <c r="G32" i="3" s="1"/>
  <c r="B27" i="3"/>
  <c r="C27" i="3"/>
  <c r="D27" i="3"/>
  <c r="E27" i="3"/>
  <c r="F27" i="3"/>
  <c r="G27" i="3"/>
  <c r="B31" i="3"/>
  <c r="C31" i="3"/>
  <c r="D31" i="3"/>
  <c r="E31" i="3"/>
  <c r="F31" i="3"/>
  <c r="G31" i="3"/>
  <c r="B32" i="3"/>
  <c r="B33" i="3"/>
  <c r="C33" i="3"/>
  <c r="D33" i="3"/>
  <c r="E33" i="3"/>
  <c r="F33" i="3"/>
  <c r="G33" i="3"/>
  <c r="B6" i="2"/>
  <c r="C6" i="2"/>
  <c r="E6" i="2"/>
  <c r="F6" i="2"/>
  <c r="B10" i="2"/>
  <c r="C10" i="2"/>
  <c r="E10" i="2"/>
  <c r="F10" i="2"/>
  <c r="B14" i="2"/>
  <c r="C14" i="2"/>
  <c r="E14" i="2"/>
  <c r="F14" i="2"/>
  <c r="B18" i="2"/>
  <c r="C18" i="2"/>
  <c r="E18" i="2"/>
  <c r="F18" i="2"/>
  <c r="B19" i="2"/>
  <c r="C19" i="2"/>
  <c r="E19" i="2"/>
  <c r="F19" i="2"/>
  <c r="B23" i="2"/>
  <c r="C23" i="2"/>
  <c r="E23" i="2"/>
  <c r="F23" i="2"/>
  <c r="B27" i="2"/>
  <c r="C27" i="2"/>
  <c r="E27" i="2"/>
  <c r="F27" i="2"/>
  <c r="B31" i="2"/>
  <c r="C31" i="2"/>
  <c r="E31" i="2"/>
  <c r="F31" i="2"/>
  <c r="B32" i="2"/>
  <c r="C32" i="2"/>
  <c r="E32" i="2"/>
  <c r="F32" i="2"/>
  <c r="G32" i="4" l="1"/>
  <c r="J19" i="4"/>
  <c r="C19" i="4"/>
  <c r="J32" i="4"/>
  <c r="C32" i="4"/>
  <c r="C32" i="3"/>
  <c r="B19" i="3"/>
  <c r="C19" i="3"/>
  <c r="F32" i="3"/>
  <c r="D32" i="3"/>
  <c r="E19" i="3"/>
  <c r="E3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3F74952F-711A-40CF-B936-1C7BF39DCCB4}">
      <text>
        <r>
          <rPr>
            <sz val="8"/>
            <color indexed="81"/>
            <rFont val="Tahoma"/>
            <family val="2"/>
            <charset val="238"/>
          </rPr>
          <t>A szabadtéri színházak adatai nélkül, az alternatív színházak adataival.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10E426B-58F0-4B21-8BD4-9BDA5BAAF7E4}">
      <text>
        <r>
          <rPr>
            <sz val="8"/>
            <color indexed="81"/>
            <rFont val="Tahoma"/>
            <family val="2"/>
            <charset val="238"/>
          </rPr>
          <t>A szünetelő könyvtárak adataival együtt.</t>
        </r>
      </text>
    </comment>
  </commentList>
</comments>
</file>

<file path=xl/sharedStrings.xml><?xml version="1.0" encoding="utf-8"?>
<sst xmlns="http://schemas.openxmlformats.org/spreadsheetml/2006/main" count="135" uniqueCount="57">
  <si>
    <t>megyék</t>
  </si>
  <si>
    <t>Ebből:</t>
  </si>
  <si>
    <t>Összesen</t>
  </si>
  <si>
    <t>Alföld és Észak</t>
  </si>
  <si>
    <t>Dél-Alföld</t>
  </si>
  <si>
    <t>Csongrád</t>
  </si>
  <si>
    <t>Békés</t>
  </si>
  <si>
    <t xml:space="preserve">Bács-Kiskun </t>
  </si>
  <si>
    <t>Észak-Alföld</t>
  </si>
  <si>
    <t>Szabolcs-Szatmár-Bereg</t>
  </si>
  <si>
    <t>Jász-Nagykun-Szolnok</t>
  </si>
  <si>
    <t xml:space="preserve">Hajdú-Bihar </t>
  </si>
  <si>
    <t>Észak-Magyarország</t>
  </si>
  <si>
    <t>Nógrád</t>
  </si>
  <si>
    <t>Heves</t>
  </si>
  <si>
    <t>Borsod-Abaúj-Zemplén</t>
  </si>
  <si>
    <t>Dunántúl</t>
  </si>
  <si>
    <t>Dél-Dunántúl</t>
  </si>
  <si>
    <t>Tolna</t>
  </si>
  <si>
    <t>Somogy</t>
  </si>
  <si>
    <t>Baranya</t>
  </si>
  <si>
    <t>Nyugat-Dunántúl</t>
  </si>
  <si>
    <t>Zala</t>
  </si>
  <si>
    <t>Vas</t>
  </si>
  <si>
    <t>Győr-Moson-Sopron</t>
  </si>
  <si>
    <t>Közép-Dunántúl</t>
  </si>
  <si>
    <t>Veszprém</t>
  </si>
  <si>
    <t>Komárom-Esztergom</t>
  </si>
  <si>
    <t>Fejér</t>
  </si>
  <si>
    <t>Közép-Magyarország</t>
  </si>
  <si>
    <t>Pest</t>
  </si>
  <si>
    <t>Budapest</t>
  </si>
  <si>
    <t>látogatások száz lakosra</t>
  </si>
  <si>
    <t>látogatások, ezer</t>
  </si>
  <si>
    <t>előadások</t>
  </si>
  <si>
    <t>Mozi</t>
  </si>
  <si>
    <t>Színházi</t>
  </si>
  <si>
    <t>Megye, főváros, régió</t>
  </si>
  <si>
    <t>3.7.1. Színházak és mozik, 2008</t>
  </si>
  <si>
    <t>látogatás ezer lakosra</t>
  </si>
  <si>
    <t>látogatói, ezer</t>
  </si>
  <si>
    <t>száma</t>
  </si>
  <si>
    <t>tagjainak száma</t>
  </si>
  <si>
    <t>A múzeumi kiállítások</t>
  </si>
  <si>
    <t>A  muzeális intézmények száma</t>
  </si>
  <si>
    <t>Az alkotó művelődési közösségek</t>
  </si>
  <si>
    <t>Közművelődési tevékenységet folytató szervezetek</t>
  </si>
  <si>
    <t>3.7.2. Közművelődés, 2008</t>
  </si>
  <si>
    <t>egy olvasóra jutó kölcsönzött könyvtári egység</t>
  </si>
  <si>
    <t>beiratkozott olvasó, ezer</t>
  </si>
  <si>
    <t>könyvtári egység ezer lakosra</t>
  </si>
  <si>
    <t>könyvtári egység, ezer</t>
  </si>
  <si>
    <t>szolgálta-tóhelyek száma</t>
  </si>
  <si>
    <t>Nemzeti, szak-, munkahelyi, felsőoktatási és egyéb könyvtárak</t>
  </si>
  <si>
    <t>Települési könyvtárak</t>
  </si>
  <si>
    <t>3.7.3. Könyvtárak, 2008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</si>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</sst>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2">
    <xf numFmtId="0" fontId="0" fillId="0" borderId="0" xfId="0"/>
    <xf numFmtId="0" fontId="1" fillId="0" borderId="0" xfId="0" applyFont="1" applyFill="1"/>
    <xf numFmtId="3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left" indent="1"/>
    </xf>
    <xf numFmtId="3" fontId="2" fillId="0" borderId="0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horizontal="left" vertical="top" wrapText="1" indent="2"/>
    </xf>
    <xf numFmtId="3" fontId="1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Border="1" applyAlignment="1"/>
    <xf numFmtId="3" fontId="1" fillId="0" borderId="0" xfId="0" applyNumberFormat="1" applyFont="1" applyFill="1" applyBorder="1"/>
    <xf numFmtId="3" fontId="1" fillId="0" borderId="0" xfId="0" applyNumberFormat="1" applyFont="1" applyFill="1"/>
    <xf numFmtId="3" fontId="1" fillId="0" borderId="0" xfId="0" applyNumberFormat="1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/>
    </xf>
    <xf numFmtId="1" fontId="1" fillId="0" borderId="0" xfId="0" applyNumberFormat="1" applyFont="1" applyFill="1"/>
    <xf numFmtId="0" fontId="2" fillId="0" borderId="0" xfId="0" applyFont="1" applyFill="1"/>
    <xf numFmtId="3" fontId="2" fillId="0" borderId="0" xfId="0" applyNumberFormat="1" applyFont="1" applyFill="1" applyAlignment="1">
      <alignment vertical="top"/>
    </xf>
    <xf numFmtId="0" fontId="1" fillId="0" borderId="0" xfId="0" applyFont="1" applyFill="1" applyAlignment="1"/>
    <xf numFmtId="1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/>
    <xf numFmtId="165" fontId="1" fillId="0" borderId="0" xfId="0" applyNumberFormat="1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 indent="2"/>
    </xf>
    <xf numFmtId="164" fontId="1" fillId="0" borderId="10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1" fontId="1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1" applyFont="1"/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4325B-A8A9-4FFF-AB8C-8F1A869595DA}">
  <dimension ref="A1:A4"/>
  <sheetViews>
    <sheetView tabSelected="1" workbookViewId="0"/>
  </sheetViews>
  <sheetFormatPr defaultRowHeight="12.75" x14ac:dyDescent="0.2"/>
  <cols>
    <col min="1" max="1" width="28.85546875" style="27" bestFit="1" customWidth="1"/>
    <col min="2" max="16384" width="9.140625" style="27"/>
  </cols>
  <sheetData>
    <row r="1" spans="1:1" x14ac:dyDescent="0.2">
      <c r="A1" s="26" t="s">
        <v>56</v>
      </c>
    </row>
    <row r="2" spans="1:1" x14ac:dyDescent="0.2">
      <c r="A2" s="28" t="s">
        <v>38</v>
      </c>
    </row>
    <row r="3" spans="1:1" x14ac:dyDescent="0.2">
      <c r="A3" s="28" t="s">
        <v>47</v>
      </c>
    </row>
    <row r="4" spans="1:1" x14ac:dyDescent="0.2">
      <c r="A4" s="28" t="s">
        <v>55</v>
      </c>
    </row>
  </sheetData>
  <hyperlinks>
    <hyperlink ref="A2" location="3.7.1.!A1" display="3.7.1. Színházak és mozik, 2008" xr:uid="{2EEB2BEB-CF93-4777-A89D-9D0B241D73E3}"/>
    <hyperlink ref="A3" location="3.7.2.!A1" display="3.7.2. Közművelődés, 2008" xr:uid="{CA866866-9322-4490-BFC3-EC36A44B6788}"/>
    <hyperlink ref="A4" location="3.7.3.!A1" display="3.7.3. Könyvtárak, 2008" xr:uid="{F59FD46F-2175-4FE2-9663-73E8C98A2E4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70D3D-6D75-4331-A77F-00819B05B205}">
  <dimension ref="A1:G35"/>
  <sheetViews>
    <sheetView workbookViewId="0"/>
  </sheetViews>
  <sheetFormatPr defaultRowHeight="11.25" x14ac:dyDescent="0.2"/>
  <cols>
    <col min="1" max="1" width="22" style="1" customWidth="1"/>
    <col min="2" max="7" width="11" style="1" customWidth="1"/>
    <col min="8" max="16384" width="9.140625" style="1"/>
  </cols>
  <sheetData>
    <row r="1" spans="1:7" ht="12" thickBot="1" x14ac:dyDescent="0.25">
      <c r="A1" s="13" t="s">
        <v>38</v>
      </c>
      <c r="B1" s="13"/>
      <c r="C1" s="13"/>
      <c r="D1" s="13"/>
      <c r="E1" s="13"/>
      <c r="F1" s="13"/>
      <c r="G1" s="13"/>
    </row>
    <row r="2" spans="1:7" ht="14.25" customHeight="1" x14ac:dyDescent="0.2">
      <c r="A2" s="34" t="s">
        <v>37</v>
      </c>
      <c r="B2" s="29" t="s">
        <v>36</v>
      </c>
      <c r="C2" s="30"/>
      <c r="D2" s="31"/>
      <c r="E2" s="32" t="s">
        <v>35</v>
      </c>
      <c r="F2" s="33"/>
      <c r="G2" s="33"/>
    </row>
    <row r="3" spans="1:7" ht="26.25" customHeight="1" x14ac:dyDescent="0.2">
      <c r="A3" s="35"/>
      <c r="B3" s="12" t="s">
        <v>34</v>
      </c>
      <c r="C3" s="12" t="s">
        <v>33</v>
      </c>
      <c r="D3" s="12" t="s">
        <v>32</v>
      </c>
      <c r="E3" s="12" t="s">
        <v>34</v>
      </c>
      <c r="F3" s="12" t="s">
        <v>33</v>
      </c>
      <c r="G3" s="12" t="s">
        <v>32</v>
      </c>
    </row>
    <row r="4" spans="1:7" x14ac:dyDescent="0.2">
      <c r="A4" s="1" t="s">
        <v>31</v>
      </c>
      <c r="B4" s="11">
        <v>7318</v>
      </c>
      <c r="C4" s="11">
        <v>2288</v>
      </c>
      <c r="D4" s="10">
        <v>134.04412408584901</v>
      </c>
      <c r="E4" s="11">
        <v>242003</v>
      </c>
      <c r="F4" s="10">
        <v>7535</v>
      </c>
      <c r="G4" s="10">
        <v>441.35501845508003</v>
      </c>
    </row>
    <row r="5" spans="1:7" x14ac:dyDescent="0.2">
      <c r="A5" s="1" t="s">
        <v>30</v>
      </c>
      <c r="B5" s="8">
        <v>217</v>
      </c>
      <c r="C5" s="8">
        <v>43</v>
      </c>
      <c r="D5" s="7">
        <v>3.5694740295061678</v>
      </c>
      <c r="E5" s="8">
        <v>4573</v>
      </c>
      <c r="F5" s="8">
        <v>48</v>
      </c>
      <c r="G5" s="7">
        <v>4.0100319311052148</v>
      </c>
    </row>
    <row r="6" spans="1:7" x14ac:dyDescent="0.2">
      <c r="A6" s="6" t="s">
        <v>29</v>
      </c>
      <c r="B6" s="4">
        <f>SUM(B4:B5)</f>
        <v>7535</v>
      </c>
      <c r="C6" s="4">
        <f>SUM(C4:C5)</f>
        <v>2331</v>
      </c>
      <c r="D6" s="4">
        <v>80.079968166610769</v>
      </c>
      <c r="E6" s="4">
        <f>SUM(E4:E5)</f>
        <v>246576</v>
      </c>
      <c r="F6" s="4">
        <f>SUM(F4:F5)</f>
        <v>7583</v>
      </c>
      <c r="G6" s="4">
        <v>260.46966614269348</v>
      </c>
    </row>
    <row r="7" spans="1:7" x14ac:dyDescent="0.2">
      <c r="A7" s="1" t="s">
        <v>28</v>
      </c>
      <c r="B7" s="8">
        <v>442</v>
      </c>
      <c r="C7" s="8">
        <v>96</v>
      </c>
      <c r="D7" s="7">
        <v>22.50617657115982</v>
      </c>
      <c r="E7" s="8">
        <v>20031</v>
      </c>
      <c r="F7" s="8">
        <v>321</v>
      </c>
      <c r="G7" s="7">
        <v>74.938584401079737</v>
      </c>
    </row>
    <row r="8" spans="1:7" x14ac:dyDescent="0.2">
      <c r="A8" s="1" t="s">
        <v>27</v>
      </c>
      <c r="B8" s="8">
        <v>101</v>
      </c>
      <c r="C8" s="8">
        <v>23</v>
      </c>
      <c r="D8" s="7">
        <v>7.1778845618893055</v>
      </c>
      <c r="E8" s="8">
        <v>8806</v>
      </c>
      <c r="F8" s="8">
        <v>191</v>
      </c>
      <c r="G8" s="7">
        <v>60.799015735202246</v>
      </c>
    </row>
    <row r="9" spans="1:7" x14ac:dyDescent="0.2">
      <c r="A9" s="1" t="s">
        <v>26</v>
      </c>
      <c r="B9" s="8">
        <v>396</v>
      </c>
      <c r="C9" s="8">
        <v>103</v>
      </c>
      <c r="D9" s="7">
        <v>28.403879740778137</v>
      </c>
      <c r="E9" s="8">
        <v>9554</v>
      </c>
      <c r="F9" s="8">
        <v>184</v>
      </c>
      <c r="G9" s="7">
        <v>50.848537479553521</v>
      </c>
    </row>
    <row r="10" spans="1:7" x14ac:dyDescent="0.2">
      <c r="A10" s="5" t="s">
        <v>25</v>
      </c>
      <c r="B10" s="4">
        <f>SUM(B7:B9)</f>
        <v>939</v>
      </c>
      <c r="C10" s="4">
        <f>SUM(C7:C9)</f>
        <v>222</v>
      </c>
      <c r="D10" s="4">
        <v>20.067364954191017</v>
      </c>
      <c r="E10" s="4">
        <f>SUM(E7:E9)</f>
        <v>38391</v>
      </c>
      <c r="F10" s="4">
        <f>SUM(F7:F9)</f>
        <v>696</v>
      </c>
      <c r="G10" s="4">
        <v>63.032473676082091</v>
      </c>
    </row>
    <row r="11" spans="1:7" x14ac:dyDescent="0.2">
      <c r="A11" s="1" t="s">
        <v>24</v>
      </c>
      <c r="B11" s="8">
        <v>810</v>
      </c>
      <c r="C11" s="8">
        <v>244</v>
      </c>
      <c r="D11" s="7">
        <v>54.702344693897466</v>
      </c>
      <c r="E11" s="8">
        <v>32864</v>
      </c>
      <c r="F11" s="8">
        <v>469</v>
      </c>
      <c r="G11" s="7">
        <v>105.17075622295738</v>
      </c>
    </row>
    <row r="12" spans="1:7" x14ac:dyDescent="0.2">
      <c r="A12" s="1" t="s">
        <v>23</v>
      </c>
      <c r="B12" s="8">
        <v>248</v>
      </c>
      <c r="C12" s="8">
        <v>45</v>
      </c>
      <c r="D12" s="7">
        <v>17.216019830651437</v>
      </c>
      <c r="E12" s="8">
        <v>9530</v>
      </c>
      <c r="F12" s="8">
        <v>170</v>
      </c>
      <c r="G12" s="7">
        <v>65.011562141970487</v>
      </c>
    </row>
    <row r="13" spans="1:7" x14ac:dyDescent="0.2">
      <c r="A13" s="1" t="s">
        <v>22</v>
      </c>
      <c r="B13" s="8">
        <v>443</v>
      </c>
      <c r="C13" s="8">
        <v>103</v>
      </c>
      <c r="D13" s="7">
        <v>35.361121327004447</v>
      </c>
      <c r="E13" s="8">
        <v>9585</v>
      </c>
      <c r="F13" s="8">
        <v>140</v>
      </c>
      <c r="G13" s="7">
        <v>48.277829525573914</v>
      </c>
    </row>
    <row r="14" spans="1:7" x14ac:dyDescent="0.2">
      <c r="A14" s="5" t="s">
        <v>21</v>
      </c>
      <c r="B14" s="4">
        <f>SUM(B11:B13)</f>
        <v>1501</v>
      </c>
      <c r="C14" s="4">
        <f>SUM(C11:C13)</f>
        <v>392</v>
      </c>
      <c r="D14" s="4">
        <v>39.245819151696836</v>
      </c>
      <c r="E14" s="4">
        <f>SUM(E11:E13)</f>
        <v>51979</v>
      </c>
      <c r="F14" s="4">
        <f>SUM(F11:F13)</f>
        <v>779</v>
      </c>
      <c r="G14" s="4">
        <v>78.067616974078788</v>
      </c>
    </row>
    <row r="15" spans="1:7" x14ac:dyDescent="0.2">
      <c r="A15" s="1" t="s">
        <v>20</v>
      </c>
      <c r="B15" s="8">
        <v>525</v>
      </c>
      <c r="C15" s="8">
        <v>105</v>
      </c>
      <c r="D15" s="7">
        <v>26.466248243938427</v>
      </c>
      <c r="E15" s="8">
        <v>21535</v>
      </c>
      <c r="F15" s="9">
        <v>346</v>
      </c>
      <c r="G15" s="7">
        <v>87.406385494678744</v>
      </c>
    </row>
    <row r="16" spans="1:7" x14ac:dyDescent="0.2">
      <c r="A16" s="1" t="s">
        <v>19</v>
      </c>
      <c r="B16" s="8">
        <v>293</v>
      </c>
      <c r="C16" s="8">
        <v>91</v>
      </c>
      <c r="D16" s="7">
        <v>28.154216256889068</v>
      </c>
      <c r="E16" s="8">
        <v>5397</v>
      </c>
      <c r="F16" s="8">
        <v>118</v>
      </c>
      <c r="G16" s="7">
        <v>36.310626509337609</v>
      </c>
    </row>
    <row r="17" spans="1:7" x14ac:dyDescent="0.2">
      <c r="A17" s="1" t="s">
        <v>18</v>
      </c>
      <c r="B17" s="8">
        <v>129</v>
      </c>
      <c r="C17" s="8">
        <v>18</v>
      </c>
      <c r="D17" s="7">
        <v>7.6503515670296531</v>
      </c>
      <c r="E17" s="8">
        <v>2077</v>
      </c>
      <c r="F17" s="8">
        <v>37</v>
      </c>
      <c r="G17" s="7">
        <v>15.725746091649887</v>
      </c>
    </row>
    <row r="18" spans="1:7" x14ac:dyDescent="0.2">
      <c r="A18" s="5" t="s">
        <v>17</v>
      </c>
      <c r="B18" s="4">
        <f>SUM(B15:B17)</f>
        <v>947</v>
      </c>
      <c r="C18" s="4">
        <f>SUM(C15:C17)</f>
        <v>214</v>
      </c>
      <c r="D18" s="4">
        <v>22.372312565666704</v>
      </c>
      <c r="E18" s="4">
        <f>SUM(E15:E17)</f>
        <v>29009</v>
      </c>
      <c r="F18" s="4">
        <f>SUM(F15:F17)</f>
        <v>501</v>
      </c>
      <c r="G18" s="4">
        <v>52.34821517247147</v>
      </c>
    </row>
    <row r="19" spans="1:7" x14ac:dyDescent="0.2">
      <c r="A19" s="6" t="s">
        <v>16</v>
      </c>
      <c r="B19" s="4">
        <f>SUM(B18,B14,B10,)</f>
        <v>3387</v>
      </c>
      <c r="C19" s="4">
        <f>SUM(C18,C14,C10,)</f>
        <v>828</v>
      </c>
      <c r="D19" s="4">
        <v>27.0464327534518</v>
      </c>
      <c r="E19" s="4">
        <f>SUM(E18,E14,E10,)</f>
        <v>119379</v>
      </c>
      <c r="F19" s="4">
        <f>SUM(F18,F14,F10,)</f>
        <v>1976</v>
      </c>
      <c r="G19" s="4">
        <v>64.597299829381853</v>
      </c>
    </row>
    <row r="20" spans="1:7" x14ac:dyDescent="0.2">
      <c r="A20" s="1" t="s">
        <v>15</v>
      </c>
      <c r="B20" s="8">
        <v>727</v>
      </c>
      <c r="C20" s="8">
        <v>192</v>
      </c>
      <c r="D20" s="7">
        <v>27.240263284363277</v>
      </c>
      <c r="E20" s="8">
        <v>18761</v>
      </c>
      <c r="F20" s="8">
        <v>320</v>
      </c>
      <c r="G20" s="7">
        <v>45.343118839462029</v>
      </c>
    </row>
    <row r="21" spans="1:7" x14ac:dyDescent="0.2">
      <c r="A21" s="1" t="s">
        <v>14</v>
      </c>
      <c r="B21" s="8">
        <v>368</v>
      </c>
      <c r="C21" s="8">
        <v>69</v>
      </c>
      <c r="D21" s="7">
        <v>21.990606907803553</v>
      </c>
      <c r="E21" s="8">
        <v>6658</v>
      </c>
      <c r="F21" s="8">
        <v>123</v>
      </c>
      <c r="G21" s="7">
        <v>38.999231762273986</v>
      </c>
    </row>
    <row r="22" spans="1:7" x14ac:dyDescent="0.2">
      <c r="A22" s="1" t="s">
        <v>13</v>
      </c>
      <c r="B22" s="8">
        <v>27</v>
      </c>
      <c r="C22" s="8">
        <v>9</v>
      </c>
      <c r="D22" s="7">
        <v>4.0768849669354434</v>
      </c>
      <c r="E22" s="8">
        <v>1978</v>
      </c>
      <c r="F22" s="8">
        <v>21</v>
      </c>
      <c r="G22" s="7">
        <v>10.020128333082029</v>
      </c>
    </row>
    <row r="23" spans="1:7" x14ac:dyDescent="0.2">
      <c r="A23" s="5" t="s">
        <v>12</v>
      </c>
      <c r="B23" s="4">
        <f>SUM(B20:B22)</f>
        <v>1122</v>
      </c>
      <c r="C23" s="4">
        <f>SUM(C20:C22)</f>
        <v>270</v>
      </c>
      <c r="D23" s="4">
        <v>21.958691473896796</v>
      </c>
      <c r="E23" s="4">
        <f>SUM(E20:E22)</f>
        <v>27397</v>
      </c>
      <c r="F23" s="4">
        <f>SUM(F20:F22)</f>
        <v>464</v>
      </c>
      <c r="G23" s="4">
        <v>37.71541280883018</v>
      </c>
    </row>
    <row r="24" spans="1:7" x14ac:dyDescent="0.2">
      <c r="A24" s="1" t="s">
        <v>11</v>
      </c>
      <c r="B24" s="8">
        <v>648</v>
      </c>
      <c r="C24" s="8">
        <v>112</v>
      </c>
      <c r="D24" s="7">
        <v>20.562360381364904</v>
      </c>
      <c r="E24" s="8">
        <v>19147</v>
      </c>
      <c r="F24" s="8">
        <v>364</v>
      </c>
      <c r="G24" s="7">
        <v>67.047147590134017</v>
      </c>
    </row>
    <row r="25" spans="1:7" x14ac:dyDescent="0.2">
      <c r="A25" s="1" t="s">
        <v>10</v>
      </c>
      <c r="B25" s="8">
        <v>277</v>
      </c>
      <c r="C25" s="8">
        <v>99</v>
      </c>
      <c r="D25" s="7">
        <v>17.405292763458952</v>
      </c>
      <c r="E25" s="8">
        <v>10020</v>
      </c>
      <c r="F25" s="8">
        <v>179</v>
      </c>
      <c r="G25" s="7">
        <v>31.435727209366178</v>
      </c>
    </row>
    <row r="26" spans="1:7" x14ac:dyDescent="0.2">
      <c r="A26" s="1" t="s">
        <v>9</v>
      </c>
      <c r="B26" s="8">
        <v>469</v>
      </c>
      <c r="C26" s="8">
        <v>125</v>
      </c>
      <c r="D26" s="7">
        <v>31.497397653417558</v>
      </c>
      <c r="E26" s="8">
        <v>10158</v>
      </c>
      <c r="F26" s="8">
        <v>241</v>
      </c>
      <c r="G26" s="7">
        <v>60.575425234639354</v>
      </c>
    </row>
    <row r="27" spans="1:7" x14ac:dyDescent="0.2">
      <c r="A27" s="5" t="s">
        <v>8</v>
      </c>
      <c r="B27" s="4">
        <f>SUM(B24:B26)</f>
        <v>1394</v>
      </c>
      <c r="C27" s="4">
        <f>SUM(C24:C26)</f>
        <v>336</v>
      </c>
      <c r="D27" s="4">
        <v>22.251742043323414</v>
      </c>
      <c r="E27" s="4">
        <f>SUM(E24:E26)</f>
        <v>39325</v>
      </c>
      <c r="F27" s="4">
        <f>SUM(F24:F26)</f>
        <v>784</v>
      </c>
      <c r="G27" s="4">
        <v>51.927958523141108</v>
      </c>
    </row>
    <row r="28" spans="1:7" x14ac:dyDescent="0.2">
      <c r="A28" s="1" t="s">
        <v>7</v>
      </c>
      <c r="B28" s="8">
        <v>649</v>
      </c>
      <c r="C28" s="8">
        <v>128</v>
      </c>
      <c r="D28" s="7">
        <v>24.01302898535743</v>
      </c>
      <c r="E28" s="8">
        <v>11477</v>
      </c>
      <c r="F28" s="8">
        <v>271</v>
      </c>
      <c r="G28" s="7">
        <v>50.87901481924915</v>
      </c>
    </row>
    <row r="29" spans="1:7" x14ac:dyDescent="0.2">
      <c r="A29" s="1" t="s">
        <v>6</v>
      </c>
      <c r="B29" s="8">
        <v>221</v>
      </c>
      <c r="C29" s="8">
        <v>55</v>
      </c>
      <c r="D29" s="7">
        <v>14.749077179974304</v>
      </c>
      <c r="E29" s="8">
        <v>7514</v>
      </c>
      <c r="F29" s="8">
        <v>151</v>
      </c>
      <c r="G29" s="7">
        <v>40.441242334343613</v>
      </c>
    </row>
    <row r="30" spans="1:7" x14ac:dyDescent="0.2">
      <c r="A30" s="1" t="s">
        <v>5</v>
      </c>
      <c r="B30" s="8">
        <v>495</v>
      </c>
      <c r="C30" s="8">
        <v>128</v>
      </c>
      <c r="D30" s="7">
        <v>30.311628428060121</v>
      </c>
      <c r="E30" s="8">
        <v>20759</v>
      </c>
      <c r="F30" s="8">
        <v>454</v>
      </c>
      <c r="G30" s="7">
        <v>107.19121661861044</v>
      </c>
    </row>
    <row r="31" spans="1:7" x14ac:dyDescent="0.2">
      <c r="A31" s="5" t="s">
        <v>4</v>
      </c>
      <c r="B31" s="4">
        <f>SUM(B28:B30)</f>
        <v>1365</v>
      </c>
      <c r="C31" s="4">
        <f>SUM(C28:C30)</f>
        <v>311</v>
      </c>
      <c r="D31" s="4">
        <v>23.415950102874664</v>
      </c>
      <c r="E31" s="4">
        <f>SUM(E28:E30)</f>
        <v>39750</v>
      </c>
      <c r="F31" s="4">
        <f>SUM(F28:F30)</f>
        <v>876</v>
      </c>
      <c r="G31" s="4">
        <v>65.895197540782391</v>
      </c>
    </row>
    <row r="32" spans="1:7" x14ac:dyDescent="0.2">
      <c r="A32" s="6" t="s">
        <v>3</v>
      </c>
      <c r="B32" s="4">
        <f>SUM(B31,B27,B23)</f>
        <v>3881</v>
      </c>
      <c r="C32" s="4">
        <f>SUM(C31,C27,C23)</f>
        <v>917</v>
      </c>
      <c r="D32" s="4">
        <v>22.543757120786985</v>
      </c>
      <c r="E32" s="4">
        <f>SUM(E31,E27,E23)</f>
        <v>106472</v>
      </c>
      <c r="F32" s="4">
        <f>SUM(F31,F27,F23)</f>
        <v>2124</v>
      </c>
      <c r="G32" s="4">
        <v>52.197301260141174</v>
      </c>
    </row>
    <row r="33" spans="1:7" x14ac:dyDescent="0.2">
      <c r="A33" s="5" t="s">
        <v>2</v>
      </c>
      <c r="B33" s="4">
        <v>14803</v>
      </c>
      <c r="C33" s="4">
        <v>4076</v>
      </c>
      <c r="D33" s="4">
        <v>40.603114825105884</v>
      </c>
      <c r="E33" s="4">
        <v>472427</v>
      </c>
      <c r="F33" s="4">
        <v>11683</v>
      </c>
      <c r="G33" s="4">
        <v>116.38143258524347</v>
      </c>
    </row>
    <row r="34" spans="1:7" x14ac:dyDescent="0.2">
      <c r="A34" s="1" t="s">
        <v>1</v>
      </c>
    </row>
    <row r="35" spans="1:7" x14ac:dyDescent="0.2">
      <c r="A35" s="3" t="s">
        <v>0</v>
      </c>
      <c r="B35" s="2">
        <v>7485</v>
      </c>
      <c r="C35" s="2">
        <v>1788</v>
      </c>
      <c r="D35" s="2">
        <v>21.454303835902202</v>
      </c>
      <c r="E35" s="2">
        <v>230424</v>
      </c>
      <c r="F35" s="2">
        <v>4148</v>
      </c>
      <c r="G35" s="2">
        <v>49.784787048799863</v>
      </c>
    </row>
  </sheetData>
  <mergeCells count="3">
    <mergeCell ref="B2:D2"/>
    <mergeCell ref="E2:G2"/>
    <mergeCell ref="A2:A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CE,Félkövér"&amp;9 154 |&amp;8 OKTATÁS, KULTÚRA, KUTATÁS-FEJLESZTÉS 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528ED-241D-4780-81B3-49C1773FF4C3}">
  <dimension ref="A1:H35"/>
  <sheetViews>
    <sheetView workbookViewId="0"/>
  </sheetViews>
  <sheetFormatPr defaultRowHeight="11.25" x14ac:dyDescent="0.2"/>
  <cols>
    <col min="1" max="1" width="22" style="1" customWidth="1"/>
    <col min="2" max="6" width="11.28515625" style="1" customWidth="1"/>
    <col min="7" max="7" width="11.28515625" style="14" customWidth="1"/>
    <col min="8" max="8" width="11.28515625" style="1" customWidth="1"/>
    <col min="9" max="16384" width="9.140625" style="1"/>
  </cols>
  <sheetData>
    <row r="1" spans="1:8" ht="12" thickBot="1" x14ac:dyDescent="0.25">
      <c r="A1" s="13" t="s">
        <v>47</v>
      </c>
      <c r="B1" s="13"/>
      <c r="C1" s="13"/>
      <c r="D1" s="13"/>
      <c r="E1" s="13"/>
      <c r="F1" s="13"/>
      <c r="G1" s="13"/>
      <c r="H1" s="13"/>
    </row>
    <row r="2" spans="1:8" ht="23.25" customHeight="1" x14ac:dyDescent="0.2">
      <c r="A2" s="34" t="s">
        <v>37</v>
      </c>
      <c r="B2" s="37" t="s">
        <v>46</v>
      </c>
      <c r="C2" s="32" t="s">
        <v>45</v>
      </c>
      <c r="D2" s="36"/>
      <c r="E2" s="37" t="s">
        <v>44</v>
      </c>
      <c r="F2" s="32" t="s">
        <v>43</v>
      </c>
      <c r="G2" s="33"/>
      <c r="H2" s="33"/>
    </row>
    <row r="3" spans="1:8" ht="22.5" x14ac:dyDescent="0.2">
      <c r="A3" s="35"/>
      <c r="B3" s="38"/>
      <c r="C3" s="12" t="s">
        <v>41</v>
      </c>
      <c r="D3" s="12" t="s">
        <v>42</v>
      </c>
      <c r="E3" s="38"/>
      <c r="F3" s="12" t="s">
        <v>41</v>
      </c>
      <c r="G3" s="18" t="s">
        <v>40</v>
      </c>
      <c r="H3" s="12" t="s">
        <v>39</v>
      </c>
    </row>
    <row r="4" spans="1:8" x14ac:dyDescent="0.2">
      <c r="A4" s="1" t="s">
        <v>31</v>
      </c>
      <c r="B4" s="10">
        <v>131</v>
      </c>
      <c r="C4" s="10">
        <v>1693</v>
      </c>
      <c r="D4" s="10">
        <v>51705</v>
      </c>
      <c r="E4" s="10">
        <v>77</v>
      </c>
      <c r="F4" s="10">
        <v>564</v>
      </c>
      <c r="G4" s="10">
        <v>3823.9189999999999</v>
      </c>
      <c r="H4" s="10">
        <v>2239.8073865421857</v>
      </c>
    </row>
    <row r="5" spans="1:8" x14ac:dyDescent="0.2">
      <c r="A5" s="1" t="s">
        <v>30</v>
      </c>
      <c r="B5" s="10">
        <v>234</v>
      </c>
      <c r="C5" s="10">
        <v>1318</v>
      </c>
      <c r="D5" s="10">
        <v>24940</v>
      </c>
      <c r="E5" s="10">
        <v>63</v>
      </c>
      <c r="F5" s="10">
        <v>235</v>
      </c>
      <c r="G5" s="10">
        <v>735.99900000000002</v>
      </c>
      <c r="H5" s="10">
        <v>611.21616403203905</v>
      </c>
    </row>
    <row r="6" spans="1:8" s="17" customFormat="1" x14ac:dyDescent="0.2">
      <c r="A6" s="6" t="s">
        <v>29</v>
      </c>
      <c r="B6" s="16">
        <f t="shared" ref="B6:G6" si="0">B5+B4</f>
        <v>365</v>
      </c>
      <c r="C6" s="16">
        <f t="shared" si="0"/>
        <v>3011</v>
      </c>
      <c r="D6" s="16">
        <f t="shared" si="0"/>
        <v>76645</v>
      </c>
      <c r="E6" s="16">
        <f t="shared" si="0"/>
        <v>140</v>
      </c>
      <c r="F6" s="16">
        <f t="shared" si="0"/>
        <v>799</v>
      </c>
      <c r="G6" s="16">
        <f t="shared" si="0"/>
        <v>4559.9179999999997</v>
      </c>
      <c r="H6" s="16">
        <v>1566.2240458527203</v>
      </c>
    </row>
    <row r="7" spans="1:8" x14ac:dyDescent="0.2">
      <c r="A7" s="1" t="s">
        <v>28</v>
      </c>
      <c r="B7" s="10">
        <v>94</v>
      </c>
      <c r="C7" s="10">
        <v>320</v>
      </c>
      <c r="D7" s="10">
        <v>5314</v>
      </c>
      <c r="E7" s="10">
        <v>37</v>
      </c>
      <c r="F7" s="10">
        <v>96</v>
      </c>
      <c r="G7" s="10">
        <v>192.18199999999999</v>
      </c>
      <c r="H7" s="10">
        <v>448.56903113318634</v>
      </c>
    </row>
    <row r="8" spans="1:8" x14ac:dyDescent="0.2">
      <c r="A8" s="1" t="s">
        <v>27</v>
      </c>
      <c r="B8" s="10">
        <v>101</v>
      </c>
      <c r="C8" s="10">
        <v>377</v>
      </c>
      <c r="D8" s="10">
        <v>6964</v>
      </c>
      <c r="E8" s="10">
        <v>19</v>
      </c>
      <c r="F8" s="10">
        <v>102</v>
      </c>
      <c r="G8" s="10">
        <v>380.48899999999998</v>
      </c>
      <c r="H8" s="10">
        <v>1209.6315524265656</v>
      </c>
    </row>
    <row r="9" spans="1:8" x14ac:dyDescent="0.2">
      <c r="A9" s="1" t="s">
        <v>26</v>
      </c>
      <c r="B9" s="10">
        <v>278</v>
      </c>
      <c r="C9" s="10">
        <v>531</v>
      </c>
      <c r="D9" s="10">
        <v>9716</v>
      </c>
      <c r="E9" s="10">
        <v>41</v>
      </c>
      <c r="F9" s="10">
        <v>175</v>
      </c>
      <c r="G9" s="10">
        <v>720.65099999999995</v>
      </c>
      <c r="H9" s="10">
        <v>1996.2438037304346</v>
      </c>
    </row>
    <row r="10" spans="1:8" x14ac:dyDescent="0.2">
      <c r="A10" s="5" t="s">
        <v>25</v>
      </c>
      <c r="B10" s="16">
        <f t="shared" ref="B10:G10" si="1">B7+B8+B9</f>
        <v>473</v>
      </c>
      <c r="C10" s="16">
        <f t="shared" si="1"/>
        <v>1228</v>
      </c>
      <c r="D10" s="16">
        <f t="shared" si="1"/>
        <v>21994</v>
      </c>
      <c r="E10" s="16">
        <f t="shared" si="1"/>
        <v>97</v>
      </c>
      <c r="F10" s="16">
        <f t="shared" si="1"/>
        <v>373</v>
      </c>
      <c r="G10" s="16">
        <f t="shared" si="1"/>
        <v>1293.3219999999999</v>
      </c>
      <c r="H10" s="16">
        <v>1171.501644268295</v>
      </c>
    </row>
    <row r="11" spans="1:8" x14ac:dyDescent="0.2">
      <c r="A11" s="1" t="s">
        <v>24</v>
      </c>
      <c r="B11" s="10">
        <v>164</v>
      </c>
      <c r="C11" s="10">
        <v>375</v>
      </c>
      <c r="D11" s="10">
        <v>7772</v>
      </c>
      <c r="E11" s="10">
        <v>41</v>
      </c>
      <c r="F11" s="10">
        <v>172</v>
      </c>
      <c r="G11" s="10">
        <v>411.76100000000002</v>
      </c>
      <c r="H11" s="10">
        <v>923.83474849593404</v>
      </c>
    </row>
    <row r="12" spans="1:8" x14ac:dyDescent="0.2">
      <c r="A12" s="1" t="s">
        <v>23</v>
      </c>
      <c r="B12" s="10">
        <v>230</v>
      </c>
      <c r="C12" s="10">
        <v>381</v>
      </c>
      <c r="D12" s="10">
        <v>5858</v>
      </c>
      <c r="E12" s="10">
        <v>28</v>
      </c>
      <c r="F12" s="10">
        <v>110</v>
      </c>
      <c r="G12" s="10">
        <v>175.97300000000001</v>
      </c>
      <c r="H12" s="10">
        <v>673.15957286062121</v>
      </c>
    </row>
    <row r="13" spans="1:8" x14ac:dyDescent="0.2">
      <c r="A13" s="1" t="s">
        <v>22</v>
      </c>
      <c r="B13" s="10">
        <v>318</v>
      </c>
      <c r="C13" s="10">
        <v>458</v>
      </c>
      <c r="D13" s="10">
        <v>7818</v>
      </c>
      <c r="E13" s="10">
        <v>10</v>
      </c>
      <c r="F13" s="10">
        <v>93</v>
      </c>
      <c r="G13" s="10">
        <v>478.95299999999997</v>
      </c>
      <c r="H13" s="10">
        <v>1646.2203677034174</v>
      </c>
    </row>
    <row r="14" spans="1:8" x14ac:dyDescent="0.2">
      <c r="A14" s="5" t="s">
        <v>21</v>
      </c>
      <c r="B14" s="16">
        <f t="shared" ref="B14:G14" si="2">B11+B12+B13</f>
        <v>712</v>
      </c>
      <c r="C14" s="16">
        <f t="shared" si="2"/>
        <v>1214</v>
      </c>
      <c r="D14" s="16">
        <f t="shared" si="2"/>
        <v>21448</v>
      </c>
      <c r="E14" s="16">
        <f t="shared" si="2"/>
        <v>79</v>
      </c>
      <c r="F14" s="16">
        <f t="shared" si="2"/>
        <v>375</v>
      </c>
      <c r="G14" s="16">
        <f t="shared" si="2"/>
        <v>1066.6869999999999</v>
      </c>
      <c r="H14" s="16">
        <v>1068.757182662818</v>
      </c>
    </row>
    <row r="15" spans="1:8" x14ac:dyDescent="0.2">
      <c r="A15" s="1" t="s">
        <v>20</v>
      </c>
      <c r="B15" s="10">
        <v>275</v>
      </c>
      <c r="C15" s="10">
        <v>521</v>
      </c>
      <c r="D15" s="10">
        <v>9858</v>
      </c>
      <c r="E15" s="10">
        <v>40</v>
      </c>
      <c r="F15" s="10">
        <v>180</v>
      </c>
      <c r="G15" s="10">
        <v>464.46800000000002</v>
      </c>
      <c r="H15" s="10">
        <v>1173.5746844142586</v>
      </c>
    </row>
    <row r="16" spans="1:8" x14ac:dyDescent="0.2">
      <c r="A16" s="1" t="s">
        <v>19</v>
      </c>
      <c r="B16" s="10">
        <v>199</v>
      </c>
      <c r="C16" s="10">
        <v>357</v>
      </c>
      <c r="D16" s="10">
        <v>5859</v>
      </c>
      <c r="E16" s="10">
        <v>26</v>
      </c>
      <c r="F16" s="10">
        <v>110</v>
      </c>
      <c r="G16" s="10">
        <v>122.11799999999999</v>
      </c>
      <c r="H16" s="10">
        <v>377.36105596079238</v>
      </c>
    </row>
    <row r="17" spans="1:8" x14ac:dyDescent="0.2">
      <c r="A17" s="1" t="s">
        <v>18</v>
      </c>
      <c r="B17" s="10">
        <v>236</v>
      </c>
      <c r="C17" s="10">
        <v>514</v>
      </c>
      <c r="D17" s="10">
        <v>9883</v>
      </c>
      <c r="E17" s="10">
        <v>24</v>
      </c>
      <c r="F17" s="10">
        <v>99</v>
      </c>
      <c r="G17" s="10">
        <v>124.807</v>
      </c>
      <c r="H17" s="10">
        <v>526.27317865086809</v>
      </c>
    </row>
    <row r="18" spans="1:8" x14ac:dyDescent="0.2">
      <c r="A18" s="5" t="s">
        <v>17</v>
      </c>
      <c r="B18" s="16">
        <f t="shared" ref="B18:G18" si="3">B15+B16+B17</f>
        <v>710</v>
      </c>
      <c r="C18" s="16">
        <f t="shared" si="3"/>
        <v>1392</v>
      </c>
      <c r="D18" s="16">
        <f t="shared" si="3"/>
        <v>25600</v>
      </c>
      <c r="E18" s="16">
        <f t="shared" si="3"/>
        <v>90</v>
      </c>
      <c r="F18" s="16">
        <f t="shared" si="3"/>
        <v>389</v>
      </c>
      <c r="G18" s="16">
        <f t="shared" si="3"/>
        <v>711.39300000000003</v>
      </c>
      <c r="H18" s="16">
        <v>743.71873480844931</v>
      </c>
    </row>
    <row r="19" spans="1:8" x14ac:dyDescent="0.2">
      <c r="A19" s="6" t="s">
        <v>16</v>
      </c>
      <c r="B19" s="16">
        <f t="shared" ref="B19:G19" si="4">SUM(B10+B14+B18)</f>
        <v>1895</v>
      </c>
      <c r="C19" s="16">
        <f t="shared" si="4"/>
        <v>3834</v>
      </c>
      <c r="D19" s="16">
        <f t="shared" si="4"/>
        <v>69042</v>
      </c>
      <c r="E19" s="16">
        <f t="shared" si="4"/>
        <v>266</v>
      </c>
      <c r="F19" s="16">
        <f t="shared" si="4"/>
        <v>1137</v>
      </c>
      <c r="G19" s="16">
        <f t="shared" si="4"/>
        <v>3071.402</v>
      </c>
      <c r="H19" s="16">
        <v>1004.1906640146773</v>
      </c>
    </row>
    <row r="20" spans="1:8" x14ac:dyDescent="0.2">
      <c r="A20" s="1" t="s">
        <v>15</v>
      </c>
      <c r="B20" s="10">
        <v>267</v>
      </c>
      <c r="C20" s="10">
        <v>516</v>
      </c>
      <c r="D20" s="10">
        <v>9506</v>
      </c>
      <c r="E20" s="10">
        <v>49</v>
      </c>
      <c r="F20" s="10">
        <v>245</v>
      </c>
      <c r="G20" s="10">
        <v>487.93299999999999</v>
      </c>
      <c r="H20" s="10">
        <v>691.71402770354848</v>
      </c>
    </row>
    <row r="21" spans="1:8" x14ac:dyDescent="0.2">
      <c r="A21" s="1" t="s">
        <v>14</v>
      </c>
      <c r="B21" s="10">
        <v>151</v>
      </c>
      <c r="C21" s="10">
        <v>615</v>
      </c>
      <c r="D21" s="10">
        <v>10582</v>
      </c>
      <c r="E21" s="10">
        <v>26</v>
      </c>
      <c r="F21" s="10">
        <v>67</v>
      </c>
      <c r="G21" s="10">
        <v>737.11800000000005</v>
      </c>
      <c r="H21" s="10">
        <v>2335.1829118585811</v>
      </c>
    </row>
    <row r="22" spans="1:8" x14ac:dyDescent="0.2">
      <c r="A22" s="1" t="s">
        <v>13</v>
      </c>
      <c r="B22" s="10">
        <v>103</v>
      </c>
      <c r="C22" s="10">
        <v>206</v>
      </c>
      <c r="D22" s="10">
        <v>3383</v>
      </c>
      <c r="E22" s="10">
        <v>11</v>
      </c>
      <c r="F22" s="10">
        <v>72</v>
      </c>
      <c r="G22" s="10">
        <v>73.906999999999996</v>
      </c>
      <c r="H22" s="10">
        <v>353.77519930879163</v>
      </c>
    </row>
    <row r="23" spans="1:8" x14ac:dyDescent="0.2">
      <c r="A23" s="5" t="s">
        <v>12</v>
      </c>
      <c r="B23" s="16">
        <f t="shared" ref="B23:G23" si="5">B20+B21+B22</f>
        <v>521</v>
      </c>
      <c r="C23" s="16">
        <f t="shared" si="5"/>
        <v>1337</v>
      </c>
      <c r="D23" s="16">
        <f t="shared" si="5"/>
        <v>23471</v>
      </c>
      <c r="E23" s="16">
        <f t="shared" si="5"/>
        <v>86</v>
      </c>
      <c r="F23" s="16">
        <f t="shared" si="5"/>
        <v>384</v>
      </c>
      <c r="G23" s="16">
        <f t="shared" si="5"/>
        <v>1298.9579999999999</v>
      </c>
      <c r="H23" s="16">
        <v>1056.0943247119428</v>
      </c>
    </row>
    <row r="24" spans="1:8" x14ac:dyDescent="0.2">
      <c r="A24" s="1" t="s">
        <v>11</v>
      </c>
      <c r="B24" s="10">
        <v>107</v>
      </c>
      <c r="C24" s="10">
        <v>429</v>
      </c>
      <c r="D24" s="10">
        <v>7631</v>
      </c>
      <c r="E24" s="10">
        <v>26</v>
      </c>
      <c r="F24" s="10">
        <v>110</v>
      </c>
      <c r="G24" s="10">
        <v>183.72300000000001</v>
      </c>
      <c r="H24" s="10">
        <v>338.34993563500353</v>
      </c>
    </row>
    <row r="25" spans="1:8" x14ac:dyDescent="0.2">
      <c r="A25" s="1" t="s">
        <v>10</v>
      </c>
      <c r="B25" s="10">
        <v>122</v>
      </c>
      <c r="C25" s="10">
        <v>545</v>
      </c>
      <c r="D25" s="10">
        <v>11107</v>
      </c>
      <c r="E25" s="10">
        <v>22</v>
      </c>
      <c r="F25" s="10">
        <v>116</v>
      </c>
      <c r="G25" s="10">
        <v>100.98699999999999</v>
      </c>
      <c r="H25" s="10">
        <v>177.74019135050654</v>
      </c>
    </row>
    <row r="26" spans="1:8" x14ac:dyDescent="0.2">
      <c r="A26" s="1" t="s">
        <v>9</v>
      </c>
      <c r="B26" s="10">
        <v>162</v>
      </c>
      <c r="C26" s="10">
        <v>304</v>
      </c>
      <c r="D26" s="10">
        <v>5150</v>
      </c>
      <c r="E26" s="10">
        <v>25</v>
      </c>
      <c r="F26" s="10">
        <v>167</v>
      </c>
      <c r="G26" s="10">
        <v>188.047</v>
      </c>
      <c r="H26" s="10">
        <v>473.61574429127137</v>
      </c>
    </row>
    <row r="27" spans="1:8" x14ac:dyDescent="0.2">
      <c r="A27" s="5" t="s">
        <v>8</v>
      </c>
      <c r="B27" s="16">
        <f t="shared" ref="B27:G27" si="6">B24+B25+B26</f>
        <v>391</v>
      </c>
      <c r="C27" s="16">
        <f t="shared" si="6"/>
        <v>1278</v>
      </c>
      <c r="D27" s="16">
        <f t="shared" si="6"/>
        <v>23888</v>
      </c>
      <c r="E27" s="16">
        <f t="shared" si="6"/>
        <v>73</v>
      </c>
      <c r="F27" s="16">
        <f t="shared" si="6"/>
        <v>393</v>
      </c>
      <c r="G27" s="16">
        <f t="shared" si="6"/>
        <v>472.75700000000006</v>
      </c>
      <c r="H27" s="16">
        <v>313.45475063394497</v>
      </c>
    </row>
    <row r="28" spans="1:8" x14ac:dyDescent="0.2">
      <c r="A28" s="1" t="s">
        <v>7</v>
      </c>
      <c r="B28" s="10">
        <v>153</v>
      </c>
      <c r="C28" s="10">
        <v>580</v>
      </c>
      <c r="D28" s="10">
        <v>9860</v>
      </c>
      <c r="E28" s="10">
        <v>37</v>
      </c>
      <c r="F28" s="10">
        <v>177</v>
      </c>
      <c r="G28" s="10">
        <v>258.40199999999999</v>
      </c>
      <c r="H28" s="10">
        <v>485.67741983988179</v>
      </c>
    </row>
    <row r="29" spans="1:8" x14ac:dyDescent="0.2">
      <c r="A29" s="1" t="s">
        <v>6</v>
      </c>
      <c r="B29" s="10">
        <v>99</v>
      </c>
      <c r="C29" s="10">
        <v>344</v>
      </c>
      <c r="D29" s="10">
        <v>6799</v>
      </c>
      <c r="E29" s="10">
        <v>38</v>
      </c>
      <c r="F29" s="10">
        <v>164</v>
      </c>
      <c r="G29" s="10">
        <v>181.642</v>
      </c>
      <c r="H29" s="10">
        <v>485.68743240117703</v>
      </c>
    </row>
    <row r="30" spans="1:8" x14ac:dyDescent="0.2">
      <c r="A30" s="1" t="s">
        <v>5</v>
      </c>
      <c r="B30" s="10">
        <v>64</v>
      </c>
      <c r="C30" s="10">
        <v>297</v>
      </c>
      <c r="D30" s="10">
        <v>4960</v>
      </c>
      <c r="E30" s="10">
        <v>26</v>
      </c>
      <c r="F30" s="10">
        <v>178</v>
      </c>
      <c r="G30" s="10">
        <v>337.42</v>
      </c>
      <c r="H30" s="10">
        <v>795.834733744907</v>
      </c>
    </row>
    <row r="31" spans="1:8" x14ac:dyDescent="0.2">
      <c r="A31" s="5" t="s">
        <v>4</v>
      </c>
      <c r="B31" s="16">
        <f t="shared" ref="B31:G31" si="7">B28+B30+B29</f>
        <v>316</v>
      </c>
      <c r="C31" s="16">
        <f t="shared" si="7"/>
        <v>1221</v>
      </c>
      <c r="D31" s="16">
        <f t="shared" si="7"/>
        <v>21619</v>
      </c>
      <c r="E31" s="16">
        <f t="shared" si="7"/>
        <v>101</v>
      </c>
      <c r="F31" s="16">
        <f t="shared" si="7"/>
        <v>519</v>
      </c>
      <c r="G31" s="16">
        <f t="shared" si="7"/>
        <v>777.46399999999994</v>
      </c>
      <c r="H31" s="16">
        <v>584.55214653352039</v>
      </c>
    </row>
    <row r="32" spans="1:8" x14ac:dyDescent="0.2">
      <c r="A32" s="6" t="s">
        <v>3</v>
      </c>
      <c r="B32" s="16">
        <f t="shared" ref="B32:G32" si="8">SUM(B23+B27+B31)</f>
        <v>1228</v>
      </c>
      <c r="C32" s="16">
        <f t="shared" si="8"/>
        <v>3836</v>
      </c>
      <c r="D32" s="16">
        <f t="shared" si="8"/>
        <v>68978</v>
      </c>
      <c r="E32" s="16">
        <f t="shared" si="8"/>
        <v>260</v>
      </c>
      <c r="F32" s="16">
        <f t="shared" si="8"/>
        <v>1296</v>
      </c>
      <c r="G32" s="16">
        <f t="shared" si="8"/>
        <v>2549.1790000000001</v>
      </c>
      <c r="H32" s="16">
        <v>626.61180203997105</v>
      </c>
    </row>
    <row r="33" spans="1:8" s="15" customFormat="1" x14ac:dyDescent="0.2">
      <c r="A33" s="5" t="s">
        <v>2</v>
      </c>
      <c r="B33" s="16">
        <f t="shared" ref="B33:G33" si="9">B4+B5+B7+B8+B9+B11+B12+B13+B15+B16+B17+B20+B21+B22+B24+B25+B26+B28+B29+B30</f>
        <v>3488</v>
      </c>
      <c r="C33" s="16">
        <f t="shared" si="9"/>
        <v>10681</v>
      </c>
      <c r="D33" s="16">
        <f t="shared" si="9"/>
        <v>214665</v>
      </c>
      <c r="E33" s="16">
        <f t="shared" si="9"/>
        <v>666</v>
      </c>
      <c r="F33" s="16">
        <f t="shared" si="9"/>
        <v>3232</v>
      </c>
      <c r="G33" s="16">
        <f t="shared" si="9"/>
        <v>10180.498999999998</v>
      </c>
      <c r="H33" s="16">
        <v>1014.1769610212518</v>
      </c>
    </row>
    <row r="34" spans="1:8" x14ac:dyDescent="0.2">
      <c r="A34" s="1" t="s">
        <v>1</v>
      </c>
      <c r="B34" s="10"/>
      <c r="C34" s="10"/>
      <c r="D34" s="10"/>
      <c r="E34" s="10"/>
      <c r="F34" s="10"/>
      <c r="G34" s="10"/>
      <c r="H34" s="10"/>
    </row>
    <row r="35" spans="1:8" x14ac:dyDescent="0.2">
      <c r="A35" s="3" t="s">
        <v>0</v>
      </c>
      <c r="B35" s="10">
        <v>3357</v>
      </c>
      <c r="C35" s="10">
        <v>8988</v>
      </c>
      <c r="D35" s="10">
        <v>162960</v>
      </c>
      <c r="E35" s="10">
        <v>589</v>
      </c>
      <c r="F35" s="10">
        <v>2668</v>
      </c>
      <c r="G35" s="10">
        <v>6356</v>
      </c>
      <c r="H35" s="10">
        <v>762.93961979895539</v>
      </c>
    </row>
  </sheetData>
  <mergeCells count="5">
    <mergeCell ref="F2:H2"/>
    <mergeCell ref="A2:A3"/>
    <mergeCell ref="C2:D2"/>
    <mergeCell ref="B2:B3"/>
    <mergeCell ref="E2:E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CE,Félkövér"&amp;8OKTATÁS, KULTÚRA, KUTATÁS-FEJLESZTÉS |  &amp;9 155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44CE1-E719-41EF-B5C0-408EB763220F}">
  <dimension ref="A1:K35"/>
  <sheetViews>
    <sheetView workbookViewId="0"/>
  </sheetViews>
  <sheetFormatPr defaultRowHeight="11.25" x14ac:dyDescent="0.2"/>
  <cols>
    <col min="1" max="1" width="20.7109375" style="1" customWidth="1"/>
    <col min="2" max="2" width="9.140625" style="14"/>
    <col min="3" max="5" width="9.140625" style="20"/>
    <col min="6" max="6" width="9.140625" style="14"/>
    <col min="7" max="7" width="9.140625" style="20"/>
    <col min="8" max="8" width="9.140625" style="19"/>
    <col min="9" max="9" width="9.140625" style="20"/>
    <col min="10" max="10" width="9.140625" style="19"/>
    <col min="11" max="11" width="9.140625" style="14"/>
    <col min="12" max="16384" width="9.140625" style="1"/>
  </cols>
  <sheetData>
    <row r="1" spans="1:11" ht="12" thickBot="1" x14ac:dyDescent="0.25">
      <c r="A1" s="13" t="s">
        <v>55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21.95" customHeight="1" x14ac:dyDescent="0.2">
      <c r="A2" s="34" t="s">
        <v>37</v>
      </c>
      <c r="B2" s="39" t="s">
        <v>54</v>
      </c>
      <c r="C2" s="40"/>
      <c r="D2" s="40"/>
      <c r="E2" s="40"/>
      <c r="F2" s="41"/>
      <c r="G2" s="39" t="s">
        <v>53</v>
      </c>
      <c r="H2" s="33"/>
      <c r="I2" s="33"/>
      <c r="J2" s="33"/>
      <c r="K2" s="33"/>
    </row>
    <row r="3" spans="1:11" ht="69.75" customHeight="1" x14ac:dyDescent="0.2">
      <c r="A3" s="35"/>
      <c r="B3" s="25" t="s">
        <v>52</v>
      </c>
      <c r="C3" s="24" t="s">
        <v>51</v>
      </c>
      <c r="D3" s="24" t="s">
        <v>50</v>
      </c>
      <c r="E3" s="24" t="s">
        <v>49</v>
      </c>
      <c r="F3" s="25" t="s">
        <v>48</v>
      </c>
      <c r="G3" s="25" t="s">
        <v>52</v>
      </c>
      <c r="H3" s="23" t="s">
        <v>51</v>
      </c>
      <c r="I3" s="24" t="s">
        <v>50</v>
      </c>
      <c r="J3" s="23" t="s">
        <v>49</v>
      </c>
      <c r="K3" s="18" t="s">
        <v>48</v>
      </c>
    </row>
    <row r="4" spans="1:11" x14ac:dyDescent="0.2">
      <c r="A4" s="1" t="s">
        <v>31</v>
      </c>
      <c r="B4" s="9">
        <v>63</v>
      </c>
      <c r="C4" s="9">
        <v>3513.471</v>
      </c>
      <c r="D4" s="9">
        <v>2052.0093913713854</v>
      </c>
      <c r="E4" s="9">
        <v>281.52499999999998</v>
      </c>
      <c r="F4" s="9">
        <v>16.771736080277062</v>
      </c>
      <c r="G4" s="9">
        <v>518</v>
      </c>
      <c r="H4" s="9">
        <v>33477.226000000002</v>
      </c>
      <c r="I4" s="9">
        <v>19552.056114612111</v>
      </c>
      <c r="J4" s="9">
        <v>426.92500000000001</v>
      </c>
      <c r="K4" s="9">
        <v>7.7808842302512149</v>
      </c>
    </row>
    <row r="5" spans="1:11" x14ac:dyDescent="0.2">
      <c r="A5" s="1" t="s">
        <v>30</v>
      </c>
      <c r="B5" s="9">
        <v>189</v>
      </c>
      <c r="C5" s="9">
        <v>4023.0680000000002</v>
      </c>
      <c r="D5" s="9">
        <v>3315.8338072513579</v>
      </c>
      <c r="E5" s="9">
        <v>134.32300000000001</v>
      </c>
      <c r="F5" s="9">
        <v>19.306939243465376</v>
      </c>
      <c r="G5" s="9">
        <v>85</v>
      </c>
      <c r="H5" s="9">
        <v>1186.704</v>
      </c>
      <c r="I5" s="9">
        <v>978.08767895556696</v>
      </c>
      <c r="J5" s="9">
        <v>18.064</v>
      </c>
      <c r="K5" s="9">
        <v>7.8045837023914961</v>
      </c>
    </row>
    <row r="6" spans="1:11" x14ac:dyDescent="0.2">
      <c r="A6" s="22" t="s">
        <v>29</v>
      </c>
      <c r="B6" s="16">
        <f>B5+B4</f>
        <v>252</v>
      </c>
      <c r="C6" s="16">
        <f>C5+C4</f>
        <v>7536.5390000000007</v>
      </c>
      <c r="D6" s="16">
        <v>2576.154161681764</v>
      </c>
      <c r="E6" s="16">
        <f>E5+E4</f>
        <v>415.84799999999996</v>
      </c>
      <c r="F6" s="16">
        <v>17.590631673111329</v>
      </c>
      <c r="G6" s="16">
        <f>G5+G4</f>
        <v>603</v>
      </c>
      <c r="H6" s="16">
        <f>H5+H4</f>
        <v>34663.93</v>
      </c>
      <c r="I6" s="16">
        <v>11848.890787899505</v>
      </c>
      <c r="J6" s="16">
        <f>J5+J4</f>
        <v>444.98900000000003</v>
      </c>
      <c r="K6" s="16">
        <v>7.7818462928297096</v>
      </c>
    </row>
    <row r="7" spans="1:11" x14ac:dyDescent="0.2">
      <c r="A7" s="1" t="s">
        <v>28</v>
      </c>
      <c r="B7" s="9">
        <v>120</v>
      </c>
      <c r="C7" s="9">
        <v>2036.875</v>
      </c>
      <c r="D7" s="9">
        <v>4755.7758087299644</v>
      </c>
      <c r="E7" s="9">
        <v>57.76</v>
      </c>
      <c r="F7" s="9">
        <v>18.956059556786705</v>
      </c>
      <c r="G7" s="9">
        <v>29</v>
      </c>
      <c r="H7" s="9">
        <v>692.02099999999996</v>
      </c>
      <c r="I7" s="9">
        <v>1615.7578304673179</v>
      </c>
      <c r="J7" s="9">
        <v>48.518000000000001</v>
      </c>
      <c r="K7" s="9">
        <v>4.5375118512716925</v>
      </c>
    </row>
    <row r="8" spans="1:11" x14ac:dyDescent="0.2">
      <c r="A8" s="1" t="s">
        <v>27</v>
      </c>
      <c r="B8" s="9">
        <v>85</v>
      </c>
      <c r="C8" s="9">
        <v>1614.568</v>
      </c>
      <c r="D8" s="9">
        <v>5134.5778343138818</v>
      </c>
      <c r="E8" s="9">
        <v>32.206000000000003</v>
      </c>
      <c r="F8" s="9">
        <v>17.434080606098242</v>
      </c>
      <c r="G8" s="9">
        <v>12</v>
      </c>
      <c r="H8" s="9">
        <v>479.209</v>
      </c>
      <c r="I8" s="9">
        <v>1523.9592940054063</v>
      </c>
      <c r="J8" s="9">
        <v>8.8930000000000007</v>
      </c>
      <c r="K8" s="9">
        <v>6.7523895198470703</v>
      </c>
    </row>
    <row r="9" spans="1:11" x14ac:dyDescent="0.2">
      <c r="A9" s="1" t="s">
        <v>26</v>
      </c>
      <c r="B9" s="9">
        <v>254</v>
      </c>
      <c r="C9" s="9">
        <v>2114.933</v>
      </c>
      <c r="D9" s="9">
        <v>5868.5052457497086</v>
      </c>
      <c r="E9" s="9">
        <v>56.953000000000003</v>
      </c>
      <c r="F9" s="9">
        <v>17.50076378768458</v>
      </c>
      <c r="G9" s="9">
        <v>21</v>
      </c>
      <c r="H9" s="9">
        <v>791.14</v>
      </c>
      <c r="I9" s="9">
        <v>2195.2512160538531</v>
      </c>
      <c r="J9" s="9">
        <v>20.686</v>
      </c>
      <c r="K9" s="9">
        <v>2.717151696799768</v>
      </c>
    </row>
    <row r="10" spans="1:11" x14ac:dyDescent="0.2">
      <c r="A10" s="5" t="s">
        <v>25</v>
      </c>
      <c r="B10" s="16">
        <f>B7+B8+B9</f>
        <v>459</v>
      </c>
      <c r="C10" s="16">
        <f>C7+C8+C9</f>
        <v>5766.3760000000002</v>
      </c>
      <c r="D10" s="16">
        <v>5227.2765181320101</v>
      </c>
      <c r="E10" s="16">
        <f>E7+E8+E9</f>
        <v>146.91900000000001</v>
      </c>
      <c r="F10" s="16">
        <v>18.058283816252491</v>
      </c>
      <c r="G10" s="16">
        <f>G7+G8+G9</f>
        <v>62</v>
      </c>
      <c r="H10" s="16">
        <f>H7+H8+H9</f>
        <v>1962.37</v>
      </c>
      <c r="I10" s="16">
        <v>1778.9076919171957</v>
      </c>
      <c r="J10" s="16">
        <f>J7+J8+J9</f>
        <v>78.097000000000008</v>
      </c>
      <c r="K10" s="16">
        <v>4.3075534271482896</v>
      </c>
    </row>
    <row r="11" spans="1:11" x14ac:dyDescent="0.2">
      <c r="A11" s="1" t="s">
        <v>24</v>
      </c>
      <c r="B11" s="9">
        <v>203</v>
      </c>
      <c r="C11" s="9">
        <v>2120.2280000000001</v>
      </c>
      <c r="D11" s="9">
        <v>4742.8892274172158</v>
      </c>
      <c r="E11" s="9">
        <v>71.275000000000006</v>
      </c>
      <c r="F11" s="9">
        <v>14.836043493511049</v>
      </c>
      <c r="G11" s="9">
        <v>26</v>
      </c>
      <c r="H11" s="9">
        <v>1698.8</v>
      </c>
      <c r="I11" s="9">
        <v>3800.1668780604564</v>
      </c>
      <c r="J11" s="9">
        <v>22.236000000000001</v>
      </c>
      <c r="K11" s="9">
        <v>9.0499190501888833</v>
      </c>
    </row>
    <row r="12" spans="1:11" x14ac:dyDescent="0.2">
      <c r="A12" s="1" t="s">
        <v>23</v>
      </c>
      <c r="B12" s="9">
        <v>233</v>
      </c>
      <c r="C12" s="9">
        <v>1356.692</v>
      </c>
      <c r="D12" s="9">
        <v>5199.0496263652039</v>
      </c>
      <c r="E12" s="9">
        <v>38.225999999999999</v>
      </c>
      <c r="F12" s="9">
        <v>24.332679328205934</v>
      </c>
      <c r="G12" s="9">
        <v>8</v>
      </c>
      <c r="H12" s="9">
        <v>538.32100000000003</v>
      </c>
      <c r="I12" s="9">
        <v>2062.9277639394522</v>
      </c>
      <c r="J12" s="9">
        <v>9.5730000000000004</v>
      </c>
      <c r="K12" s="9">
        <v>23.727880497231794</v>
      </c>
    </row>
    <row r="13" spans="1:11" x14ac:dyDescent="0.2">
      <c r="A13" s="1" t="s">
        <v>22</v>
      </c>
      <c r="B13" s="9">
        <v>274</v>
      </c>
      <c r="C13" s="9">
        <v>1720.271</v>
      </c>
      <c r="D13" s="9">
        <v>5927.7990654849691</v>
      </c>
      <c r="E13" s="9">
        <v>48.581000000000003</v>
      </c>
      <c r="F13" s="9">
        <v>18.754368991992752</v>
      </c>
      <c r="G13" s="9">
        <v>23</v>
      </c>
      <c r="H13" s="9">
        <v>429.13799999999998</v>
      </c>
      <c r="I13" s="9">
        <v>1478.7459855825557</v>
      </c>
      <c r="J13" s="9">
        <v>8.8439999999999994</v>
      </c>
      <c r="K13" s="9">
        <v>6.4076209859791948</v>
      </c>
    </row>
    <row r="14" spans="1:11" x14ac:dyDescent="0.2">
      <c r="A14" s="5" t="s">
        <v>21</v>
      </c>
      <c r="B14" s="16">
        <f>B11+B12+B13</f>
        <v>710</v>
      </c>
      <c r="C14" s="16">
        <f>C11+C12+C13</f>
        <v>5197.1909999999998</v>
      </c>
      <c r="D14" s="16">
        <v>5206.6306213164462</v>
      </c>
      <c r="E14" s="16">
        <f>E11+E12+E13</f>
        <v>158.08199999999999</v>
      </c>
      <c r="F14" s="16">
        <v>18.336597462076643</v>
      </c>
      <c r="G14" s="16">
        <f>G11+G12+G13</f>
        <v>57</v>
      </c>
      <c r="H14" s="16">
        <f>H11+H12+H13</f>
        <v>2666.259</v>
      </c>
      <c r="I14" s="16">
        <v>2671.1017073955081</v>
      </c>
      <c r="J14" s="16">
        <f>J11+J12+J13</f>
        <v>40.652999999999999</v>
      </c>
      <c r="K14" s="16">
        <v>11.931468772292328</v>
      </c>
    </row>
    <row r="15" spans="1:11" x14ac:dyDescent="0.2">
      <c r="A15" s="1" t="s">
        <v>20</v>
      </c>
      <c r="B15" s="9">
        <v>250</v>
      </c>
      <c r="C15" s="9">
        <v>2054.8530000000001</v>
      </c>
      <c r="D15" s="9">
        <v>5203.3318899701453</v>
      </c>
      <c r="E15" s="9">
        <v>47.414999999999999</v>
      </c>
      <c r="F15" s="9">
        <v>21.665633238426661</v>
      </c>
      <c r="G15" s="9">
        <v>27</v>
      </c>
      <c r="H15" s="9">
        <v>2081.3270000000002</v>
      </c>
      <c r="I15" s="9">
        <v>5270.3697795199432</v>
      </c>
      <c r="J15" s="9">
        <v>44.25</v>
      </c>
      <c r="K15" s="9">
        <v>11.017084745762711</v>
      </c>
    </row>
    <row r="16" spans="1:11" x14ac:dyDescent="0.2">
      <c r="A16" s="1" t="s">
        <v>19</v>
      </c>
      <c r="B16" s="9">
        <v>257</v>
      </c>
      <c r="C16" s="9">
        <v>2232.2020000000002</v>
      </c>
      <c r="D16" s="9">
        <v>6928.065748594805</v>
      </c>
      <c r="E16" s="9">
        <v>50.51</v>
      </c>
      <c r="F16" s="9">
        <v>19.264878241932291</v>
      </c>
      <c r="G16" s="9">
        <v>14</v>
      </c>
      <c r="H16" s="9">
        <v>324.02800000000002</v>
      </c>
      <c r="I16" s="9">
        <v>1005.6828586237613</v>
      </c>
      <c r="J16" s="9">
        <v>5.6269999999999998</v>
      </c>
      <c r="K16" s="9">
        <v>12.174871156921983</v>
      </c>
    </row>
    <row r="17" spans="1:11" x14ac:dyDescent="0.2">
      <c r="A17" s="1" t="s">
        <v>18</v>
      </c>
      <c r="B17" s="9">
        <v>117</v>
      </c>
      <c r="C17" s="9">
        <v>1001.508</v>
      </c>
      <c r="D17" s="9">
        <v>4245.9448688706689</v>
      </c>
      <c r="E17" s="9">
        <v>19.687999999999999</v>
      </c>
      <c r="F17" s="9">
        <v>18.962464445347422</v>
      </c>
      <c r="G17" s="9">
        <v>7</v>
      </c>
      <c r="H17" s="9">
        <v>144.13</v>
      </c>
      <c r="I17" s="9">
        <v>611.04657571415237</v>
      </c>
      <c r="J17" s="9">
        <v>2.7410000000000001</v>
      </c>
      <c r="K17" s="9">
        <v>40.36738416636264</v>
      </c>
    </row>
    <row r="18" spans="1:11" x14ac:dyDescent="0.2">
      <c r="A18" s="5" t="s">
        <v>17</v>
      </c>
      <c r="B18" s="16">
        <f>B15+B16+B17</f>
        <v>624</v>
      </c>
      <c r="C18" s="16">
        <f>C15+C16+C17</f>
        <v>5288.5630000000001</v>
      </c>
      <c r="D18" s="16">
        <v>5549.4888675756729</v>
      </c>
      <c r="E18" s="16">
        <f>E15+E16+E17</f>
        <v>117.613</v>
      </c>
      <c r="F18" s="16">
        <v>20.182105719605826</v>
      </c>
      <c r="G18" s="16">
        <f>G15+G16+G17</f>
        <v>48</v>
      </c>
      <c r="H18" s="16">
        <f>H15+H16+H17</f>
        <v>2549.4850000000006</v>
      </c>
      <c r="I18" s="16">
        <v>2675.2708865435029</v>
      </c>
      <c r="J18" s="16">
        <f>J15+J16+J17</f>
        <v>52.618000000000002</v>
      </c>
      <c r="K18" s="16">
        <v>12.669827815576419</v>
      </c>
    </row>
    <row r="19" spans="1:11" x14ac:dyDescent="0.2">
      <c r="A19" s="6" t="s">
        <v>16</v>
      </c>
      <c r="B19" s="16">
        <f>SUM(B10+B14+B18)</f>
        <v>1793</v>
      </c>
      <c r="C19" s="16">
        <f>SUM(C10+C14+C18)</f>
        <v>16252.13</v>
      </c>
      <c r="D19" s="16">
        <v>5321.0636410753232</v>
      </c>
      <c r="E19" s="16">
        <f>SUM(E10+E14+E18)</f>
        <v>422.61399999999998</v>
      </c>
      <c r="F19" s="16">
        <v>18.753446407359906</v>
      </c>
      <c r="G19" s="16">
        <f>SUM(G10+G14+G18)</f>
        <v>167</v>
      </c>
      <c r="H19" s="16">
        <f>SUM(H10+H14+H18)</f>
        <v>7178.1140000000005</v>
      </c>
      <c r="I19" s="16">
        <v>2350.1658808349275</v>
      </c>
      <c r="J19" s="16">
        <f>SUM(J10+J14+J18)</f>
        <v>171.36799999999999</v>
      </c>
      <c r="K19" s="16">
        <v>8.6837565939965469</v>
      </c>
    </row>
    <row r="20" spans="1:11" x14ac:dyDescent="0.2">
      <c r="A20" s="1" t="s">
        <v>15</v>
      </c>
      <c r="B20" s="9">
        <v>376</v>
      </c>
      <c r="C20" s="9">
        <v>3298.1750000000002</v>
      </c>
      <c r="D20" s="9">
        <v>4703.8835643790298</v>
      </c>
      <c r="E20" s="9">
        <v>105.541</v>
      </c>
      <c r="F20" s="9">
        <v>19.604475985635915</v>
      </c>
      <c r="G20" s="9">
        <v>13</v>
      </c>
      <c r="H20" s="9">
        <v>1980.434</v>
      </c>
      <c r="I20" s="9">
        <v>2824.5108106566263</v>
      </c>
      <c r="J20" s="9">
        <v>24.367000000000001</v>
      </c>
      <c r="K20" s="9">
        <v>3.2621988755283784</v>
      </c>
    </row>
    <row r="21" spans="1:11" x14ac:dyDescent="0.2">
      <c r="A21" s="1" t="s">
        <v>14</v>
      </c>
      <c r="B21" s="9">
        <v>122</v>
      </c>
      <c r="C21" s="9">
        <v>1496.3330000000001</v>
      </c>
      <c r="D21" s="9">
        <v>4758.7083109390951</v>
      </c>
      <c r="E21" s="9">
        <v>40.828000000000003</v>
      </c>
      <c r="F21" s="9">
        <v>19.525889095718622</v>
      </c>
      <c r="G21" s="9">
        <v>12</v>
      </c>
      <c r="H21" s="9">
        <v>656.56200000000001</v>
      </c>
      <c r="I21" s="9">
        <v>2088.0292328290525</v>
      </c>
      <c r="J21" s="9">
        <v>23.425999999999998</v>
      </c>
      <c r="K21" s="9">
        <v>2.8768462392213783</v>
      </c>
    </row>
    <row r="22" spans="1:11" x14ac:dyDescent="0.2">
      <c r="A22" s="1" t="s">
        <v>13</v>
      </c>
      <c r="B22" s="9">
        <v>124</v>
      </c>
      <c r="C22" s="9">
        <v>1102.6210000000001</v>
      </c>
      <c r="D22" s="9">
        <v>5310.3300471495932</v>
      </c>
      <c r="E22" s="9">
        <v>31.779</v>
      </c>
      <c r="F22" s="9">
        <v>12.681708046194027</v>
      </c>
      <c r="G22" s="9">
        <v>15</v>
      </c>
      <c r="H22" s="9">
        <v>287.36099999999999</v>
      </c>
      <c r="I22" s="9">
        <v>1383.9585430342377</v>
      </c>
      <c r="J22" s="9">
        <v>8.9079999999999995</v>
      </c>
      <c r="K22" s="9">
        <v>6.4534126627750341</v>
      </c>
    </row>
    <row r="23" spans="1:11" x14ac:dyDescent="0.2">
      <c r="A23" s="21" t="s">
        <v>12</v>
      </c>
      <c r="B23" s="16">
        <f>B20+B21+B22</f>
        <v>622</v>
      </c>
      <c r="C23" s="16">
        <f>C20+C21+C22</f>
        <v>5897.1289999999999</v>
      </c>
      <c r="D23" s="16">
        <v>4820.9171068917085</v>
      </c>
      <c r="E23" s="16">
        <f>E20+E21+E22</f>
        <v>178.148</v>
      </c>
      <c r="F23" s="16">
        <v>18.351544782989425</v>
      </c>
      <c r="G23" s="16">
        <f>G20+G21+G22</f>
        <v>40</v>
      </c>
      <c r="H23" s="16">
        <f>H20+H21+H22</f>
        <v>2924.357</v>
      </c>
      <c r="I23" s="16">
        <v>2390.6688641131159</v>
      </c>
      <c r="J23" s="16">
        <f>J20+J21+J22</f>
        <v>56.701000000000001</v>
      </c>
      <c r="K23" s="16">
        <v>3.6043456023703282</v>
      </c>
    </row>
    <row r="24" spans="1:11" x14ac:dyDescent="0.2">
      <c r="A24" s="1" t="s">
        <v>11</v>
      </c>
      <c r="B24" s="9">
        <v>103</v>
      </c>
      <c r="C24" s="9">
        <v>1903.078</v>
      </c>
      <c r="D24" s="9">
        <v>3509.9706377076755</v>
      </c>
      <c r="E24" s="9">
        <v>71.887</v>
      </c>
      <c r="F24" s="9">
        <v>22.897144128980205</v>
      </c>
      <c r="G24" s="9">
        <v>33</v>
      </c>
      <c r="H24" s="9">
        <v>6550.6980000000003</v>
      </c>
      <c r="I24" s="9">
        <v>12081.878744061145</v>
      </c>
      <c r="J24" s="9">
        <v>74.891000000000005</v>
      </c>
      <c r="K24" s="9">
        <v>10.590524896182451</v>
      </c>
    </row>
    <row r="25" spans="1:11" x14ac:dyDescent="0.2">
      <c r="A25" s="1" t="s">
        <v>10</v>
      </c>
      <c r="B25" s="9">
        <v>117</v>
      </c>
      <c r="C25" s="9">
        <v>2462.672</v>
      </c>
      <c r="D25" s="9">
        <v>4356.198016719557</v>
      </c>
      <c r="E25" s="9">
        <v>65.641999999999996</v>
      </c>
      <c r="F25" s="9">
        <v>20.214527284360624</v>
      </c>
      <c r="G25" s="9">
        <v>22</v>
      </c>
      <c r="H25" s="9">
        <v>540.005</v>
      </c>
      <c r="I25" s="9">
        <v>955.20991427954834</v>
      </c>
      <c r="J25" s="9">
        <v>16.609000000000002</v>
      </c>
      <c r="K25" s="9">
        <v>6.7814437955325424</v>
      </c>
    </row>
    <row r="26" spans="1:11" x14ac:dyDescent="0.2">
      <c r="A26" s="1" t="s">
        <v>9</v>
      </c>
      <c r="B26" s="9">
        <v>219</v>
      </c>
      <c r="C26" s="9">
        <v>2442.52</v>
      </c>
      <c r="D26" s="9">
        <v>6185.3017668166658</v>
      </c>
      <c r="E26" s="9">
        <v>68.662000000000006</v>
      </c>
      <c r="F26" s="9">
        <v>17.544435058693306</v>
      </c>
      <c r="G26" s="9">
        <v>19</v>
      </c>
      <c r="H26" s="9">
        <v>552.99900000000002</v>
      </c>
      <c r="I26" s="9">
        <v>1400.3839034062566</v>
      </c>
      <c r="J26" s="9">
        <v>19.055</v>
      </c>
      <c r="K26" s="9">
        <v>8.2060351613749685</v>
      </c>
    </row>
    <row r="27" spans="1:11" x14ac:dyDescent="0.2">
      <c r="A27" s="5" t="s">
        <v>8</v>
      </c>
      <c r="B27" s="16">
        <f>B24+B25+B26</f>
        <v>439</v>
      </c>
      <c r="C27" s="16">
        <f>C24+C25+C26</f>
        <v>6808.27</v>
      </c>
      <c r="D27" s="16">
        <v>4531.5689669058165</v>
      </c>
      <c r="E27" s="16">
        <f>E24+E25+E26</f>
        <v>206.191</v>
      </c>
      <c r="F27" s="16">
        <v>20.260656381704344</v>
      </c>
      <c r="G27" s="16">
        <f>G24+G25+G26</f>
        <v>74</v>
      </c>
      <c r="H27" s="16">
        <f>H24+H25+H26</f>
        <v>7643.7020000000002</v>
      </c>
      <c r="I27" s="16">
        <v>5087.6305985919944</v>
      </c>
      <c r="J27" s="16">
        <f>J24+J25+J26</f>
        <v>110.55500000000001</v>
      </c>
      <c r="K27" s="16">
        <v>9.6072904888969273</v>
      </c>
    </row>
    <row r="28" spans="1:11" x14ac:dyDescent="0.2">
      <c r="A28" s="1" t="s">
        <v>7</v>
      </c>
      <c r="B28" s="9">
        <v>130</v>
      </c>
      <c r="C28" s="9">
        <v>2749.7719999999999</v>
      </c>
      <c r="D28" s="9">
        <v>5184.5416202376036</v>
      </c>
      <c r="E28" s="9">
        <v>85.233999999999995</v>
      </c>
      <c r="F28" s="9">
        <v>16.563190745477158</v>
      </c>
      <c r="G28" s="9">
        <v>33</v>
      </c>
      <c r="H28" s="9">
        <v>924.13300000000004</v>
      </c>
      <c r="I28" s="9">
        <v>1742.4011885840125</v>
      </c>
      <c r="J28" s="9">
        <v>17.038</v>
      </c>
      <c r="K28" s="9">
        <v>7.1468482216222569</v>
      </c>
    </row>
    <row r="29" spans="1:11" x14ac:dyDescent="0.2">
      <c r="A29" s="1" t="s">
        <v>6</v>
      </c>
      <c r="B29" s="9">
        <v>81</v>
      </c>
      <c r="C29" s="9">
        <v>1546.2080000000001</v>
      </c>
      <c r="D29" s="9">
        <v>4164.0624579206187</v>
      </c>
      <c r="E29" s="9">
        <v>48.661000000000001</v>
      </c>
      <c r="F29" s="9">
        <v>19.83720022194365</v>
      </c>
      <c r="G29" s="9">
        <v>14</v>
      </c>
      <c r="H29" s="9">
        <v>264.69</v>
      </c>
      <c r="I29" s="9">
        <v>712.83145087013418</v>
      </c>
      <c r="J29" s="9">
        <v>10.558</v>
      </c>
      <c r="K29" s="9">
        <v>7.2240007577192653</v>
      </c>
    </row>
    <row r="30" spans="1:11" x14ac:dyDescent="0.2">
      <c r="A30" s="1" t="s">
        <v>5</v>
      </c>
      <c r="B30" s="9">
        <v>128</v>
      </c>
      <c r="C30" s="9">
        <v>2189.2739999999999</v>
      </c>
      <c r="D30" s="9">
        <v>5165.5018804886913</v>
      </c>
      <c r="E30" s="9">
        <v>76.995999999999995</v>
      </c>
      <c r="F30" s="9">
        <v>15.946815418982803</v>
      </c>
      <c r="G30" s="9">
        <v>21</v>
      </c>
      <c r="H30" s="9">
        <v>2493.4540000000002</v>
      </c>
      <c r="I30" s="9">
        <v>5883.2020687735067</v>
      </c>
      <c r="J30" s="9">
        <v>34.430999999999997</v>
      </c>
      <c r="K30" s="9">
        <v>12.864860155092796</v>
      </c>
    </row>
    <row r="31" spans="1:11" x14ac:dyDescent="0.2">
      <c r="A31" s="5" t="s">
        <v>4</v>
      </c>
      <c r="B31" s="16">
        <f>B28+B30+B29</f>
        <v>339</v>
      </c>
      <c r="C31" s="16">
        <f>C28+C30+C29</f>
        <v>6485.2540000000008</v>
      </c>
      <c r="D31" s="16">
        <v>4892.585364160821</v>
      </c>
      <c r="E31" s="16">
        <f>E28+E30+E29</f>
        <v>210.89099999999999</v>
      </c>
      <c r="F31" s="16">
        <v>17.09359811466587</v>
      </c>
      <c r="G31" s="16">
        <f>G28+G30+G29</f>
        <v>68</v>
      </c>
      <c r="H31" s="16">
        <f>H28+H30+H29</f>
        <v>3682.2770000000005</v>
      </c>
      <c r="I31" s="16">
        <v>2777.9720820473672</v>
      </c>
      <c r="J31" s="16">
        <f>J28+J30+J29</f>
        <v>62.026999999999994</v>
      </c>
      <c r="K31" s="16">
        <v>10.33403195382656</v>
      </c>
    </row>
    <row r="32" spans="1:11" x14ac:dyDescent="0.2">
      <c r="A32" s="6" t="s">
        <v>3</v>
      </c>
      <c r="B32" s="16">
        <f>SUM(B23+B27+B31)</f>
        <v>1400</v>
      </c>
      <c r="C32" s="16">
        <f>SUM(C23+C27+C31)</f>
        <v>19190.653000000002</v>
      </c>
      <c r="D32" s="16">
        <v>4737.0596770220191</v>
      </c>
      <c r="E32" s="16">
        <f>SUM(E23+E27+E31)</f>
        <v>595.23</v>
      </c>
      <c r="F32" s="16">
        <v>18.567179073635401</v>
      </c>
      <c r="G32" s="16">
        <f>SUM(G23+G27+G31)</f>
        <v>182</v>
      </c>
      <c r="H32" s="16">
        <f>SUM(H23+H27+H31)</f>
        <v>14250.336000000001</v>
      </c>
      <c r="I32" s="16">
        <v>3517.5818170239049</v>
      </c>
      <c r="J32" s="16">
        <f>SUM(J23+J27+J31)</f>
        <v>229.28299999999999</v>
      </c>
      <c r="K32" s="16">
        <v>8.3193825970525506</v>
      </c>
    </row>
    <row r="33" spans="1:11" x14ac:dyDescent="0.2">
      <c r="A33" s="5" t="s">
        <v>2</v>
      </c>
      <c r="B33" s="16">
        <f>B4+B5+B7+B8+B9+B11+B12+B13+B15+B16+B17+B20+B21+B22+B24+B25+B26+B28+B29+B30</f>
        <v>3445</v>
      </c>
      <c r="C33" s="16">
        <f>C4+C5+C7+C8+C9+C11+C12+C13+C15+C16+C17+C20+C21+C22+C24+C25+C26+C28+C29+C30</f>
        <v>42979.321999999993</v>
      </c>
      <c r="D33" s="16">
        <v>4284.6604642121019</v>
      </c>
      <c r="E33" s="16">
        <f>E4+E5+E7+E8+E9+E11+E12+E13+E15+E16+E17+E20+E21+E22+E24+E25+E26+E28+E29+E30</f>
        <v>1433.692</v>
      </c>
      <c r="F33" s="16">
        <v>18.338834282398171</v>
      </c>
      <c r="G33" s="16">
        <f>G4+G5+G7+G8+G9+G11+G12+G13+G15+G16+G17+G20+G21+G22+G24+G25+G26+G28+G29+G30</f>
        <v>952</v>
      </c>
      <c r="H33" s="16">
        <f>H4+H5+H7+H8+H9+H11+H12+H13+H15+H16+H17+H20+H21+H22+H24+H25+H26+H28+H29+H30</f>
        <v>56092.380000000005</v>
      </c>
      <c r="I33" s="16">
        <v>5591.9170369779613</v>
      </c>
      <c r="J33" s="16">
        <f>J4+J5+J7+J8+J9+J11+J12+J13+J15+J16+J17+J20+J21+J22+J24+J25+J26+J28+J29+J30</f>
        <v>845.6400000000001</v>
      </c>
      <c r="K33" s="16">
        <v>8.1103625656307639</v>
      </c>
    </row>
    <row r="34" spans="1:11" x14ac:dyDescent="0.2">
      <c r="A34" s="1" t="s">
        <v>1</v>
      </c>
      <c r="C34" s="14"/>
      <c r="D34" s="10"/>
      <c r="E34" s="14"/>
      <c r="F34" s="20"/>
      <c r="G34" s="1"/>
      <c r="I34" s="10"/>
    </row>
    <row r="35" spans="1:11" x14ac:dyDescent="0.2">
      <c r="A35" s="3" t="s">
        <v>0</v>
      </c>
      <c r="B35" s="10">
        <f>B33-B4</f>
        <v>3382</v>
      </c>
      <c r="C35" s="10">
        <f>C33-C4</f>
        <v>39465.850999999995</v>
      </c>
      <c r="D35" s="10">
        <v>4744.1959233131356</v>
      </c>
      <c r="E35" s="14">
        <f>E33-E4</f>
        <v>1152.1669999999999</v>
      </c>
      <c r="F35" s="14">
        <v>19</v>
      </c>
      <c r="G35" s="14">
        <f>G33-G4</f>
        <v>434</v>
      </c>
      <c r="H35" s="10">
        <f>H33-H4</f>
        <v>22615.154000000002</v>
      </c>
      <c r="I35" s="10">
        <v>2718.5710859724973</v>
      </c>
      <c r="J35" s="14">
        <f>J33-J4</f>
        <v>418.71500000000009</v>
      </c>
      <c r="K35" s="14">
        <v>8</v>
      </c>
    </row>
  </sheetData>
  <mergeCells count="3">
    <mergeCell ref="A2:A3"/>
    <mergeCell ref="B2:F2"/>
    <mergeCell ref="G2:K2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Tartalom</vt:lpstr>
      <vt:lpstr>3.7.1.</vt:lpstr>
      <vt:lpstr>3.7.2.</vt:lpstr>
      <vt:lpstr>3.7.3.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2025-03-06T11:18:55Z</dcterms:created>
  <dcterms:modified xsi:type="dcterms:W3CDTF">2025-03-06T11:18:55Z</dcterms:modified>
</cp:coreProperties>
</file>