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66925"/>
  <xr:revisionPtr revIDLastSave="0" documentId="13_ncr:1_{3FFB6AC1-F7BC-40EA-8B45-F17D6EDBABE2}" xr6:coauthVersionLast="36" xr6:coauthVersionMax="36" xr10:uidLastSave="{00000000-0000-0000-0000-000000000000}"/>
  <bookViews>
    <workbookView xWindow="0" yWindow="0" windowWidth="28800" windowHeight="13425" xr2:uid="{C8DF1CC6-9712-4E22-8034-69CF963B121A}"/>
  </bookViews>
  <sheets>
    <sheet name="Tartalom" sheetId="44" r:id="rId1"/>
    <sheet name="3.4.1." sheetId="2" r:id="rId2"/>
    <sheet name="3.4.2." sheetId="3" r:id="rId3"/>
    <sheet name="3.4.3." sheetId="4" r:id="rId4"/>
    <sheet name="3.4.4." sheetId="5" r:id="rId5"/>
    <sheet name="3.4.5." sheetId="6" r:id="rId6"/>
    <sheet name="3.4.6." sheetId="7" r:id="rId7"/>
    <sheet name="3.4.7." sheetId="8" r:id="rId8"/>
    <sheet name="3.4.8." sheetId="9" r:id="rId9"/>
    <sheet name="3.4.9." sheetId="10" r:id="rId10"/>
    <sheet name="3.4.10." sheetId="11" r:id="rId11"/>
    <sheet name="3.4.11." sheetId="12" r:id="rId12"/>
    <sheet name="3.4.12." sheetId="13" r:id="rId13"/>
    <sheet name="3.4.13." sheetId="14" r:id="rId14"/>
    <sheet name="3.4.14." sheetId="15" r:id="rId15"/>
    <sheet name="3.4.15." sheetId="16" r:id="rId16"/>
    <sheet name="3.4.16." sheetId="17" r:id="rId17"/>
    <sheet name="3.4.17." sheetId="18" r:id="rId18"/>
    <sheet name="3.4.18." sheetId="19" r:id="rId19"/>
    <sheet name="3.4.19." sheetId="20" r:id="rId20"/>
    <sheet name="3.4.20." sheetId="21" r:id="rId21"/>
    <sheet name="3.4.21." sheetId="22" r:id="rId22"/>
    <sheet name="3.4.22." sheetId="23" r:id="rId23"/>
    <sheet name="3.4.23." sheetId="24" r:id="rId24"/>
    <sheet name="3.4.24." sheetId="25" r:id="rId25"/>
    <sheet name="3.4.25." sheetId="26" r:id="rId26"/>
    <sheet name="3.4.26." sheetId="27" r:id="rId27"/>
    <sheet name="3.4.27." sheetId="28" r:id="rId28"/>
    <sheet name="3.4.28." sheetId="29" r:id="rId29"/>
    <sheet name="3.4.29." sheetId="30" r:id="rId30"/>
    <sheet name="3.4.30." sheetId="31" r:id="rId31"/>
    <sheet name="3.4.31." sheetId="32" r:id="rId32"/>
    <sheet name="3.4.32." sheetId="33" r:id="rId33"/>
    <sheet name="3.4.33." sheetId="34" r:id="rId34"/>
    <sheet name="3.4.34." sheetId="35" r:id="rId35"/>
    <sheet name="3.4.35." sheetId="36" r:id="rId36"/>
    <sheet name="3.4.36." sheetId="37" r:id="rId37"/>
    <sheet name="3.4.37." sheetId="38" r:id="rId38"/>
    <sheet name="3.4.38." sheetId="39" r:id="rId39"/>
    <sheet name="3.4.39." sheetId="40" r:id="rId40"/>
    <sheet name="3.4.40." sheetId="41" r:id="rId41"/>
    <sheet name="3.4.41." sheetId="42" r:id="rId42"/>
    <sheet name="3.4.42." sheetId="43" r:id="rId4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41" l="1"/>
  <c r="D11" i="41"/>
  <c r="E11" i="41"/>
  <c r="C14" i="41"/>
  <c r="D14" i="41"/>
  <c r="E14" i="41"/>
  <c r="F4" i="41" s="1"/>
  <c r="C10" i="40"/>
  <c r="E10" i="40"/>
  <c r="E4" i="39"/>
  <c r="F4" i="39"/>
  <c r="F5" i="39"/>
  <c r="F6" i="39"/>
  <c r="F7" i="39"/>
  <c r="F8" i="39"/>
  <c r="F9" i="39"/>
  <c r="F10" i="39"/>
  <c r="F11" i="39"/>
  <c r="F12" i="39"/>
  <c r="D4" i="38"/>
  <c r="E4" i="38"/>
  <c r="D5" i="38"/>
  <c r="E5" i="38"/>
  <c r="D6" i="38"/>
  <c r="E6" i="38"/>
  <c r="D7" i="38"/>
  <c r="E7" i="38"/>
  <c r="D8" i="38"/>
  <c r="E8" i="38"/>
  <c r="D9" i="38"/>
  <c r="E9" i="38"/>
  <c r="D10" i="38"/>
  <c r="E10" i="38"/>
  <c r="D11" i="38"/>
  <c r="E11" i="38"/>
  <c r="D13" i="38"/>
  <c r="E13" i="38"/>
  <c r="D14" i="38"/>
  <c r="E14" i="38"/>
  <c r="D15" i="38"/>
  <c r="E15" i="38"/>
  <c r="D16" i="38"/>
  <c r="E16" i="38"/>
  <c r="D17" i="38"/>
  <c r="E17" i="38"/>
  <c r="D18" i="38"/>
  <c r="E18" i="38"/>
  <c r="D19" i="38"/>
  <c r="E19" i="38"/>
  <c r="D5" i="37"/>
  <c r="E5" i="37"/>
  <c r="D6" i="37"/>
  <c r="E6" i="37"/>
  <c r="D7" i="37"/>
  <c r="E7" i="37"/>
  <c r="D8" i="37"/>
  <c r="E8" i="37"/>
  <c r="D9" i="37"/>
  <c r="E9" i="37"/>
  <c r="D10" i="37"/>
  <c r="E10" i="37"/>
  <c r="B11" i="37"/>
  <c r="D11" i="37" s="1"/>
  <c r="E11" i="37"/>
  <c r="D12" i="37"/>
  <c r="E12" i="37"/>
  <c r="D14" i="37"/>
  <c r="E14" i="37"/>
  <c r="D15" i="37"/>
  <c r="E15" i="37"/>
  <c r="D16" i="37"/>
  <c r="E16" i="37"/>
  <c r="D17" i="37"/>
  <c r="E17" i="37"/>
  <c r="D18" i="37"/>
  <c r="E18" i="37"/>
  <c r="D19" i="37"/>
  <c r="E19" i="37"/>
  <c r="D20" i="37"/>
  <c r="E20" i="37"/>
  <c r="D22" i="37"/>
  <c r="E22" i="37"/>
  <c r="D23" i="37"/>
  <c r="E23" i="37"/>
  <c r="D24" i="37"/>
  <c r="E24" i="37"/>
  <c r="C26" i="37"/>
  <c r="D26" i="37"/>
  <c r="E26" i="37"/>
  <c r="D27" i="37"/>
  <c r="E27" i="37"/>
  <c r="D28" i="37"/>
  <c r="E28" i="37"/>
  <c r="D29" i="37"/>
  <c r="E29" i="37"/>
  <c r="D30" i="37"/>
  <c r="E30" i="37"/>
  <c r="D31" i="37"/>
  <c r="E31" i="37"/>
  <c r="D32" i="37"/>
  <c r="E32" i="37"/>
  <c r="D33" i="37"/>
  <c r="E33" i="37"/>
  <c r="D34" i="37"/>
  <c r="E34" i="37"/>
  <c r="D35" i="37"/>
  <c r="E35" i="37"/>
  <c r="D36" i="37"/>
  <c r="E36" i="37"/>
  <c r="D37" i="37"/>
  <c r="E37" i="37"/>
  <c r="D38" i="37"/>
  <c r="E38" i="37"/>
  <c r="I15" i="35"/>
  <c r="I16" i="35"/>
  <c r="I17" i="35"/>
  <c r="I18" i="35"/>
  <c r="I19" i="35"/>
  <c r="I20" i="35"/>
  <c r="I21" i="35"/>
  <c r="I22" i="35"/>
  <c r="I23" i="35"/>
  <c r="I24" i="35"/>
  <c r="I25" i="35"/>
  <c r="I26" i="35"/>
  <c r="I27" i="35"/>
  <c r="I28" i="35"/>
  <c r="I29" i="35"/>
  <c r="I30" i="35"/>
  <c r="I31" i="35"/>
  <c r="I32" i="35"/>
  <c r="I33" i="35"/>
  <c r="I34" i="35"/>
  <c r="I35" i="35"/>
  <c r="I36" i="35"/>
  <c r="I37" i="35"/>
  <c r="I38" i="35"/>
  <c r="D8" i="30"/>
  <c r="D4" i="28"/>
  <c r="E4" i="28"/>
  <c r="D5" i="28"/>
  <c r="E5" i="28"/>
  <c r="D6" i="28"/>
  <c r="E6" i="28"/>
  <c r="D7" i="28"/>
  <c r="E7" i="28"/>
  <c r="D8" i="28"/>
  <c r="E8" i="28"/>
  <c r="D9" i="28"/>
  <c r="E9" i="28"/>
  <c r="D10" i="28"/>
  <c r="E10" i="28"/>
  <c r="D11" i="28"/>
  <c r="E11" i="28"/>
  <c r="D12" i="28"/>
  <c r="E12" i="28"/>
  <c r="D13" i="28"/>
  <c r="E13" i="28"/>
  <c r="D14" i="28"/>
  <c r="E14" i="28"/>
  <c r="D15" i="28"/>
  <c r="E15" i="28"/>
  <c r="G9" i="27"/>
  <c r="B3" i="24"/>
  <c r="B5" i="24"/>
  <c r="B6" i="24"/>
  <c r="B20" i="24"/>
  <c r="D6" i="23"/>
  <c r="B5" i="5"/>
  <c r="C5" i="5"/>
  <c r="D5" i="5"/>
  <c r="F11" i="41" l="1"/>
  <c r="F8" i="41"/>
  <c r="F14" i="41"/>
  <c r="F13" i="41"/>
  <c r="F7" i="41"/>
  <c r="F12" i="41"/>
  <c r="F6" i="41"/>
  <c r="F10" i="4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61B6C55-D0F5-40F0-BC4B-C0579225ABDF}">
      <text>
        <r>
          <rPr>
            <sz val="8"/>
            <color indexed="81"/>
            <rFont val="Arial"/>
            <family val="2"/>
            <charset val="238"/>
          </rPr>
          <t>Forrás: a Magyar Orvosi Kamara, 2007-től Egészségügyi Engedélyezési és Közigazgatási Hivatal.</t>
        </r>
      </text>
    </comment>
    <comment ref="A3" authorId="0" shapeId="0" xr:uid="{69141BF9-34B5-444C-B520-FE90AB8B0FB2}">
      <text>
        <r>
          <rPr>
            <sz val="8"/>
            <color indexed="81"/>
            <rFont val="Arial"/>
            <family val="2"/>
            <charset val="238"/>
          </rPr>
          <t>Az ideiglenesen törölt orvosok nélkül. 2007-től a Magyar Orvosi Kamarától az Egészségügyi Engedélyezési és Közigazgatási Hivatalhoz került az Orvosok Országos nyilvántartásának működtetése. Az adatbázis jelentős tisztításon ment keresztül. Az Egészségügyi Engedélyezési és Közigazgatási Hivatal az egészségügyről szóló 1997. évi CLIV. törvény szerinti felhívások kiküldésével nagymértékben javította a nyilvántartás adatminőségét 2008-ban.</t>
        </r>
      </text>
    </comment>
    <comment ref="A4" authorId="0" shapeId="0" xr:uid="{21274632-1951-4631-98F9-A89D90317621}">
      <text>
        <r>
          <rPr>
            <sz val="8"/>
            <color indexed="81"/>
            <rFont val="Arial"/>
            <family val="2"/>
            <charset val="238"/>
          </rPr>
          <t>A Pest megyei Szent Rókus Kórház adatai nélkül.</t>
        </r>
        <r>
          <rPr>
            <sz val="8"/>
            <color indexed="81"/>
            <rFont val="Tahoma"/>
            <family val="2"/>
            <charset val="238"/>
          </rPr>
          <t xml:space="preserve">
</t>
        </r>
      </text>
    </comment>
    <comment ref="A8" authorId="0" shapeId="0" xr:uid="{06D2D84E-329B-40F8-8920-CB207CA74740}">
      <text>
        <r>
          <rPr>
            <sz val="8"/>
            <color indexed="81"/>
            <rFont val="Tahoma"/>
            <family val="2"/>
            <charset val="238"/>
          </rPr>
          <t>Az ideiglenesen törölt orvosok nélkül. 2007-től a Magyar Orvosi Kamarától az Egészségügyi Engedélyezési és Közigazgatási Hivatalhoz került az Orvosok Országos nyilvántartásának működtetése. Az adatbázis jelentős tisztításon ment keresztül. Az Egészségügyi Engedélyezési és Közigazgatási Hivatal az egészségügyről szóló 1997. évi CLIV. törvény szerinti felhívások kiküldésével nagymértékben javította a nyilvántartás adatminőségét 2008-ban.</t>
        </r>
      </text>
    </comment>
    <comment ref="A9" authorId="0" shapeId="0" xr:uid="{53EF6FE5-C7A3-45FD-AC75-E58E96D2383E}">
      <text>
        <r>
          <rPr>
            <sz val="8"/>
            <color indexed="81"/>
            <rFont val="Arial"/>
            <family val="2"/>
            <charset val="238"/>
          </rPr>
          <t>A Pest megyei Szent Rókus Kórház adatai nélkül.</t>
        </r>
        <r>
          <rPr>
            <sz val="8"/>
            <color indexed="81"/>
            <rFont val="Tahoma"/>
            <family val="2"/>
            <charset val="23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79B0A97-5977-4CBA-A8A0-8A94B3FFBD36}">
      <text>
        <r>
          <rPr>
            <sz val="8"/>
            <color indexed="81"/>
            <rFont val="Arial"/>
            <family val="2"/>
            <charset val="238"/>
          </rPr>
          <t>Forrás: Johan Béla Országos Epidemiológiai Központ.</t>
        </r>
      </text>
    </comment>
    <comment ref="A2" authorId="0" shapeId="0" xr:uid="{414BBBCC-0FF6-4B7F-8636-822C86017B24}">
      <text>
        <r>
          <rPr>
            <sz val="8"/>
            <color indexed="81"/>
            <rFont val="Arial"/>
            <family val="2"/>
            <charset val="238"/>
          </rPr>
          <t>A verifikálás (a vérvétellel történt igazolás) éve.</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DE8EFEC-F94E-4E81-A83D-D42EC80B4420}">
      <text>
        <r>
          <rPr>
            <sz val="8"/>
            <color indexed="81"/>
            <rFont val="Arial"/>
            <family val="2"/>
            <charset val="238"/>
          </rPr>
          <t>Forrás: Johan Béla Országos Epidemiológiai Központ.</t>
        </r>
      </text>
    </comment>
    <comment ref="A2" authorId="0" shapeId="0" xr:uid="{88639FB5-5F79-4E0B-9CBD-5D3E5013E6E9}">
      <text>
        <r>
          <rPr>
            <sz val="8"/>
            <color indexed="81"/>
            <rFont val="Arial"/>
            <family val="2"/>
            <charset val="238"/>
          </rPr>
          <t>A diagnózis felállításának, ill. a halálozás éve.</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3862E69D-95E5-4F12-9196-774F53F35637}">
      <text>
        <r>
          <rPr>
            <sz val="8"/>
            <color indexed="81"/>
            <rFont val="Arial"/>
            <family val="2"/>
            <charset val="238"/>
          </rPr>
          <t>Forrás: Országos Epidemiológiai Központ.</t>
        </r>
      </text>
    </comment>
    <comment ref="C10" authorId="0" shapeId="0" xr:uid="{34AB57F4-DE02-4852-9BF9-11A32B6C0EA5}">
      <text>
        <r>
          <rPr>
            <sz val="8"/>
            <color indexed="81"/>
            <rFont val="Arial"/>
            <family val="2"/>
            <charset val="238"/>
          </rPr>
          <t>Importált esetekkel együtt.</t>
        </r>
      </text>
    </comment>
    <comment ref="D10" authorId="0" shapeId="0" xr:uid="{8802E095-6DED-4CE2-B677-7CDB781E2C16}">
      <text>
        <r>
          <rPr>
            <sz val="8"/>
            <color indexed="81"/>
            <rFont val="Arial"/>
            <family val="2"/>
            <charset val="238"/>
          </rPr>
          <t>Importált esetekkel együtt.</t>
        </r>
      </text>
    </comment>
    <comment ref="A16" authorId="0" shapeId="0" xr:uid="{5FF63935-EECF-4D66-84CA-1BF8AFAE14FC}">
      <text>
        <r>
          <rPr>
            <sz val="8"/>
            <color indexed="81"/>
            <rFont val="Arial"/>
            <family val="2"/>
            <charset val="238"/>
          </rPr>
          <t xml:space="preserve">Kullancs által terjesztett agyvelőgyulladással együtt.
</t>
        </r>
      </text>
    </comment>
    <comment ref="A19" authorId="0" shapeId="0" xr:uid="{E0A524CB-4AB5-4A3E-A531-7019E10656D3}">
      <text>
        <r>
          <rPr>
            <sz val="8"/>
            <color indexed="81"/>
            <rFont val="Arial"/>
            <family val="2"/>
            <charset val="238"/>
          </rPr>
          <t xml:space="preserve">Importált esetekkel együtt.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71CE2985-9E03-401D-B3FF-B853AA505852}">
      <text>
        <r>
          <rPr>
            <sz val="8"/>
            <color indexed="81"/>
            <rFont val="Arial"/>
            <family val="2"/>
            <charset val="238"/>
          </rPr>
          <t>Forrás: Országos Epidemiológiai Központ.</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FECBA2E-4CE8-4A88-838F-64A2A1AA7C67}">
      <text>
        <r>
          <rPr>
            <sz val="8"/>
            <color indexed="81"/>
            <rFont val="Arial"/>
            <family val="2"/>
            <charset val="238"/>
          </rPr>
          <t>Forrás: Johan Béla Országos Epidemiológiai Központ.</t>
        </r>
      </text>
    </comment>
    <comment ref="A18" authorId="0" shapeId="0" xr:uid="{7BDB5E38-D3E9-4BB3-B540-FCCB59426044}">
      <text>
        <r>
          <rPr>
            <sz val="8"/>
            <color indexed="81"/>
            <rFont val="Tahoma"/>
            <family val="2"/>
            <charset val="238"/>
          </rPr>
          <t>2006. évtől.</t>
        </r>
        <r>
          <rPr>
            <sz val="8"/>
            <color indexed="81"/>
            <rFont val="Tahoma"/>
            <family val="2"/>
            <charset val="238"/>
          </rPr>
          <t xml:space="preserve">
</t>
        </r>
      </text>
    </comment>
    <comment ref="A19" authorId="0" shapeId="0" xr:uid="{5B1BD688-010C-4B41-9DC0-7124012E7A86}">
      <text>
        <r>
          <rPr>
            <sz val="8"/>
            <color indexed="81"/>
            <rFont val="Tahoma"/>
            <family val="2"/>
            <charset val="238"/>
          </rPr>
          <t>2006. évtől.</t>
        </r>
        <r>
          <rPr>
            <sz val="8"/>
            <color indexed="81"/>
            <rFont val="Tahoma"/>
            <family val="2"/>
            <charset val="238"/>
          </rPr>
          <t xml:space="preserve">
</t>
        </r>
      </text>
    </comment>
    <comment ref="A22" authorId="0" shapeId="0" xr:uid="{31F354F5-78A9-42CA-B19A-626815855AE7}">
      <text>
        <r>
          <rPr>
            <sz val="8"/>
            <color indexed="81"/>
            <rFont val="Arial"/>
            <family val="2"/>
            <charset val="238"/>
          </rPr>
          <t>1990-től újraoltás.</t>
        </r>
      </text>
    </comment>
    <comment ref="A39" authorId="0" shapeId="0" xr:uid="{9AAFAA39-5744-4198-B528-76FC684BBF3A}">
      <text>
        <r>
          <rPr>
            <sz val="8"/>
            <color indexed="81"/>
            <rFont val="Arial"/>
            <family val="2"/>
            <charset val="238"/>
          </rPr>
          <t>A veszélyeztetett foglalkozásúak nélkül.</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89B16C3-11F3-480E-893D-DD67F6CEE09E}">
      <text>
        <r>
          <rPr>
            <sz val="8"/>
            <color indexed="81"/>
            <rFont val="Arial"/>
            <family val="2"/>
            <charset val="238"/>
          </rPr>
          <t>Forrás: Országos Korányi Tbc és Pulmonológiai Intézet.</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6EF1B66-E666-4E3D-9CEA-6C0C06E5EAD9}">
      <text>
        <r>
          <rPr>
            <sz val="8"/>
            <color indexed="81"/>
            <rFont val="Arial"/>
            <family val="2"/>
            <charset val="238"/>
          </rPr>
          <t>Forrás: Országos Szakfelügyeleti Módszertani Központ, Országos Epidemiológiai Központ.</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372A17E-321F-4E96-ACAD-0BA429A0FD41}">
      <text>
        <r>
          <rPr>
            <sz val="8"/>
            <color indexed="81"/>
            <rFont val="Arial"/>
            <family val="2"/>
            <charset val="238"/>
          </rPr>
          <t>Forrás: 2008-ig Országos Pszichiátriai és Neurológiai Intézet, 2008-tól Országos Szakfelügyeleti Módszertani Központ.</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E072814-427C-4ABA-8EE3-2A89EC1B9235}">
      <text>
        <r>
          <rPr>
            <sz val="8"/>
            <color indexed="81"/>
            <rFont val="Arial"/>
            <family val="2"/>
            <charset val="238"/>
          </rPr>
          <t>Forrás: 2008-ig Országos Pszichiátriai és Neurológiai Intézet, 2008-tól Országos Szakfelügyeleti Módszertani Központ.</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DE63C92-E037-40E4-87AA-EE71DBDAEC19}">
      <text>
        <r>
          <rPr>
            <sz val="8"/>
            <color indexed="81"/>
            <rFont val="Arial"/>
            <family val="2"/>
            <charset val="238"/>
          </rPr>
          <t>Forrás: 2002-ig Országos Pszichiátriai és Neurológiai Intézet, 2004-től Országos Addiktológiai Intézet és Országos Egészségügyi Orvostani Intézet. 2008-tól az OSZMK Országos Szakfelügyeleti és Módszertani Központ.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4733A7A-96BD-48BF-8613-16225FCF035C}">
      <text>
        <r>
          <rPr>
            <sz val="8"/>
            <color indexed="81"/>
            <rFont val="Arial"/>
            <family val="2"/>
            <charset val="238"/>
          </rPr>
          <t>Forrás: Országos Egészségbiztosítási Pénztár.</t>
        </r>
      </text>
    </comment>
    <comment ref="A6" authorId="0" shapeId="0" xr:uid="{801B864C-91A9-443E-8335-5AE7E11F8107}">
      <text>
        <r>
          <rPr>
            <sz val="8"/>
            <color indexed="81"/>
            <rFont val="Tahoma"/>
            <family val="2"/>
            <charset val="238"/>
          </rPr>
          <t xml:space="preserve">Az Igazságügyi és Rendészeti Minisztérium adata nélkül. 
</t>
        </r>
      </text>
    </comment>
    <comment ref="A7" authorId="0" shapeId="0" xr:uid="{E02D6B57-A872-49BF-9688-A6A204629AEC}">
      <text>
        <r>
          <rPr>
            <sz val="8"/>
            <color indexed="81"/>
            <rFont val="Arial"/>
            <family val="2"/>
            <charset val="238"/>
          </rPr>
          <t>Az Igazságügyi és Rendészeti Minisztérium adata nélkül</t>
        </r>
        <r>
          <rPr>
            <sz val="8"/>
            <color indexed="81"/>
            <rFont val="Tahoma"/>
            <family val="2"/>
            <charset val="238"/>
          </rPr>
          <t xml:space="preserve">. 
</t>
        </r>
      </text>
    </comment>
    <comment ref="A16" authorId="0" shapeId="0" xr:uid="{7F07742E-D432-40AE-AC9D-CF6A30CC6CE2}">
      <text>
        <r>
          <rPr>
            <sz val="8"/>
            <color indexed="81"/>
            <rFont val="Arial"/>
            <family val="2"/>
            <charset val="238"/>
          </rPr>
          <t>A kórházi gyógyszerészekkel együtt.</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4ED92E9-3F49-4EDE-B12D-D179EBF3D48C}">
      <text>
        <r>
          <rPr>
            <sz val="8"/>
            <color indexed="81"/>
            <rFont val="Tahoma"/>
            <family val="2"/>
            <charset val="238"/>
          </rPr>
          <t>Forrás: 2003-tól Országos Addiktológiai Intézet, 2008-tól Országos Szakfelügyeleti Módszertani Központ.</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6B63FEE-8773-4B28-BD71-4DFF5A2906DD}">
      <text>
        <r>
          <rPr>
            <sz val="8"/>
            <color indexed="81"/>
            <rFont val="Arial"/>
            <family val="2"/>
            <charset val="238"/>
          </rPr>
          <t>Forrás: Országos Rehabilitációs és Szociális Szakértői Intézet.</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6" authorId="0" shapeId="0" xr:uid="{E793B143-0938-44A4-9665-A93B814B53E2}">
      <text>
        <r>
          <rPr>
            <sz val="8"/>
            <color indexed="81"/>
            <rFont val="Tahoma"/>
            <family val="2"/>
            <charset val="238"/>
          </rPr>
          <t xml:space="preserve">Nyerges vontatóval, vontatóval, dömperrel, különleges célú gépjárművel együtt. 
</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2" authorId="0" shapeId="0" xr:uid="{C50D5CED-139D-4874-8D04-3ED7B56EDEA6}">
      <text>
        <r>
          <rPr>
            <sz val="8"/>
            <color indexed="81"/>
            <rFont val="Arial"/>
            <family val="2"/>
            <charset val="238"/>
          </rPr>
          <t>Betegségek Nemzetközi Osztályozása.</t>
        </r>
        <r>
          <rPr>
            <sz val="8"/>
            <color indexed="81"/>
            <rFont val="Tahoma"/>
            <family val="2"/>
            <charset val="238"/>
          </rPr>
          <t xml:space="preserve">
</t>
        </r>
      </text>
    </comment>
  </commentList>
</comments>
</file>

<file path=xl/comments2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2" authorId="0" shapeId="0" xr:uid="{472D4919-4C0C-4277-BD7A-149B88370FD5}">
      <text>
        <r>
          <rPr>
            <sz val="8"/>
            <color indexed="81"/>
            <rFont val="Tahoma"/>
            <family val="2"/>
            <charset val="238"/>
          </rPr>
          <t>Betegségek Nemzetközi Osztályozása.</t>
        </r>
      </text>
    </comment>
  </commentList>
</comments>
</file>

<file path=xl/comments2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7EB4A84-AB6F-45ED-AAA6-1A06169328F7}">
      <text>
        <r>
          <rPr>
            <sz val="8"/>
            <color indexed="81"/>
            <rFont val="Tahoma"/>
            <family val="2"/>
            <charset val="238"/>
          </rPr>
          <t>Engedélyezett kórházi ágyak.
Forrás: Országos Egészségbiztosítási Pénztár.</t>
        </r>
      </text>
    </comment>
    <comment ref="F2" authorId="0" shapeId="0" xr:uid="{6B096A29-8FBC-428A-BC3D-26780F9D5733}">
      <text>
        <r>
          <rPr>
            <sz val="8"/>
            <color indexed="81"/>
            <rFont val="Tahoma"/>
            <family val="2"/>
            <charset val="238"/>
          </rPr>
          <t>Magyar Államvasutak (MÁV).</t>
        </r>
        <r>
          <rPr>
            <sz val="8"/>
            <color indexed="81"/>
            <rFont val="Tahoma"/>
            <family val="2"/>
            <charset val="238"/>
          </rPr>
          <t xml:space="preserve">
</t>
        </r>
      </text>
    </comment>
    <comment ref="G2" authorId="0" shapeId="0" xr:uid="{D2DC255F-F35A-4F8B-8057-6AE98A3EAF62}">
      <text>
        <r>
          <rPr>
            <sz val="8"/>
            <color indexed="81"/>
            <rFont val="Tahoma"/>
            <family val="2"/>
            <charset val="238"/>
          </rPr>
          <t xml:space="preserve">Honvédelmi Minisztérium, Igazságügyi és Rendészeti Minisztérium. </t>
        </r>
      </text>
    </comment>
    <comment ref="A36" authorId="0" shapeId="0" xr:uid="{66EC7272-728D-4293-BCAE-3A8E761DF66C}">
      <text>
        <r>
          <rPr>
            <sz val="8"/>
            <color indexed="81"/>
            <rFont val="Tahoma"/>
            <family val="2"/>
            <charset val="238"/>
          </rPr>
          <t>Nincs kötött osztályszervezete.</t>
        </r>
        <r>
          <rPr>
            <sz val="8"/>
            <color indexed="81"/>
            <rFont val="Tahoma"/>
            <family val="2"/>
            <charset val="238"/>
          </rPr>
          <t xml:space="preserve">
</t>
        </r>
      </text>
    </comment>
  </commentList>
</comments>
</file>

<file path=xl/comments2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23CA748-1AB6-413C-A9E4-E766D3EDAA70}">
      <text>
        <r>
          <rPr>
            <sz val="8"/>
            <color indexed="81"/>
            <rFont val="Arial"/>
            <family val="2"/>
            <charset val="238"/>
          </rPr>
          <t xml:space="preserve">Forrás: Országos Rehabilitációs és Szociális Szakértői Intézet. 
</t>
        </r>
      </text>
    </comment>
    <comment ref="D17" authorId="0" shapeId="0" xr:uid="{E7AAB916-3B62-4D1A-9C39-95CDE7D50B6A}">
      <text>
        <r>
          <rPr>
            <sz val="8"/>
            <color indexed="81"/>
            <rFont val="Tahoma"/>
            <family val="2"/>
            <charset val="238"/>
          </rPr>
          <t>2008. júniusa óta a komplex rehabilitációs járulékra jogosultakkal együtt.</t>
        </r>
        <r>
          <rPr>
            <sz val="8"/>
            <color indexed="81"/>
            <rFont val="Tahoma"/>
            <family val="2"/>
            <charset val="238"/>
          </rPr>
          <t xml:space="preserve">
</t>
        </r>
      </text>
    </comment>
    <comment ref="D18" authorId="0" shapeId="0" xr:uid="{CD58B5B1-D1F6-4289-BCEA-E355FB0C2077}">
      <text>
        <r>
          <rPr>
            <sz val="8"/>
            <color indexed="81"/>
            <rFont val="Tahoma"/>
            <family val="2"/>
            <charset val="238"/>
          </rPr>
          <t>2008. júniusa óta a komplex rehabilitációs járulékra jogosultakkal együtt.</t>
        </r>
        <r>
          <rPr>
            <sz val="8"/>
            <color indexed="81"/>
            <rFont val="Tahoma"/>
            <family val="2"/>
            <charset val="238"/>
          </rPr>
          <t xml:space="preserve">
</t>
        </r>
      </text>
    </comment>
  </commentList>
</comments>
</file>

<file path=xl/comments2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B9FCD24-F28B-4A85-BAE5-73BD01201171}">
      <text>
        <r>
          <rPr>
            <sz val="8"/>
            <color indexed="81"/>
            <rFont val="Tahoma"/>
            <family val="2"/>
            <charset val="238"/>
          </rPr>
          <t xml:space="preserve">14 éves korig.
</t>
        </r>
      </text>
    </comment>
  </commentList>
</comments>
</file>

<file path=xl/comments2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D868B65-E3F9-47F3-8376-5255876D6B60}">
      <text>
        <r>
          <rPr>
            <sz val="8"/>
            <color indexed="81"/>
            <rFont val="Tahoma"/>
            <family val="2"/>
            <charset val="238"/>
          </rPr>
          <t xml:space="preserve">Forrás: Országos Munkavédelmi és Munkaügyi Főfelügyelőség, Magyar Bányászati és Földtani Hivatal.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0E157A6-ECAE-43F7-9019-52C54F3D17A5}">
      <text>
        <r>
          <rPr>
            <sz val="8"/>
            <color indexed="81"/>
            <rFont val="Arial"/>
            <family val="2"/>
            <charset val="238"/>
          </rPr>
          <t>A Magyar Államvasutak (MÁV) adataival együtt.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FD94797-681B-45D9-B106-F518DA4FC521}">
      <text>
        <r>
          <rPr>
            <sz val="8"/>
            <color indexed="81"/>
            <rFont val="Arial"/>
            <family val="2"/>
            <charset val="238"/>
          </rPr>
          <t>Forrás: Országos Munkavédelmi és Munkaügyi Főfelügyelőség Országos Munkahigiénés és Foglalkozás-egészségügyi Intézete.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5DD69A2-288E-42C5-B89D-FE1CA4741843}">
      <text>
        <r>
          <rPr>
            <sz val="8"/>
            <color indexed="81"/>
            <rFont val="Arial"/>
            <family val="2"/>
            <charset val="238"/>
          </rPr>
          <t>Forrás: 2007-ig Egészségügyi Minisztérium, 2008-tól OTH, ANTSZ.</t>
        </r>
      </text>
    </comment>
    <comment ref="A4" authorId="0" shapeId="0" xr:uid="{A07D52B9-F02D-46A5-9029-292CB1ED448B}">
      <text>
        <r>
          <rPr>
            <sz val="8"/>
            <color indexed="81"/>
            <rFont val="Tahoma"/>
            <family val="2"/>
            <charset val="238"/>
          </rPr>
          <t xml:space="preserve">Intézeti gyógyszertárból vényforgalmat is bonyolító rész.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975F478-1EE7-4F51-BEC2-51B825AE47EA}">
      <text>
        <r>
          <rPr>
            <i/>
            <sz val="8"/>
            <color indexed="81"/>
            <rFont val="Arial"/>
            <family val="2"/>
            <charset val="238"/>
          </rPr>
          <t>Bruttó áron. Forrás: Országos Egészségbiztosítási Pénztár.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A6945FF-0947-455D-AB45-A370BFA461F8}">
      <text>
        <r>
          <rPr>
            <sz val="8"/>
            <color indexed="81"/>
            <rFont val="Arial"/>
            <family val="2"/>
            <charset val="238"/>
          </rPr>
          <t>Forrás: Országos Vérellátó Szolgálat.</t>
        </r>
      </text>
    </comment>
    <comment ref="A5" authorId="0" shapeId="0" xr:uid="{7B868CBB-ED3D-4FD8-8F68-C16DCED3CD1B}">
      <text>
        <r>
          <rPr>
            <sz val="8"/>
            <color indexed="81"/>
            <rFont val="Arial"/>
            <family val="2"/>
            <charset val="238"/>
          </rPr>
          <t>A vizsgálat idôpontjában.</t>
        </r>
      </text>
    </comment>
    <comment ref="A8" authorId="0" shapeId="0" xr:uid="{4193D722-DDFD-404A-8C28-B679FCF10776}">
      <text>
        <r>
          <rPr>
            <sz val="8"/>
            <color indexed="81"/>
            <rFont val="Arial"/>
            <family val="2"/>
            <charset val="238"/>
          </rPr>
          <t xml:space="preserve"> Egységben (1 egység = 450ml ± 10% teljes vér). </t>
        </r>
      </text>
    </comment>
    <comment ref="A9" authorId="0" shapeId="0" xr:uid="{23F50BCF-956B-448D-A709-3DB4E3669427}">
      <text>
        <r>
          <rPr>
            <sz val="8"/>
            <color indexed="81"/>
            <rFont val="Arial"/>
            <family val="2"/>
            <charset val="238"/>
          </rPr>
          <t xml:space="preserve"> Egységben (1 egység = 450ml ± 10% teljes vér).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D6C7275-4873-4D28-8C8A-8C2F56DE31F6}">
      <text>
        <r>
          <rPr>
            <sz val="8"/>
            <color indexed="81"/>
            <rFont val="Arial"/>
            <family val="2"/>
            <charset val="238"/>
          </rPr>
          <t>Az adatok nem tartalmazzák az egyéb működő mentőszolgálatok adatait. Forrás: Országos Mentôszolgálat.</t>
        </r>
      </text>
    </comment>
    <comment ref="A4" authorId="0" shapeId="0" xr:uid="{75CCF004-9766-41FD-BB4A-D802E31202D0}">
      <text>
        <r>
          <rPr>
            <sz val="8"/>
            <color indexed="81"/>
            <rFont val="Arial"/>
            <family val="2"/>
            <charset val="238"/>
          </rPr>
          <t>Futó és tartalékkocsik.</t>
        </r>
        <r>
          <rPr>
            <sz val="8"/>
            <color indexed="81"/>
            <rFont val="Tahoma"/>
            <family val="2"/>
            <charset val="23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7A58511-DC26-4599-86C6-2C8007828CC0}">
      <text>
        <r>
          <rPr>
            <sz val="8"/>
            <color indexed="81"/>
            <rFont val="Arial"/>
            <family val="2"/>
            <charset val="238"/>
          </rPr>
          <t>Az óvodákat és az iskolákat ellátó orvosok vizsgálatai alapján. Forrás: Állami Népegészségügyi és Tisztiorvosi Szolgálat megyei intézetei.</t>
        </r>
      </text>
    </comment>
    <comment ref="B2" authorId="0" shapeId="0" xr:uid="{8D8DA337-CFBD-4242-9AD2-5BF8C76BCB6D}">
      <text>
        <r>
          <rPr>
            <sz val="8"/>
            <color indexed="81"/>
            <rFont val="Arial"/>
            <family val="2"/>
            <charset val="238"/>
          </rPr>
          <t xml:space="preserve">Betegségek Nemzetközi Osztályozása. </t>
        </r>
        <r>
          <rPr>
            <sz val="8"/>
            <color indexed="81"/>
            <rFont val="Tahoma"/>
            <family val="2"/>
            <charset val="238"/>
          </rPr>
          <t xml:space="preserve">
</t>
        </r>
      </text>
    </comment>
    <comment ref="D3" authorId="0" shapeId="0" xr:uid="{33852D3E-7175-4109-A8C3-250988911E45}">
      <text>
        <r>
          <rPr>
            <sz val="8"/>
            <color indexed="81"/>
            <rFont val="Arial"/>
            <family val="2"/>
            <charset val="238"/>
          </rPr>
          <t>Az oktatási intézmények harmadik osztályos tanulói.</t>
        </r>
      </text>
    </comment>
    <comment ref="E3" authorId="0" shapeId="0" xr:uid="{9BD4C58A-4EE3-45AE-8C21-BD629BF66BA1}">
      <text>
        <r>
          <rPr>
            <sz val="8"/>
            <color indexed="81"/>
            <rFont val="Arial"/>
            <family val="2"/>
            <charset val="238"/>
          </rPr>
          <t>Az oktatási intézmények ötödik osztályos tanulói.</t>
        </r>
      </text>
    </comment>
    <comment ref="F3" authorId="0" shapeId="0" xr:uid="{E89EBAD8-BA8D-4134-924B-62543ABAB2D4}">
      <text>
        <r>
          <rPr>
            <sz val="8"/>
            <color indexed="81"/>
            <rFont val="Arial"/>
            <family val="2"/>
            <charset val="238"/>
          </rPr>
          <t>Az oktatási intézmények kilencedik osztályos tanulói.</t>
        </r>
      </text>
    </comment>
    <comment ref="G3" authorId="0" shapeId="0" xr:uid="{E2BC51B3-BA6E-48BC-90D0-E8754A9A95A2}">
      <text>
        <r>
          <rPr>
            <sz val="8"/>
            <color indexed="81"/>
            <rFont val="Arial"/>
            <family val="2"/>
            <charset val="238"/>
          </rPr>
          <t>Az oktatási intézmények tizenegyedik osztályos tanulói.</t>
        </r>
      </text>
    </comment>
  </commentList>
</comments>
</file>

<file path=xl/sharedStrings.xml><?xml version="1.0" encoding="utf-8"?>
<sst xmlns="http://schemas.openxmlformats.org/spreadsheetml/2006/main" count="1017" uniqueCount="616">
  <si>
    <t>Asszisztens</t>
  </si>
  <si>
    <t>Gyógytornász</t>
  </si>
  <si>
    <t>Szülésznő</t>
  </si>
  <si>
    <t>Védőnő</t>
  </si>
  <si>
    <t>Ápoló</t>
  </si>
  <si>
    <t>Ebből:</t>
  </si>
  <si>
    <t>Összesen</t>
  </si>
  <si>
    <t>Egészségügyi szakdolgozók</t>
  </si>
  <si>
    <t>Ebből: fogorvos</t>
  </si>
  <si>
    <t>a többi városban és a községekben</t>
  </si>
  <si>
    <t>Budapesten</t>
  </si>
  <si>
    <t>Tízezer lakosra jutó dolgozó orvos</t>
  </si>
  <si>
    <t>Dolgozó orvosok</t>
  </si>
  <si>
    <t>Megnevezés</t>
  </si>
  <si>
    <t>3.4.1. Orvosok és egészségügyi szakdolgozók</t>
  </si>
  <si>
    <t>Körzeti ápolónők száma</t>
  </si>
  <si>
    <t>a községekben</t>
  </si>
  <si>
    <t>a többi városban</t>
  </si>
  <si>
    <t>Ebből: Budapesten</t>
  </si>
  <si>
    <t>Egy háziorvosra és házi gyermekorvosra jutó lakos</t>
  </si>
  <si>
    <t>Egy házi gyermekorvosra jutó bejelentkezett gyermek</t>
  </si>
  <si>
    <t>Bejelentett gyermekek száma, ezer</t>
  </si>
  <si>
    <t>Házi gyermekorvosok száma</t>
  </si>
  <si>
    <t>Egy háziorvosra jutó bejelentkezett lakos</t>
  </si>
  <si>
    <t>Ebből: 0–18 éves</t>
  </si>
  <si>
    <t>Bejelentett lakosok száma, ezer</t>
  </si>
  <si>
    <t>Ebből:  Budapesten</t>
  </si>
  <si>
    <t>Egy háziorvosra jutó 60 éves és idősebb lakos</t>
  </si>
  <si>
    <t>Háziorvosok száma</t>
  </si>
  <si>
    <t>Ellátási mutatók</t>
  </si>
  <si>
    <t>3.4.2. Háziorvosi és házi gyermekorvosi ellátottság</t>
  </si>
  <si>
    <t>Szaktanácsadáson megjelentek száma</t>
  </si>
  <si>
    <t>beteglátogatások száma</t>
  </si>
  <si>
    <t>rendelésen megjelentek száma</t>
  </si>
  <si>
    <t>Betegforgalom</t>
  </si>
  <si>
    <t>Házi gyermekorvosi betegforgalom</t>
  </si>
  <si>
    <t>kórházba utalások száma</t>
  </si>
  <si>
    <t>szakrendelésre irányítások száma</t>
  </si>
  <si>
    <t>beteglátogatások  száma</t>
  </si>
  <si>
    <t>Háziorvosi betegforgalom</t>
  </si>
  <si>
    <t>Betegforgalmi  mutatók</t>
  </si>
  <si>
    <t>3.4.3. Háziorvosok és házi gyermekorvosok betegforgalma [ezer]</t>
  </si>
  <si>
    <t>Halálozási arányszám, %</t>
  </si>
  <si>
    <t>Ágykihasználás, %</t>
  </si>
  <si>
    <t>elme- és ideggyógyászat</t>
  </si>
  <si>
    <t>fertőzőosztály</t>
  </si>
  <si>
    <t>fül-, orr- és gégegyógyászat</t>
  </si>
  <si>
    <t>csecsemő- és gyermekgyógyászat</t>
  </si>
  <si>
    <t>szülészet és nőgyógyászat</t>
  </si>
  <si>
    <t>sebészet, baleseti sebészet</t>
  </si>
  <si>
    <t>belgyógyászat</t>
  </si>
  <si>
    <t>Ebből</t>
  </si>
  <si>
    <t>Az ápolás átlagos tartama, nap</t>
  </si>
  <si>
    <t>Ápolási napok, millió nap</t>
  </si>
  <si>
    <t>Egynapos betegellátási esetek száma</t>
  </si>
  <si>
    <t>Elbocsátott betegek, millió fő</t>
  </si>
  <si>
    <t>Tízezer lakosra jutó működő kórházi ágy</t>
  </si>
  <si>
    <t>Ápolók és egyéb egészségügyi szakdolgozók</t>
  </si>
  <si>
    <t>Orvosok</t>
  </si>
  <si>
    <t>tüdőgyógyászaton</t>
  </si>
  <si>
    <t>elme- és ideggyógyászaton</t>
  </si>
  <si>
    <t>csecsemő- és gyermekgyógyászaton</t>
  </si>
  <si>
    <t>szülészeten és nőgyógyászaton</t>
  </si>
  <si>
    <t>sebészeten, baleseti sebészeten</t>
  </si>
  <si>
    <t>belgyógyászaton</t>
  </si>
  <si>
    <t>Működő kórházi ágyak</t>
  </si>
  <si>
    <t>Engedélyezett kórházi ágyak összesen</t>
  </si>
  <si>
    <t>Krónikus betegellátó osztályok ágyai</t>
  </si>
  <si>
    <t>Aktív betegellátó osztályok ágyai</t>
  </si>
  <si>
    <t>Kórházak</t>
  </si>
  <si>
    <t>3.4.4. Kórházak</t>
  </si>
  <si>
    <t>–</t>
  </si>
  <si>
    <t>Egyéb</t>
  </si>
  <si>
    <t>Dietetika</t>
  </si>
  <si>
    <t>Pedagógiai végzettséggel ellátható egészségügyi szakmák</t>
  </si>
  <si>
    <t>Pszichológia</t>
  </si>
  <si>
    <t>Klinikai farmakológia és intézeti gyógyszerellátás</t>
  </si>
  <si>
    <t>Orvosi genetika (humángenetika)</t>
  </si>
  <si>
    <t>Nukleáris medicina (izotópdiagnosztika és terápia)</t>
  </si>
  <si>
    <t>Transzfuziológia és szövetbanki tevékenység</t>
  </si>
  <si>
    <t>Fizioterápia</t>
  </si>
  <si>
    <t>Speciális diagnosztika</t>
  </si>
  <si>
    <t>Patológia és kórszövettan</t>
  </si>
  <si>
    <t>Ultrahang-diagnosztika és -terápia</t>
  </si>
  <si>
    <t>Tomográfia</t>
  </si>
  <si>
    <t>Röntgendiagnosztika és -terápia</t>
  </si>
  <si>
    <t>Laboratóriumi diagnosztika</t>
  </si>
  <si>
    <t>Sürgősségi betegellátás, oxyológia</t>
  </si>
  <si>
    <t>Kardiológia</t>
  </si>
  <si>
    <t>Foglalkozás-egészségügyi ellátás</t>
  </si>
  <si>
    <t>Orvosi rehabilitáció</t>
  </si>
  <si>
    <t>Tüdőgyógyászat (pulmonológia)</t>
  </si>
  <si>
    <t>Pszichiátria</t>
  </si>
  <si>
    <t>Infektológia</t>
  </si>
  <si>
    <t>Aneszteziológiai és intenzív betegellátás</t>
  </si>
  <si>
    <t>Reumatológia</t>
  </si>
  <si>
    <t>Fogászati ellátás</t>
  </si>
  <si>
    <t>Onkológia</t>
  </si>
  <si>
    <t>Urológia</t>
  </si>
  <si>
    <t>Ortopédia</t>
  </si>
  <si>
    <t>Neurológia</t>
  </si>
  <si>
    <t>Bőrgyógyászat és nemibeteg-ellátás</t>
  </si>
  <si>
    <t>Szemészet</t>
  </si>
  <si>
    <t>Fül-orr-gégegyógyászat</t>
  </si>
  <si>
    <t>Csecsemő- és gyermekgyógyászat</t>
  </si>
  <si>
    <t>Szülészet-nőgyógyászat</t>
  </si>
  <si>
    <t>Traumatológia</t>
  </si>
  <si>
    <t>Sebészet</t>
  </si>
  <si>
    <t>Belgyógyászat</t>
  </si>
  <si>
    <t>Éves teljesített nem szakorvosi munkaóra</t>
  </si>
  <si>
    <t>Éves teljesített szakorvosi munkaóra</t>
  </si>
  <si>
    <t>Beavatkozások</t>
  </si>
  <si>
    <t>Megjelenési esetek</t>
  </si>
  <si>
    <t>Szakma</t>
  </si>
  <si>
    <t>3.4.5. A járóbeteg szakellátás főbb adatai szakmák szerint, 2009</t>
  </si>
  <si>
    <t>Nyilvántartásban lévő gondozottak, ezer</t>
  </si>
  <si>
    <t>elsősegélynyújtás, ezer</t>
  </si>
  <si>
    <t>alkalmassági és szűrővizsgálat, ezer</t>
  </si>
  <si>
    <t>Összes rendelőn belüli forgalom, ezer</t>
  </si>
  <si>
    <t>Ebből: kizárólag foglalkozás-egészségügyi tevékenységet végző orvosok száma</t>
  </si>
  <si>
    <t>Foglalkozás-egészségügyi orvosok száma</t>
  </si>
  <si>
    <t>Az alapszolgálatok által ellátott gazdálkodó egységek száma</t>
  </si>
  <si>
    <t>3.4.6. Foglalkozás-egészségügyi alapszolgálatok</t>
  </si>
  <si>
    <t>Intézeti gyógyszertárak</t>
  </si>
  <si>
    <t>gyógyszerészek, fő</t>
  </si>
  <si>
    <t>kézigyógyszertárak</t>
  </si>
  <si>
    <t>Közforgalmú gyógyszertárakhoz tartozó fiókgyógyszertárak</t>
  </si>
  <si>
    <t>Kórházi vényforgalmú gyógyszertárak</t>
  </si>
  <si>
    <t>Közforgalmú gyógyszertárak száma</t>
  </si>
  <si>
    <t>3.4.7. Gyógyszertárak</t>
  </si>
  <si>
    <t>Gyógyszerek és gyógyászati segédeszközök fogyasztóiár-indexe, %</t>
  </si>
  <si>
    <t>Tb-támogatás aránya, %</t>
  </si>
  <si>
    <t>Költségvetési kifizetés aránya, %</t>
  </si>
  <si>
    <t>Lakossági térítés aránya a támogatott gyógyszerek esetében, %</t>
  </si>
  <si>
    <t>Támogatás összesen, millió Ft</t>
  </si>
  <si>
    <t>Bruttó forgalom (fogyasztói áron), millió Ft a támogatott gyógyszerek esetében</t>
  </si>
  <si>
    <t>3.4.8. A támogatott gyógyszerek  vényforgalmi adatai</t>
  </si>
  <si>
    <t>Ebből: teljesvéradás</t>
  </si>
  <si>
    <t>Vérvételek száma</t>
  </si>
  <si>
    <t>aránya, %</t>
  </si>
  <si>
    <t>száma</t>
  </si>
  <si>
    <t>Ebből kiszűrt donor:</t>
  </si>
  <si>
    <t>Donorvizsgálatok száma</t>
  </si>
  <si>
    <t>Állomások száma</t>
  </si>
  <si>
    <t>3.4.9. Vérellátás</t>
  </si>
  <si>
    <t>részeg sérült</t>
  </si>
  <si>
    <t>öngyilkosság és kísérlete</t>
  </si>
  <si>
    <t>halállal végződő eset</t>
  </si>
  <si>
    <t>funkcionális rosszullét</t>
  </si>
  <si>
    <t>elme- és idegbetegség</t>
  </si>
  <si>
    <t>belgyógyászati megbetegedés</t>
  </si>
  <si>
    <t>mérgezés</t>
  </si>
  <si>
    <t>Mentési esetek száma, ezer</t>
  </si>
  <si>
    <t>mozgóőrség</t>
  </si>
  <si>
    <t>őrzött szállítás</t>
  </si>
  <si>
    <t>mentőszállítás</t>
  </si>
  <si>
    <t>szülés</t>
  </si>
  <si>
    <t>mentés</t>
  </si>
  <si>
    <t>Mentőfeladatok száma, ezer</t>
  </si>
  <si>
    <t>Elsősegélynyújtás, ezer</t>
  </si>
  <si>
    <t>mentőápoló</t>
  </si>
  <si>
    <t>mentőtiszt</t>
  </si>
  <si>
    <t>mentőorvos</t>
  </si>
  <si>
    <t>Mentőállomásokon foglalkoztatottak száma</t>
  </si>
  <si>
    <t>Mentőlégijárművek száma</t>
  </si>
  <si>
    <t>Ebből rohamkocsi</t>
  </si>
  <si>
    <t>Mentőgépkocsik száma</t>
  </si>
  <si>
    <t>Mentőállomások száma</t>
  </si>
  <si>
    <t>3.4.10. Országos Mentőszolgálat</t>
  </si>
  <si>
    <t>Epilepszia</t>
  </si>
  <si>
    <t>G 40</t>
  </si>
  <si>
    <t>Vérszegénység (Anaemia)</t>
  </si>
  <si>
    <t>D 50–D 64</t>
  </si>
  <si>
    <t>Magas vérnyomás (Hypertonia)</t>
  </si>
  <si>
    <t>I 10; I 15</t>
  </si>
  <si>
    <t>Magatartási és emocionális zavarok</t>
  </si>
  <si>
    <t>F 90–94</t>
  </si>
  <si>
    <t>Allergiás rhinitis</t>
  </si>
  <si>
    <t>J 30.1–30.4</t>
  </si>
  <si>
    <t>Asztma</t>
  </si>
  <si>
    <t>J 45</t>
  </si>
  <si>
    <t>Kóros elhízás (Obesitas)</t>
  </si>
  <si>
    <t>E 66</t>
  </si>
  <si>
    <t>Süketség és hallásvesztés</t>
  </si>
  <si>
    <t>H90; H91</t>
  </si>
  <si>
    <t>Kancsalság</t>
  </si>
  <si>
    <t>H 49.50</t>
  </si>
  <si>
    <t>Fénytörési hibák (kancsalság nélkül)</t>
  </si>
  <si>
    <t>H 52</t>
  </si>
  <si>
    <t>Lúdtalp</t>
  </si>
  <si>
    <t>M 21.4</t>
  </si>
  <si>
    <t>Tartási rendellenességek</t>
  </si>
  <si>
    <t>R 29.3</t>
  </si>
  <si>
    <t>Lányok</t>
  </si>
  <si>
    <t>Fiúk</t>
  </si>
  <si>
    <t>éves korban</t>
  </si>
  <si>
    <t>Iskolások</t>
  </si>
  <si>
    <t>Óvodások 5 éves korban</t>
  </si>
  <si>
    <t>A betegségek megnevezése (X. BNO szerint)</t>
  </si>
  <si>
    <t>Tételszám</t>
  </si>
  <si>
    <t>3.4.11. Főbb betegségek, elváltozások az óvodásoknál és az iskolásoknál, 2008/2009 [ezer megvizsgált gyermekre számítva]</t>
  </si>
  <si>
    <t>Anonim</t>
  </si>
  <si>
    <t>Nő</t>
  </si>
  <si>
    <t>Férfi</t>
  </si>
  <si>
    <t>Év</t>
  </si>
  <si>
    <t>3.4.12. Az újonnan nyilvántartásba vett HIV-fertőzött személyek száma</t>
  </si>
  <si>
    <t>összesen</t>
  </si>
  <si>
    <t>nő</t>
  </si>
  <si>
    <t>férfi</t>
  </si>
  <si>
    <t>Meghaltak száma</t>
  </si>
  <si>
    <t>Megbetegedések száma</t>
  </si>
  <si>
    <t>3.4.13. Szerzett immunhiányos szindróma (AIDS)</t>
  </si>
  <si>
    <t>AIDS</t>
  </si>
  <si>
    <t>Tetanusz</t>
  </si>
  <si>
    <t>Lyme-kór</t>
  </si>
  <si>
    <t>Fertőző agyvelőgyulladás</t>
  </si>
  <si>
    <t>Savós agyhártyagyulladás</t>
  </si>
  <si>
    <t>Egyéb gennyes agyhártyagyulladás</t>
  </si>
  <si>
    <t>Járványos agyhártyagyulladás</t>
  </si>
  <si>
    <t>Gennyes agyhártyagyulladás</t>
  </si>
  <si>
    <t>Bárányhimlő</t>
  </si>
  <si>
    <t>Járványos fültőmirigy-gyulladás</t>
  </si>
  <si>
    <t>Rózsahimlő (Rubeola)</t>
  </si>
  <si>
    <t>Vörheny</t>
  </si>
  <si>
    <t>Fertőző májgyulladás</t>
  </si>
  <si>
    <t>Fertőző hasmenés (Enteritis infectiosa)</t>
  </si>
  <si>
    <t>Campylobacteriosis</t>
  </si>
  <si>
    <t>Dizentéria</t>
  </si>
  <si>
    <t>Szalmonellózis</t>
  </si>
  <si>
    <t>Betegség</t>
  </si>
  <si>
    <t>3.4.14. Bejelentett fertőző megbetegedések</t>
  </si>
  <si>
    <t>éves</t>
  </si>
  <si>
    <t>60 éves és idősebb</t>
  </si>
  <si>
    <t>40–59</t>
  </si>
  <si>
    <t>15–39</t>
  </si>
  <si>
    <t>7–14</t>
  </si>
  <si>
    <t>3–6</t>
  </si>
  <si>
    <t>1–2</t>
  </si>
  <si>
    <t>1 éven aluli</t>
  </si>
  <si>
    <t>3.4.15. Egyes fertőző betegségek gyakorisága, 2009 [százezer azonos korú lakosra ]</t>
  </si>
  <si>
    <t>Százezer lakosra jutó megbetegedés</t>
  </si>
  <si>
    <t>Meghaltak</t>
  </si>
  <si>
    <t>Megbetegedések</t>
  </si>
  <si>
    <t>Esetek</t>
  </si>
  <si>
    <t>3.4.16. Bejelentett ételmérgezések</t>
  </si>
  <si>
    <t>Lyssa-(veszettség) fertőzésre gyanús sérülés miatt</t>
  </si>
  <si>
    <t>Mumpsz ellen</t>
  </si>
  <si>
    <t>Rubeola ellen</t>
  </si>
  <si>
    <t>Fertőző májgyulladás megelőzésére gamma-globulin oltás</t>
  </si>
  <si>
    <t>Hastífusz</t>
  </si>
  <si>
    <t>Megbetegedési veszély esetén kötelező oltások</t>
  </si>
  <si>
    <t>..</t>
  </si>
  <si>
    <t>Hepatitis A-B</t>
  </si>
  <si>
    <t>Hepatitis B</t>
  </si>
  <si>
    <t>Hepatitis A</t>
  </si>
  <si>
    <t>Gamma-globulin hepatitis infectio</t>
  </si>
  <si>
    <t>Orális poliovírus vakcina</t>
  </si>
  <si>
    <t>Kanyaró-mumpsz-rózsahimlő</t>
  </si>
  <si>
    <t>Diftéria</t>
  </si>
  <si>
    <t>Kolera</t>
  </si>
  <si>
    <t>Meningococcus meningitis (A, C, W,</t>
  </si>
  <si>
    <t>Sárgaláz</t>
  </si>
  <si>
    <t>Nemzetközi utazással kapcsolatos oltások</t>
  </si>
  <si>
    <t>Hepatitisz B II.</t>
  </si>
  <si>
    <t>Hepatitisz B I.</t>
  </si>
  <si>
    <t>Morbilli+Mumpsz+Rubeola (MMR) újraoltás</t>
  </si>
  <si>
    <t>Diftéria-tetanusz</t>
  </si>
  <si>
    <t>DaPT + IPV (6 év)</t>
  </si>
  <si>
    <t>DaPT + IPV (3 év)</t>
  </si>
  <si>
    <t>DaPT + Hib+ IPV (18 hó)</t>
  </si>
  <si>
    <t>DI-PER-TE III + OPV</t>
  </si>
  <si>
    <t>DI-PER-TE II + OPV</t>
  </si>
  <si>
    <t>Morbilli+Mumpsz+Rubeola (MMR)</t>
  </si>
  <si>
    <t>Morbilli+Mumpsz+Rubeola+OPV+Hib II</t>
  </si>
  <si>
    <t>DaPT + Hib+ IPV (4 hó)</t>
  </si>
  <si>
    <t>DI-PER-TE I/c + OPV  + Hib I/c</t>
  </si>
  <si>
    <t>DaPT + Hib+ IPV (3 hó)</t>
  </si>
  <si>
    <t>DI-PER-TE I/b + OPV  + Hib I/b</t>
  </si>
  <si>
    <t>DI-PER-TE I/c + OPV</t>
  </si>
  <si>
    <t>DI-PER-TE I/b + OPV</t>
  </si>
  <si>
    <t>DaPT + Hib+ IPV (2 hó)</t>
  </si>
  <si>
    <t>DI-PER-TE I/a</t>
  </si>
  <si>
    <t>Hib I/a</t>
  </si>
  <si>
    <t>BCG</t>
  </si>
  <si>
    <t>Védőoltásban részesítettek száma</t>
  </si>
  <si>
    <t>Oltás megnevezése</t>
  </si>
  <si>
    <t>3.4.17. A védőoltásban részesültek száma</t>
  </si>
  <si>
    <t>Nyilvántartott aktív tbc-s betegek</t>
  </si>
  <si>
    <t>szénanátha</t>
  </si>
  <si>
    <t>hörgőrák (primer)</t>
  </si>
  <si>
    <t>tüdőasztma</t>
  </si>
  <si>
    <t>krónikus hörghurut</t>
  </si>
  <si>
    <t>Nyilvántartott nem tbc-s tüdőbetegek</t>
  </si>
  <si>
    <t>tbc-halálozás</t>
  </si>
  <si>
    <t>új tbc-s beteg</t>
  </si>
  <si>
    <t>Tízezer lakosra jutó</t>
  </si>
  <si>
    <t>Új tbc-s betegek</t>
  </si>
  <si>
    <t>nyilvántartott tbc-s betegek vizsgálata, ezer</t>
  </si>
  <si>
    <t>Betegforgalom, ezer fő</t>
  </si>
  <si>
    <t>Intézetek száma</t>
  </si>
  <si>
    <t>Tüdőgondozó intézetek</t>
  </si>
  <si>
    <t>tüdőtumoros</t>
  </si>
  <si>
    <t>tüdő tbc-s</t>
  </si>
  <si>
    <t>Száz új beteg közül szűréssel felkutatott</t>
  </si>
  <si>
    <t>továbbvizsgálatra kiemelt, ezer</t>
  </si>
  <si>
    <t>Tüdőszűrések száma, ezer</t>
  </si>
  <si>
    <t>Tüdőszűrő állomások</t>
  </si>
  <si>
    <t>3.4.18. A tbc-s és a tüdőbetegek gondozása</t>
  </si>
  <si>
    <t>Új gonorrhoeás beteg</t>
  </si>
  <si>
    <t>Új szifiliszes beteg</t>
  </si>
  <si>
    <t>Nyilvántartott szifiliszes beteg</t>
  </si>
  <si>
    <t>szifilisz szerológiai szűrés, ezer</t>
  </si>
  <si>
    <t>Gondozóintézetek száma</t>
  </si>
  <si>
    <t>3.4.19. A bőr- és nemi betegek gondozása</t>
  </si>
  <si>
    <t>Tízezer lakosra jutó új elme- és idegbeteg</t>
  </si>
  <si>
    <t>Tízezer lakosra jutó nyilvántartott elme- és idegbeteg</t>
  </si>
  <si>
    <t>Gondozásba vett új betegek</t>
  </si>
  <si>
    <t>65–</t>
  </si>
  <si>
    <t>55–64</t>
  </si>
  <si>
    <t>20–54</t>
  </si>
  <si>
    <t>0–19</t>
  </si>
  <si>
    <t>Nyilvántartott gondozottak korcsoport szerint, éves</t>
  </si>
  <si>
    <t>Nyilvántartott gondozottak</t>
  </si>
  <si>
    <t>gondozott</t>
  </si>
  <si>
    <t>3.4.20. A pszichiátrai intézetekben gondozottak</t>
  </si>
  <si>
    <t>lány</t>
  </si>
  <si>
    <t>fiú</t>
  </si>
  <si>
    <t>15–19</t>
  </si>
  <si>
    <t>10–14</t>
  </si>
  <si>
    <t>5–  9</t>
  </si>
  <si>
    <t>0–  4</t>
  </si>
  <si>
    <t>3.4.21. A gyermek- és ifjúsági pszichiátriai intézetekben gondozottak</t>
  </si>
  <si>
    <t>Egyéb kábítószer</t>
  </si>
  <si>
    <t>Szerves oldószerek</t>
  </si>
  <si>
    <t>Politoxikománia</t>
  </si>
  <si>
    <t>Nyugtató típusú</t>
  </si>
  <si>
    <t>Amfetamin típusú</t>
  </si>
  <si>
    <t>Hallucinogének</t>
  </si>
  <si>
    <t>Kannabisz típusú</t>
  </si>
  <si>
    <t>Kokain típusú</t>
  </si>
  <si>
    <t>Opiát típusú</t>
  </si>
  <si>
    <t>Az év folyamán megjelentek megoszlása a fogyasztott főbb kábítószerfajták szerint, %</t>
  </si>
  <si>
    <t>Az év folyamán megjelent betegek száma</t>
  </si>
  <si>
    <t>Az év folyamán első alkalommal megjelent új beteg</t>
  </si>
  <si>
    <t>3.4.22. Regisztrált kábítószer-fogyasztók</t>
  </si>
  <si>
    <t>Alkoholos májbetegség miatt meghaltak</t>
  </si>
  <si>
    <t>Tízezer lakosra jutó nyilvántartott alkoholista</t>
  </si>
  <si>
    <t>ismeretlen</t>
  </si>
  <si>
    <t>65–     éves</t>
  </si>
  <si>
    <t>55–64 éves</t>
  </si>
  <si>
    <t>35–54 éves</t>
  </si>
  <si>
    <t>20–34 éves</t>
  </si>
  <si>
    <t>20  év alatt</t>
  </si>
  <si>
    <t>Addiktológiai (alkoholbeteg-) gondozókban nyilvántartott alkoholisták</t>
  </si>
  <si>
    <t>Nyilvántartott alkoholisták száma</t>
  </si>
  <si>
    <t>Az alkoholisták becsült száma, ezer</t>
  </si>
  <si>
    <t>3.4.23. Alkoholisták</t>
  </si>
  <si>
    <t>III. csoport</t>
  </si>
  <si>
    <t>II. csoport</t>
  </si>
  <si>
    <t>I. csoport</t>
  </si>
  <si>
    <t>3.4.24. A véleményezett új rokkantak száma a rokkantság mértéke szerint</t>
  </si>
  <si>
    <t>Ebből Budapesten</t>
  </si>
  <si>
    <t>személy</t>
  </si>
  <si>
    <t>balesetek</t>
  </si>
  <si>
    <t>Összes</t>
  </si>
  <si>
    <t>Könnyen megsérült</t>
  </si>
  <si>
    <t>Súlyosan megsérült</t>
  </si>
  <si>
    <t>Meghalt</t>
  </si>
  <si>
    <t>Könnyű sérüléses</t>
  </si>
  <si>
    <t>Súlyos sérüléses</t>
  </si>
  <si>
    <t>Halálos balesetek</t>
  </si>
  <si>
    <t>3.4.25.  Személysérüléses közúti közlekedési balesetek</t>
  </si>
  <si>
    <t>gyalogos, utas</t>
  </si>
  <si>
    <t>kerékpáros, segédmotoros-kerékpáros</t>
  </si>
  <si>
    <t>motorkerékpár-vezető</t>
  </si>
  <si>
    <t>személy- gépkocsi-vezető</t>
  </si>
  <si>
    <t>Ittasan okozott baleset az összes baleset százalékában</t>
  </si>
  <si>
    <t>Ebből az ittas okozó</t>
  </si>
  <si>
    <t>3.4.26. Ittasan okozott személysérüléses közúti közlekedési balesetek</t>
  </si>
  <si>
    <t>Utas</t>
  </si>
  <si>
    <t>Gyalogos</t>
  </si>
  <si>
    <t>Egyéb jármű</t>
  </si>
  <si>
    <t>Segédmotoros kerékpár</t>
  </si>
  <si>
    <t>Kerékpár</t>
  </si>
  <si>
    <t>Villamos, trolibusz</t>
  </si>
  <si>
    <t>Autóbusz</t>
  </si>
  <si>
    <t>Tehergépkocsi</t>
  </si>
  <si>
    <t>Motorkerékpár</t>
  </si>
  <si>
    <t>Személygépkocsi</t>
  </si>
  <si>
    <t>ebből: Budapesten</t>
  </si>
  <si>
    <t>Százalékos megoszlás</t>
  </si>
  <si>
    <t>Baleset</t>
  </si>
  <si>
    <t>A baleset okozója</t>
  </si>
  <si>
    <t>3.4.27. Személysérüléses közúti közlekedési balesetek a baleset okozója szerint, 2009</t>
  </si>
  <si>
    <t>60 éven felüli és ismeretlen</t>
  </si>
  <si>
    <t>46–60</t>
  </si>
  <si>
    <t>36–45</t>
  </si>
  <si>
    <t>25–35</t>
  </si>
  <si>
    <t>18–24</t>
  </si>
  <si>
    <t>15–17</t>
  </si>
  <si>
    <t xml:space="preserve">  6–14</t>
  </si>
  <si>
    <t xml:space="preserve">  6 éven aluli</t>
  </si>
  <si>
    <t>összes</t>
  </si>
  <si>
    <t>gyalogos</t>
  </si>
  <si>
    <t>utas</t>
  </si>
  <si>
    <t>járművezető</t>
  </si>
  <si>
    <t>Meghalt, megsérült</t>
  </si>
  <si>
    <t>Korcsoport</t>
  </si>
  <si>
    <t>3.4.28. A személysérüléses közúti közlekedési balesetek áldozatai életkor szerint, 2009</t>
  </si>
  <si>
    <t>megsérült személy</t>
  </si>
  <si>
    <t>meghalt személy</t>
  </si>
  <si>
    <t>A baleset során</t>
  </si>
  <si>
    <t>Ebből személysérüléssel járó</t>
  </si>
  <si>
    <t>Összes vasúti baleset</t>
  </si>
  <si>
    <t>Személyek elütése</t>
  </si>
  <si>
    <t>Ütközés közúti járművel</t>
  </si>
  <si>
    <t>Kisiklás</t>
  </si>
  <si>
    <t>Ütközés vonattal</t>
  </si>
  <si>
    <t>A balesetek természete, áldozatai</t>
  </si>
  <si>
    <t>3.4.29. Vasúti közlekedési balesetek</t>
  </si>
  <si>
    <t>Egyéb balesetek</t>
  </si>
  <si>
    <t>Lőfegyver, robbanás</t>
  </si>
  <si>
    <t>Áramütés</t>
  </si>
  <si>
    <t>Maró, izzó anyagok, gőz</t>
  </si>
  <si>
    <t>Vágó, szúró eszközök, kézi szerszám</t>
  </si>
  <si>
    <t>Tárgyak esése, beszorulás, összenyomás, gépek</t>
  </si>
  <si>
    <t>Fulladás víztől, ételtől, egyébtől</t>
  </si>
  <si>
    <t>Tűz és láng okozta égés, fulladás</t>
  </si>
  <si>
    <t>Esés, csúszás, botlás</t>
  </si>
  <si>
    <t>Mérgezések</t>
  </si>
  <si>
    <t>Okozó körülmény</t>
  </si>
  <si>
    <t>3.4.30. Halálos otthoni balesetek</t>
  </si>
  <si>
    <t>egyéb helyen</t>
  </si>
  <si>
    <t>lakóházban, személyi ingatlanban</t>
  </si>
  <si>
    <t>mezőgazdaságban</t>
  </si>
  <si>
    <t>iparban, építőiparban</t>
  </si>
  <si>
    <t>A tűzesetek száma összesen</t>
  </si>
  <si>
    <t>A tűzesetek helye</t>
  </si>
  <si>
    <t>3.4.31. A tűzesetek száma a tűz helye szerint</t>
  </si>
  <si>
    <t>A keringési rendszer veleszületett rendellenességei (Q20–Q28)</t>
  </si>
  <si>
    <t>Az idegrendszer veleszületett rendellenességei (Q00–Q07)</t>
  </si>
  <si>
    <t>Deformáló hátgerinc-elváltozások (M40–M43)</t>
  </si>
  <si>
    <t>Asztma (J45)</t>
  </si>
  <si>
    <t>Epilepsia (G40)</t>
  </si>
  <si>
    <t>Magasvérnyomás-betegségek (I10–I15)</t>
  </si>
  <si>
    <t>Cukorbetegség (E10–E14)</t>
  </si>
  <si>
    <t>Ebből: vashiányos vérszegénység (D50)</t>
  </si>
  <si>
    <t>A vér és a vérképző szervek betegségei és az immunrendszert érintő bizonyos rendellenességek (D50–D89)</t>
  </si>
  <si>
    <t>Tízezer lakosra jutó megbetegedés, lányok</t>
  </si>
  <si>
    <t>Tízezer lakosra jutó megbetegedés, fiúk</t>
  </si>
  <si>
    <t>Együtt</t>
  </si>
  <si>
    <t>15–18</t>
  </si>
  <si>
    <t>5–14</t>
  </si>
  <si>
    <t>1–4</t>
  </si>
  <si>
    <t>0–11 hónapos</t>
  </si>
  <si>
    <r>
      <t>A betegségek megnevezése (BNO X. revízió alapján</t>
    </r>
    <r>
      <rPr>
        <sz val="8"/>
        <rFont val="Arial"/>
        <family val="2"/>
        <charset val="238"/>
      </rPr>
      <t>)</t>
    </r>
  </si>
  <si>
    <t>3.4.32. A háziorvosi és házi gyermekorvosi szolgálathoz bejelentkezett 0–18 évesek fontosabb betegségei, 2009</t>
  </si>
  <si>
    <t>A csontsűrűség és csontszerkezet rendellenességei (M80–M85)</t>
  </si>
  <si>
    <t>Gerincbántalmak (M40–M49)</t>
  </si>
  <si>
    <t>A máj betegségei (K70–K77)</t>
  </si>
  <si>
    <t>Gyomor-, nyombél- és gastrojejunális fekély (K25–K28)</t>
  </si>
  <si>
    <t>Idült alsó légúti betegségek közül (J40–J44)</t>
  </si>
  <si>
    <t>Cerebrovascularis betegségek (I60–I69)</t>
  </si>
  <si>
    <t>Ischaemiás szívbetegségek (I20–I25)</t>
  </si>
  <si>
    <t>Vezetéses típusú, idegi eredetű és egyéb hallásvesztés (H90, H91)</t>
  </si>
  <si>
    <t>Tízezer lakosra jutó megbetegedés, nők</t>
  </si>
  <si>
    <t>Tízezer lakosra jutó megbetegedés, férfiak</t>
  </si>
  <si>
    <t>75–</t>
  </si>
  <si>
    <t>65–74</t>
  </si>
  <si>
    <t>45–54</t>
  </si>
  <si>
    <t>35–44</t>
  </si>
  <si>
    <t>25–34</t>
  </si>
  <si>
    <t>19–24</t>
  </si>
  <si>
    <t xml:space="preserve">Összesen </t>
  </si>
  <si>
    <t>Korcsoport, év</t>
  </si>
  <si>
    <t xml:space="preserve">A betegségek megnevezése (a BNO X. revízió alapján) </t>
  </si>
  <si>
    <t>3.4.33. A háziorvosi szolgálathoz bejelentkezett 19 évesek és idősebbek fontosabb betegségei, 2009</t>
  </si>
  <si>
    <t>Sebészeti mátrix</t>
  </si>
  <si>
    <t>Belgyógyászati tipusú mátrix</t>
  </si>
  <si>
    <t>Mátrixrészleg</t>
  </si>
  <si>
    <t>Tartós ápolási osztály</t>
  </si>
  <si>
    <t>Rehabilitációs osztály</t>
  </si>
  <si>
    <t>Utókezelő osztály</t>
  </si>
  <si>
    <t>Tüdőgyógyászat</t>
  </si>
  <si>
    <t>Elmegyógyászat</t>
  </si>
  <si>
    <t>Felvételi osztály</t>
  </si>
  <si>
    <t>Fertőzőosztály</t>
  </si>
  <si>
    <t>Intenzívosztály</t>
  </si>
  <si>
    <t>Reumaosztály</t>
  </si>
  <si>
    <t>Fog- és szájsebészet</t>
  </si>
  <si>
    <t>Onkoradiológia</t>
  </si>
  <si>
    <t>Ideggyógyászat</t>
  </si>
  <si>
    <t>Bőr- és nemibeteg-gyógyászat</t>
  </si>
  <si>
    <t>Fül-, orr- és gégegyógyászat</t>
  </si>
  <si>
    <t>Szülészet és nőgyógyászat</t>
  </si>
  <si>
    <t>Sebészet és baleseti sebészet</t>
  </si>
  <si>
    <t>kórházak</t>
  </si>
  <si>
    <t>fővárosi</t>
  </si>
  <si>
    <t>vidéki</t>
  </si>
  <si>
    <t>országos intézetek</t>
  </si>
  <si>
    <t>klinikák</t>
  </si>
  <si>
    <t>Egyházi, alapítványi és egyéb</t>
  </si>
  <si>
    <t>HM-, IRM-</t>
  </si>
  <si>
    <t>MÁV-</t>
  </si>
  <si>
    <t>Önkormányzatok kórházai</t>
  </si>
  <si>
    <t>Egészségügyi kormányzati</t>
  </si>
  <si>
    <r>
      <t>Év,</t>
    </r>
    <r>
      <rPr>
        <vertAlign val="superscript"/>
        <sz val="8"/>
        <rFont val="Arial"/>
        <family val="2"/>
        <charset val="238"/>
      </rPr>
      <t xml:space="preserve"> </t>
    </r>
    <r>
      <rPr>
        <sz val="8"/>
        <rFont val="Arial"/>
        <family val="2"/>
        <charset val="238"/>
      </rPr>
      <t>osztályok</t>
    </r>
  </si>
  <si>
    <t>3.4.34. A kórházi ágyak száma osztályonként és felügyeleti szervek szerint</t>
  </si>
  <si>
    <t>ismételt</t>
  </si>
  <si>
    <t>elutasított</t>
  </si>
  <si>
    <t>járadékos</t>
  </si>
  <si>
    <t>rokkant</t>
  </si>
  <si>
    <t>Vizsgálatok 
száma</t>
  </si>
  <si>
    <t>3.4.35. A rehabilitációs és szociális szakértői bizottságok véleményező tevékenysége</t>
  </si>
  <si>
    <t>Egyéb ok</t>
  </si>
  <si>
    <t>Utas hibája</t>
  </si>
  <si>
    <t>Gyalogos hibája</t>
  </si>
  <si>
    <t>Pályahiba</t>
  </si>
  <si>
    <t>Járművek műszaki hibája</t>
  </si>
  <si>
    <t>Járművezetők hibája összesen</t>
  </si>
  <si>
    <t>A járművezetők egyéb hibája</t>
  </si>
  <si>
    <t>Világítási szabályok megszegése</t>
  </si>
  <si>
    <t>Megállási kötelezettség elmulasztása</t>
  </si>
  <si>
    <t>követési távolság be nem tartása</t>
  </si>
  <si>
    <t>az úttest bal oldalának szabálytalan igénybevétele</t>
  </si>
  <si>
    <t>balra kanyarodás</t>
  </si>
  <si>
    <t>Irányváltoztatás, kanyarodási szabályok meg nem tartása</t>
  </si>
  <si>
    <t>gyalogosoknak kijelölt átkelőhelyen</t>
  </si>
  <si>
    <t>közúti jelzőtáblák utasítása ellenére</t>
  </si>
  <si>
    <t>Elsőbbség meg nem adása</t>
  </si>
  <si>
    <t>Előzés szabályainak megsértése</t>
  </si>
  <si>
    <t>időjárási és látási viszonyokhoz</t>
  </si>
  <si>
    <t>forgalmi viszonyokhoz</t>
  </si>
  <si>
    <t>útviszonyokhoz</t>
  </si>
  <si>
    <t>Sebesség nem megfelelő megválasztása</t>
  </si>
  <si>
    <t>A balesetet előidéző ok szerint</t>
  </si>
  <si>
    <t>Egyéb baleset</t>
  </si>
  <si>
    <t>Gyalogosok elütése</t>
  </si>
  <si>
    <t>Utasok balesete</t>
  </si>
  <si>
    <t>Megcsúszás, farolás, felborulás, pálya elhagyása ütközés nélkül</t>
  </si>
  <si>
    <t>Szilárd tárgynak ütközés</t>
  </si>
  <si>
    <t>Álló járműnek ütközés</t>
  </si>
  <si>
    <t>Haladó járművek összeütközése</t>
  </si>
  <si>
    <t>A baleset természete szerint</t>
  </si>
  <si>
    <t>3.4.36. Személysérüléses közúti közlekedési balesetek a baleset természete és a balesetet előidéző ok szerint, 2009</t>
  </si>
  <si>
    <t>22,01–24 óra</t>
  </si>
  <si>
    <t>18,01–22 óra</t>
  </si>
  <si>
    <t>15,01–18 óra</t>
  </si>
  <si>
    <t>12,01–15 óra</t>
  </si>
  <si>
    <t>¤8,01–12 óra</t>
  </si>
  <si>
    <t>¤5,01–¤8 óra</t>
  </si>
  <si>
    <t>¤0,01–¤5 óra</t>
  </si>
  <si>
    <t>Vasárnap</t>
  </si>
  <si>
    <t>Szombat</t>
  </si>
  <si>
    <t>Péntek</t>
  </si>
  <si>
    <t>Csütörtök</t>
  </si>
  <si>
    <t>Szerda</t>
  </si>
  <si>
    <t>Kedd</t>
  </si>
  <si>
    <t>Hétfő</t>
  </si>
  <si>
    <t>Balesetek száma</t>
  </si>
  <si>
    <t>Nap, óra</t>
  </si>
  <si>
    <t>3.4.37. A személysérüléses közúti közlekedési balesetek száma a hét napjai és a nap órái szerint, 2009</t>
  </si>
  <si>
    <t>Ebből: meghalt</t>
  </si>
  <si>
    <t>Egyéb járművön</t>
  </si>
  <si>
    <t>Segédmotoroskerékpáron</t>
  </si>
  <si>
    <t>Kerékpáron</t>
  </si>
  <si>
    <t>Motorkerékpáron</t>
  </si>
  <si>
    <t>Autóbuszban</t>
  </si>
  <si>
    <t>Személygépkocsiban</t>
  </si>
  <si>
    <t>Gyalogosan</t>
  </si>
  <si>
    <t>eset</t>
  </si>
  <si>
    <t>3.4.38. A személysérüléses közúti közlekedési balesetek gyermekekáldozatai</t>
  </si>
  <si>
    <t>31–45</t>
  </si>
  <si>
    <t>23–30</t>
  </si>
  <si>
    <t>19–22</t>
  </si>
  <si>
    <t>19 éven aluli</t>
  </si>
  <si>
    <t>megoszlás, %</t>
  </si>
  <si>
    <t>3.4.39. A járművezetők hibájából okozott személysérüléses közúti közlekedési balesetek a járművezetők életkora szerint</t>
  </si>
  <si>
    <t>álló jármű vagy oszlop előtt áthaladás</t>
  </si>
  <si>
    <t>tiltott áthaladás</t>
  </si>
  <si>
    <t>vigyázatlan, hirtelen lelépés az úttestre</t>
  </si>
  <si>
    <t>Gyalogosok hibája</t>
  </si>
  <si>
    <t>elsőbbség meg nem adása</t>
  </si>
  <si>
    <t>sebesség nem megfelelő megválasztása</t>
  </si>
  <si>
    <t>Járművezető hibája</t>
  </si>
  <si>
    <t>A balesetet előidéző ok</t>
  </si>
  <si>
    <t>3.4.40. Gyalogosok sérülését okozó közúti közlekedési balesetek száma</t>
  </si>
  <si>
    <t>ukrán</t>
  </si>
  <si>
    <t>török</t>
  </si>
  <si>
    <t>szlovén</t>
  </si>
  <si>
    <t>szlovák</t>
  </si>
  <si>
    <t>szerb</t>
  </si>
  <si>
    <t>svájci</t>
  </si>
  <si>
    <t>román</t>
  </si>
  <si>
    <t>osztrák</t>
  </si>
  <si>
    <t>orosz</t>
  </si>
  <si>
    <t>olasz</t>
  </si>
  <si>
    <t>német</t>
  </si>
  <si>
    <t>lengyel</t>
  </si>
  <si>
    <t>horvát</t>
  </si>
  <si>
    <t>holland</t>
  </si>
  <si>
    <t>francia</t>
  </si>
  <si>
    <t>cseh</t>
  </si>
  <si>
    <t>bolgár</t>
  </si>
  <si>
    <t>amerikai</t>
  </si>
  <si>
    <t>sérüléses</t>
  </si>
  <si>
    <t>könnyű</t>
  </si>
  <si>
    <t>súlyos</t>
  </si>
  <si>
    <t>halálos</t>
  </si>
  <si>
    <t>Év, a járművezető állampolgársága</t>
  </si>
  <si>
    <t>3.4.41. Külföldiek által okozott személysérüléses közúti közlekedési balesetek</t>
  </si>
  <si>
    <t>aránya százezer alkalmazottra</t>
  </si>
  <si>
    <r>
      <t>aránya tízezer alkalmazottra</t>
    </r>
    <r>
      <rPr>
        <vertAlign val="superscript"/>
        <sz val="8"/>
        <rFont val="Arial"/>
        <family val="2"/>
        <charset val="238"/>
      </rPr>
      <t/>
    </r>
  </si>
  <si>
    <t>Halálos esetek</t>
  </si>
  <si>
    <t>3.4.42. Munkabalesetek</t>
  </si>
  <si>
    <t>Tartalom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</si>
</sst>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__@"/>
    <numFmt numFmtId="167" formatCode="#,##0________"/>
  </numFmts>
  <fonts count="18" x14ac:knownFonts="1">
    <font>
      <sz val="11"/>
      <color theme="1"/>
      <name val="Calibri"/>
      <family val="2"/>
      <charset val="238"/>
      <scheme val="minor"/>
    </font>
    <font>
      <sz val="8"/>
      <name val="Arial"/>
      <family val="2"/>
      <charset val="238"/>
    </font>
    <font>
      <b/>
      <sz val="8"/>
      <name val="Arial"/>
      <family val="2"/>
      <charset val="238"/>
    </font>
    <font>
      <sz val="8"/>
      <color indexed="81"/>
      <name val="Arial"/>
      <family val="2"/>
      <charset val="238"/>
    </font>
    <font>
      <sz val="8"/>
      <color indexed="81"/>
      <name val="Tahoma"/>
      <family val="2"/>
      <charset val="238"/>
    </font>
    <font>
      <sz val="8"/>
      <color indexed="17"/>
      <name val="Arial"/>
      <family val="2"/>
      <charset val="238"/>
    </font>
    <font>
      <sz val="8"/>
      <color indexed="8"/>
      <name val="Arial"/>
      <family val="2"/>
      <charset val="238"/>
    </font>
    <font>
      <sz val="10"/>
      <name val="Arial"/>
      <family val="2"/>
      <charset val="238"/>
    </font>
    <font>
      <i/>
      <sz val="8"/>
      <color indexed="81"/>
      <name val="Arial"/>
      <family val="2"/>
      <charset val="238"/>
    </font>
    <font>
      <sz val="8"/>
      <name val="Arial CE"/>
      <charset val="238"/>
    </font>
    <font>
      <b/>
      <sz val="12"/>
      <name val="Arial"/>
      <family val="2"/>
      <charset val="238"/>
    </font>
    <font>
      <b/>
      <sz val="10"/>
      <name val="Arial"/>
      <family val="2"/>
      <charset val="238"/>
    </font>
    <font>
      <vertAlign val="superscript"/>
      <sz val="8"/>
      <name val="Arial"/>
      <family val="2"/>
      <charset val="238"/>
    </font>
    <font>
      <i/>
      <sz val="8"/>
      <name val="Arial"/>
      <family val="2"/>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3">
    <border>
      <left/>
      <right/>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medium">
        <color indexed="64"/>
      </top>
      <bottom/>
      <diagonal/>
    </border>
    <border>
      <left/>
      <right/>
      <top style="medium">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4" fillId="0" borderId="0" applyNumberFormat="0" applyFill="0" applyBorder="0" applyAlignment="0" applyProtection="0"/>
  </cellStyleXfs>
  <cellXfs count="374">
    <xf numFmtId="0" fontId="0" fillId="0" borderId="0" xfId="0"/>
    <xf numFmtId="0" fontId="1" fillId="0" borderId="0" xfId="0" applyFont="1" applyFill="1"/>
    <xf numFmtId="3" fontId="1" fillId="0" borderId="0" xfId="0" applyNumberFormat="1" applyFont="1" applyFill="1"/>
    <xf numFmtId="3" fontId="1" fillId="0" borderId="0" xfId="0" applyNumberFormat="1" applyFont="1"/>
    <xf numFmtId="3" fontId="1" fillId="0" borderId="0" xfId="0" applyNumberFormat="1" applyFont="1" applyFill="1" applyAlignment="1">
      <alignment horizontal="right" vertical="center"/>
    </xf>
    <xf numFmtId="0" fontId="1" fillId="0" borderId="0" xfId="0" applyFont="1" applyFill="1" applyAlignment="1">
      <alignment horizontal="left" vertical="center" indent="1"/>
    </xf>
    <xf numFmtId="3" fontId="2" fillId="0" borderId="0" xfId="0" applyNumberFormat="1" applyFont="1" applyAlignment="1">
      <alignment horizontal="center"/>
    </xf>
    <xf numFmtId="3" fontId="2" fillId="0" borderId="0" xfId="0" applyNumberFormat="1" applyFont="1" applyFill="1" applyAlignment="1">
      <alignment horizontal="center"/>
    </xf>
    <xf numFmtId="0" fontId="1" fillId="0" borderId="0" xfId="0" applyFont="1" applyFill="1" applyAlignment="1">
      <alignment horizontal="left"/>
    </xf>
    <xf numFmtId="3" fontId="2" fillId="0" borderId="0" xfId="0" applyNumberFormat="1" applyFont="1" applyBorder="1" applyAlignment="1">
      <alignment horizontal="right"/>
    </xf>
    <xf numFmtId="3" fontId="2" fillId="0" borderId="0" xfId="0" applyNumberFormat="1" applyFont="1" applyFill="1" applyBorder="1" applyAlignment="1">
      <alignment horizontal="right"/>
    </xf>
    <xf numFmtId="0" fontId="2" fillId="0" borderId="0" xfId="0" applyFont="1" applyFill="1" applyAlignment="1">
      <alignment horizontal="left"/>
    </xf>
    <xf numFmtId="0" fontId="1" fillId="0" borderId="0" xfId="0" applyFont="1" applyFill="1" applyAlignment="1">
      <alignment vertical="center"/>
    </xf>
    <xf numFmtId="0" fontId="1" fillId="0" borderId="0" xfId="0" applyFont="1" applyFill="1" applyAlignment="1">
      <alignment vertical="top"/>
    </xf>
    <xf numFmtId="164" fontId="1" fillId="0" borderId="0" xfId="0" applyNumberFormat="1" applyFont="1" applyFill="1"/>
    <xf numFmtId="164" fontId="1" fillId="0" borderId="0" xfId="0" applyNumberFormat="1" applyFont="1" applyFill="1" applyAlignment="1">
      <alignment horizontal="right"/>
    </xf>
    <xf numFmtId="164" fontId="1" fillId="0" borderId="0" xfId="0" applyNumberFormat="1" applyFont="1" applyFill="1" applyBorder="1" applyAlignment="1">
      <alignment horizontal="right"/>
    </xf>
    <xf numFmtId="0" fontId="1" fillId="0" borderId="0" xfId="0" applyFont="1" applyFill="1" applyAlignment="1">
      <alignment horizontal="left" vertical="top"/>
    </xf>
    <xf numFmtId="0" fontId="1" fillId="0" borderId="0" xfId="0" applyFont="1" applyFill="1" applyAlignment="1"/>
    <xf numFmtId="164" fontId="2" fillId="0" borderId="0" xfId="0" applyNumberFormat="1" applyFont="1" applyFill="1" applyAlignment="1">
      <alignment vertical="top"/>
    </xf>
    <xf numFmtId="0" fontId="2" fillId="0" borderId="0" xfId="0" applyFont="1" applyFill="1" applyAlignment="1">
      <alignment horizontal="left" vertical="top"/>
    </xf>
    <xf numFmtId="164" fontId="1" fillId="0" borderId="0" xfId="0" applyNumberFormat="1" applyFont="1" applyFill="1" applyBorder="1" applyAlignment="1">
      <alignment horizontal="right" vertical="center"/>
    </xf>
    <xf numFmtId="0" fontId="1" fillId="0" borderId="0" xfId="0" applyFont="1" applyFill="1" applyAlignment="1">
      <alignment horizontal="left" vertical="center"/>
    </xf>
    <xf numFmtId="3" fontId="1" fillId="0" borderId="0" xfId="0" applyNumberFormat="1" applyFont="1" applyFill="1" applyBorder="1" applyAlignment="1">
      <alignment horizontal="right" vertical="center"/>
    </xf>
    <xf numFmtId="3" fontId="2" fillId="0" borderId="0" xfId="0" applyNumberFormat="1" applyFont="1" applyFill="1" applyAlignment="1">
      <alignment vertical="top"/>
    </xf>
    <xf numFmtId="3" fontId="2" fillId="0" borderId="0" xfId="0" applyNumberFormat="1" applyFont="1" applyFill="1" applyBorder="1" applyAlignment="1">
      <alignment horizontal="right" vertical="top"/>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applyFill="1" applyAlignment="1">
      <alignment horizontal="left" vertical="top" indent="3"/>
    </xf>
    <xf numFmtId="0" fontId="1" fillId="0" borderId="4" xfId="0" applyFont="1" applyFill="1" applyBorder="1"/>
    <xf numFmtId="0" fontId="2" fillId="0" borderId="4" xfId="0" applyFont="1" applyFill="1" applyBorder="1" applyAlignment="1">
      <alignment vertical="top"/>
    </xf>
    <xf numFmtId="0" fontId="1" fillId="0" borderId="0" xfId="0" applyFont="1" applyFill="1" applyAlignment="1">
      <alignment wrapText="1"/>
    </xf>
    <xf numFmtId="3" fontId="1" fillId="0" borderId="0" xfId="0" applyNumberFormat="1" applyFont="1" applyFill="1" applyAlignment="1">
      <alignment vertical="top"/>
    </xf>
    <xf numFmtId="0" fontId="1" fillId="0" borderId="0" xfId="0" applyFont="1" applyFill="1" applyAlignment="1">
      <alignment horizontal="left" vertical="top" wrapText="1" indent="3"/>
    </xf>
    <xf numFmtId="0" fontId="1" fillId="0" borderId="0" xfId="0" applyFont="1" applyFill="1" applyAlignment="1">
      <alignment horizontal="left" vertical="top" wrapText="1"/>
    </xf>
    <xf numFmtId="0" fontId="1" fillId="0" borderId="0" xfId="0" applyFont="1" applyFill="1" applyAlignment="1">
      <alignment vertical="center" wrapText="1"/>
    </xf>
    <xf numFmtId="3" fontId="5" fillId="0" borderId="0" xfId="0" applyNumberFormat="1" applyFont="1" applyFill="1" applyAlignment="1">
      <alignment vertical="top"/>
    </xf>
    <xf numFmtId="0" fontId="1" fillId="0" borderId="0" xfId="0" applyFont="1" applyFill="1" applyAlignment="1">
      <alignment vertical="top" wrapText="1"/>
    </xf>
    <xf numFmtId="0" fontId="1" fillId="0" borderId="0" xfId="0" applyFont="1" applyFill="1" applyAlignment="1">
      <alignment horizontal="left" wrapText="1" indent="3"/>
    </xf>
    <xf numFmtId="0" fontId="1" fillId="0" borderId="1" xfId="0" applyFont="1" applyFill="1" applyBorder="1" applyAlignment="1">
      <alignment horizontal="center"/>
    </xf>
    <xf numFmtId="0" fontId="1" fillId="0" borderId="5" xfId="0" applyFont="1" applyFill="1" applyBorder="1" applyAlignment="1">
      <alignment horizontal="center"/>
    </xf>
    <xf numFmtId="0" fontId="1" fillId="0" borderId="3" xfId="0" applyFont="1" applyFill="1" applyBorder="1" applyAlignment="1">
      <alignment horizontal="center" wrapText="1"/>
    </xf>
    <xf numFmtId="0" fontId="1" fillId="0" borderId="0" xfId="0" applyFont="1" applyFill="1" applyAlignment="1">
      <alignment horizontal="left" indent="1"/>
    </xf>
    <xf numFmtId="0" fontId="1" fillId="0" borderId="0" xfId="0" applyFont="1" applyFill="1" applyAlignment="1">
      <alignment horizontal="left" vertical="top" wrapText="1" indent="1"/>
    </xf>
    <xf numFmtId="3" fontId="6" fillId="0" borderId="0" xfId="0" applyNumberFormat="1" applyFont="1" applyFill="1" applyAlignment="1">
      <alignment vertical="top"/>
    </xf>
    <xf numFmtId="0" fontId="1" fillId="0" borderId="0" xfId="0" applyFont="1" applyFill="1" applyAlignment="1">
      <alignment horizontal="left" wrapText="1" indent="1"/>
    </xf>
    <xf numFmtId="0" fontId="1" fillId="0" borderId="3" xfId="0" applyFont="1" applyFill="1" applyBorder="1" applyAlignment="1">
      <alignment horizontal="center"/>
    </xf>
    <xf numFmtId="0" fontId="1" fillId="0" borderId="4" xfId="0" applyFont="1" applyFill="1" applyBorder="1" applyAlignment="1">
      <alignment vertical="top"/>
    </xf>
    <xf numFmtId="0" fontId="2" fillId="0" borderId="0" xfId="0" applyFont="1" applyFill="1" applyAlignment="1">
      <alignment vertical="top"/>
    </xf>
    <xf numFmtId="164" fontId="1" fillId="0" borderId="0" xfId="0" applyNumberFormat="1" applyFont="1" applyFill="1" applyAlignment="1">
      <alignment horizontal="right"/>
    </xf>
    <xf numFmtId="164" fontId="1" fillId="0" borderId="0" xfId="0" applyNumberFormat="1" applyFont="1" applyFill="1" applyAlignment="1">
      <alignment horizontal="right" vertical="top"/>
    </xf>
    <xf numFmtId="0" fontId="1" fillId="0" borderId="0" xfId="0" applyFont="1" applyFill="1" applyAlignment="1">
      <alignment horizontal="left" vertical="top" indent="1"/>
    </xf>
    <xf numFmtId="164" fontId="1" fillId="0" borderId="0" xfId="0" applyNumberFormat="1" applyFont="1" applyFill="1" applyAlignment="1">
      <alignment horizontal="right" vertical="center"/>
    </xf>
    <xf numFmtId="3" fontId="1" fillId="0" borderId="0" xfId="0" applyNumberFormat="1" applyFont="1" applyFill="1" applyAlignment="1"/>
    <xf numFmtId="3" fontId="1" fillId="0" borderId="0" xfId="0" applyNumberFormat="1" applyFont="1" applyFill="1" applyAlignment="1">
      <alignment horizontal="right"/>
    </xf>
    <xf numFmtId="3" fontId="1" fillId="0" borderId="0" xfId="0" applyNumberFormat="1" applyFont="1" applyFill="1" applyAlignment="1">
      <alignment horizontal="right"/>
    </xf>
    <xf numFmtId="0" fontId="1" fillId="0" borderId="0" xfId="0" applyFont="1" applyFill="1" applyAlignment="1">
      <alignment horizontal="left" wrapText="1"/>
    </xf>
    <xf numFmtId="3" fontId="1" fillId="0" borderId="0" xfId="0" applyNumberFormat="1" applyFont="1" applyFill="1" applyAlignment="1">
      <alignment horizontal="right" vertical="center"/>
    </xf>
    <xf numFmtId="0" fontId="1" fillId="0" borderId="0" xfId="0" applyFont="1" applyFill="1" applyAlignment="1">
      <alignment horizontal="left" vertical="center" wrapText="1" indent="1"/>
    </xf>
    <xf numFmtId="3" fontId="2" fillId="0" borderId="0" xfId="0" applyNumberFormat="1" applyFont="1" applyFill="1" applyAlignment="1">
      <alignment horizontal="right" vertical="top"/>
    </xf>
    <xf numFmtId="3" fontId="2" fillId="0" borderId="0" xfId="0" applyNumberFormat="1" applyFont="1" applyFill="1" applyAlignment="1">
      <alignment horizontal="right" vertical="top"/>
    </xf>
    <xf numFmtId="49" fontId="2" fillId="0" borderId="0" xfId="0" applyNumberFormat="1" applyFont="1" applyFill="1" applyAlignment="1">
      <alignment horizontal="left" wrapText="1"/>
    </xf>
    <xf numFmtId="0" fontId="2" fillId="0" borderId="4" xfId="0" applyFont="1" applyFill="1" applyBorder="1" applyAlignment="1">
      <alignment horizontal="left" vertical="top"/>
    </xf>
    <xf numFmtId="3" fontId="2" fillId="0" borderId="0" xfId="0" applyNumberFormat="1" applyFont="1" applyFill="1" applyBorder="1" applyAlignment="1">
      <alignment vertical="top"/>
    </xf>
    <xf numFmtId="0" fontId="2" fillId="0" borderId="0" xfId="0" applyFont="1" applyFill="1"/>
    <xf numFmtId="3" fontId="6" fillId="0" borderId="0" xfId="0" applyNumberFormat="1" applyFont="1" applyFill="1" applyBorder="1" applyAlignment="1">
      <alignment horizontal="right" vertical="top"/>
    </xf>
    <xf numFmtId="3" fontId="6" fillId="0" borderId="0" xfId="0" applyNumberFormat="1" applyFont="1" applyFill="1" applyBorder="1" applyAlignment="1">
      <alignment vertical="top"/>
    </xf>
    <xf numFmtId="3" fontId="1" fillId="0" borderId="0" xfId="0" applyNumberFormat="1" applyFont="1" applyFill="1" applyBorder="1" applyAlignment="1">
      <alignment vertical="top"/>
    </xf>
    <xf numFmtId="0" fontId="1" fillId="0" borderId="0" xfId="0" applyFont="1" applyFill="1"/>
    <xf numFmtId="0" fontId="1" fillId="0" borderId="0" xfId="0" applyFont="1" applyFill="1" applyAlignment="1">
      <alignment horizontal="center" vertic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0" xfId="0" applyFont="1" applyFill="1" applyAlignment="1">
      <alignment horizontal="left" vertical="top" indent="3"/>
    </xf>
    <xf numFmtId="3" fontId="1" fillId="0" borderId="0" xfId="0" applyNumberFormat="1" applyFont="1" applyFill="1" applyAlignment="1">
      <alignment vertical="center"/>
    </xf>
    <xf numFmtId="3" fontId="1" fillId="0" borderId="0" xfId="0" applyNumberFormat="1" applyFont="1" applyFill="1" applyAlignment="1">
      <alignment horizontal="right" vertical="top"/>
    </xf>
    <xf numFmtId="0" fontId="2" fillId="0" borderId="0" xfId="0" applyFont="1" applyFill="1" applyAlignment="1">
      <alignment horizontal="left" vertical="center"/>
    </xf>
    <xf numFmtId="0" fontId="2" fillId="0" borderId="4" xfId="0" applyFont="1" applyFill="1" applyBorder="1" applyAlignment="1">
      <alignment vertical="center"/>
    </xf>
    <xf numFmtId="165" fontId="1" fillId="0" borderId="0" xfId="0" applyNumberFormat="1" applyFont="1" applyAlignment="1">
      <alignment vertical="top"/>
    </xf>
    <xf numFmtId="165" fontId="1" fillId="0" borderId="0" xfId="0" applyNumberFormat="1" applyFont="1" applyFill="1" applyAlignment="1">
      <alignment vertical="top"/>
    </xf>
    <xf numFmtId="0" fontId="1" fillId="0" borderId="0" xfId="0" applyFont="1" applyFill="1" applyAlignment="1">
      <alignment wrapText="1"/>
    </xf>
    <xf numFmtId="165" fontId="1" fillId="0" borderId="0" xfId="0" applyNumberFormat="1" applyFont="1"/>
    <xf numFmtId="165" fontId="1" fillId="0" borderId="0" xfId="0" applyNumberFormat="1" applyFont="1" applyFill="1"/>
    <xf numFmtId="0" fontId="1" fillId="0" borderId="0" xfId="0" applyFont="1" applyFill="1" applyAlignment="1">
      <alignment vertical="center" wrapText="1"/>
    </xf>
    <xf numFmtId="0" fontId="1" fillId="0" borderId="0" xfId="0" applyFont="1" applyFill="1" applyAlignment="1">
      <alignment horizontal="left"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4" xfId="0" applyFont="1" applyBorder="1"/>
    <xf numFmtId="0" fontId="2" fillId="0" borderId="4" xfId="0" applyFont="1" applyBorder="1" applyAlignment="1"/>
    <xf numFmtId="0" fontId="2" fillId="0" borderId="4" xfId="0" applyFont="1" applyFill="1" applyBorder="1" applyAlignment="1">
      <alignment vertical="top"/>
    </xf>
    <xf numFmtId="0" fontId="1" fillId="0" borderId="0" xfId="0" applyFont="1" applyFill="1" applyBorder="1" applyAlignment="1">
      <alignment wrapText="1"/>
    </xf>
    <xf numFmtId="3" fontId="5" fillId="0" borderId="0" xfId="0" applyNumberFormat="1" applyFont="1" applyFill="1" applyAlignment="1">
      <alignment vertical="center"/>
    </xf>
    <xf numFmtId="0" fontId="1" fillId="0" borderId="0" xfId="0" applyFont="1" applyFill="1" applyBorder="1" applyAlignment="1">
      <alignment vertical="top" wrapText="1"/>
    </xf>
    <xf numFmtId="164" fontId="1" fillId="0" borderId="0" xfId="0" applyNumberFormat="1" applyFont="1" applyFill="1" applyAlignment="1">
      <alignment vertical="center"/>
    </xf>
    <xf numFmtId="0" fontId="1" fillId="0" borderId="0" xfId="0" applyFont="1" applyFill="1" applyBorder="1" applyAlignment="1">
      <alignment horizontal="left" vertical="top" indent="1"/>
    </xf>
    <xf numFmtId="0" fontId="1" fillId="0" borderId="0" xfId="0" applyFont="1" applyFill="1" applyBorder="1" applyAlignment="1">
      <alignment vertical="top"/>
    </xf>
    <xf numFmtId="3" fontId="1" fillId="0" borderId="9" xfId="0" applyNumberFormat="1" applyFont="1" applyFill="1" applyBorder="1" applyAlignment="1">
      <alignment vertical="center"/>
    </xf>
    <xf numFmtId="0" fontId="1" fillId="0" borderId="9" xfId="0" applyFont="1" applyFill="1" applyBorder="1" applyAlignment="1">
      <alignment vertical="top" wrapText="1"/>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2" fillId="0" borderId="4" xfId="0" applyFont="1" applyFill="1" applyBorder="1" applyAlignment="1">
      <alignment horizontal="left" vertical="top" indent="4"/>
    </xf>
    <xf numFmtId="165" fontId="1" fillId="0" borderId="0" xfId="0" applyNumberFormat="1" applyFont="1" applyFill="1"/>
    <xf numFmtId="0" fontId="1" fillId="0" borderId="0" xfId="0" applyNumberFormat="1" applyFont="1" applyFill="1" applyAlignment="1">
      <alignment horizontal="left" indent="1"/>
    </xf>
    <xf numFmtId="0" fontId="1" fillId="0" borderId="0" xfId="0" applyFont="1"/>
    <xf numFmtId="165" fontId="1" fillId="0" borderId="0" xfId="0" applyNumberFormat="1" applyFont="1"/>
    <xf numFmtId="165" fontId="1" fillId="0" borderId="0" xfId="0" applyNumberFormat="1" applyFont="1" applyFill="1" applyAlignment="1">
      <alignment horizontal="right"/>
    </xf>
    <xf numFmtId="165" fontId="1" fillId="0" borderId="0" xfId="0" applyNumberFormat="1" applyFont="1" applyAlignment="1">
      <alignment horizontal="right"/>
    </xf>
    <xf numFmtId="164"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vertical="top" wrapText="1"/>
    </xf>
    <xf numFmtId="164" fontId="1" fillId="0" borderId="0" xfId="0" applyNumberFormat="1" applyFont="1" applyFill="1" applyAlignment="1"/>
    <xf numFmtId="0" fontId="1" fillId="0" borderId="13" xfId="0" applyFont="1" applyFill="1" applyBorder="1" applyAlignment="1">
      <alignment horizontal="center" vertical="center"/>
    </xf>
    <xf numFmtId="0" fontId="1" fillId="0" borderId="15" xfId="0" applyFont="1" applyFill="1" applyBorder="1" applyAlignment="1">
      <alignment horizontal="center" vertical="center"/>
    </xf>
    <xf numFmtId="0" fontId="2" fillId="0" borderId="4" xfId="0" applyNumberFormat="1" applyFont="1" applyFill="1" applyBorder="1" applyAlignment="1">
      <alignment vertical="top"/>
    </xf>
    <xf numFmtId="0" fontId="2" fillId="0" borderId="4" xfId="0" applyNumberFormat="1" applyFont="1" applyFill="1" applyBorder="1" applyAlignment="1">
      <alignment horizontal="left" vertical="top"/>
    </xf>
    <xf numFmtId="0" fontId="1" fillId="0" borderId="0" xfId="0" applyFont="1" applyFill="1" applyAlignment="1">
      <alignment horizontal="center"/>
    </xf>
    <xf numFmtId="3" fontId="1" fillId="0" borderId="0" xfId="0" applyNumberFormat="1" applyFont="1" applyFill="1" applyBorder="1" applyAlignment="1">
      <alignment horizontal="right"/>
    </xf>
    <xf numFmtId="3" fontId="5" fillId="0" borderId="0" xfId="0" applyNumberFormat="1" applyFont="1" applyFill="1" applyAlignment="1">
      <alignment horizontal="right"/>
    </xf>
    <xf numFmtId="3" fontId="1" fillId="0" borderId="9" xfId="0" applyNumberFormat="1" applyFont="1" applyFill="1" applyBorder="1" applyAlignment="1">
      <alignment horizontal="right"/>
    </xf>
    <xf numFmtId="0" fontId="1" fillId="0" borderId="9" xfId="0" applyFont="1" applyFill="1" applyBorder="1" applyAlignment="1">
      <alignment horizontal="center"/>
    </xf>
    <xf numFmtId="0" fontId="1" fillId="0" borderId="19" xfId="0" applyFont="1" applyFill="1" applyBorder="1" applyAlignment="1">
      <alignment horizontal="center" vertical="center" wrapText="1"/>
    </xf>
    <xf numFmtId="0" fontId="1" fillId="0" borderId="10" xfId="0" applyFont="1" applyFill="1" applyBorder="1" applyAlignment="1">
      <alignment horizontal="center" vertical="center" wrapText="1"/>
    </xf>
    <xf numFmtId="1" fontId="1" fillId="0" borderId="0" xfId="0" applyNumberFormat="1" applyFont="1" applyFill="1" applyAlignment="1">
      <alignment horizontal="right" vertical="center"/>
    </xf>
    <xf numFmtId="1" fontId="1" fillId="0" borderId="0" xfId="0" applyNumberFormat="1" applyFont="1" applyFill="1" applyAlignment="1">
      <alignment horizontal="right"/>
    </xf>
    <xf numFmtId="0" fontId="1" fillId="0" borderId="13"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0" xfId="0" applyFont="1" applyFill="1" applyBorder="1" applyAlignment="1">
      <alignment horizontal="left"/>
    </xf>
    <xf numFmtId="0" fontId="1" fillId="0" borderId="6" xfId="0" applyFont="1" applyFill="1" applyBorder="1" applyAlignment="1">
      <alignment horizontal="center"/>
    </xf>
    <xf numFmtId="165" fontId="1" fillId="0" borderId="0" xfId="0" applyNumberFormat="1" applyFont="1" applyFill="1" applyAlignment="1">
      <alignment horizontal="right"/>
    </xf>
    <xf numFmtId="165" fontId="1" fillId="0" borderId="0" xfId="0" applyNumberFormat="1" applyFont="1" applyFill="1" applyAlignment="1">
      <alignment horizontal="right" vertical="top"/>
    </xf>
    <xf numFmtId="164" fontId="1" fillId="0" borderId="0" xfId="0" applyNumberFormat="1" applyFont="1" applyFill="1"/>
    <xf numFmtId="3" fontId="1" fillId="0" borderId="0" xfId="0" applyNumberFormat="1" applyFont="1" applyFill="1"/>
    <xf numFmtId="3" fontId="5" fillId="0" borderId="0" xfId="0" applyNumberFormat="1" applyFont="1" applyFill="1"/>
    <xf numFmtId="3" fontId="5" fillId="0" borderId="0" xfId="0" applyNumberFormat="1" applyFont="1" applyFill="1"/>
    <xf numFmtId="0" fontId="2" fillId="0" borderId="5" xfId="0" applyFont="1" applyFill="1" applyBorder="1" applyAlignment="1">
      <alignment vertical="top"/>
    </xf>
    <xf numFmtId="0" fontId="2" fillId="0" borderId="5" xfId="0" applyFont="1" applyFill="1" applyBorder="1" applyAlignment="1">
      <alignment horizontal="left" vertical="top"/>
    </xf>
    <xf numFmtId="3" fontId="1" fillId="0" borderId="0" xfId="0" applyNumberFormat="1" applyFont="1" applyFill="1" applyBorder="1" applyAlignment="1">
      <alignment horizontal="right" vertical="top"/>
    </xf>
    <xf numFmtId="0" fontId="1" fillId="0" borderId="18" xfId="0" applyFont="1" applyFill="1" applyBorder="1" applyAlignment="1">
      <alignment horizontal="center" vertical="center"/>
    </xf>
    <xf numFmtId="0" fontId="1" fillId="0" borderId="19" xfId="0" applyFont="1" applyFill="1" applyBorder="1" applyAlignment="1">
      <alignment horizontal="center" vertical="center"/>
    </xf>
    <xf numFmtId="165" fontId="1" fillId="0" borderId="0" xfId="0" applyNumberFormat="1" applyFont="1" applyFill="1" applyAlignment="1"/>
    <xf numFmtId="164" fontId="1" fillId="0" borderId="0" xfId="0" applyNumberFormat="1" applyFont="1" applyFill="1" applyAlignment="1">
      <alignment vertical="top"/>
    </xf>
    <xf numFmtId="165" fontId="1" fillId="0" borderId="0" xfId="0" applyNumberFormat="1" applyFont="1" applyFill="1" applyAlignment="1">
      <alignment vertical="top"/>
    </xf>
    <xf numFmtId="0" fontId="1" fillId="0" borderId="3" xfId="0" applyFont="1" applyFill="1" applyBorder="1" applyAlignment="1">
      <alignment horizontal="center" vertical="top"/>
    </xf>
    <xf numFmtId="0" fontId="1" fillId="0" borderId="4" xfId="0" applyFont="1" applyFill="1" applyBorder="1" applyAlignment="1">
      <alignment horizontal="left" vertical="top" indent="3"/>
    </xf>
    <xf numFmtId="0" fontId="1" fillId="0" borderId="0" xfId="0" applyNumberFormat="1" applyFont="1" applyFill="1" applyAlignment="1">
      <alignment horizontal="left"/>
    </xf>
    <xf numFmtId="0" fontId="1" fillId="0" borderId="0" xfId="0" applyNumberFormat="1" applyFont="1" applyFill="1"/>
    <xf numFmtId="0" fontId="1" fillId="0" borderId="0" xfId="0" applyNumberFormat="1" applyFont="1" applyFill="1" applyAlignment="1">
      <alignment horizontal="left" vertical="top" wrapText="1" indent="1"/>
    </xf>
    <xf numFmtId="0" fontId="1" fillId="0" borderId="9" xfId="0" applyFont="1" applyFill="1" applyBorder="1"/>
    <xf numFmtId="0" fontId="1" fillId="0" borderId="1" xfId="0" applyFont="1" applyFill="1" applyBorder="1" applyAlignment="1">
      <alignment horizontal="center" vertical="top"/>
    </xf>
    <xf numFmtId="0" fontId="1" fillId="0" borderId="2" xfId="0" applyFont="1" applyFill="1" applyBorder="1" applyAlignment="1">
      <alignment horizontal="center" vertical="top"/>
    </xf>
    <xf numFmtId="164" fontId="1" fillId="0" borderId="0" xfId="0" applyNumberFormat="1" applyFont="1" applyFill="1" applyBorder="1" applyAlignment="1">
      <alignment vertical="top"/>
    </xf>
    <xf numFmtId="166" fontId="1" fillId="0" borderId="0" xfId="0" applyNumberFormat="1" applyFont="1" applyFill="1" applyAlignment="1">
      <alignment horizontal="left" indent="1"/>
    </xf>
    <xf numFmtId="3" fontId="1" fillId="0" borderId="9" xfId="0" applyNumberFormat="1" applyFont="1" applyFill="1" applyBorder="1" applyAlignment="1">
      <alignment vertical="top"/>
    </xf>
    <xf numFmtId="3" fontId="2" fillId="0" borderId="0" xfId="0" applyNumberFormat="1" applyFont="1" applyFill="1"/>
    <xf numFmtId="3" fontId="2" fillId="0" borderId="0" xfId="0" applyNumberFormat="1" applyFont="1" applyFill="1" applyAlignment="1">
      <alignment horizontal="right" vertical="center"/>
    </xf>
    <xf numFmtId="3" fontId="2" fillId="0" borderId="0" xfId="0" applyNumberFormat="1" applyFont="1" applyFill="1" applyBorder="1" applyAlignment="1">
      <alignment horizontal="right" vertical="center"/>
    </xf>
    <xf numFmtId="166" fontId="1" fillId="0" borderId="0" xfId="0" applyNumberFormat="1" applyFont="1" applyFill="1" applyAlignment="1"/>
    <xf numFmtId="0" fontId="1" fillId="0" borderId="21" xfId="0" applyFont="1" applyFill="1" applyBorder="1" applyAlignment="1">
      <alignment horizontal="center" vertical="center" wrapText="1"/>
    </xf>
    <xf numFmtId="164" fontId="1" fillId="0" borderId="0" xfId="0" applyNumberFormat="1" applyFont="1"/>
    <xf numFmtId="0" fontId="2" fillId="0" borderId="0" xfId="0" applyFont="1" applyFill="1" applyAlignment="1">
      <alignment vertical="center"/>
    </xf>
    <xf numFmtId="3" fontId="2" fillId="0" borderId="0" xfId="0" applyNumberFormat="1" applyFont="1" applyFill="1" applyAlignment="1">
      <alignment vertical="center"/>
    </xf>
    <xf numFmtId="49" fontId="1" fillId="0" borderId="0" xfId="0" applyNumberFormat="1" applyFont="1" applyFill="1" applyAlignment="1">
      <alignment horizontal="left" indent="1"/>
    </xf>
    <xf numFmtId="0" fontId="1" fillId="0" borderId="0" xfId="0" applyNumberFormat="1" applyFont="1" applyFill="1" applyAlignment="1">
      <alignment horizontal="left" vertical="top"/>
    </xf>
    <xf numFmtId="3" fontId="1" fillId="0" borderId="9" xfId="0" applyNumberFormat="1" applyFont="1" applyFill="1" applyBorder="1" applyAlignment="1">
      <alignment horizontal="right" vertical="top"/>
    </xf>
    <xf numFmtId="167" fontId="1" fillId="0" borderId="0" xfId="0" applyNumberFormat="1" applyFont="1" applyFill="1" applyAlignment="1">
      <alignment vertical="center"/>
    </xf>
    <xf numFmtId="3" fontId="1" fillId="0" borderId="0" xfId="0" applyNumberFormat="1" applyFont="1"/>
    <xf numFmtId="0" fontId="1" fillId="0" borderId="16"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0" xfId="0" applyFont="1" applyFill="1"/>
    <xf numFmtId="3" fontId="1" fillId="0" borderId="0" xfId="0" applyNumberFormat="1" applyFont="1" applyFill="1" applyAlignment="1">
      <alignment horizontal="right" wrapText="1"/>
    </xf>
    <xf numFmtId="3" fontId="1" fillId="0" borderId="0" xfId="0" applyNumberFormat="1" applyFont="1" applyFill="1" applyAlignment="1">
      <alignment horizontal="right" vertical="center"/>
    </xf>
    <xf numFmtId="3" fontId="1" fillId="0" borderId="0" xfId="0" applyNumberFormat="1" applyFont="1" applyFill="1"/>
    <xf numFmtId="0" fontId="1" fillId="0" borderId="0" xfId="0" applyFont="1" applyFill="1" applyAlignment="1">
      <alignment horizontal="center"/>
    </xf>
    <xf numFmtId="0" fontId="1" fillId="0" borderId="0" xfId="0" applyFont="1" applyFill="1" applyAlignment="1">
      <alignment horizontal="center" vertical="center"/>
    </xf>
    <xf numFmtId="3" fontId="1" fillId="0" borderId="0" xfId="0" applyNumberFormat="1" applyFont="1" applyFill="1" applyAlignment="1">
      <alignment vertical="center"/>
    </xf>
    <xf numFmtId="0" fontId="1" fillId="0" borderId="0" xfId="0" applyFont="1" applyFill="1" applyAlignment="1"/>
    <xf numFmtId="3" fontId="1" fillId="0" borderId="0" xfId="0" applyNumberFormat="1" applyFont="1" applyFill="1" applyAlignment="1">
      <alignment horizontal="right"/>
    </xf>
    <xf numFmtId="0" fontId="1" fillId="0" borderId="0" xfId="0" applyFont="1" applyFill="1" applyAlignment="1">
      <alignment vertical="center"/>
    </xf>
    <xf numFmtId="0" fontId="1" fillId="0" borderId="18"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2" fillId="0" borderId="4" xfId="0" applyFont="1" applyFill="1" applyBorder="1" applyAlignment="1">
      <alignment vertical="top"/>
    </xf>
    <xf numFmtId="0" fontId="2" fillId="0" borderId="4" xfId="0" applyFont="1" applyFill="1" applyBorder="1" applyAlignment="1">
      <alignment horizontal="left" vertical="top"/>
    </xf>
    <xf numFmtId="164" fontId="1" fillId="0" borderId="0" xfId="0" applyNumberFormat="1" applyFont="1" applyFill="1"/>
    <xf numFmtId="164" fontId="1" fillId="0" borderId="0" xfId="0" applyNumberFormat="1" applyFont="1" applyFill="1" applyAlignment="1">
      <alignment horizontal="right" vertical="center"/>
    </xf>
    <xf numFmtId="164" fontId="1" fillId="0" borderId="0" xfId="0" applyNumberFormat="1" applyFont="1" applyFill="1" applyAlignment="1">
      <alignment horizontal="right"/>
    </xf>
    <xf numFmtId="3" fontId="1" fillId="0" borderId="9" xfId="0" applyNumberFormat="1" applyFont="1" applyFill="1" applyBorder="1" applyAlignment="1">
      <alignment horizontal="right"/>
    </xf>
    <xf numFmtId="0" fontId="1" fillId="0" borderId="9" xfId="0" applyFont="1" applyFill="1" applyBorder="1" applyAlignment="1">
      <alignment horizontal="center"/>
    </xf>
    <xf numFmtId="0" fontId="1" fillId="0" borderId="1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4" xfId="0" applyFont="1" applyFill="1" applyBorder="1" applyAlignment="1">
      <alignment vertical="top"/>
    </xf>
    <xf numFmtId="164" fontId="2" fillId="0" borderId="0" xfId="0" applyNumberFormat="1" applyFont="1" applyFill="1" applyBorder="1"/>
    <xf numFmtId="3" fontId="2" fillId="0" borderId="0" xfId="0" applyNumberFormat="1" applyFont="1" applyFill="1" applyAlignment="1">
      <alignment horizontal="right" vertical="center"/>
    </xf>
    <xf numFmtId="0" fontId="2" fillId="0" borderId="0" xfId="0" applyFont="1" applyFill="1" applyAlignment="1">
      <alignment vertical="center"/>
    </xf>
    <xf numFmtId="164" fontId="1" fillId="0" borderId="0" xfId="0" applyNumberFormat="1" applyFont="1" applyFill="1" applyBorder="1"/>
    <xf numFmtId="0" fontId="1" fillId="0" borderId="0" xfId="0" applyFont="1" applyFill="1" applyAlignment="1">
      <alignment horizontal="left" vertical="center"/>
    </xf>
    <xf numFmtId="0" fontId="1" fillId="0" borderId="1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4" xfId="0" applyFont="1" applyFill="1" applyBorder="1" applyAlignment="1"/>
    <xf numFmtId="164" fontId="2" fillId="0" borderId="0" xfId="0" applyNumberFormat="1" applyFont="1" applyFill="1" applyAlignment="1"/>
    <xf numFmtId="3" fontId="2" fillId="0" borderId="0" xfId="0" applyNumberFormat="1" applyFont="1" applyFill="1" applyAlignment="1"/>
    <xf numFmtId="0" fontId="2" fillId="0" borderId="0" xfId="0" applyFont="1" applyFill="1" applyAlignment="1">
      <alignment horizontal="left"/>
    </xf>
    <xf numFmtId="164" fontId="1" fillId="0" borderId="0" xfId="0" applyNumberFormat="1" applyFont="1" applyFill="1" applyAlignment="1">
      <alignment vertical="top"/>
    </xf>
    <xf numFmtId="3" fontId="1" fillId="0" borderId="0" xfId="0" applyNumberFormat="1" applyFont="1" applyFill="1" applyAlignment="1">
      <alignment vertical="top"/>
    </xf>
    <xf numFmtId="0" fontId="1" fillId="0" borderId="0" xfId="0" applyFont="1" applyFill="1" applyBorder="1" applyAlignment="1">
      <alignment horizontal="left" wrapText="1"/>
    </xf>
    <xf numFmtId="164" fontId="1" fillId="0" borderId="0" xfId="0" applyNumberFormat="1" applyFont="1" applyFill="1" applyAlignment="1"/>
    <xf numFmtId="0" fontId="1" fillId="0" borderId="0" xfId="0" applyFont="1" applyFill="1" applyAlignment="1">
      <alignment horizontal="left"/>
    </xf>
    <xf numFmtId="3" fontId="1" fillId="0" borderId="9" xfId="0" applyNumberFormat="1" applyFont="1" applyFill="1" applyBorder="1" applyAlignment="1"/>
    <xf numFmtId="0" fontId="1" fillId="0" borderId="16" xfId="0" applyFont="1" applyFill="1" applyBorder="1" applyAlignment="1">
      <alignment horizontal="center" vertical="center" wrapText="1"/>
    </xf>
    <xf numFmtId="0" fontId="1" fillId="0" borderId="0" xfId="0" applyFont="1" applyFill="1" applyBorder="1" applyAlignment="1">
      <alignment horizontal="left" vertical="center" indent="1"/>
    </xf>
    <xf numFmtId="0" fontId="1" fillId="0" borderId="0" xfId="0" applyFont="1" applyFill="1" applyBorder="1" applyAlignment="1">
      <alignment vertical="center"/>
    </xf>
    <xf numFmtId="0" fontId="2" fillId="0" borderId="0" xfId="0" applyFont="1" applyFill="1" applyBorder="1" applyAlignment="1">
      <alignment horizontal="left"/>
    </xf>
    <xf numFmtId="0" fontId="1" fillId="0" borderId="0" xfId="0" applyFont="1" applyFill="1" applyBorder="1" applyAlignment="1">
      <alignment vertical="top" wrapText="1"/>
    </xf>
    <xf numFmtId="3" fontId="1" fillId="0" borderId="0" xfId="0" applyNumberFormat="1" applyFont="1" applyFill="1" applyAlignment="1"/>
    <xf numFmtId="0" fontId="1" fillId="0" borderId="0" xfId="0" applyFont="1" applyFill="1" applyBorder="1" applyAlignment="1"/>
    <xf numFmtId="0" fontId="1" fillId="0" borderId="6" xfId="0" applyFont="1" applyFill="1" applyBorder="1" applyAlignment="1">
      <alignment horizont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49" fontId="2" fillId="0" borderId="4" xfId="0" applyNumberFormat="1" applyFont="1" applyFill="1" applyBorder="1" applyAlignment="1"/>
    <xf numFmtId="49" fontId="2" fillId="0" borderId="4" xfId="0" applyNumberFormat="1" applyFont="1" applyFill="1" applyBorder="1" applyAlignment="1">
      <alignment vertical="top"/>
    </xf>
    <xf numFmtId="3" fontId="2" fillId="0" borderId="0" xfId="0" applyNumberFormat="1" applyFont="1" applyFill="1" applyAlignment="1">
      <alignment vertical="top"/>
    </xf>
    <xf numFmtId="0" fontId="2" fillId="0" borderId="0" xfId="0" applyFont="1" applyFill="1"/>
    <xf numFmtId="3" fontId="1" fillId="0" borderId="0" xfId="0" applyNumberFormat="1" applyFont="1" applyFill="1" applyAlignment="1">
      <alignment vertical="top"/>
    </xf>
    <xf numFmtId="0" fontId="1" fillId="0" borderId="0" xfId="0" applyFont="1" applyFill="1"/>
    <xf numFmtId="0" fontId="1" fillId="0" borderId="0" xfId="0" applyFont="1" applyFill="1" applyAlignment="1">
      <alignment wrapText="1"/>
    </xf>
    <xf numFmtId="0" fontId="1" fillId="0" borderId="0" xfId="0" applyFont="1" applyFill="1" applyAlignment="1">
      <alignment vertical="top"/>
    </xf>
    <xf numFmtId="3" fontId="1" fillId="0" borderId="0" xfId="0" applyNumberFormat="1" applyFont="1" applyFill="1"/>
    <xf numFmtId="3" fontId="1" fillId="0" borderId="9" xfId="0" applyNumberFormat="1" applyFont="1" applyFill="1" applyBorder="1"/>
    <xf numFmtId="0" fontId="1" fillId="0" borderId="9" xfId="0" applyFont="1" applyFill="1" applyBorder="1"/>
    <xf numFmtId="0" fontId="1" fillId="0" borderId="15" xfId="0" applyFont="1" applyFill="1" applyBorder="1" applyAlignment="1">
      <alignment horizontal="center"/>
    </xf>
    <xf numFmtId="0" fontId="2" fillId="0" borderId="4" xfId="0" applyFont="1" applyFill="1" applyBorder="1" applyAlignment="1">
      <alignment horizontal="left"/>
    </xf>
    <xf numFmtId="0" fontId="1" fillId="0" borderId="0" xfId="0" applyFont="1" applyAlignment="1">
      <alignment horizontal="center"/>
    </xf>
    <xf numFmtId="0" fontId="1" fillId="0" borderId="5"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4" xfId="0" applyFont="1" applyBorder="1"/>
    <xf numFmtId="0" fontId="2" fillId="0" borderId="4" xfId="0" applyFont="1" applyBorder="1" applyAlignment="1">
      <alignment vertical="top"/>
    </xf>
    <xf numFmtId="0" fontId="1" fillId="0" borderId="0" xfId="0" applyFont="1" applyFill="1"/>
    <xf numFmtId="165" fontId="9" fillId="0" borderId="0" xfId="0" applyNumberFormat="1" applyFont="1" applyFill="1" applyBorder="1" applyAlignment="1">
      <alignment vertical="top"/>
    </xf>
    <xf numFmtId="0" fontId="1" fillId="0" borderId="0" xfId="0" applyFont="1" applyFill="1" applyAlignment="1">
      <alignment horizontal="left" vertical="center" wrapText="1"/>
    </xf>
    <xf numFmtId="165" fontId="9" fillId="0" borderId="0" xfId="0" applyNumberFormat="1" applyFont="1" applyFill="1" applyBorder="1" applyAlignment="1">
      <alignment horizontal="right" vertical="top" wrapText="1"/>
    </xf>
    <xf numFmtId="0" fontId="1" fillId="0" borderId="0" xfId="0" applyFont="1" applyFill="1" applyAlignment="1">
      <alignment horizontal="left" wrapText="1"/>
    </xf>
    <xf numFmtId="0" fontId="1" fillId="0" borderId="0" xfId="0" applyFont="1" applyFill="1" applyAlignment="1"/>
    <xf numFmtId="0" fontId="1" fillId="0" borderId="0" xfId="0" applyFont="1" applyFill="1" applyAlignment="1">
      <alignment vertical="center"/>
    </xf>
    <xf numFmtId="0" fontId="1" fillId="0" borderId="0" xfId="0" applyFont="1" applyFill="1" applyAlignment="1">
      <alignment horizontal="center" vertical="center"/>
    </xf>
    <xf numFmtId="0" fontId="1" fillId="0" borderId="15" xfId="0" applyFont="1" applyFill="1" applyBorder="1" applyAlignment="1">
      <alignment horizontal="center" vertical="center"/>
    </xf>
    <xf numFmtId="0" fontId="7" fillId="0" borderId="0" xfId="0" applyFont="1" applyFill="1"/>
    <xf numFmtId="0" fontId="10" fillId="0" borderId="0" xfId="0" applyFont="1" applyFill="1" applyAlignment="1">
      <alignment vertical="center"/>
    </xf>
    <xf numFmtId="0" fontId="11" fillId="0" borderId="0" xfId="0" applyFont="1" applyFill="1" applyAlignment="1">
      <alignment vertical="center"/>
    </xf>
    <xf numFmtId="165" fontId="1" fillId="0" borderId="0" xfId="0" applyNumberFormat="1" applyFont="1" applyFill="1"/>
    <xf numFmtId="0" fontId="1" fillId="0" borderId="0" xfId="0" applyFont="1" applyFill="1" applyAlignment="1">
      <alignment wrapText="1"/>
    </xf>
    <xf numFmtId="165" fontId="1" fillId="0" borderId="0" xfId="0" applyNumberFormat="1" applyFont="1" applyFill="1" applyBorder="1" applyAlignment="1">
      <alignment horizontal="right" vertical="top" wrapText="1"/>
    </xf>
    <xf numFmtId="165" fontId="1" fillId="0" borderId="0" xfId="0" applyNumberFormat="1" applyFont="1" applyFill="1" applyBorder="1" applyAlignment="1">
      <alignment vertical="top"/>
    </xf>
    <xf numFmtId="165" fontId="1" fillId="0" borderId="0" xfId="0" applyNumberFormat="1" applyFont="1" applyFill="1" applyBorder="1"/>
    <xf numFmtId="3" fontId="7" fillId="0" borderId="0" xfId="0" applyNumberFormat="1" applyFont="1" applyFill="1"/>
    <xf numFmtId="3" fontId="1" fillId="0" borderId="0" xfId="0" applyNumberFormat="1" applyFont="1" applyFill="1" applyAlignment="1">
      <alignment horizontal="right" vertical="center"/>
    </xf>
    <xf numFmtId="3" fontId="7" fillId="0" borderId="0" xfId="0" applyNumberFormat="1" applyFont="1" applyFill="1" applyAlignment="1">
      <alignment horizontal="right"/>
    </xf>
    <xf numFmtId="0" fontId="1" fillId="0" borderId="0" xfId="0" applyFont="1" applyFill="1" applyAlignment="1">
      <alignment horizontal="left" vertical="center" indent="1"/>
    </xf>
    <xf numFmtId="3" fontId="7" fillId="0" borderId="0" xfId="0" applyNumberFormat="1" applyFont="1" applyFill="1" applyAlignment="1">
      <alignment horizontal="right" vertical="center"/>
    </xf>
    <xf numFmtId="0" fontId="1" fillId="0" borderId="0" xfId="0" applyFont="1" applyFill="1" applyAlignment="1">
      <alignment horizontal="left" vertical="center"/>
    </xf>
    <xf numFmtId="0" fontId="1" fillId="0" borderId="0" xfId="0" applyFont="1" applyFill="1" applyAlignment="1">
      <alignment horizontal="left"/>
    </xf>
    <xf numFmtId="0" fontId="1" fillId="0" borderId="15" xfId="0" applyFont="1" applyFill="1" applyBorder="1" applyAlignment="1">
      <alignment horizontal="center" vertical="center" wrapText="1"/>
    </xf>
    <xf numFmtId="0" fontId="7" fillId="0" borderId="0" xfId="0" applyFont="1" applyFill="1" applyAlignment="1">
      <alignment horizontal="left"/>
    </xf>
    <xf numFmtId="0" fontId="11" fillId="0" borderId="0" xfId="0" applyFont="1" applyFill="1" applyAlignment="1">
      <alignment horizontal="left"/>
    </xf>
    <xf numFmtId="3" fontId="1" fillId="0" borderId="0" xfId="0" applyNumberFormat="1" applyFont="1" applyFill="1"/>
    <xf numFmtId="3" fontId="1" fillId="0" borderId="0" xfId="0" applyNumberFormat="1" applyFont="1" applyFill="1" applyAlignment="1">
      <alignment horizontal="right"/>
    </xf>
    <xf numFmtId="0" fontId="1" fillId="0" borderId="0" xfId="0" applyFont="1" applyFill="1" applyAlignment="1">
      <alignment horizontal="center"/>
    </xf>
    <xf numFmtId="3" fontId="1" fillId="0" borderId="0" xfId="0" applyNumberFormat="1" applyFont="1" applyFill="1"/>
    <xf numFmtId="0" fontId="11" fillId="0" borderId="5" xfId="0" applyFont="1" applyFill="1" applyBorder="1" applyAlignment="1"/>
    <xf numFmtId="164" fontId="2" fillId="0" borderId="0" xfId="0" applyNumberFormat="1" applyFont="1" applyFill="1" applyAlignment="1">
      <alignment horizontal="right"/>
    </xf>
    <xf numFmtId="3" fontId="2" fillId="0" borderId="0" xfId="0" applyNumberFormat="1" applyFont="1" applyFill="1" applyAlignment="1">
      <alignment horizontal="right"/>
    </xf>
    <xf numFmtId="0" fontId="1" fillId="0" borderId="0" xfId="0" applyFont="1" applyFill="1" applyAlignment="1">
      <alignment horizontal="left" vertical="center" wrapText="1"/>
    </xf>
    <xf numFmtId="0" fontId="1" fillId="0" borderId="0" xfId="0" applyFont="1" applyFill="1" applyAlignment="1">
      <alignment horizontal="left" vertical="center" indent="1"/>
    </xf>
    <xf numFmtId="0" fontId="1" fillId="0" borderId="0" xfId="0" applyFont="1" applyFill="1" applyAlignment="1">
      <alignment horizontal="left" vertical="top" wrapText="1" indent="1"/>
    </xf>
    <xf numFmtId="0" fontId="1" fillId="0" borderId="0" xfId="0" applyFont="1" applyFill="1" applyAlignment="1">
      <alignment horizontal="left" vertical="top" wrapText="1"/>
    </xf>
    <xf numFmtId="0" fontId="1" fillId="0" borderId="0" xfId="0" applyFont="1" applyFill="1" applyAlignment="1">
      <alignment horizontal="left" vertical="center" wrapText="1" indent="1"/>
    </xf>
    <xf numFmtId="0" fontId="1" fillId="0" borderId="0" xfId="0" applyFont="1" applyFill="1" applyAlignment="1">
      <alignment horizontal="left" wrapText="1"/>
    </xf>
    <xf numFmtId="0" fontId="1" fillId="0" borderId="0" xfId="0" applyFont="1" applyFill="1" applyAlignment="1">
      <alignment horizontal="left" vertical="top" indent="1"/>
    </xf>
    <xf numFmtId="0" fontId="7" fillId="0" borderId="0" xfId="0" applyFont="1" applyFill="1"/>
    <xf numFmtId="49" fontId="10" fillId="0" borderId="0" xfId="0" applyNumberFormat="1" applyFont="1" applyFill="1" applyAlignment="1"/>
    <xf numFmtId="49" fontId="11" fillId="0" borderId="0" xfId="0" applyNumberFormat="1" applyFont="1" applyFill="1" applyAlignment="1">
      <alignment horizontal="left"/>
    </xf>
    <xf numFmtId="0" fontId="1" fillId="0" borderId="0" xfId="0" applyFont="1" applyFill="1" applyAlignment="1">
      <alignment horizontal="left" vertical="center" indent="2"/>
    </xf>
    <xf numFmtId="164" fontId="2" fillId="0" borderId="0" xfId="0" applyNumberFormat="1" applyFont="1" applyFill="1"/>
    <xf numFmtId="0" fontId="1" fillId="0" borderId="9" xfId="0" applyFont="1" applyFill="1" applyBorder="1" applyAlignment="1">
      <alignment horizontal="left"/>
    </xf>
    <xf numFmtId="49" fontId="11" fillId="0" borderId="0" xfId="0" applyNumberFormat="1" applyFont="1" applyFill="1" applyAlignment="1"/>
    <xf numFmtId="165" fontId="1" fillId="0" borderId="0" xfId="0" applyNumberFormat="1" applyFont="1" applyFill="1" applyBorder="1"/>
    <xf numFmtId="165" fontId="2" fillId="0" borderId="0" xfId="0" applyNumberFormat="1" applyFont="1" applyFill="1" applyBorder="1"/>
    <xf numFmtId="3" fontId="2" fillId="0" borderId="0" xfId="0" applyNumberFormat="1" applyFont="1" applyFill="1"/>
    <xf numFmtId="3" fontId="1" fillId="0" borderId="9" xfId="0" applyNumberFormat="1" applyFont="1" applyFill="1" applyBorder="1"/>
    <xf numFmtId="0" fontId="1" fillId="0" borderId="15" xfId="0" applyFont="1" applyFill="1" applyBorder="1" applyAlignment="1">
      <alignment horizontal="center" vertical="center"/>
    </xf>
    <xf numFmtId="0" fontId="2" fillId="0" borderId="0" xfId="0" applyFont="1" applyFill="1" applyAlignment="1"/>
    <xf numFmtId="0" fontId="1" fillId="0" borderId="0" xfId="0" applyFont="1" applyFill="1" applyBorder="1" applyAlignment="1">
      <alignment vertical="center" wrapText="1"/>
    </xf>
    <xf numFmtId="49" fontId="11" fillId="0" borderId="0" xfId="0" applyNumberFormat="1" applyFont="1" applyFill="1" applyBorder="1" applyAlignment="1"/>
    <xf numFmtId="49" fontId="2" fillId="0" borderId="0" xfId="0" applyNumberFormat="1" applyFont="1" applyFill="1" applyAlignment="1"/>
    <xf numFmtId="1" fontId="1" fillId="0" borderId="0" xfId="0" applyNumberFormat="1" applyFont="1" applyFill="1"/>
    <xf numFmtId="0" fontId="1" fillId="0" borderId="0" xfId="0" applyFont="1" applyFill="1" applyAlignment="1">
      <alignment horizontal="left" indent="1"/>
    </xf>
    <xf numFmtId="1" fontId="1" fillId="0" borderId="0" xfId="0" applyNumberFormat="1" applyFont="1" applyFill="1"/>
    <xf numFmtId="1" fontId="1" fillId="0" borderId="0" xfId="0" applyNumberFormat="1" applyFont="1" applyFill="1" applyAlignment="1">
      <alignment horizontal="right"/>
    </xf>
    <xf numFmtId="0" fontId="1" fillId="0" borderId="0" xfId="0" applyNumberFormat="1" applyFont="1" applyFill="1" applyAlignment="1">
      <alignment horizontal="left" indent="1"/>
    </xf>
    <xf numFmtId="0" fontId="1" fillId="0" borderId="0" xfId="0" applyFont="1" applyFill="1" applyBorder="1" applyAlignment="1">
      <alignment horizontal="left" indent="1"/>
    </xf>
    <xf numFmtId="3" fontId="1" fillId="0" borderId="0" xfId="0" applyNumberFormat="1" applyFont="1" applyFill="1" applyBorder="1" applyAlignment="1">
      <alignment horizontal="right"/>
    </xf>
    <xf numFmtId="0" fontId="1" fillId="0" borderId="15" xfId="0" applyFont="1" applyFill="1" applyBorder="1" applyAlignment="1">
      <alignment horizontal="center"/>
    </xf>
    <xf numFmtId="0" fontId="11" fillId="0" borderId="0" xfId="0" applyFont="1" applyFill="1" applyAlignment="1">
      <alignment horizontal="left"/>
    </xf>
    <xf numFmtId="0" fontId="0" fillId="0" borderId="0" xfId="0" applyFill="1"/>
    <xf numFmtId="0" fontId="0" fillId="0" borderId="0" xfId="0" applyFill="1" applyAlignment="1">
      <alignment vertical="top"/>
    </xf>
    <xf numFmtId="164" fontId="1" fillId="0" borderId="0" xfId="0" applyNumberFormat="1" applyFont="1" applyFill="1" applyAlignment="1">
      <alignment horizontal="right" vertical="top"/>
    </xf>
    <xf numFmtId="3" fontId="1" fillId="0" borderId="0" xfId="0" applyNumberFormat="1" applyFont="1" applyFill="1" applyAlignment="1">
      <alignment vertical="top"/>
    </xf>
    <xf numFmtId="164" fontId="1" fillId="0" borderId="0" xfId="0" applyNumberFormat="1" applyFont="1" applyFill="1" applyAlignment="1">
      <alignment vertical="top"/>
    </xf>
    <xf numFmtId="3" fontId="1" fillId="0" borderId="0" xfId="0" applyNumberFormat="1" applyFont="1" applyFill="1" applyAlignment="1">
      <alignment horizontal="right" vertical="top"/>
    </xf>
    <xf numFmtId="0" fontId="9" fillId="0" borderId="0" xfId="0" applyFont="1" applyFill="1" applyAlignment="1">
      <alignment horizontal="center" vertical="top"/>
    </xf>
    <xf numFmtId="0" fontId="1" fillId="0" borderId="0" xfId="0" applyFont="1" applyFill="1"/>
    <xf numFmtId="164" fontId="1" fillId="0" borderId="0" xfId="0" applyNumberFormat="1" applyFont="1" applyFill="1" applyAlignment="1">
      <alignment horizontal="right" vertical="center"/>
    </xf>
    <xf numFmtId="3" fontId="1" fillId="0" borderId="0" xfId="0" applyNumberFormat="1" applyFont="1" applyFill="1"/>
    <xf numFmtId="164" fontId="1" fillId="0" borderId="0" xfId="0" applyNumberFormat="1" applyFont="1" applyFill="1"/>
    <xf numFmtId="3" fontId="1" fillId="0" borderId="0" xfId="0" applyNumberFormat="1" applyFont="1" applyFill="1" applyAlignment="1">
      <alignment horizontal="right" vertical="center"/>
    </xf>
    <xf numFmtId="0" fontId="1" fillId="0" borderId="0" xfId="0" applyFont="1" applyFill="1" applyAlignment="1">
      <alignment horizontal="center"/>
    </xf>
    <xf numFmtId="164" fontId="5" fillId="0" borderId="0" xfId="0" applyNumberFormat="1" applyFont="1" applyFill="1"/>
    <xf numFmtId="0" fontId="1" fillId="0" borderId="0" xfId="0" applyFont="1" applyFill="1" applyAlignment="1">
      <alignment horizontal="center" vertical="center"/>
    </xf>
    <xf numFmtId="164" fontId="5" fillId="0" borderId="0" xfId="0" applyNumberFormat="1" applyFont="1" applyFill="1" applyAlignment="1">
      <alignment horizontal="right" vertical="center"/>
    </xf>
    <xf numFmtId="0" fontId="1" fillId="0" borderId="15" xfId="0" applyFont="1" applyFill="1" applyBorder="1" applyAlignment="1">
      <alignment horizontal="center" vertical="center" wrapText="1"/>
    </xf>
    <xf numFmtId="0" fontId="1" fillId="0" borderId="15" xfId="0" applyFont="1" applyFill="1" applyBorder="1" applyAlignment="1">
      <alignment horizontal="center" vertical="center"/>
    </xf>
    <xf numFmtId="49" fontId="11" fillId="0" borderId="5" xfId="0" applyNumberFormat="1" applyFont="1" applyFill="1" applyBorder="1" applyAlignment="1"/>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9"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1"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8"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1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7"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0"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15"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2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6"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xf>
    <xf numFmtId="0" fontId="1" fillId="0" borderId="17" xfId="0" applyFont="1" applyBorder="1" applyAlignment="1">
      <alignment horizontal="center" vertical="center"/>
    </xf>
    <xf numFmtId="0" fontId="1" fillId="0" borderId="8" xfId="0" applyFont="1" applyBorder="1" applyAlignment="1">
      <alignment horizontal="center" vertical="center"/>
    </xf>
    <xf numFmtId="0" fontId="1" fillId="0" borderId="15" xfId="0" applyFont="1" applyFill="1" applyBorder="1" applyAlignment="1">
      <alignment horizontal="center" vertical="center" wrapText="1"/>
    </xf>
    <xf numFmtId="0" fontId="1" fillId="0" borderId="15" xfId="0" applyFont="1" applyFill="1" applyBorder="1" applyAlignment="1">
      <alignment horizontal="center" vertical="top"/>
    </xf>
    <xf numFmtId="0" fontId="1" fillId="0" borderId="22" xfId="0" applyFont="1" applyFill="1" applyBorder="1" applyAlignment="1">
      <alignment horizontal="center" vertical="center" wrapText="1"/>
    </xf>
    <xf numFmtId="0" fontId="1" fillId="0" borderId="22" xfId="0" applyFont="1" applyFill="1" applyBorder="1" applyAlignment="1">
      <alignment horizontal="center" vertical="center"/>
    </xf>
    <xf numFmtId="0" fontId="1" fillId="0" borderId="7" xfId="0" applyFont="1" applyFill="1" applyBorder="1" applyAlignment="1">
      <alignment horizontal="center" vertical="center"/>
    </xf>
    <xf numFmtId="49" fontId="11" fillId="0" borderId="5" xfId="0" applyNumberFormat="1" applyFont="1" applyFill="1" applyBorder="1" applyAlignment="1">
      <alignment horizontal="left"/>
    </xf>
    <xf numFmtId="0" fontId="1" fillId="0" borderId="15" xfId="0" applyFont="1" applyFill="1" applyBorder="1" applyAlignment="1">
      <alignment horizontal="center" wrapText="1"/>
    </xf>
    <xf numFmtId="0" fontId="1" fillId="0" borderId="15" xfId="0" applyFont="1" applyFill="1" applyBorder="1" applyAlignment="1">
      <alignment horizontal="center"/>
    </xf>
    <xf numFmtId="0" fontId="1" fillId="0" borderId="14" xfId="0" applyFont="1" applyFill="1" applyBorder="1" applyAlignment="1">
      <alignment horizontal="center" vertical="center"/>
    </xf>
    <xf numFmtId="0" fontId="13" fillId="0" borderId="15" xfId="0" applyFont="1" applyFill="1" applyBorder="1" applyAlignment="1">
      <alignment horizontal="center"/>
    </xf>
    <xf numFmtId="0" fontId="15" fillId="0" borderId="0" xfId="0" applyFont="1" applyAlignment="1">
      <alignment horizontal="center"/>
    </xf>
    <xf numFmtId="0" fontId="16" fillId="0" borderId="0" xfId="0" applyFont="1"/>
    <xf numFmtId="0" fontId="17" fillId="0" borderId="0" xfId="1" applyFont="1"/>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2" Type="http://schemas.openxmlformats.org/officeDocument/2006/relationships/comments" Target="../comments23.xml"/><Relationship Id="rId1" Type="http://schemas.openxmlformats.org/officeDocument/2006/relationships/vmlDrawing" Target="../drawings/vmlDrawing23.vml"/></Relationships>
</file>

<file path=xl/worksheets/_rels/sheet34.xml.rels><?xml version="1.0" encoding="UTF-8" standalone="yes"?>
<Relationships xmlns="http://schemas.openxmlformats.org/package/2006/relationships"><Relationship Id="rId2" Type="http://schemas.openxmlformats.org/officeDocument/2006/relationships/comments" Target="../comments24.xml"/><Relationship Id="rId1" Type="http://schemas.openxmlformats.org/officeDocument/2006/relationships/vmlDrawing" Target="../drawings/vmlDrawing24.vml"/></Relationships>
</file>

<file path=xl/worksheets/_rels/sheet35.xml.rels><?xml version="1.0" encoding="UTF-8" standalone="yes"?>
<Relationships xmlns="http://schemas.openxmlformats.org/package/2006/relationships"><Relationship Id="rId2" Type="http://schemas.openxmlformats.org/officeDocument/2006/relationships/comments" Target="../comments25.xml"/><Relationship Id="rId1" Type="http://schemas.openxmlformats.org/officeDocument/2006/relationships/vmlDrawing" Target="../drawings/vmlDrawing25.vml"/></Relationships>
</file>

<file path=xl/worksheets/_rels/sheet36.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31.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9.xml.rels><?xml version="1.0" encoding="UTF-8" standalone="yes"?>
<Relationships xmlns="http://schemas.openxmlformats.org/package/2006/relationships"><Relationship Id="rId2" Type="http://schemas.openxmlformats.org/officeDocument/2006/relationships/comments" Target="../comments27.xml"/><Relationship Id="rId1" Type="http://schemas.openxmlformats.org/officeDocument/2006/relationships/vmlDrawing" Target="../drawings/vmlDrawing27.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3.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35.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208162-C148-45C5-B376-4A41764E9FCA}">
  <dimension ref="A1:A43"/>
  <sheetViews>
    <sheetView tabSelected="1" workbookViewId="0"/>
  </sheetViews>
  <sheetFormatPr defaultRowHeight="12.75" x14ac:dyDescent="0.2"/>
  <cols>
    <col min="1" max="1" width="107.85546875" style="372" bestFit="1" customWidth="1"/>
    <col min="2" max="16384" width="9.140625" style="372"/>
  </cols>
  <sheetData>
    <row r="1" spans="1:1" x14ac:dyDescent="0.2">
      <c r="A1" s="371" t="s">
        <v>615</v>
      </c>
    </row>
    <row r="2" spans="1:1" x14ac:dyDescent="0.2">
      <c r="A2" s="373" t="s">
        <v>14</v>
      </c>
    </row>
    <row r="3" spans="1:1" x14ac:dyDescent="0.2">
      <c r="A3" s="373" t="s">
        <v>30</v>
      </c>
    </row>
    <row r="4" spans="1:1" x14ac:dyDescent="0.2">
      <c r="A4" s="373" t="s">
        <v>41</v>
      </c>
    </row>
    <row r="5" spans="1:1" x14ac:dyDescent="0.2">
      <c r="A5" s="373" t="s">
        <v>70</v>
      </c>
    </row>
    <row r="6" spans="1:1" x14ac:dyDescent="0.2">
      <c r="A6" s="373" t="s">
        <v>114</v>
      </c>
    </row>
    <row r="7" spans="1:1" x14ac:dyDescent="0.2">
      <c r="A7" s="373" t="s">
        <v>122</v>
      </c>
    </row>
    <row r="8" spans="1:1" x14ac:dyDescent="0.2">
      <c r="A8" s="373" t="s">
        <v>129</v>
      </c>
    </row>
    <row r="9" spans="1:1" x14ac:dyDescent="0.2">
      <c r="A9" s="373" t="s">
        <v>136</v>
      </c>
    </row>
    <row r="10" spans="1:1" x14ac:dyDescent="0.2">
      <c r="A10" s="373" t="s">
        <v>144</v>
      </c>
    </row>
    <row r="11" spans="1:1" x14ac:dyDescent="0.2">
      <c r="A11" s="373" t="s">
        <v>168</v>
      </c>
    </row>
    <row r="12" spans="1:1" x14ac:dyDescent="0.2">
      <c r="A12" s="373" t="s">
        <v>200</v>
      </c>
    </row>
    <row r="13" spans="1:1" x14ac:dyDescent="0.2">
      <c r="A13" s="373" t="s">
        <v>205</v>
      </c>
    </row>
    <row r="14" spans="1:1" x14ac:dyDescent="0.2">
      <c r="A14" s="373" t="s">
        <v>211</v>
      </c>
    </row>
    <row r="15" spans="1:1" x14ac:dyDescent="0.2">
      <c r="A15" s="373" t="s">
        <v>230</v>
      </c>
    </row>
    <row r="16" spans="1:1" x14ac:dyDescent="0.2">
      <c r="A16" s="373" t="s">
        <v>239</v>
      </c>
    </row>
    <row r="17" spans="1:1" x14ac:dyDescent="0.2">
      <c r="A17" s="373" t="s">
        <v>244</v>
      </c>
    </row>
    <row r="18" spans="1:1" x14ac:dyDescent="0.2">
      <c r="A18" s="373" t="s">
        <v>286</v>
      </c>
    </row>
    <row r="19" spans="1:1" x14ac:dyDescent="0.2">
      <c r="A19" s="373" t="s">
        <v>307</v>
      </c>
    </row>
    <row r="20" spans="1:1" x14ac:dyDescent="0.2">
      <c r="A20" s="373" t="s">
        <v>313</v>
      </c>
    </row>
    <row r="21" spans="1:1" x14ac:dyDescent="0.2">
      <c r="A21" s="373" t="s">
        <v>324</v>
      </c>
    </row>
    <row r="22" spans="1:1" x14ac:dyDescent="0.2">
      <c r="A22" s="373" t="s">
        <v>331</v>
      </c>
    </row>
    <row r="23" spans="1:1" x14ac:dyDescent="0.2">
      <c r="A23" s="373" t="s">
        <v>344</v>
      </c>
    </row>
    <row r="24" spans="1:1" x14ac:dyDescent="0.2">
      <c r="A24" s="373" t="s">
        <v>356</v>
      </c>
    </row>
    <row r="25" spans="1:1" x14ac:dyDescent="0.2">
      <c r="A25" s="373" t="s">
        <v>360</v>
      </c>
    </row>
    <row r="26" spans="1:1" x14ac:dyDescent="0.2">
      <c r="A26" s="373" t="s">
        <v>371</v>
      </c>
    </row>
    <row r="27" spans="1:1" x14ac:dyDescent="0.2">
      <c r="A27" s="373" t="s">
        <v>378</v>
      </c>
    </row>
    <row r="28" spans="1:1" x14ac:dyDescent="0.2">
      <c r="A28" s="373" t="s">
        <v>393</v>
      </c>
    </row>
    <row r="29" spans="1:1" x14ac:dyDescent="0.2">
      <c r="A29" s="373" t="s">
        <v>408</v>
      </c>
    </row>
    <row r="30" spans="1:1" x14ac:dyDescent="0.2">
      <c r="A30" s="373" t="s">
        <v>419</v>
      </c>
    </row>
    <row r="31" spans="1:1" x14ac:dyDescent="0.2">
      <c r="A31" s="373" t="s">
        <v>431</v>
      </c>
    </row>
    <row r="32" spans="1:1" x14ac:dyDescent="0.2">
      <c r="A32" s="373" t="s">
        <v>438</v>
      </c>
    </row>
    <row r="33" spans="1:1" x14ac:dyDescent="0.2">
      <c r="A33" s="373" t="s">
        <v>456</v>
      </c>
    </row>
    <row r="34" spans="1:1" x14ac:dyDescent="0.2">
      <c r="A34" s="373" t="s">
        <v>476</v>
      </c>
    </row>
    <row r="35" spans="1:1" x14ac:dyDescent="0.2">
      <c r="A35" s="373" t="s">
        <v>507</v>
      </c>
    </row>
    <row r="36" spans="1:1" x14ac:dyDescent="0.2">
      <c r="A36" s="373" t="s">
        <v>513</v>
      </c>
    </row>
    <row r="37" spans="1:1" x14ac:dyDescent="0.2">
      <c r="A37" s="373" t="s">
        <v>544</v>
      </c>
    </row>
    <row r="38" spans="1:1" x14ac:dyDescent="0.2">
      <c r="A38" s="373" t="s">
        <v>561</v>
      </c>
    </row>
    <row r="39" spans="1:1" x14ac:dyDescent="0.2">
      <c r="A39" s="373" t="s">
        <v>571</v>
      </c>
    </row>
    <row r="40" spans="1:1" x14ac:dyDescent="0.2">
      <c r="A40" s="373" t="s">
        <v>577</v>
      </c>
    </row>
    <row r="41" spans="1:1" x14ac:dyDescent="0.2">
      <c r="A41" s="373" t="s">
        <v>586</v>
      </c>
    </row>
    <row r="42" spans="1:1" x14ac:dyDescent="0.2">
      <c r="A42" s="373" t="s">
        <v>610</v>
      </c>
    </row>
    <row r="43" spans="1:1" x14ac:dyDescent="0.2">
      <c r="A43" s="373" t="s">
        <v>614</v>
      </c>
    </row>
  </sheetData>
  <hyperlinks>
    <hyperlink ref="A2" location="3.4.1.!A1" display="3.4.1. Orvosok és egészségügyi szakdolgozók" xr:uid="{45109E78-84F9-4115-9B3F-66AE978408D7}"/>
    <hyperlink ref="A3" location="3.4.2.!A1" display="3.4.2. Háziorvosi és házi gyermekorvosi ellátottság" xr:uid="{BE959C42-778A-4F2F-91AC-CF2662C46925}"/>
    <hyperlink ref="A4" location="3.4.3.!A1" display="3.4.3. Háziorvosok és házi gyermekorvosok betegforgalma [ezer]" xr:uid="{448F60AC-891D-4DFC-8C9E-BF1585B5ACA0}"/>
    <hyperlink ref="A5" location="3.4.4.!A1" display="3.4.4. Kórházak" xr:uid="{06B59DBA-3F61-4885-8359-6B8E5D57554E}"/>
    <hyperlink ref="A6" location="3.4.5.!A1" display="3.4.5. A járóbeteg szakellátás főbb adatai szakmák szerint, 2009" xr:uid="{B6CFE9F5-30C9-4F4F-A232-D0D37259C6B8}"/>
    <hyperlink ref="A7" location="3.4.6.!A1" display="3.4.6. Foglalkozás-egészségügyi alapszolgálatok" xr:uid="{35AB135D-CAD4-48C8-AE95-8FA9520CE65C}"/>
    <hyperlink ref="A8" location="3.4.7.!A1" display="3.4.7. Gyógyszertárak" xr:uid="{1154D019-8CE4-41A5-ADA8-CFB59FD95837}"/>
    <hyperlink ref="A9" location="3.4.8.!A1" display="3.4.8. A támogatott gyógyszerek  vényforgalmi adatai" xr:uid="{40A1E884-25EA-48E3-8F33-FE1EB7D79A31}"/>
    <hyperlink ref="A10" location="3.4.9.!A1" display="3.4.9. Vérellátás" xr:uid="{61B7CA39-5344-428A-83DA-97A3418CF3DE}"/>
    <hyperlink ref="A11" location="3.4.10.!A1" display="3.4.10. Országos Mentőszolgálat" xr:uid="{77B8C10F-AC82-4339-8E28-C9302129F644}"/>
    <hyperlink ref="A12" location="3.4.11.!A1" display="3.4.11. Főbb betegségek, elváltozások az óvodásoknál és az iskolásoknál, 2008/2009 [ezer megvizsgált gyermekre számítva]" xr:uid="{85F72146-81E7-4F5C-843E-BCF822D23EB2}"/>
    <hyperlink ref="A13" location="3.4.12.!A1" display="3.4.12. Az újonnan nyilvántartásba vett HIV-fertőzött személyek száma" xr:uid="{9C1AA665-2720-4C87-95F1-90A41844A7E4}"/>
    <hyperlink ref="A14" location="3.4.13.!A1" display="3.4.13. Szerzett immunhiányos szindróma (AIDS)" xr:uid="{D1FCFBDE-736F-45B9-AAAC-F1CA698E0BEF}"/>
    <hyperlink ref="A15" location="3.4.14.!A1" display="3.4.14. Bejelentett fertőző megbetegedések" xr:uid="{73F22844-A6D8-4801-8C76-676DC7280C16}"/>
    <hyperlink ref="A16" location="3.4.15.!A1" display="3.4.15. Egyes fertőző betegségek gyakorisága, 2009 [százezer azonos korú lakosra ]" xr:uid="{7FB83B8A-0804-4FA0-AAB6-3E25587FEC7A}"/>
    <hyperlink ref="A17" location="3.4.16.!A1" display="3.4.16. Bejelentett ételmérgezések" xr:uid="{EF8C7BA5-CE73-4592-804B-AE6D1919AD3C}"/>
    <hyperlink ref="A18" location="3.4.17.!A1" display="3.4.17. A védőoltásban részesültek száma" xr:uid="{397B04FD-EB0F-4819-82D5-06F2188CA857}"/>
    <hyperlink ref="A19" location="3.4.18.!A1" display="3.4.18. A tbc-s és a tüdőbetegek gondozása" xr:uid="{B2D4F783-9B07-4856-89B0-523E1C9963FC}"/>
    <hyperlink ref="A20" location="3.4.19.!A1" display="3.4.19. A bőr- és nemi betegek gondozása" xr:uid="{C1E2E423-0467-402D-800C-59FFA701AB57}"/>
    <hyperlink ref="A21" location="3.4.20.!A1" display="3.4.20. A pszichiátrai intézetekben gondozottak" xr:uid="{3A5F302B-00A7-47AD-9744-0A155FEC2E05}"/>
    <hyperlink ref="A22" location="3.4.21.!A1" display="3.4.21. A gyermek- és ifjúsági pszichiátriai intézetekben gondozottak" xr:uid="{E77EE8B3-7D1D-4DFA-8240-28F87F093FC5}"/>
    <hyperlink ref="A23" location="3.4.22.!A1" display="3.4.22. Regisztrált kábítószer-fogyasztók" xr:uid="{F71E2E1C-149D-4EEF-BFCA-B4B2B41FFFAA}"/>
    <hyperlink ref="A24" location="3.4.23.!A1" display="3.4.23. Alkoholisták" xr:uid="{5BE608F3-1A3E-43A5-934A-7DE07D081565}"/>
    <hyperlink ref="A25" location="3.4.24.!A1" display="3.4.24. A véleményezett új rokkantak száma a rokkantság mértéke szerint" xr:uid="{67991A08-437C-4D91-9486-6A94B6BE0F72}"/>
    <hyperlink ref="A26" location="3.4.25.!A1" display="3.4.25.  Személysérüléses közúti közlekedési balesetek" xr:uid="{53CE1781-0F1A-478F-BCD4-5CF001E77F38}"/>
    <hyperlink ref="A27" location="3.4.26.!A1" display="3.4.26. Ittasan okozott személysérüléses közúti közlekedési balesetek" xr:uid="{771AD13B-CE07-41B7-82CD-F869923CE897}"/>
    <hyperlink ref="A28" location="3.4.27.!A1" display="3.4.27. Személysérüléses közúti közlekedési balesetek a baleset okozója szerint, 2009" xr:uid="{81062B5E-8615-489A-9F28-D0DEE78529A1}"/>
    <hyperlink ref="A29" location="3.4.28.!A1" display="3.4.28. A személysérüléses közúti közlekedési balesetek áldozatai életkor szerint, 2009" xr:uid="{98F17A46-E14D-44B5-A9E4-6AE8EDF3905B}"/>
    <hyperlink ref="A30" location="3.4.29.!A1" display="3.4.29. Vasúti közlekedési balesetek" xr:uid="{EF80131C-DB43-4AED-AA14-44166E32AC5C}"/>
    <hyperlink ref="A31" location="3.4.30.!A1" display="3.4.30. Halálos otthoni balesetek" xr:uid="{FC2D8FD1-BBEC-4DB8-9716-61F5C1688250}"/>
    <hyperlink ref="A32" location="3.4.31.!A1" display="3.4.31. A tűzesetek száma a tűz helye szerint" xr:uid="{8EEA9649-49A0-4641-AA8F-C8A780180633}"/>
    <hyperlink ref="A33" location="3.4.32.!A1" display="3.4.32. A háziorvosi és házi gyermekorvosi szolgálathoz bejelentkezett 0–18 évesek fontosabb betegségei, 2009" xr:uid="{3B9A6D20-5886-477E-9F0A-85A68A7CE144}"/>
    <hyperlink ref="A34" location="3.4.33.!A1" display="3.4.33. A háziorvosi szolgálathoz bejelentkezett 19 évesek és idősebbek fontosabb betegségei, 2009" xr:uid="{350D9B7C-CEA0-4E5D-AEF6-B6B2A146C949}"/>
    <hyperlink ref="A35" location="3.4.34.!A1" display="3.4.34. A kórházi ágyak száma osztályonként és felügyeleti szervek szerint" xr:uid="{3C310143-C557-4D20-9565-79ED0290397A}"/>
    <hyperlink ref="A36" location="3.4.35.!A1" display="3.4.35. A rehabilitációs és szociális szakértői bizottságok véleményező tevékenysége" xr:uid="{E9F7B62E-465C-4B69-9E39-788C19D6E3E3}"/>
    <hyperlink ref="A37" location="3.4.36.!A1" display="3.4.36. Személysérüléses közúti közlekedési balesetek a baleset természete és a balesetet előidéző ok szerint, 2009" xr:uid="{63AE36DD-51E8-4726-8E86-A64135352001}"/>
    <hyperlink ref="A38" location="3.4.37.!A1" display="3.4.37. A személysérüléses közúti közlekedési balesetek száma a hét napjai és a nap órái szerint, 2009" xr:uid="{1649C98B-FB77-41F9-816C-1D1569909103}"/>
    <hyperlink ref="A39" location="3.4.38.!A1" display="3.4.38. A személysérüléses közúti közlekedési balesetek gyermekekáldozatai" xr:uid="{307F07F5-B116-4E7B-A027-4BAB750A2C62}"/>
    <hyperlink ref="A40" location="3.4.39.!A1" display="3.4.39. A járművezetők hibájából okozott személysérüléses közúti közlekedési balesetek a járművezetők életkora szerint" xr:uid="{EEEDBBD5-DFB3-40C5-B2AC-13E120025CC7}"/>
    <hyperlink ref="A41" location="3.4.40.!A1" display="3.4.40. Gyalogosok sérülését okozó közúti közlekedési balesetek száma" xr:uid="{8775B17B-5535-425C-A165-B6E9880F5275}"/>
    <hyperlink ref="A42" location="3.4.41.!A1" display="3.4.41. Külföldiek által okozott személysérüléses közúti közlekedési balesetek" xr:uid="{CEAB1FE4-BA2C-4A68-8F36-2BF6816E9E94}"/>
    <hyperlink ref="A43" location="3.4.42.!A1" display="3.4.42. Munkabalesetek" xr:uid="{4CCD27DC-6EB7-4F0A-9C9C-5C7D9D1C272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CDEB5-81EF-45D2-AC71-A4232CDE525A}">
  <dimension ref="A1:E9"/>
  <sheetViews>
    <sheetView workbookViewId="0"/>
  </sheetViews>
  <sheetFormatPr defaultRowHeight="11.25" x14ac:dyDescent="0.2"/>
  <cols>
    <col min="1" max="1" width="24.7109375" style="1" customWidth="1"/>
    <col min="2" max="5" width="13.7109375" style="1" customWidth="1"/>
    <col min="6" max="16384" width="9.140625" style="1"/>
  </cols>
  <sheetData>
    <row r="1" spans="1:5" ht="12" thickBot="1" x14ac:dyDescent="0.25">
      <c r="A1" s="63" t="s">
        <v>144</v>
      </c>
      <c r="B1" s="103"/>
      <c r="C1" s="30"/>
      <c r="D1" s="30"/>
      <c r="E1" s="30"/>
    </row>
    <row r="2" spans="1:5" x14ac:dyDescent="0.2">
      <c r="A2" s="47" t="s">
        <v>13</v>
      </c>
      <c r="B2" s="102">
        <v>2000</v>
      </c>
      <c r="C2" s="101">
        <v>2007</v>
      </c>
      <c r="D2" s="70">
        <v>2008</v>
      </c>
      <c r="E2" s="26">
        <v>2009</v>
      </c>
    </row>
    <row r="3" spans="1:5" x14ac:dyDescent="0.2">
      <c r="A3" s="100" t="s">
        <v>143</v>
      </c>
      <c r="B3" s="99">
        <v>61</v>
      </c>
      <c r="C3" s="99">
        <v>58</v>
      </c>
      <c r="D3" s="99">
        <v>58</v>
      </c>
      <c r="E3" s="99">
        <v>58</v>
      </c>
    </row>
    <row r="4" spans="1:5" x14ac:dyDescent="0.2">
      <c r="A4" s="95" t="s">
        <v>142</v>
      </c>
      <c r="B4" s="76">
        <v>484079</v>
      </c>
      <c r="C4" s="2">
        <v>475337</v>
      </c>
      <c r="D4" s="2">
        <v>479523</v>
      </c>
      <c r="E4" s="2">
        <v>487578</v>
      </c>
    </row>
    <row r="5" spans="1:5" x14ac:dyDescent="0.2">
      <c r="A5" s="98" t="s">
        <v>141</v>
      </c>
      <c r="B5" s="2"/>
      <c r="C5" s="2"/>
      <c r="D5" s="2"/>
      <c r="E5" s="2"/>
    </row>
    <row r="6" spans="1:5" x14ac:dyDescent="0.2">
      <c r="A6" s="97" t="s">
        <v>140</v>
      </c>
      <c r="B6" s="76">
        <v>40227</v>
      </c>
      <c r="C6" s="2">
        <v>49340</v>
      </c>
      <c r="D6" s="2">
        <v>61036</v>
      </c>
      <c r="E6" s="2">
        <v>57088</v>
      </c>
    </row>
    <row r="7" spans="1:5" x14ac:dyDescent="0.2">
      <c r="A7" s="97" t="s">
        <v>139</v>
      </c>
      <c r="B7" s="96">
        <v>8.31</v>
      </c>
      <c r="C7" s="14">
        <v>10.38</v>
      </c>
      <c r="D7" s="14">
        <v>12.7</v>
      </c>
      <c r="E7" s="14">
        <v>13.52</v>
      </c>
    </row>
    <row r="8" spans="1:5" x14ac:dyDescent="0.2">
      <c r="A8" s="95" t="s">
        <v>138</v>
      </c>
      <c r="B8" s="94">
        <v>504317</v>
      </c>
      <c r="C8" s="2">
        <v>464423</v>
      </c>
      <c r="D8" s="2">
        <v>467085</v>
      </c>
      <c r="E8" s="2">
        <v>459971</v>
      </c>
    </row>
    <row r="9" spans="1:5" x14ac:dyDescent="0.2">
      <c r="A9" s="93" t="s">
        <v>137</v>
      </c>
      <c r="B9" s="76">
        <v>458878</v>
      </c>
      <c r="C9" s="2">
        <v>422168</v>
      </c>
      <c r="D9" s="2">
        <v>417976</v>
      </c>
      <c r="E9" s="2">
        <v>422153</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B54E2-5EF2-450D-8005-9B9CC96C3505}">
  <dimension ref="A1:E28"/>
  <sheetViews>
    <sheetView workbookViewId="0"/>
  </sheetViews>
  <sheetFormatPr defaultRowHeight="11.25" x14ac:dyDescent="0.2"/>
  <cols>
    <col min="1" max="1" width="33.42578125" style="1" customWidth="1"/>
    <col min="2" max="5" width="11.5703125" style="1" customWidth="1"/>
    <col min="6" max="16384" width="9.140625" style="1"/>
  </cols>
  <sheetData>
    <row r="1" spans="1:5" ht="12" thickBot="1" x14ac:dyDescent="0.25">
      <c r="A1" s="31" t="s">
        <v>168</v>
      </c>
      <c r="B1" s="30"/>
      <c r="C1" s="30"/>
      <c r="D1" s="30"/>
      <c r="E1" s="30"/>
    </row>
    <row r="2" spans="1:5" x14ac:dyDescent="0.2">
      <c r="A2" s="47" t="s">
        <v>13</v>
      </c>
      <c r="B2" s="26">
        <v>2000</v>
      </c>
      <c r="C2" s="26">
        <v>2007</v>
      </c>
      <c r="D2" s="27">
        <v>2008</v>
      </c>
      <c r="E2" s="40">
        <v>2009</v>
      </c>
    </row>
    <row r="3" spans="1:5" x14ac:dyDescent="0.2">
      <c r="A3" s="1" t="s">
        <v>167</v>
      </c>
      <c r="B3" s="2">
        <v>200</v>
      </c>
      <c r="C3" s="2">
        <v>224</v>
      </c>
      <c r="D3" s="2">
        <v>228</v>
      </c>
      <c r="E3" s="2">
        <v>228</v>
      </c>
    </row>
    <row r="4" spans="1:5" x14ac:dyDescent="0.2">
      <c r="A4" s="1" t="s">
        <v>166</v>
      </c>
      <c r="B4" s="2">
        <v>1218</v>
      </c>
      <c r="C4" s="2">
        <v>915</v>
      </c>
      <c r="D4" s="2">
        <v>909</v>
      </c>
      <c r="E4" s="2">
        <v>914</v>
      </c>
    </row>
    <row r="5" spans="1:5" x14ac:dyDescent="0.2">
      <c r="A5" s="1" t="s">
        <v>165</v>
      </c>
      <c r="B5" s="2">
        <v>27</v>
      </c>
      <c r="C5" s="2">
        <v>26</v>
      </c>
      <c r="D5" s="2">
        <v>28</v>
      </c>
      <c r="E5" s="2">
        <v>26</v>
      </c>
    </row>
    <row r="6" spans="1:5" x14ac:dyDescent="0.2">
      <c r="A6" s="1" t="s">
        <v>164</v>
      </c>
      <c r="B6" s="2">
        <v>11</v>
      </c>
      <c r="C6" s="2">
        <v>8</v>
      </c>
      <c r="D6" s="2">
        <v>8</v>
      </c>
      <c r="E6" s="2">
        <v>8</v>
      </c>
    </row>
    <row r="7" spans="1:5" x14ac:dyDescent="0.2">
      <c r="A7" s="18" t="s">
        <v>163</v>
      </c>
      <c r="B7" s="2">
        <v>6770</v>
      </c>
      <c r="C7" s="2">
        <v>6149</v>
      </c>
      <c r="D7" s="2">
        <v>6394</v>
      </c>
      <c r="E7" s="2">
        <v>6693</v>
      </c>
    </row>
    <row r="8" spans="1:5" x14ac:dyDescent="0.2">
      <c r="A8" s="1" t="s">
        <v>5</v>
      </c>
      <c r="B8" s="2"/>
      <c r="C8" s="2"/>
      <c r="D8" s="2"/>
      <c r="E8" s="2"/>
    </row>
    <row r="9" spans="1:5" x14ac:dyDescent="0.2">
      <c r="A9" s="105" t="s">
        <v>162</v>
      </c>
      <c r="B9" s="2">
        <v>151</v>
      </c>
      <c r="C9" s="2">
        <v>125</v>
      </c>
      <c r="D9" s="2">
        <v>142</v>
      </c>
      <c r="E9" s="2">
        <v>202</v>
      </c>
    </row>
    <row r="10" spans="1:5" x14ac:dyDescent="0.2">
      <c r="A10" s="105" t="s">
        <v>161</v>
      </c>
      <c r="B10" s="2">
        <v>342</v>
      </c>
      <c r="C10" s="2">
        <v>519</v>
      </c>
      <c r="D10" s="2">
        <v>587</v>
      </c>
      <c r="E10" s="2">
        <v>579</v>
      </c>
    </row>
    <row r="11" spans="1:5" x14ac:dyDescent="0.2">
      <c r="A11" s="105" t="s">
        <v>160</v>
      </c>
      <c r="B11" s="2">
        <v>2862</v>
      </c>
      <c r="C11" s="2">
        <v>2738</v>
      </c>
      <c r="D11" s="2">
        <v>2791</v>
      </c>
      <c r="E11" s="2">
        <v>2917</v>
      </c>
    </row>
    <row r="12" spans="1:5" x14ac:dyDescent="0.2">
      <c r="A12" s="1" t="s">
        <v>159</v>
      </c>
      <c r="B12" s="104">
        <v>246.5</v>
      </c>
      <c r="C12" s="104">
        <v>343</v>
      </c>
      <c r="D12" s="104">
        <v>418.2</v>
      </c>
      <c r="E12" s="104">
        <v>500.1</v>
      </c>
    </row>
    <row r="13" spans="1:5" x14ac:dyDescent="0.2">
      <c r="A13" s="1" t="s">
        <v>158</v>
      </c>
      <c r="B13" s="104">
        <v>2723.8</v>
      </c>
      <c r="C13" s="104">
        <v>1398.2</v>
      </c>
      <c r="D13" s="104">
        <v>898.1</v>
      </c>
      <c r="E13" s="104">
        <v>967.2</v>
      </c>
    </row>
    <row r="14" spans="1:5" x14ac:dyDescent="0.2">
      <c r="A14" s="1" t="s">
        <v>5</v>
      </c>
      <c r="B14" s="104"/>
      <c r="C14" s="104"/>
      <c r="D14" s="104"/>
      <c r="E14" s="104"/>
    </row>
    <row r="15" spans="1:5" x14ac:dyDescent="0.2">
      <c r="A15" s="105" t="s">
        <v>157</v>
      </c>
      <c r="B15" s="104">
        <v>241.8</v>
      </c>
      <c r="C15" s="104">
        <v>268.39999999999998</v>
      </c>
      <c r="D15" s="104">
        <v>465</v>
      </c>
      <c r="E15" s="104">
        <v>532.5</v>
      </c>
    </row>
    <row r="16" spans="1:5" x14ac:dyDescent="0.2">
      <c r="A16" s="105" t="s">
        <v>156</v>
      </c>
      <c r="B16" s="104">
        <v>26.9</v>
      </c>
      <c r="C16" s="104">
        <v>18.5</v>
      </c>
      <c r="D16" s="104">
        <v>19.399999999999999</v>
      </c>
      <c r="E16" s="104">
        <v>18.3</v>
      </c>
    </row>
    <row r="17" spans="1:5" s="106" customFormat="1" x14ac:dyDescent="0.2">
      <c r="A17" s="59" t="s">
        <v>155</v>
      </c>
      <c r="B17" s="109" t="s">
        <v>71</v>
      </c>
      <c r="C17" s="109" t="s">
        <v>71</v>
      </c>
      <c r="D17" s="107">
        <v>321.2</v>
      </c>
      <c r="E17" s="104">
        <v>328.4</v>
      </c>
    </row>
    <row r="18" spans="1:5" s="106" customFormat="1" x14ac:dyDescent="0.2">
      <c r="A18" s="59" t="s">
        <v>154</v>
      </c>
      <c r="B18" s="109" t="s">
        <v>71</v>
      </c>
      <c r="C18" s="109" t="s">
        <v>71</v>
      </c>
      <c r="D18" s="107">
        <v>90.2</v>
      </c>
      <c r="E18" s="104">
        <v>85.9</v>
      </c>
    </row>
    <row r="19" spans="1:5" s="106" customFormat="1" x14ac:dyDescent="0.2">
      <c r="A19" s="59" t="s">
        <v>153</v>
      </c>
      <c r="B19" s="108">
        <v>3.4</v>
      </c>
      <c r="C19" s="107">
        <v>2.5</v>
      </c>
      <c r="D19" s="107">
        <v>2.2000000000000002</v>
      </c>
      <c r="E19" s="104">
        <v>2</v>
      </c>
    </row>
    <row r="20" spans="1:5" x14ac:dyDescent="0.2">
      <c r="A20" s="1" t="s">
        <v>152</v>
      </c>
      <c r="B20" s="104">
        <v>356.3</v>
      </c>
      <c r="C20" s="104">
        <v>406.8</v>
      </c>
      <c r="D20" s="104">
        <v>452.8</v>
      </c>
      <c r="E20" s="104">
        <v>516.79999999999995</v>
      </c>
    </row>
    <row r="21" spans="1:5" x14ac:dyDescent="0.2">
      <c r="A21" s="1" t="s">
        <v>5</v>
      </c>
      <c r="B21" s="104"/>
      <c r="C21" s="104"/>
      <c r="D21" s="104"/>
      <c r="E21" s="104"/>
    </row>
    <row r="22" spans="1:5" x14ac:dyDescent="0.2">
      <c r="A22" s="105" t="s">
        <v>151</v>
      </c>
      <c r="B22" s="104">
        <v>19.5</v>
      </c>
      <c r="C22" s="104">
        <v>18.7</v>
      </c>
      <c r="D22" s="104">
        <v>19.8</v>
      </c>
      <c r="E22" s="104">
        <v>21</v>
      </c>
    </row>
    <row r="23" spans="1:5" x14ac:dyDescent="0.2">
      <c r="A23" s="105" t="s">
        <v>150</v>
      </c>
      <c r="B23" s="104">
        <v>89.7</v>
      </c>
      <c r="C23" s="104">
        <v>113.1</v>
      </c>
      <c r="D23" s="104">
        <v>131.5</v>
      </c>
      <c r="E23" s="104">
        <v>164.2</v>
      </c>
    </row>
    <row r="24" spans="1:5" x14ac:dyDescent="0.2">
      <c r="A24" s="105" t="s">
        <v>149</v>
      </c>
      <c r="B24" s="104">
        <v>30.9</v>
      </c>
      <c r="C24" s="104">
        <v>41.1</v>
      </c>
      <c r="D24" s="104">
        <v>47.7</v>
      </c>
      <c r="E24" s="104">
        <v>56.1</v>
      </c>
    </row>
    <row r="25" spans="1:5" x14ac:dyDescent="0.2">
      <c r="A25" s="105" t="s">
        <v>148</v>
      </c>
      <c r="B25" s="104">
        <v>7.4</v>
      </c>
      <c r="C25" s="104">
        <v>6.7</v>
      </c>
      <c r="D25" s="104">
        <v>6.6</v>
      </c>
      <c r="E25" s="104">
        <v>7.1</v>
      </c>
    </row>
    <row r="26" spans="1:5" x14ac:dyDescent="0.2">
      <c r="A26" s="105" t="s">
        <v>147</v>
      </c>
      <c r="B26" s="104">
        <v>11.9</v>
      </c>
      <c r="C26" s="104">
        <v>14.6</v>
      </c>
      <c r="D26" s="104">
        <v>13.8</v>
      </c>
      <c r="E26" s="104">
        <v>15.1</v>
      </c>
    </row>
    <row r="27" spans="1:5" x14ac:dyDescent="0.2">
      <c r="A27" s="105" t="s">
        <v>146</v>
      </c>
      <c r="B27" s="104">
        <v>9.6999999999999993</v>
      </c>
      <c r="C27" s="104">
        <v>8.4</v>
      </c>
      <c r="D27" s="104">
        <v>8.4</v>
      </c>
      <c r="E27" s="104">
        <v>8.6999999999999993</v>
      </c>
    </row>
    <row r="28" spans="1:5" x14ac:dyDescent="0.2">
      <c r="A28" s="105" t="s">
        <v>145</v>
      </c>
      <c r="B28" s="104">
        <v>15.6</v>
      </c>
      <c r="C28" s="104">
        <v>18.899999999999999</v>
      </c>
      <c r="D28" s="104">
        <v>20.9</v>
      </c>
      <c r="E28" s="104">
        <v>21.9</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D7C41-1FF4-4198-BB2A-8379DAC55020}">
  <dimension ref="A1:G30"/>
  <sheetViews>
    <sheetView workbookViewId="0"/>
  </sheetViews>
  <sheetFormatPr defaultRowHeight="11.25" x14ac:dyDescent="0.2"/>
  <cols>
    <col min="1" max="1" width="9.85546875" style="1" customWidth="1"/>
    <col min="2" max="2" width="26.140625" style="1" customWidth="1"/>
    <col min="3" max="7" width="10" style="1" customWidth="1"/>
    <col min="8" max="16384" width="9.140625" style="1"/>
  </cols>
  <sheetData>
    <row r="1" spans="1:7" s="13" customFormat="1" ht="12" thickBot="1" x14ac:dyDescent="0.3">
      <c r="A1" s="115" t="s">
        <v>200</v>
      </c>
      <c r="B1" s="116"/>
      <c r="C1" s="115"/>
      <c r="D1" s="115"/>
      <c r="E1" s="115"/>
      <c r="F1" s="115"/>
      <c r="G1" s="115"/>
    </row>
    <row r="2" spans="1:7" ht="13.5" customHeight="1" x14ac:dyDescent="0.2">
      <c r="A2" s="332" t="s">
        <v>199</v>
      </c>
      <c r="B2" s="337" t="s">
        <v>198</v>
      </c>
      <c r="C2" s="330" t="s">
        <v>197</v>
      </c>
      <c r="D2" s="335" t="s">
        <v>196</v>
      </c>
      <c r="E2" s="336"/>
      <c r="F2" s="336"/>
      <c r="G2" s="336"/>
    </row>
    <row r="3" spans="1:7" ht="15" customHeight="1" x14ac:dyDescent="0.2">
      <c r="A3" s="333"/>
      <c r="B3" s="338"/>
      <c r="C3" s="331"/>
      <c r="D3" s="114">
        <v>9</v>
      </c>
      <c r="E3" s="114">
        <v>11</v>
      </c>
      <c r="F3" s="114">
        <v>15</v>
      </c>
      <c r="G3" s="113">
        <v>17</v>
      </c>
    </row>
    <row r="4" spans="1:7" ht="14.25" customHeight="1" x14ac:dyDescent="0.2">
      <c r="A4" s="334"/>
      <c r="B4" s="339"/>
      <c r="C4" s="331"/>
      <c r="D4" s="328" t="s">
        <v>195</v>
      </c>
      <c r="E4" s="329"/>
      <c r="F4" s="329"/>
      <c r="G4" s="329"/>
    </row>
    <row r="5" spans="1:7" x14ac:dyDescent="0.2">
      <c r="A5" s="327" t="s">
        <v>194</v>
      </c>
      <c r="B5" s="327"/>
      <c r="C5" s="327"/>
      <c r="D5" s="327"/>
      <c r="E5" s="327"/>
      <c r="F5" s="327"/>
      <c r="G5" s="327"/>
    </row>
    <row r="6" spans="1:7" s="18" customFormat="1" x14ac:dyDescent="0.2">
      <c r="A6" s="13" t="s">
        <v>192</v>
      </c>
      <c r="B6" s="13" t="s">
        <v>191</v>
      </c>
      <c r="C6" s="111">
        <v>65.8</v>
      </c>
      <c r="D6" s="111">
        <v>90.6</v>
      </c>
      <c r="E6" s="111">
        <v>94.8</v>
      </c>
      <c r="F6" s="111">
        <v>148.6</v>
      </c>
      <c r="G6" s="111">
        <v>145.69999999999999</v>
      </c>
    </row>
    <row r="7" spans="1:7" x14ac:dyDescent="0.2">
      <c r="A7" s="1" t="s">
        <v>190</v>
      </c>
      <c r="B7" s="12" t="s">
        <v>189</v>
      </c>
      <c r="C7" s="110">
        <v>234.2</v>
      </c>
      <c r="D7" s="110">
        <v>270.5</v>
      </c>
      <c r="E7" s="110">
        <v>252.9</v>
      </c>
      <c r="F7" s="110">
        <v>242.4</v>
      </c>
      <c r="G7" s="110">
        <v>220.7</v>
      </c>
    </row>
    <row r="8" spans="1:7" s="18" customFormat="1" ht="11.25" customHeight="1" x14ac:dyDescent="0.2">
      <c r="A8" s="13" t="s">
        <v>188</v>
      </c>
      <c r="B8" s="38" t="s">
        <v>187</v>
      </c>
      <c r="C8" s="111">
        <v>45.3</v>
      </c>
      <c r="D8" s="111">
        <v>116.9</v>
      </c>
      <c r="E8" s="111">
        <v>138.69999999999999</v>
      </c>
      <c r="F8" s="111">
        <v>176.3</v>
      </c>
      <c r="G8" s="111">
        <v>195</v>
      </c>
    </row>
    <row r="9" spans="1:7" x14ac:dyDescent="0.2">
      <c r="A9" s="1" t="s">
        <v>186</v>
      </c>
      <c r="B9" s="12" t="s">
        <v>185</v>
      </c>
      <c r="C9" s="14">
        <v>13.5</v>
      </c>
      <c r="D9" s="110">
        <v>9.4</v>
      </c>
      <c r="E9" s="110">
        <v>8.6</v>
      </c>
      <c r="F9" s="110">
        <v>5.9</v>
      </c>
      <c r="G9" s="110">
        <v>6.1</v>
      </c>
    </row>
    <row r="10" spans="1:7" x14ac:dyDescent="0.2">
      <c r="A10" s="1" t="s">
        <v>184</v>
      </c>
      <c r="B10" s="12" t="s">
        <v>183</v>
      </c>
      <c r="C10" s="110">
        <v>7.5</v>
      </c>
      <c r="D10" s="110">
        <v>5.0999999999999996</v>
      </c>
      <c r="E10" s="110">
        <v>5.4</v>
      </c>
      <c r="F10" s="110">
        <v>6.5</v>
      </c>
      <c r="G10" s="110">
        <v>7.5</v>
      </c>
    </row>
    <row r="11" spans="1:7" x14ac:dyDescent="0.2">
      <c r="A11" s="1" t="s">
        <v>182</v>
      </c>
      <c r="B11" s="12" t="s">
        <v>181</v>
      </c>
      <c r="C11" s="110">
        <v>61.5</v>
      </c>
      <c r="D11" s="110">
        <v>116.8</v>
      </c>
      <c r="E11" s="110">
        <v>126.4</v>
      </c>
      <c r="F11" s="110">
        <v>104.9</v>
      </c>
      <c r="G11" s="110">
        <v>121.9</v>
      </c>
    </row>
    <row r="12" spans="1:7" x14ac:dyDescent="0.2">
      <c r="A12" s="1" t="s">
        <v>180</v>
      </c>
      <c r="B12" s="12" t="s">
        <v>179</v>
      </c>
      <c r="C12" s="110">
        <v>18.899999999999999</v>
      </c>
      <c r="D12" s="110">
        <v>25.5</v>
      </c>
      <c r="E12" s="110">
        <v>24.2</v>
      </c>
      <c r="F12" s="110">
        <v>26.6</v>
      </c>
      <c r="G12" s="110">
        <v>21.2</v>
      </c>
    </row>
    <row r="13" spans="1:7" x14ac:dyDescent="0.2">
      <c r="A13" s="1" t="s">
        <v>178</v>
      </c>
      <c r="B13" s="12" t="s">
        <v>177</v>
      </c>
      <c r="C13" s="110">
        <v>11.5</v>
      </c>
      <c r="D13" s="110">
        <v>21</v>
      </c>
      <c r="E13" s="110">
        <v>25.3</v>
      </c>
      <c r="F13" s="110">
        <v>48.6</v>
      </c>
      <c r="G13" s="110">
        <v>51.2</v>
      </c>
    </row>
    <row r="14" spans="1:7" s="18" customFormat="1" x14ac:dyDescent="0.2">
      <c r="A14" s="18" t="s">
        <v>176</v>
      </c>
      <c r="B14" s="32" t="s">
        <v>175</v>
      </c>
      <c r="C14" s="110">
        <v>24.1</v>
      </c>
      <c r="D14" s="110">
        <v>18.2</v>
      </c>
      <c r="E14" s="110">
        <v>18.8</v>
      </c>
      <c r="F14" s="110">
        <v>12.9</v>
      </c>
      <c r="G14" s="112">
        <v>9.1</v>
      </c>
    </row>
    <row r="15" spans="1:7" s="18" customFormat="1" x14ac:dyDescent="0.2">
      <c r="A15" s="13" t="s">
        <v>174</v>
      </c>
      <c r="B15" s="32" t="s">
        <v>173</v>
      </c>
      <c r="C15" s="110">
        <v>2.2999999999999998</v>
      </c>
      <c r="D15" s="110">
        <v>3.7</v>
      </c>
      <c r="E15" s="110">
        <v>7.1</v>
      </c>
      <c r="F15" s="110">
        <v>23.2</v>
      </c>
      <c r="G15" s="110">
        <v>37.299999999999997</v>
      </c>
    </row>
    <row r="16" spans="1:7" x14ac:dyDescent="0.2">
      <c r="A16" s="1" t="s">
        <v>172</v>
      </c>
      <c r="B16" s="12" t="s">
        <v>171</v>
      </c>
      <c r="C16" s="110">
        <v>4.7</v>
      </c>
      <c r="D16" s="110">
        <v>3</v>
      </c>
      <c r="E16" s="110">
        <v>2.2000000000000002</v>
      </c>
      <c r="F16" s="110">
        <v>2.2999999999999998</v>
      </c>
      <c r="G16" s="110">
        <v>1.8</v>
      </c>
    </row>
    <row r="17" spans="1:7" x14ac:dyDescent="0.2">
      <c r="A17" s="1" t="s">
        <v>170</v>
      </c>
      <c r="B17" s="12" t="s">
        <v>169</v>
      </c>
      <c r="C17" s="110">
        <v>2.7</v>
      </c>
      <c r="D17" s="110">
        <v>3.2</v>
      </c>
      <c r="E17" s="110">
        <v>3.5</v>
      </c>
      <c r="F17" s="110">
        <v>3.4</v>
      </c>
      <c r="G17" s="110">
        <v>3.2</v>
      </c>
    </row>
    <row r="18" spans="1:7" x14ac:dyDescent="0.2">
      <c r="A18" s="326" t="s">
        <v>193</v>
      </c>
      <c r="B18" s="326"/>
      <c r="C18" s="326"/>
      <c r="D18" s="326"/>
      <c r="E18" s="326"/>
      <c r="F18" s="326"/>
      <c r="G18" s="326"/>
    </row>
    <row r="19" spans="1:7" x14ac:dyDescent="0.2">
      <c r="A19" s="13" t="s">
        <v>192</v>
      </c>
      <c r="B19" s="13" t="s">
        <v>191</v>
      </c>
      <c r="C19" s="111">
        <v>54.6</v>
      </c>
      <c r="D19" s="111">
        <v>77.900000000000006</v>
      </c>
      <c r="E19" s="111">
        <v>88.1</v>
      </c>
      <c r="F19" s="111">
        <v>118.9</v>
      </c>
      <c r="G19" s="111">
        <v>114.4</v>
      </c>
    </row>
    <row r="20" spans="1:7" x14ac:dyDescent="0.2">
      <c r="A20" s="1" t="s">
        <v>190</v>
      </c>
      <c r="B20" s="12" t="s">
        <v>189</v>
      </c>
      <c r="C20" s="110">
        <v>190.5</v>
      </c>
      <c r="D20" s="110">
        <v>238.4</v>
      </c>
      <c r="E20" s="110">
        <v>235.5</v>
      </c>
      <c r="F20" s="110">
        <v>216.5</v>
      </c>
      <c r="G20" s="110">
        <v>199.5</v>
      </c>
    </row>
    <row r="21" spans="1:7" s="13" customFormat="1" ht="11.25" customHeight="1" x14ac:dyDescent="0.25">
      <c r="A21" s="13" t="s">
        <v>188</v>
      </c>
      <c r="B21" s="38" t="s">
        <v>187</v>
      </c>
      <c r="C21" s="111">
        <v>49.6</v>
      </c>
      <c r="D21" s="111">
        <v>141.1</v>
      </c>
      <c r="E21" s="111">
        <v>182.4</v>
      </c>
      <c r="F21" s="111">
        <v>247.8</v>
      </c>
      <c r="G21" s="111">
        <v>276.5</v>
      </c>
    </row>
    <row r="22" spans="1:7" x14ac:dyDescent="0.2">
      <c r="A22" s="1" t="s">
        <v>186</v>
      </c>
      <c r="B22" s="12" t="s">
        <v>185</v>
      </c>
      <c r="C22" s="110">
        <v>14.1</v>
      </c>
      <c r="D22" s="110">
        <v>10.199999999999999</v>
      </c>
      <c r="E22" s="110">
        <v>10</v>
      </c>
      <c r="F22" s="110">
        <v>6.7</v>
      </c>
      <c r="G22" s="110">
        <v>6.7</v>
      </c>
    </row>
    <row r="23" spans="1:7" x14ac:dyDescent="0.2">
      <c r="A23" s="1" t="s">
        <v>184</v>
      </c>
      <c r="B23" s="12" t="s">
        <v>183</v>
      </c>
      <c r="C23" s="14">
        <v>5.4</v>
      </c>
      <c r="D23" s="110">
        <v>4.5999999999999996</v>
      </c>
      <c r="E23" s="110">
        <v>5.3</v>
      </c>
      <c r="F23" s="110">
        <v>6</v>
      </c>
      <c r="G23" s="110">
        <v>6</v>
      </c>
    </row>
    <row r="24" spans="1:7" x14ac:dyDescent="0.2">
      <c r="A24" s="1" t="s">
        <v>182</v>
      </c>
      <c r="B24" s="12" t="s">
        <v>181</v>
      </c>
      <c r="C24" s="110">
        <v>69.2</v>
      </c>
      <c r="D24" s="110">
        <v>116.2</v>
      </c>
      <c r="E24" s="110">
        <v>113</v>
      </c>
      <c r="F24" s="110">
        <v>104</v>
      </c>
      <c r="G24" s="110">
        <v>109.1</v>
      </c>
    </row>
    <row r="25" spans="1:7" x14ac:dyDescent="0.2">
      <c r="A25" s="1" t="s">
        <v>180</v>
      </c>
      <c r="B25" s="12" t="s">
        <v>179</v>
      </c>
      <c r="C25" s="110">
        <v>12.1</v>
      </c>
      <c r="D25" s="110">
        <v>15.8</v>
      </c>
      <c r="E25" s="110">
        <v>17.2</v>
      </c>
      <c r="F25" s="110">
        <v>21.4</v>
      </c>
      <c r="G25" s="110">
        <v>21.8</v>
      </c>
    </row>
    <row r="26" spans="1:7" x14ac:dyDescent="0.2">
      <c r="A26" s="1" t="s">
        <v>178</v>
      </c>
      <c r="B26" s="12" t="s">
        <v>177</v>
      </c>
      <c r="C26" s="110">
        <v>10.199999999999999</v>
      </c>
      <c r="D26" s="110">
        <v>18.3</v>
      </c>
      <c r="E26" s="110">
        <v>21.3</v>
      </c>
      <c r="F26" s="110">
        <v>41.5</v>
      </c>
      <c r="G26" s="110">
        <v>47.6</v>
      </c>
    </row>
    <row r="27" spans="1:7" s="18" customFormat="1" x14ac:dyDescent="0.2">
      <c r="A27" s="18" t="s">
        <v>176</v>
      </c>
      <c r="B27" s="32" t="s">
        <v>175</v>
      </c>
      <c r="C27" s="110">
        <v>9.6</v>
      </c>
      <c r="D27" s="110">
        <v>7.3</v>
      </c>
      <c r="E27" s="110">
        <v>8.1</v>
      </c>
      <c r="F27" s="110">
        <v>9.1999999999999993</v>
      </c>
      <c r="G27" s="110">
        <v>8.1999999999999993</v>
      </c>
    </row>
    <row r="28" spans="1:7" x14ac:dyDescent="0.2">
      <c r="A28" s="13" t="s">
        <v>174</v>
      </c>
      <c r="B28" s="32" t="s">
        <v>173</v>
      </c>
      <c r="C28" s="110">
        <v>1.4</v>
      </c>
      <c r="D28" s="110">
        <v>3.4</v>
      </c>
      <c r="E28" s="110">
        <v>6.5</v>
      </c>
      <c r="F28" s="110">
        <v>10</v>
      </c>
      <c r="G28" s="110">
        <v>11.8</v>
      </c>
    </row>
    <row r="29" spans="1:7" x14ac:dyDescent="0.2">
      <c r="A29" s="1" t="s">
        <v>172</v>
      </c>
      <c r="B29" s="12" t="s">
        <v>171</v>
      </c>
      <c r="C29" s="110">
        <v>5.5</v>
      </c>
      <c r="D29" s="110">
        <v>3.4</v>
      </c>
      <c r="E29" s="110">
        <v>4.2</v>
      </c>
      <c r="F29" s="110">
        <v>6.5</v>
      </c>
      <c r="G29" s="110">
        <v>7.7</v>
      </c>
    </row>
    <row r="30" spans="1:7" x14ac:dyDescent="0.2">
      <c r="A30" s="1" t="s">
        <v>170</v>
      </c>
      <c r="B30" s="12" t="s">
        <v>169</v>
      </c>
      <c r="C30" s="110">
        <v>2.2000000000000002</v>
      </c>
      <c r="D30" s="110">
        <v>2.6</v>
      </c>
      <c r="E30" s="110">
        <v>2.4</v>
      </c>
      <c r="F30" s="110">
        <v>3.9</v>
      </c>
      <c r="G30" s="110">
        <v>4.3</v>
      </c>
    </row>
  </sheetData>
  <mergeCells count="7">
    <mergeCell ref="A5:G5"/>
    <mergeCell ref="A18:G18"/>
    <mergeCell ref="D4:G4"/>
    <mergeCell ref="C2:C4"/>
    <mergeCell ref="A2:A4"/>
    <mergeCell ref="D2:G2"/>
    <mergeCell ref="B2:B4"/>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500EE-F191-4662-88FC-5D70F9B3B856}">
  <dimension ref="A1:E22"/>
  <sheetViews>
    <sheetView workbookViewId="0"/>
  </sheetViews>
  <sheetFormatPr defaultRowHeight="11.25" x14ac:dyDescent="0.2"/>
  <cols>
    <col min="1" max="1" width="18" style="1" customWidth="1"/>
    <col min="2" max="5" width="17.140625" style="1" customWidth="1"/>
    <col min="6" max="16384" width="9.140625" style="1"/>
  </cols>
  <sheetData>
    <row r="1" spans="1:5" s="13" customFormat="1" ht="12" thickBot="1" x14ac:dyDescent="0.3">
      <c r="A1" s="31" t="s">
        <v>205</v>
      </c>
      <c r="B1" s="31"/>
      <c r="C1" s="31"/>
      <c r="D1" s="31"/>
    </row>
    <row r="2" spans="1:5" ht="14.25" customHeight="1" x14ac:dyDescent="0.2">
      <c r="A2" s="123" t="s">
        <v>204</v>
      </c>
      <c r="B2" s="123" t="s">
        <v>203</v>
      </c>
      <c r="C2" s="123" t="s">
        <v>202</v>
      </c>
      <c r="D2" s="123" t="s">
        <v>201</v>
      </c>
      <c r="E2" s="122" t="s">
        <v>6</v>
      </c>
    </row>
    <row r="3" spans="1:5" x14ac:dyDescent="0.2">
      <c r="A3" s="121">
        <v>1990</v>
      </c>
      <c r="B3" s="120">
        <v>39</v>
      </c>
      <c r="C3" s="120" t="s">
        <v>71</v>
      </c>
      <c r="D3" s="120">
        <v>1</v>
      </c>
      <c r="E3" s="120">
        <v>40</v>
      </c>
    </row>
    <row r="4" spans="1:5" x14ac:dyDescent="0.2">
      <c r="A4" s="117">
        <v>1991</v>
      </c>
      <c r="B4" s="56">
        <v>43</v>
      </c>
      <c r="C4" s="56">
        <v>6</v>
      </c>
      <c r="D4" s="56">
        <v>6</v>
      </c>
      <c r="E4" s="56">
        <v>55</v>
      </c>
    </row>
    <row r="5" spans="1:5" x14ac:dyDescent="0.2">
      <c r="A5" s="117">
        <v>1992</v>
      </c>
      <c r="B5" s="56">
        <v>45</v>
      </c>
      <c r="C5" s="56">
        <v>4</v>
      </c>
      <c r="D5" s="56">
        <v>13</v>
      </c>
      <c r="E5" s="56">
        <v>62</v>
      </c>
    </row>
    <row r="6" spans="1:5" x14ac:dyDescent="0.2">
      <c r="A6" s="117">
        <v>1998</v>
      </c>
      <c r="B6" s="56">
        <v>36</v>
      </c>
      <c r="C6" s="56">
        <v>7</v>
      </c>
      <c r="D6" s="56">
        <v>13</v>
      </c>
      <c r="E6" s="56">
        <v>56</v>
      </c>
    </row>
    <row r="7" spans="1:5" x14ac:dyDescent="0.2">
      <c r="A7" s="117">
        <v>1994</v>
      </c>
      <c r="B7" s="56">
        <v>38</v>
      </c>
      <c r="C7" s="56">
        <v>4</v>
      </c>
      <c r="D7" s="56">
        <v>23</v>
      </c>
      <c r="E7" s="56">
        <v>65</v>
      </c>
    </row>
    <row r="8" spans="1:5" x14ac:dyDescent="0.2">
      <c r="A8" s="117">
        <v>1995</v>
      </c>
      <c r="B8" s="56">
        <v>53</v>
      </c>
      <c r="C8" s="56">
        <v>4</v>
      </c>
      <c r="D8" s="56">
        <v>24</v>
      </c>
      <c r="E8" s="56">
        <v>81</v>
      </c>
    </row>
    <row r="9" spans="1:5" x14ac:dyDescent="0.2">
      <c r="A9" s="117">
        <v>1996</v>
      </c>
      <c r="B9" s="56">
        <v>38</v>
      </c>
      <c r="C9" s="56">
        <v>11</v>
      </c>
      <c r="D9" s="56">
        <v>13</v>
      </c>
      <c r="E9" s="56">
        <v>62</v>
      </c>
    </row>
    <row r="10" spans="1:5" x14ac:dyDescent="0.2">
      <c r="A10" s="117">
        <v>1997</v>
      </c>
      <c r="B10" s="56">
        <v>50</v>
      </c>
      <c r="C10" s="56">
        <v>11</v>
      </c>
      <c r="D10" s="118">
        <v>11</v>
      </c>
      <c r="E10" s="56">
        <v>72</v>
      </c>
    </row>
    <row r="11" spans="1:5" x14ac:dyDescent="0.2">
      <c r="A11" s="117">
        <v>1998</v>
      </c>
      <c r="B11" s="56">
        <v>58</v>
      </c>
      <c r="C11" s="56">
        <v>16</v>
      </c>
      <c r="D11" s="118" t="s">
        <v>71</v>
      </c>
      <c r="E11" s="56">
        <v>74</v>
      </c>
    </row>
    <row r="12" spans="1:5" x14ac:dyDescent="0.2">
      <c r="A12" s="117">
        <v>1999</v>
      </c>
      <c r="B12" s="56">
        <v>51</v>
      </c>
      <c r="C12" s="56">
        <v>11</v>
      </c>
      <c r="D12" s="118" t="s">
        <v>71</v>
      </c>
      <c r="E12" s="56">
        <v>62</v>
      </c>
    </row>
    <row r="13" spans="1:5" x14ac:dyDescent="0.2">
      <c r="A13" s="117">
        <v>2000</v>
      </c>
      <c r="B13" s="56">
        <v>38</v>
      </c>
      <c r="C13" s="56">
        <v>10</v>
      </c>
      <c r="D13" s="118" t="s">
        <v>71</v>
      </c>
      <c r="E13" s="56">
        <v>48</v>
      </c>
    </row>
    <row r="14" spans="1:5" x14ac:dyDescent="0.2">
      <c r="A14" s="117">
        <v>2001</v>
      </c>
      <c r="B14" s="119">
        <v>56</v>
      </c>
      <c r="C14" s="56">
        <v>27</v>
      </c>
      <c r="D14" s="118" t="s">
        <v>71</v>
      </c>
      <c r="E14" s="119">
        <v>83</v>
      </c>
    </row>
    <row r="15" spans="1:5" x14ac:dyDescent="0.2">
      <c r="A15" s="117">
        <v>2002</v>
      </c>
      <c r="B15" s="56">
        <v>65</v>
      </c>
      <c r="C15" s="56">
        <v>13</v>
      </c>
      <c r="D15" s="118" t="s">
        <v>71</v>
      </c>
      <c r="E15" s="56">
        <v>78</v>
      </c>
    </row>
    <row r="16" spans="1:5" x14ac:dyDescent="0.2">
      <c r="A16" s="117">
        <v>2003</v>
      </c>
      <c r="B16" s="56">
        <v>53</v>
      </c>
      <c r="C16" s="56">
        <v>10</v>
      </c>
      <c r="D16" s="118" t="s">
        <v>71</v>
      </c>
      <c r="E16" s="56">
        <v>63</v>
      </c>
    </row>
    <row r="17" spans="1:5" x14ac:dyDescent="0.2">
      <c r="A17" s="117">
        <v>2004</v>
      </c>
      <c r="B17" s="56">
        <v>63</v>
      </c>
      <c r="C17" s="56">
        <v>12</v>
      </c>
      <c r="D17" s="118" t="s">
        <v>71</v>
      </c>
      <c r="E17" s="56">
        <v>75</v>
      </c>
    </row>
    <row r="18" spans="1:5" x14ac:dyDescent="0.2">
      <c r="A18" s="117">
        <v>2005</v>
      </c>
      <c r="B18" s="56">
        <v>80</v>
      </c>
      <c r="C18" s="56">
        <v>14</v>
      </c>
      <c r="D18" s="118">
        <v>12</v>
      </c>
      <c r="E18" s="56">
        <v>106</v>
      </c>
    </row>
    <row r="19" spans="1:5" x14ac:dyDescent="0.2">
      <c r="A19" s="117">
        <v>2006</v>
      </c>
      <c r="B19" s="56">
        <v>49</v>
      </c>
      <c r="C19" s="56">
        <v>13</v>
      </c>
      <c r="D19" s="56">
        <v>19</v>
      </c>
      <c r="E19" s="56">
        <v>81</v>
      </c>
    </row>
    <row r="20" spans="1:5" x14ac:dyDescent="0.2">
      <c r="A20" s="117">
        <v>2007</v>
      </c>
      <c r="B20" s="56">
        <v>88</v>
      </c>
      <c r="C20" s="56">
        <v>10</v>
      </c>
      <c r="D20" s="56">
        <v>21</v>
      </c>
      <c r="E20" s="56">
        <v>119</v>
      </c>
    </row>
    <row r="21" spans="1:5" x14ac:dyDescent="0.2">
      <c r="A21" s="117">
        <v>2008</v>
      </c>
      <c r="B21" s="56">
        <v>110</v>
      </c>
      <c r="C21" s="56">
        <v>9</v>
      </c>
      <c r="D21" s="56">
        <v>26</v>
      </c>
      <c r="E21" s="56">
        <v>145</v>
      </c>
    </row>
    <row r="22" spans="1:5" x14ac:dyDescent="0.2">
      <c r="A22" s="117">
        <v>2009</v>
      </c>
      <c r="B22" s="56">
        <v>104</v>
      </c>
      <c r="C22" s="56">
        <v>14</v>
      </c>
      <c r="D22" s="56">
        <v>22</v>
      </c>
      <c r="E22" s="56">
        <v>140</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21711-B5F1-4650-8014-67F030D579EA}">
  <dimension ref="A1:G23"/>
  <sheetViews>
    <sheetView workbookViewId="0"/>
  </sheetViews>
  <sheetFormatPr defaultRowHeight="11.25" x14ac:dyDescent="0.2"/>
  <cols>
    <col min="1" max="1" width="10.85546875" style="1" customWidth="1"/>
    <col min="2" max="2" width="14.5703125" style="1" customWidth="1"/>
    <col min="3" max="4" width="12.140625" style="1" customWidth="1"/>
    <col min="5" max="5" width="13.42578125" style="1" customWidth="1"/>
    <col min="6" max="7" width="12.140625" style="1" customWidth="1"/>
    <col min="8" max="16384" width="9.140625" style="1"/>
  </cols>
  <sheetData>
    <row r="1" spans="1:7" ht="12" thickBot="1" x14ac:dyDescent="0.25">
      <c r="A1" s="31" t="s">
        <v>211</v>
      </c>
      <c r="B1" s="31"/>
      <c r="C1" s="31"/>
      <c r="D1" s="31"/>
      <c r="E1" s="31"/>
    </row>
    <row r="2" spans="1:7" ht="12.75" customHeight="1" x14ac:dyDescent="0.2">
      <c r="A2" s="332" t="s">
        <v>204</v>
      </c>
      <c r="B2" s="340" t="s">
        <v>210</v>
      </c>
      <c r="C2" s="341"/>
      <c r="D2" s="342"/>
      <c r="E2" s="337" t="s">
        <v>209</v>
      </c>
      <c r="F2" s="341"/>
      <c r="G2" s="341"/>
    </row>
    <row r="3" spans="1:7" ht="12.75" customHeight="1" x14ac:dyDescent="0.2">
      <c r="A3" s="333"/>
      <c r="B3" s="127" t="s">
        <v>208</v>
      </c>
      <c r="C3" s="127" t="s">
        <v>207</v>
      </c>
      <c r="D3" s="127" t="s">
        <v>206</v>
      </c>
      <c r="E3" s="127" t="s">
        <v>208</v>
      </c>
      <c r="F3" s="127" t="s">
        <v>207</v>
      </c>
      <c r="G3" s="126" t="s">
        <v>206</v>
      </c>
    </row>
    <row r="4" spans="1:7" s="18" customFormat="1" x14ac:dyDescent="0.2">
      <c r="A4" s="121">
        <v>1990</v>
      </c>
      <c r="B4" s="125">
        <v>17</v>
      </c>
      <c r="C4" s="125">
        <v>2</v>
      </c>
      <c r="D4" s="125">
        <v>19</v>
      </c>
      <c r="E4" s="125">
        <v>6</v>
      </c>
      <c r="F4" s="125">
        <v>1</v>
      </c>
      <c r="G4" s="125">
        <v>7</v>
      </c>
    </row>
    <row r="5" spans="1:7" x14ac:dyDescent="0.2">
      <c r="A5" s="70">
        <v>1996</v>
      </c>
      <c r="B5" s="124">
        <v>29</v>
      </c>
      <c r="C5" s="124">
        <v>1</v>
      </c>
      <c r="D5" s="124">
        <v>30</v>
      </c>
      <c r="E5" s="124">
        <v>16</v>
      </c>
      <c r="F5" s="124">
        <v>2</v>
      </c>
      <c r="G5" s="124">
        <v>18</v>
      </c>
    </row>
    <row r="6" spans="1:7" x14ac:dyDescent="0.2">
      <c r="A6" s="70">
        <v>1992</v>
      </c>
      <c r="B6" s="124">
        <v>31</v>
      </c>
      <c r="C6" s="124">
        <v>2</v>
      </c>
      <c r="D6" s="124">
        <v>33</v>
      </c>
      <c r="E6" s="124">
        <v>16</v>
      </c>
      <c r="F6" s="124" t="s">
        <v>71</v>
      </c>
      <c r="G6" s="124">
        <v>16</v>
      </c>
    </row>
    <row r="7" spans="1:7" x14ac:dyDescent="0.2">
      <c r="A7" s="70">
        <v>1993</v>
      </c>
      <c r="B7" s="124">
        <v>28</v>
      </c>
      <c r="C7" s="124">
        <v>4</v>
      </c>
      <c r="D7" s="124">
        <v>32</v>
      </c>
      <c r="E7" s="124">
        <v>23</v>
      </c>
      <c r="F7" s="124">
        <v>1</v>
      </c>
      <c r="G7" s="124">
        <v>24</v>
      </c>
    </row>
    <row r="8" spans="1:7" x14ac:dyDescent="0.2">
      <c r="A8" s="70">
        <v>1994</v>
      </c>
      <c r="B8" s="124">
        <v>22</v>
      </c>
      <c r="C8" s="124">
        <v>1</v>
      </c>
      <c r="D8" s="124">
        <v>23</v>
      </c>
      <c r="E8" s="124">
        <v>34</v>
      </c>
      <c r="F8" s="124" t="s">
        <v>71</v>
      </c>
      <c r="G8" s="124">
        <v>34</v>
      </c>
    </row>
    <row r="9" spans="1:7" x14ac:dyDescent="0.2">
      <c r="A9" s="70">
        <v>1995</v>
      </c>
      <c r="B9" s="124">
        <v>28</v>
      </c>
      <c r="C9" s="124">
        <v>3</v>
      </c>
      <c r="D9" s="124">
        <v>31</v>
      </c>
      <c r="E9" s="124">
        <v>12</v>
      </c>
      <c r="F9" s="124">
        <v>1</v>
      </c>
      <c r="G9" s="124">
        <v>13</v>
      </c>
    </row>
    <row r="10" spans="1:7" x14ac:dyDescent="0.2">
      <c r="A10" s="70">
        <v>1996</v>
      </c>
      <c r="B10" s="124">
        <v>41</v>
      </c>
      <c r="C10" s="124">
        <v>5</v>
      </c>
      <c r="D10" s="124">
        <v>46</v>
      </c>
      <c r="E10" s="124">
        <v>23</v>
      </c>
      <c r="F10" s="124">
        <v>2</v>
      </c>
      <c r="G10" s="124">
        <v>25</v>
      </c>
    </row>
    <row r="11" spans="1:7" x14ac:dyDescent="0.2">
      <c r="A11" s="70">
        <v>1997</v>
      </c>
      <c r="B11" s="124">
        <v>25</v>
      </c>
      <c r="C11" s="124">
        <v>6</v>
      </c>
      <c r="D11" s="124">
        <v>31</v>
      </c>
      <c r="E11" s="124">
        <v>22</v>
      </c>
      <c r="F11" s="124">
        <v>3</v>
      </c>
      <c r="G11" s="124">
        <v>25</v>
      </c>
    </row>
    <row r="12" spans="1:7" x14ac:dyDescent="0.2">
      <c r="A12" s="70">
        <v>1998</v>
      </c>
      <c r="B12" s="124">
        <v>32</v>
      </c>
      <c r="C12" s="124">
        <v>4</v>
      </c>
      <c r="D12" s="124">
        <v>36</v>
      </c>
      <c r="E12" s="124">
        <v>20</v>
      </c>
      <c r="F12" s="124" t="s">
        <v>71</v>
      </c>
      <c r="G12" s="124">
        <v>20</v>
      </c>
    </row>
    <row r="13" spans="1:7" x14ac:dyDescent="0.2">
      <c r="A13" s="70">
        <v>1999</v>
      </c>
      <c r="B13" s="124">
        <v>35</v>
      </c>
      <c r="C13" s="124">
        <v>2</v>
      </c>
      <c r="D13" s="124">
        <v>37</v>
      </c>
      <c r="E13" s="124">
        <v>11</v>
      </c>
      <c r="F13" s="124" t="s">
        <v>71</v>
      </c>
      <c r="G13" s="124">
        <v>11</v>
      </c>
    </row>
    <row r="14" spans="1:7" x14ac:dyDescent="0.2">
      <c r="A14" s="70">
        <v>2000</v>
      </c>
      <c r="B14" s="124">
        <v>25</v>
      </c>
      <c r="C14" s="124">
        <v>2</v>
      </c>
      <c r="D14" s="124">
        <v>27</v>
      </c>
      <c r="E14" s="124">
        <v>10</v>
      </c>
      <c r="F14" s="124">
        <v>5</v>
      </c>
      <c r="G14" s="124">
        <v>15</v>
      </c>
    </row>
    <row r="15" spans="1:7" x14ac:dyDescent="0.2">
      <c r="A15" s="70">
        <v>2001</v>
      </c>
      <c r="B15" s="124">
        <v>17</v>
      </c>
      <c r="C15" s="124">
        <v>3</v>
      </c>
      <c r="D15" s="124">
        <v>20</v>
      </c>
      <c r="E15" s="124">
        <v>5</v>
      </c>
      <c r="F15" s="124">
        <v>3</v>
      </c>
      <c r="G15" s="124">
        <v>8</v>
      </c>
    </row>
    <row r="16" spans="1:7" x14ac:dyDescent="0.2">
      <c r="A16" s="70">
        <v>2002</v>
      </c>
      <c r="B16" s="124">
        <v>19</v>
      </c>
      <c r="C16" s="124">
        <v>7</v>
      </c>
      <c r="D16" s="124">
        <v>26</v>
      </c>
      <c r="E16" s="124">
        <v>8</v>
      </c>
      <c r="F16" s="124">
        <v>2</v>
      </c>
      <c r="G16" s="124">
        <v>10</v>
      </c>
    </row>
    <row r="17" spans="1:7" x14ac:dyDescent="0.2">
      <c r="A17" s="70">
        <v>2003</v>
      </c>
      <c r="B17" s="124">
        <v>22</v>
      </c>
      <c r="C17" s="124">
        <v>4</v>
      </c>
      <c r="D17" s="124">
        <v>26</v>
      </c>
      <c r="E17" s="124">
        <v>9</v>
      </c>
      <c r="F17" s="124">
        <v>1</v>
      </c>
      <c r="G17" s="124">
        <v>10</v>
      </c>
    </row>
    <row r="18" spans="1:7" x14ac:dyDescent="0.2">
      <c r="A18" s="70">
        <v>2004</v>
      </c>
      <c r="B18" s="124">
        <v>19</v>
      </c>
      <c r="C18" s="124">
        <v>4</v>
      </c>
      <c r="D18" s="124">
        <v>23</v>
      </c>
      <c r="E18" s="124">
        <v>11</v>
      </c>
      <c r="F18" s="124">
        <v>2</v>
      </c>
      <c r="G18" s="124">
        <v>13</v>
      </c>
    </row>
    <row r="19" spans="1:7" x14ac:dyDescent="0.2">
      <c r="A19" s="117">
        <v>2005</v>
      </c>
      <c r="B19" s="124">
        <v>29</v>
      </c>
      <c r="C19" s="124">
        <v>4</v>
      </c>
      <c r="D19" s="124">
        <v>33</v>
      </c>
      <c r="E19" s="124">
        <v>6</v>
      </c>
      <c r="F19" s="124" t="s">
        <v>71</v>
      </c>
      <c r="G19" s="124">
        <v>6</v>
      </c>
    </row>
    <row r="20" spans="1:7" s="117" customFormat="1" x14ac:dyDescent="0.2">
      <c r="A20" s="117">
        <v>2006</v>
      </c>
      <c r="B20" s="124">
        <v>15</v>
      </c>
      <c r="C20" s="124">
        <v>7</v>
      </c>
      <c r="D20" s="124">
        <v>22</v>
      </c>
      <c r="E20" s="124">
        <v>5</v>
      </c>
      <c r="F20" s="124">
        <v>1</v>
      </c>
      <c r="G20" s="124">
        <v>6</v>
      </c>
    </row>
    <row r="21" spans="1:7" x14ac:dyDescent="0.2">
      <c r="A21" s="117">
        <v>2007</v>
      </c>
      <c r="B21" s="124">
        <v>17</v>
      </c>
      <c r="C21" s="124">
        <v>6</v>
      </c>
      <c r="D21" s="124">
        <v>23</v>
      </c>
      <c r="E21" s="124">
        <v>9</v>
      </c>
      <c r="F21" s="124">
        <v>1</v>
      </c>
      <c r="G21" s="124">
        <v>10</v>
      </c>
    </row>
    <row r="22" spans="1:7" x14ac:dyDescent="0.2">
      <c r="A22" s="117">
        <v>2008</v>
      </c>
      <c r="B22" s="124">
        <v>21</v>
      </c>
      <c r="C22" s="124">
        <v>2</v>
      </c>
      <c r="D22" s="124">
        <v>23</v>
      </c>
      <c r="E22" s="124">
        <v>4</v>
      </c>
      <c r="F22" s="124" t="s">
        <v>71</v>
      </c>
      <c r="G22" s="124">
        <v>4</v>
      </c>
    </row>
    <row r="23" spans="1:7" x14ac:dyDescent="0.2">
      <c r="A23" s="117">
        <v>2009</v>
      </c>
      <c r="B23" s="124">
        <v>17</v>
      </c>
      <c r="C23" s="124">
        <v>6</v>
      </c>
      <c r="D23" s="124">
        <v>23</v>
      </c>
      <c r="E23" s="124">
        <v>9</v>
      </c>
      <c r="F23" s="124" t="s">
        <v>71</v>
      </c>
      <c r="G23" s="124">
        <v>9</v>
      </c>
    </row>
  </sheetData>
  <mergeCells count="3">
    <mergeCell ref="B2:D2"/>
    <mergeCell ref="E2:G2"/>
    <mergeCell ref="A2:A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46ADE-5B4E-4028-9FD4-619E2B58F36D}">
  <dimension ref="A1:E19"/>
  <sheetViews>
    <sheetView workbookViewId="0"/>
  </sheetViews>
  <sheetFormatPr defaultRowHeight="11.25" x14ac:dyDescent="0.2"/>
  <cols>
    <col min="1" max="1" width="27.42578125" style="1" customWidth="1"/>
    <col min="2" max="5" width="12.28515625" style="1" customWidth="1"/>
    <col min="6" max="16384" width="9.140625" style="1"/>
  </cols>
  <sheetData>
    <row r="1" spans="1:5" ht="12" thickBot="1" x14ac:dyDescent="0.25">
      <c r="A1" s="31" t="s">
        <v>230</v>
      </c>
      <c r="E1" s="30"/>
    </row>
    <row r="2" spans="1:5" x14ac:dyDescent="0.2">
      <c r="A2" s="47" t="s">
        <v>229</v>
      </c>
      <c r="B2" s="102">
        <v>2000</v>
      </c>
      <c r="C2" s="27">
        <v>2007</v>
      </c>
      <c r="D2" s="27">
        <v>2008</v>
      </c>
      <c r="E2" s="129">
        <v>2009</v>
      </c>
    </row>
    <row r="3" spans="1:5" s="18" customFormat="1" x14ac:dyDescent="0.2">
      <c r="A3" s="128" t="s">
        <v>228</v>
      </c>
      <c r="B3" s="120">
        <v>11507</v>
      </c>
      <c r="C3" s="56">
        <v>6891</v>
      </c>
      <c r="D3" s="56">
        <v>7166</v>
      </c>
      <c r="E3" s="56">
        <v>6029</v>
      </c>
    </row>
    <row r="4" spans="1:5" x14ac:dyDescent="0.2">
      <c r="A4" s="22" t="s">
        <v>227</v>
      </c>
      <c r="B4" s="4">
        <v>520</v>
      </c>
      <c r="C4" s="56">
        <v>87</v>
      </c>
      <c r="D4" s="56">
        <v>107</v>
      </c>
      <c r="E4" s="56">
        <v>66</v>
      </c>
    </row>
    <row r="5" spans="1:5" x14ac:dyDescent="0.2">
      <c r="A5" s="22" t="s">
        <v>226</v>
      </c>
      <c r="B5" s="4">
        <v>8644</v>
      </c>
      <c r="C5" s="56">
        <v>5856</v>
      </c>
      <c r="D5" s="56">
        <v>5563</v>
      </c>
      <c r="E5" s="56">
        <v>6583</v>
      </c>
    </row>
    <row r="6" spans="1:5" s="18" customFormat="1" ht="22.5" x14ac:dyDescent="0.2">
      <c r="A6" s="35" t="s">
        <v>225</v>
      </c>
      <c r="B6" s="56">
        <v>35080</v>
      </c>
      <c r="C6" s="56">
        <v>29562</v>
      </c>
      <c r="D6" s="56">
        <v>35600</v>
      </c>
      <c r="E6" s="56">
        <v>29878</v>
      </c>
    </row>
    <row r="7" spans="1:5" x14ac:dyDescent="0.2">
      <c r="A7" s="22" t="s">
        <v>224</v>
      </c>
      <c r="B7" s="4">
        <v>779</v>
      </c>
      <c r="C7" s="56">
        <v>384</v>
      </c>
      <c r="D7" s="56">
        <v>332</v>
      </c>
      <c r="E7" s="56">
        <v>250</v>
      </c>
    </row>
    <row r="8" spans="1:5" x14ac:dyDescent="0.2">
      <c r="A8" s="22" t="s">
        <v>223</v>
      </c>
      <c r="B8" s="4">
        <v>5702</v>
      </c>
      <c r="C8" s="56">
        <v>7202</v>
      </c>
      <c r="D8" s="56">
        <v>3274</v>
      </c>
      <c r="E8" s="56">
        <v>2356</v>
      </c>
    </row>
    <row r="9" spans="1:5" x14ac:dyDescent="0.2">
      <c r="A9" s="22" t="s">
        <v>222</v>
      </c>
      <c r="B9" s="4">
        <v>107</v>
      </c>
      <c r="C9" s="56" t="s">
        <v>71</v>
      </c>
      <c r="D9" s="56" t="s">
        <v>71</v>
      </c>
      <c r="E9" s="56" t="s">
        <v>71</v>
      </c>
    </row>
    <row r="10" spans="1:5" s="18" customFormat="1" x14ac:dyDescent="0.2">
      <c r="A10" s="57" t="s">
        <v>221</v>
      </c>
      <c r="B10" s="56">
        <v>223</v>
      </c>
      <c r="C10" s="56">
        <v>16</v>
      </c>
      <c r="D10" s="56">
        <v>14</v>
      </c>
      <c r="E10" s="56">
        <v>5</v>
      </c>
    </row>
    <row r="11" spans="1:5" x14ac:dyDescent="0.2">
      <c r="A11" s="22" t="s">
        <v>220</v>
      </c>
      <c r="B11" s="4">
        <v>43728</v>
      </c>
      <c r="C11" s="56">
        <v>48313</v>
      </c>
      <c r="D11" s="56">
        <v>36412</v>
      </c>
      <c r="E11" s="56">
        <v>40460</v>
      </c>
    </row>
    <row r="12" spans="1:5" x14ac:dyDescent="0.2">
      <c r="A12" s="22" t="s">
        <v>219</v>
      </c>
      <c r="B12" s="4">
        <v>316</v>
      </c>
      <c r="C12" s="56">
        <v>239</v>
      </c>
      <c r="D12" s="56">
        <v>220</v>
      </c>
      <c r="E12" s="56">
        <v>208</v>
      </c>
    </row>
    <row r="13" spans="1:5" x14ac:dyDescent="0.2">
      <c r="A13" s="22" t="s">
        <v>218</v>
      </c>
      <c r="B13" s="4">
        <v>98</v>
      </c>
      <c r="C13" s="56">
        <v>49</v>
      </c>
      <c r="D13" s="56">
        <v>34</v>
      </c>
      <c r="E13" s="56">
        <v>39</v>
      </c>
    </row>
    <row r="14" spans="1:5" s="18" customFormat="1" x14ac:dyDescent="0.2">
      <c r="A14" s="8" t="s">
        <v>217</v>
      </c>
      <c r="B14" s="77">
        <v>218</v>
      </c>
      <c r="C14" s="77">
        <v>188</v>
      </c>
      <c r="D14" s="77">
        <v>180</v>
      </c>
      <c r="E14" s="77">
        <v>166</v>
      </c>
    </row>
    <row r="15" spans="1:5" x14ac:dyDescent="0.2">
      <c r="A15" s="22" t="s">
        <v>216</v>
      </c>
      <c r="B15" s="4">
        <v>197</v>
      </c>
      <c r="C15" s="56">
        <v>57</v>
      </c>
      <c r="D15" s="56">
        <v>84</v>
      </c>
      <c r="E15" s="56">
        <v>56</v>
      </c>
    </row>
    <row r="16" spans="1:5" x14ac:dyDescent="0.2">
      <c r="A16" s="22" t="s">
        <v>215</v>
      </c>
      <c r="B16" s="4">
        <v>121</v>
      </c>
      <c r="C16" s="56">
        <v>145</v>
      </c>
      <c r="D16" s="56">
        <v>133</v>
      </c>
      <c r="E16" s="56">
        <v>125</v>
      </c>
    </row>
    <row r="17" spans="1:5" x14ac:dyDescent="0.2">
      <c r="A17" s="22" t="s">
        <v>214</v>
      </c>
      <c r="B17" s="4">
        <v>1106</v>
      </c>
      <c r="C17" s="56">
        <v>947</v>
      </c>
      <c r="D17" s="56">
        <v>1811</v>
      </c>
      <c r="E17" s="56">
        <v>1738</v>
      </c>
    </row>
    <row r="18" spans="1:5" x14ac:dyDescent="0.2">
      <c r="A18" s="22" t="s">
        <v>213</v>
      </c>
      <c r="B18" s="4">
        <v>10</v>
      </c>
      <c r="C18" s="56">
        <v>4</v>
      </c>
      <c r="D18" s="56">
        <v>4</v>
      </c>
      <c r="E18" s="56">
        <v>6</v>
      </c>
    </row>
    <row r="19" spans="1:5" x14ac:dyDescent="0.2">
      <c r="A19" s="22" t="s">
        <v>212</v>
      </c>
      <c r="B19" s="4">
        <v>27</v>
      </c>
      <c r="C19" s="56">
        <v>23</v>
      </c>
      <c r="D19" s="56">
        <v>23</v>
      </c>
      <c r="E19" s="56">
        <v>23</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A662D-D53D-43C8-8DDD-E02B81192500}">
  <dimension ref="A1:I9"/>
  <sheetViews>
    <sheetView workbookViewId="0"/>
  </sheetViews>
  <sheetFormatPr defaultRowHeight="11.25" x14ac:dyDescent="0.2"/>
  <cols>
    <col min="1" max="1" width="28" style="1" customWidth="1"/>
    <col min="2" max="9" width="10.28515625" style="1" customWidth="1"/>
    <col min="10" max="16384" width="9.140625" style="1"/>
  </cols>
  <sheetData>
    <row r="1" spans="1:9" ht="12" thickBot="1" x14ac:dyDescent="0.25">
      <c r="A1" s="31" t="s">
        <v>239</v>
      </c>
      <c r="B1" s="31"/>
      <c r="C1" s="31"/>
      <c r="D1" s="31"/>
      <c r="E1" s="31"/>
      <c r="F1" s="31"/>
    </row>
    <row r="2" spans="1:9" s="12" customFormat="1" ht="13.5" customHeight="1" x14ac:dyDescent="0.25">
      <c r="A2" s="340" t="s">
        <v>229</v>
      </c>
      <c r="B2" s="330" t="s">
        <v>238</v>
      </c>
      <c r="C2" s="102" t="s">
        <v>237</v>
      </c>
      <c r="D2" s="102" t="s">
        <v>236</v>
      </c>
      <c r="E2" s="102" t="s">
        <v>235</v>
      </c>
      <c r="F2" s="102" t="s">
        <v>234</v>
      </c>
      <c r="G2" s="102" t="s">
        <v>233</v>
      </c>
      <c r="H2" s="330" t="s">
        <v>232</v>
      </c>
      <c r="I2" s="337" t="s">
        <v>6</v>
      </c>
    </row>
    <row r="3" spans="1:9" s="12" customFormat="1" ht="13.5" customHeight="1" x14ac:dyDescent="0.25">
      <c r="A3" s="344"/>
      <c r="B3" s="343"/>
      <c r="C3" s="328" t="s">
        <v>231</v>
      </c>
      <c r="D3" s="329"/>
      <c r="E3" s="329"/>
      <c r="F3" s="329"/>
      <c r="G3" s="345"/>
      <c r="H3" s="343"/>
      <c r="I3" s="339"/>
    </row>
    <row r="4" spans="1:9" s="18" customFormat="1" x14ac:dyDescent="0.2">
      <c r="A4" s="18" t="s">
        <v>228</v>
      </c>
      <c r="B4" s="130">
        <v>473.20995825537699</v>
      </c>
      <c r="C4" s="130">
        <v>610.86018880208326</v>
      </c>
      <c r="D4" s="130">
        <v>286.2480687305661</v>
      </c>
      <c r="E4" s="130">
        <v>75.485190997397737</v>
      </c>
      <c r="F4" s="130">
        <v>29.481590610281536</v>
      </c>
      <c r="G4" s="130">
        <v>29.803307325004884</v>
      </c>
      <c r="H4" s="130">
        <v>35.427905886862568</v>
      </c>
      <c r="I4" s="130">
        <v>60.153754753171803</v>
      </c>
    </row>
    <row r="5" spans="1:9" s="13" customFormat="1" ht="12" customHeight="1" x14ac:dyDescent="0.25">
      <c r="A5" s="38" t="s">
        <v>225</v>
      </c>
      <c r="B5" s="131">
        <v>3127.9803628290451</v>
      </c>
      <c r="C5" s="131">
        <v>2588.907877604167</v>
      </c>
      <c r="D5" s="131">
        <v>1064.0567324537303</v>
      </c>
      <c r="E5" s="131">
        <v>322.42605430960845</v>
      </c>
      <c r="F5" s="131">
        <v>175.74054630900713</v>
      </c>
      <c r="G5" s="131">
        <v>120.93405908414144</v>
      </c>
      <c r="H5" s="131">
        <v>245.76155142954727</v>
      </c>
      <c r="I5" s="131">
        <v>298.10480751621611</v>
      </c>
    </row>
    <row r="6" spans="1:9" s="18" customFormat="1" x14ac:dyDescent="0.2">
      <c r="A6" s="18" t="s">
        <v>224</v>
      </c>
      <c r="B6" s="108" t="s">
        <v>71</v>
      </c>
      <c r="C6" s="108">
        <v>2.034505208333333</v>
      </c>
      <c r="D6" s="108">
        <v>3.1029600946402827</v>
      </c>
      <c r="E6" s="130">
        <v>3.2279851413360876</v>
      </c>
      <c r="F6" s="130">
        <v>2.7744082418420839</v>
      </c>
      <c r="G6" s="130">
        <v>2.8924585733112846</v>
      </c>
      <c r="H6" s="130">
        <v>1.3402738670944225</v>
      </c>
      <c r="I6" s="130">
        <v>2.4943504210139245</v>
      </c>
    </row>
    <row r="7" spans="1:9" x14ac:dyDescent="0.2">
      <c r="A7" s="22" t="s">
        <v>223</v>
      </c>
      <c r="B7" s="130">
        <v>12.507752200582653</v>
      </c>
      <c r="C7" s="130">
        <v>128.68245442708331</v>
      </c>
      <c r="D7" s="130">
        <v>403.12623229535006</v>
      </c>
      <c r="E7" s="130">
        <v>58.600345642716675</v>
      </c>
      <c r="F7" s="130">
        <v>1.5693622378096634</v>
      </c>
      <c r="G7" s="130">
        <v>0.14645359864867266</v>
      </c>
      <c r="H7" s="108" t="s">
        <v>71</v>
      </c>
      <c r="I7" s="130">
        <v>23.506758367635225</v>
      </c>
    </row>
    <row r="8" spans="1:9" s="18" customFormat="1" x14ac:dyDescent="0.2">
      <c r="A8" s="38" t="s">
        <v>221</v>
      </c>
      <c r="B8" s="108" t="s">
        <v>71</v>
      </c>
      <c r="C8" s="108" t="s">
        <v>71</v>
      </c>
      <c r="D8" s="108" t="s">
        <v>71</v>
      </c>
      <c r="E8" s="130">
        <v>0.12415327466677262</v>
      </c>
      <c r="F8" s="130">
        <v>8.4072977025517692E-2</v>
      </c>
      <c r="G8" s="130">
        <v>3.6613399662168165E-2</v>
      </c>
      <c r="H8" s="108" t="s">
        <v>71</v>
      </c>
      <c r="I8" s="130">
        <v>4.9887008420278489E-2</v>
      </c>
    </row>
    <row r="9" spans="1:9" x14ac:dyDescent="0.2">
      <c r="A9" s="12" t="s">
        <v>220</v>
      </c>
      <c r="B9" s="130">
        <v>1504.0572021200639</v>
      </c>
      <c r="C9" s="130">
        <v>2823.893229166667</v>
      </c>
      <c r="D9" s="130">
        <v>6104.556826188983</v>
      </c>
      <c r="E9" s="130">
        <v>1015.6979400488666</v>
      </c>
      <c r="F9" s="130">
        <v>42.484877723561603</v>
      </c>
      <c r="G9" s="130">
        <v>5.199102752027879</v>
      </c>
      <c r="H9" s="130">
        <v>0.80416432025665352</v>
      </c>
      <c r="I9" s="130">
        <v>403.68567213689352</v>
      </c>
    </row>
  </sheetData>
  <mergeCells count="5">
    <mergeCell ref="H2:H3"/>
    <mergeCell ref="I2:I3"/>
    <mergeCell ref="A2:A3"/>
    <mergeCell ref="C3:G3"/>
    <mergeCell ref="B2:B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D7A20-5C2A-4607-807A-223238248213}">
  <dimension ref="A1:E12"/>
  <sheetViews>
    <sheetView workbookViewId="0"/>
  </sheetViews>
  <sheetFormatPr defaultRowHeight="11.25" x14ac:dyDescent="0.2"/>
  <cols>
    <col min="1" max="1" width="13.7109375" style="1" customWidth="1"/>
    <col min="2" max="5" width="17.7109375" style="1" customWidth="1"/>
    <col min="6" max="16384" width="9.140625" style="1"/>
  </cols>
  <sheetData>
    <row r="1" spans="1:5" s="13" customFormat="1" x14ac:dyDescent="0.25">
      <c r="A1" s="137" t="s">
        <v>244</v>
      </c>
      <c r="B1" s="136"/>
      <c r="C1" s="136"/>
    </row>
    <row r="2" spans="1:5" ht="22.5" x14ac:dyDescent="0.2">
      <c r="A2" s="127" t="s">
        <v>204</v>
      </c>
      <c r="B2" s="127" t="s">
        <v>243</v>
      </c>
      <c r="C2" s="127" t="s">
        <v>242</v>
      </c>
      <c r="D2" s="127" t="s">
        <v>241</v>
      </c>
      <c r="E2" s="126" t="s">
        <v>240</v>
      </c>
    </row>
    <row r="3" spans="1:5" x14ac:dyDescent="0.2">
      <c r="A3" s="117">
        <v>2000</v>
      </c>
      <c r="B3" s="2">
        <v>548</v>
      </c>
      <c r="C3" s="2">
        <v>2705</v>
      </c>
      <c r="D3" s="56" t="s">
        <v>71</v>
      </c>
      <c r="E3" s="14">
        <v>26.5</v>
      </c>
    </row>
    <row r="4" spans="1:5" x14ac:dyDescent="0.2">
      <c r="A4" s="117">
        <v>2001</v>
      </c>
      <c r="B4" s="2">
        <v>674</v>
      </c>
      <c r="C4" s="2">
        <v>4628</v>
      </c>
      <c r="D4" s="2">
        <v>3</v>
      </c>
      <c r="E4" s="14">
        <v>45.4</v>
      </c>
    </row>
    <row r="5" spans="1:5" x14ac:dyDescent="0.2">
      <c r="A5" s="117">
        <v>2002</v>
      </c>
      <c r="B5" s="2">
        <v>674</v>
      </c>
      <c r="C5" s="2">
        <v>2959</v>
      </c>
      <c r="D5" s="2">
        <v>2</v>
      </c>
      <c r="E5" s="14">
        <v>29.1</v>
      </c>
    </row>
    <row r="6" spans="1:5" x14ac:dyDescent="0.2">
      <c r="A6" s="117">
        <v>2003</v>
      </c>
      <c r="B6" s="2">
        <v>164</v>
      </c>
      <c r="C6" s="2">
        <v>2838</v>
      </c>
      <c r="D6" s="2">
        <v>1</v>
      </c>
      <c r="E6" s="14">
        <v>28</v>
      </c>
    </row>
    <row r="7" spans="1:5" x14ac:dyDescent="0.2">
      <c r="A7" s="117">
        <v>2004</v>
      </c>
      <c r="B7" s="2">
        <v>183</v>
      </c>
      <c r="C7" s="2">
        <v>2281</v>
      </c>
      <c r="D7" s="2">
        <v>5</v>
      </c>
      <c r="E7" s="14">
        <v>22.6</v>
      </c>
    </row>
    <row r="8" spans="1:5" x14ac:dyDescent="0.2">
      <c r="A8" s="117">
        <v>2005</v>
      </c>
      <c r="B8" s="2">
        <v>191</v>
      </c>
      <c r="C8" s="2">
        <v>2036</v>
      </c>
      <c r="D8" s="2">
        <v>1</v>
      </c>
      <c r="E8" s="14">
        <v>20.2</v>
      </c>
    </row>
    <row r="9" spans="1:5" x14ac:dyDescent="0.2">
      <c r="A9" s="117">
        <v>2006</v>
      </c>
      <c r="B9" s="2">
        <v>172</v>
      </c>
      <c r="C9" s="2">
        <v>6857</v>
      </c>
      <c r="D9" s="2">
        <v>7</v>
      </c>
      <c r="E9" s="14">
        <v>68.099999999999994</v>
      </c>
    </row>
    <row r="10" spans="1:5" x14ac:dyDescent="0.2">
      <c r="A10" s="117">
        <v>2007</v>
      </c>
      <c r="B10" s="2">
        <v>144</v>
      </c>
      <c r="C10" s="2">
        <v>1152</v>
      </c>
      <c r="D10" s="56" t="s">
        <v>71</v>
      </c>
      <c r="E10" s="14">
        <v>11.2</v>
      </c>
    </row>
    <row r="11" spans="1:5" x14ac:dyDescent="0.2">
      <c r="A11" s="117">
        <v>2008</v>
      </c>
      <c r="B11" s="135">
        <v>133</v>
      </c>
      <c r="C11" s="2">
        <v>1990</v>
      </c>
      <c r="D11" s="134">
        <v>2</v>
      </c>
      <c r="E11" s="14">
        <v>19.8</v>
      </c>
    </row>
    <row r="12" spans="1:5" x14ac:dyDescent="0.2">
      <c r="A12" s="117">
        <v>2009</v>
      </c>
      <c r="B12" s="133">
        <v>76</v>
      </c>
      <c r="C12" s="133">
        <v>846</v>
      </c>
      <c r="D12" s="2">
        <v>1</v>
      </c>
      <c r="E12" s="132">
        <v>8.4414288565156657</v>
      </c>
    </row>
  </sheetData>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A6A8C-8DBB-45ED-94B5-385ECBA633BB}">
  <dimension ref="A1:E44"/>
  <sheetViews>
    <sheetView workbookViewId="0"/>
  </sheetViews>
  <sheetFormatPr defaultRowHeight="11.25" x14ac:dyDescent="0.2"/>
  <cols>
    <col min="1" max="1" width="36.140625" style="18" customWidth="1"/>
    <col min="2" max="5" width="10.42578125" style="1" customWidth="1"/>
    <col min="6" max="16384" width="9.140625" style="1"/>
  </cols>
  <sheetData>
    <row r="1" spans="1:5" ht="12" thickBot="1" x14ac:dyDescent="0.25">
      <c r="A1" s="63" t="s">
        <v>286</v>
      </c>
      <c r="B1" s="31"/>
      <c r="C1" s="31"/>
      <c r="D1" s="31"/>
      <c r="E1" s="31"/>
    </row>
    <row r="2" spans="1:5" x14ac:dyDescent="0.2">
      <c r="A2" s="140" t="s">
        <v>285</v>
      </c>
      <c r="B2" s="102">
        <v>2000</v>
      </c>
      <c r="C2" s="102">
        <v>2007</v>
      </c>
      <c r="D2" s="102">
        <v>2008</v>
      </c>
      <c r="E2" s="139">
        <v>2009</v>
      </c>
    </row>
    <row r="3" spans="1:5" x14ac:dyDescent="0.2">
      <c r="A3" s="327" t="s">
        <v>284</v>
      </c>
      <c r="B3" s="327"/>
      <c r="C3" s="327"/>
      <c r="D3" s="327"/>
      <c r="E3" s="327"/>
    </row>
    <row r="4" spans="1:5" x14ac:dyDescent="0.2">
      <c r="A4" s="8" t="s">
        <v>283</v>
      </c>
      <c r="B4" s="33">
        <v>91693</v>
      </c>
      <c r="C4" s="138">
        <v>97434</v>
      </c>
      <c r="D4" s="138">
        <v>94910</v>
      </c>
      <c r="E4" s="138">
        <v>96393</v>
      </c>
    </row>
    <row r="5" spans="1:5" x14ac:dyDescent="0.2">
      <c r="A5" s="8" t="s">
        <v>282</v>
      </c>
      <c r="B5" s="33">
        <v>84118</v>
      </c>
      <c r="C5" s="77" t="s">
        <v>71</v>
      </c>
      <c r="D5" s="138" t="s">
        <v>71</v>
      </c>
      <c r="E5" s="138" t="s">
        <v>71</v>
      </c>
    </row>
    <row r="6" spans="1:5" x14ac:dyDescent="0.2">
      <c r="A6" s="8" t="s">
        <v>281</v>
      </c>
      <c r="B6" s="33">
        <v>91625</v>
      </c>
      <c r="C6" s="77" t="s">
        <v>71</v>
      </c>
      <c r="D6" s="138" t="s">
        <v>71</v>
      </c>
      <c r="E6" s="138" t="s">
        <v>71</v>
      </c>
    </row>
    <row r="7" spans="1:5" x14ac:dyDescent="0.2">
      <c r="A7" s="8" t="s">
        <v>280</v>
      </c>
      <c r="B7" s="77" t="s">
        <v>71</v>
      </c>
      <c r="C7" s="33">
        <v>97441</v>
      </c>
      <c r="D7" s="138">
        <v>94933</v>
      </c>
      <c r="E7" s="138">
        <v>96417</v>
      </c>
    </row>
    <row r="8" spans="1:5" x14ac:dyDescent="0.2">
      <c r="A8" s="8" t="s">
        <v>279</v>
      </c>
      <c r="B8" s="33">
        <v>91586</v>
      </c>
      <c r="C8" s="77" t="s">
        <v>71</v>
      </c>
      <c r="D8" s="138" t="s">
        <v>71</v>
      </c>
      <c r="E8" s="138" t="s">
        <v>71</v>
      </c>
    </row>
    <row r="9" spans="1:5" x14ac:dyDescent="0.2">
      <c r="A9" s="8" t="s">
        <v>278</v>
      </c>
      <c r="B9" s="33">
        <v>91474</v>
      </c>
      <c r="C9" s="77" t="s">
        <v>71</v>
      </c>
      <c r="D9" s="138" t="s">
        <v>71</v>
      </c>
      <c r="E9" s="138" t="s">
        <v>71</v>
      </c>
    </row>
    <row r="10" spans="1:5" x14ac:dyDescent="0.2">
      <c r="A10" s="8" t="s">
        <v>277</v>
      </c>
      <c r="B10" s="33">
        <v>84082</v>
      </c>
      <c r="C10" s="77" t="s">
        <v>71</v>
      </c>
      <c r="D10" s="138" t="s">
        <v>71</v>
      </c>
      <c r="E10" s="138" t="s">
        <v>71</v>
      </c>
    </row>
    <row r="11" spans="1:5" x14ac:dyDescent="0.2">
      <c r="A11" s="8" t="s">
        <v>276</v>
      </c>
      <c r="B11" s="77" t="s">
        <v>71</v>
      </c>
      <c r="C11" s="33">
        <v>97411</v>
      </c>
      <c r="D11" s="138">
        <v>94916</v>
      </c>
      <c r="E11" s="138">
        <v>96386</v>
      </c>
    </row>
    <row r="12" spans="1:5" x14ac:dyDescent="0.2">
      <c r="A12" s="8" t="s">
        <v>275</v>
      </c>
      <c r="B12" s="33">
        <v>83832</v>
      </c>
      <c r="C12" s="77" t="s">
        <v>71</v>
      </c>
      <c r="D12" s="138" t="s">
        <v>71</v>
      </c>
      <c r="E12" s="138" t="s">
        <v>71</v>
      </c>
    </row>
    <row r="13" spans="1:5" x14ac:dyDescent="0.2">
      <c r="A13" s="8" t="s">
        <v>274</v>
      </c>
      <c r="B13" s="77" t="s">
        <v>71</v>
      </c>
      <c r="C13" s="33">
        <v>97366</v>
      </c>
      <c r="D13" s="138">
        <v>94865</v>
      </c>
      <c r="E13" s="138">
        <v>96329</v>
      </c>
    </row>
    <row r="14" spans="1:5" x14ac:dyDescent="0.2">
      <c r="A14" s="8" t="s">
        <v>273</v>
      </c>
      <c r="B14" s="33">
        <v>93492</v>
      </c>
      <c r="C14" s="77" t="s">
        <v>71</v>
      </c>
      <c r="D14" s="138" t="s">
        <v>71</v>
      </c>
      <c r="E14" s="138" t="s">
        <v>71</v>
      </c>
    </row>
    <row r="15" spans="1:5" x14ac:dyDescent="0.2">
      <c r="A15" s="8" t="s">
        <v>272</v>
      </c>
      <c r="B15" s="77" t="s">
        <v>71</v>
      </c>
      <c r="C15" s="33">
        <v>94348</v>
      </c>
      <c r="D15" s="138">
        <v>96883</v>
      </c>
      <c r="E15" s="138">
        <v>94572</v>
      </c>
    </row>
    <row r="16" spans="1:5" x14ac:dyDescent="0.2">
      <c r="A16" s="8" t="s">
        <v>271</v>
      </c>
      <c r="B16" s="33">
        <v>99803</v>
      </c>
      <c r="C16" s="77" t="s">
        <v>71</v>
      </c>
      <c r="D16" s="138" t="s">
        <v>71</v>
      </c>
      <c r="E16" s="138" t="s">
        <v>71</v>
      </c>
    </row>
    <row r="17" spans="1:5" x14ac:dyDescent="0.2">
      <c r="A17" s="8" t="s">
        <v>270</v>
      </c>
      <c r="B17" s="33">
        <v>112115</v>
      </c>
      <c r="C17" s="77" t="s">
        <v>71</v>
      </c>
      <c r="D17" s="138" t="s">
        <v>71</v>
      </c>
      <c r="E17" s="138" t="s">
        <v>71</v>
      </c>
    </row>
    <row r="18" spans="1:5" x14ac:dyDescent="0.2">
      <c r="A18" s="8" t="s">
        <v>269</v>
      </c>
      <c r="B18" s="77" t="s">
        <v>71</v>
      </c>
      <c r="C18" s="33">
        <v>94259</v>
      </c>
      <c r="D18" s="138">
        <v>96731</v>
      </c>
      <c r="E18" s="138">
        <v>94386</v>
      </c>
    </row>
    <row r="19" spans="1:5" x14ac:dyDescent="0.2">
      <c r="A19" s="8" t="s">
        <v>268</v>
      </c>
      <c r="B19" s="77" t="s">
        <v>71</v>
      </c>
      <c r="C19" s="33">
        <v>90536</v>
      </c>
      <c r="D19" s="138">
        <v>68170</v>
      </c>
      <c r="E19" s="138" t="s">
        <v>71</v>
      </c>
    </row>
    <row r="20" spans="1:5" x14ac:dyDescent="0.2">
      <c r="A20" s="8" t="s">
        <v>267</v>
      </c>
      <c r="B20" s="77" t="s">
        <v>71</v>
      </c>
      <c r="C20" s="33">
        <v>90024</v>
      </c>
      <c r="D20" s="138">
        <v>89885</v>
      </c>
      <c r="E20" s="138">
        <v>89236</v>
      </c>
    </row>
    <row r="21" spans="1:5" x14ac:dyDescent="0.2">
      <c r="A21" s="8" t="s">
        <v>266</v>
      </c>
      <c r="B21" s="33">
        <v>111838</v>
      </c>
      <c r="C21" s="33">
        <v>109583</v>
      </c>
      <c r="D21" s="138">
        <v>101910</v>
      </c>
      <c r="E21" s="138" t="s">
        <v>71</v>
      </c>
    </row>
    <row r="22" spans="1:5" x14ac:dyDescent="0.2">
      <c r="A22" s="8" t="s">
        <v>265</v>
      </c>
      <c r="B22" s="33">
        <v>111728</v>
      </c>
      <c r="C22" s="33">
        <v>108856</v>
      </c>
      <c r="D22" s="138">
        <v>101262</v>
      </c>
      <c r="E22" s="138">
        <v>97321</v>
      </c>
    </row>
    <row r="23" spans="1:5" x14ac:dyDescent="0.2">
      <c r="A23" s="8" t="s">
        <v>264</v>
      </c>
      <c r="B23" s="33">
        <v>117489</v>
      </c>
      <c r="C23" s="33">
        <v>112343</v>
      </c>
      <c r="D23" s="138">
        <v>107490</v>
      </c>
      <c r="E23" s="138">
        <v>202909</v>
      </c>
    </row>
    <row r="24" spans="1:5" x14ac:dyDescent="0.2">
      <c r="A24" s="8" t="s">
        <v>263</v>
      </c>
      <c r="B24" s="33">
        <v>95079</v>
      </c>
      <c r="C24" s="33">
        <v>114186</v>
      </c>
      <c r="D24" s="138">
        <v>110450</v>
      </c>
      <c r="E24" s="138">
        <v>105666</v>
      </c>
    </row>
    <row r="25" spans="1:5" s="18" customFormat="1" x14ac:dyDescent="0.2">
      <c r="A25" s="326" t="s">
        <v>262</v>
      </c>
      <c r="B25" s="326"/>
      <c r="C25" s="326"/>
      <c r="D25" s="326"/>
      <c r="E25" s="326"/>
    </row>
    <row r="26" spans="1:5" x14ac:dyDescent="0.2">
      <c r="A26" s="22" t="s">
        <v>261</v>
      </c>
      <c r="B26" s="56">
        <v>3483</v>
      </c>
      <c r="C26" s="2">
        <v>3682</v>
      </c>
      <c r="D26" s="2">
        <v>6785</v>
      </c>
      <c r="E26" s="2">
        <v>2904</v>
      </c>
    </row>
    <row r="27" spans="1:5" s="18" customFormat="1" x14ac:dyDescent="0.2">
      <c r="A27" s="8" t="s">
        <v>260</v>
      </c>
      <c r="B27" s="56">
        <v>560</v>
      </c>
      <c r="C27" s="2">
        <v>1983</v>
      </c>
      <c r="D27" s="2">
        <v>2724</v>
      </c>
      <c r="E27" s="2">
        <v>1562</v>
      </c>
    </row>
    <row r="28" spans="1:5" x14ac:dyDescent="0.2">
      <c r="A28" s="22" t="s">
        <v>259</v>
      </c>
      <c r="B28" s="56">
        <v>284</v>
      </c>
      <c r="C28" s="56" t="s">
        <v>71</v>
      </c>
      <c r="D28" s="56" t="s">
        <v>71</v>
      </c>
      <c r="E28" s="56" t="s">
        <v>71</v>
      </c>
    </row>
    <row r="29" spans="1:5" x14ac:dyDescent="0.2">
      <c r="A29" s="22" t="s">
        <v>249</v>
      </c>
      <c r="B29" s="56">
        <v>3217</v>
      </c>
      <c r="C29" s="2">
        <v>5141</v>
      </c>
      <c r="D29" s="2">
        <v>8600</v>
      </c>
      <c r="E29" s="2">
        <v>5813</v>
      </c>
    </row>
    <row r="30" spans="1:5" x14ac:dyDescent="0.2">
      <c r="A30" s="22" t="s">
        <v>258</v>
      </c>
      <c r="B30" s="56">
        <v>2475</v>
      </c>
      <c r="C30" s="2">
        <v>1583</v>
      </c>
      <c r="D30" s="2">
        <v>1070</v>
      </c>
      <c r="E30" s="2">
        <v>3156</v>
      </c>
    </row>
    <row r="31" spans="1:5" x14ac:dyDescent="0.2">
      <c r="A31" s="22" t="s">
        <v>257</v>
      </c>
      <c r="B31" s="56">
        <v>654</v>
      </c>
      <c r="C31" s="2">
        <v>509</v>
      </c>
      <c r="D31" s="2">
        <v>716</v>
      </c>
      <c r="E31" s="2">
        <v>505</v>
      </c>
    </row>
    <row r="32" spans="1:5" x14ac:dyDescent="0.2">
      <c r="A32" s="22" t="s">
        <v>256</v>
      </c>
      <c r="B32" s="56">
        <v>673</v>
      </c>
      <c r="C32" s="2">
        <v>248</v>
      </c>
      <c r="D32" s="2">
        <v>2168</v>
      </c>
      <c r="E32" s="2">
        <v>1809</v>
      </c>
    </row>
    <row r="33" spans="1:5" x14ac:dyDescent="0.2">
      <c r="A33" s="17" t="s">
        <v>255</v>
      </c>
      <c r="B33" s="77">
        <v>315</v>
      </c>
      <c r="C33" s="2">
        <v>173</v>
      </c>
      <c r="D33" s="2">
        <v>195</v>
      </c>
      <c r="E33" s="2">
        <v>42</v>
      </c>
    </row>
    <row r="34" spans="1:5" x14ac:dyDescent="0.2">
      <c r="A34" s="22" t="s">
        <v>254</v>
      </c>
      <c r="B34" s="56" t="s">
        <v>251</v>
      </c>
      <c r="C34" s="2">
        <v>4253</v>
      </c>
      <c r="D34" s="2">
        <v>3141</v>
      </c>
      <c r="E34" s="2">
        <v>3477</v>
      </c>
    </row>
    <row r="35" spans="1:5" x14ac:dyDescent="0.2">
      <c r="A35" s="22" t="s">
        <v>253</v>
      </c>
      <c r="B35" s="56" t="s">
        <v>251</v>
      </c>
      <c r="C35" s="2">
        <v>3141</v>
      </c>
      <c r="D35" s="2">
        <v>3300</v>
      </c>
      <c r="E35" s="2">
        <v>2087</v>
      </c>
    </row>
    <row r="36" spans="1:5" x14ac:dyDescent="0.2">
      <c r="A36" s="22" t="s">
        <v>252</v>
      </c>
      <c r="B36" s="56" t="s">
        <v>251</v>
      </c>
      <c r="C36" s="2">
        <v>2103</v>
      </c>
      <c r="D36" s="2">
        <v>4919</v>
      </c>
      <c r="E36" s="2">
        <v>7245</v>
      </c>
    </row>
    <row r="37" spans="1:5" x14ac:dyDescent="0.2">
      <c r="A37" s="22" t="s">
        <v>72</v>
      </c>
      <c r="B37" s="56">
        <v>4831</v>
      </c>
      <c r="C37" s="2">
        <v>945</v>
      </c>
      <c r="D37" s="2">
        <v>2537</v>
      </c>
      <c r="E37" s="2">
        <v>1959</v>
      </c>
    </row>
    <row r="38" spans="1:5" x14ac:dyDescent="0.2">
      <c r="A38" s="326" t="s">
        <v>250</v>
      </c>
      <c r="B38" s="326"/>
      <c r="C38" s="326"/>
      <c r="D38" s="326"/>
      <c r="E38" s="326"/>
    </row>
    <row r="39" spans="1:5" x14ac:dyDescent="0.2">
      <c r="A39" s="12" t="s">
        <v>249</v>
      </c>
      <c r="B39" s="56">
        <v>76</v>
      </c>
      <c r="C39" s="56">
        <v>36</v>
      </c>
      <c r="D39" s="56">
        <v>42</v>
      </c>
      <c r="E39" s="56">
        <v>81</v>
      </c>
    </row>
    <row r="40" spans="1:5" ht="22.5" x14ac:dyDescent="0.2">
      <c r="A40" s="36" t="s">
        <v>248</v>
      </c>
      <c r="B40" s="56">
        <v>20991</v>
      </c>
      <c r="C40" s="56">
        <v>9189</v>
      </c>
      <c r="D40" s="56">
        <v>4782</v>
      </c>
      <c r="E40" s="56">
        <v>1225</v>
      </c>
    </row>
    <row r="41" spans="1:5" x14ac:dyDescent="0.2">
      <c r="A41" s="12" t="s">
        <v>247</v>
      </c>
      <c r="B41" s="56">
        <v>275</v>
      </c>
      <c r="C41" s="56" t="s">
        <v>71</v>
      </c>
      <c r="D41" s="56">
        <v>1</v>
      </c>
      <c r="E41" s="56" t="s">
        <v>71</v>
      </c>
    </row>
    <row r="42" spans="1:5" x14ac:dyDescent="0.2">
      <c r="A42" s="12" t="s">
        <v>246</v>
      </c>
      <c r="B42" s="56">
        <v>171</v>
      </c>
      <c r="C42" s="56" t="s">
        <v>71</v>
      </c>
      <c r="D42" s="56">
        <v>2</v>
      </c>
      <c r="E42" s="56" t="s">
        <v>71</v>
      </c>
    </row>
    <row r="43" spans="1:5" ht="22.5" x14ac:dyDescent="0.2">
      <c r="A43" s="36" t="s">
        <v>245</v>
      </c>
      <c r="B43" s="56">
        <v>5613</v>
      </c>
      <c r="C43" s="56">
        <v>3478</v>
      </c>
      <c r="D43" s="56">
        <v>3974</v>
      </c>
      <c r="E43" s="56">
        <v>3785</v>
      </c>
    </row>
    <row r="44" spans="1:5" x14ac:dyDescent="0.2">
      <c r="A44" s="12" t="s">
        <v>72</v>
      </c>
      <c r="B44" s="56" t="s">
        <v>71</v>
      </c>
      <c r="C44" s="56" t="s">
        <v>71</v>
      </c>
      <c r="D44" s="56">
        <v>1</v>
      </c>
      <c r="E44" s="56" t="s">
        <v>71</v>
      </c>
    </row>
  </sheetData>
  <mergeCells count="3">
    <mergeCell ref="A38:E38"/>
    <mergeCell ref="A3:E3"/>
    <mergeCell ref="A25:E25"/>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CD1CC-B9D7-4896-82AD-1B3A1DD00805}">
  <dimension ref="A1:E29"/>
  <sheetViews>
    <sheetView workbookViewId="0"/>
  </sheetViews>
  <sheetFormatPr defaultRowHeight="11.25" x14ac:dyDescent="0.2"/>
  <cols>
    <col min="1" max="1" width="25.7109375" style="1" customWidth="1"/>
    <col min="2" max="3" width="9" style="1" customWidth="1"/>
    <col min="4" max="4" width="9.42578125" style="1" customWidth="1"/>
    <col min="5" max="5" width="9" style="1" customWidth="1"/>
    <col min="6" max="16384" width="9.140625" style="1"/>
  </cols>
  <sheetData>
    <row r="1" spans="1:5" s="29" customFormat="1" ht="12" thickBot="1" x14ac:dyDescent="0.3">
      <c r="A1" s="31" t="s">
        <v>307</v>
      </c>
      <c r="B1" s="31"/>
      <c r="C1" s="145"/>
      <c r="D1" s="145"/>
      <c r="E1" s="145"/>
    </row>
    <row r="2" spans="1:5" s="29" customFormat="1" ht="15.75" customHeight="1" x14ac:dyDescent="0.25">
      <c r="A2" s="144" t="s">
        <v>13</v>
      </c>
      <c r="B2" s="27">
        <v>2000</v>
      </c>
      <c r="C2" s="27">
        <v>2007</v>
      </c>
      <c r="D2" s="27">
        <v>2008</v>
      </c>
      <c r="E2" s="26">
        <v>2009</v>
      </c>
    </row>
    <row r="3" spans="1:5" s="8" customFormat="1" x14ac:dyDescent="0.2">
      <c r="A3" s="326" t="s">
        <v>306</v>
      </c>
      <c r="B3" s="326"/>
      <c r="C3" s="326"/>
      <c r="D3" s="326"/>
      <c r="E3" s="326"/>
    </row>
    <row r="4" spans="1:5" x14ac:dyDescent="0.2">
      <c r="A4" s="12" t="s">
        <v>143</v>
      </c>
      <c r="B4" s="54">
        <v>184</v>
      </c>
      <c r="C4" s="2">
        <v>183</v>
      </c>
      <c r="D4" s="2">
        <v>183</v>
      </c>
      <c r="E4" s="2">
        <v>153</v>
      </c>
    </row>
    <row r="5" spans="1:5" s="13" customFormat="1" x14ac:dyDescent="0.25">
      <c r="A5" s="38" t="s">
        <v>305</v>
      </c>
      <c r="B5" s="143">
        <v>3977.85</v>
      </c>
      <c r="C5" s="143">
        <v>2935.3</v>
      </c>
      <c r="D5" s="143">
        <v>2308.8000000000002</v>
      </c>
      <c r="E5" s="143">
        <v>2272.6999999999998</v>
      </c>
    </row>
    <row r="6" spans="1:5" x14ac:dyDescent="0.2">
      <c r="A6" s="22" t="s">
        <v>5</v>
      </c>
      <c r="B6" s="15"/>
      <c r="C6" s="14"/>
      <c r="D6" s="14"/>
      <c r="E6" s="14"/>
    </row>
    <row r="7" spans="1:5" x14ac:dyDescent="0.2">
      <c r="A7" s="44" t="s">
        <v>304</v>
      </c>
      <c r="B7" s="142">
        <v>225</v>
      </c>
      <c r="C7" s="142">
        <v>212.1</v>
      </c>
      <c r="D7" s="142">
        <v>160.5</v>
      </c>
      <c r="E7" s="142">
        <v>115.9</v>
      </c>
    </row>
    <row r="8" spans="1:5" ht="22.5" x14ac:dyDescent="0.2">
      <c r="A8" s="36" t="s">
        <v>303</v>
      </c>
      <c r="B8" s="15"/>
      <c r="C8" s="14"/>
      <c r="D8" s="14"/>
      <c r="E8" s="14"/>
    </row>
    <row r="9" spans="1:5" x14ac:dyDescent="0.2">
      <c r="A9" s="5" t="s">
        <v>302</v>
      </c>
      <c r="B9" s="112">
        <v>40.5</v>
      </c>
      <c r="C9" s="14">
        <v>35.700000000000003</v>
      </c>
      <c r="D9" s="14">
        <v>32.1</v>
      </c>
      <c r="E9" s="14">
        <v>32.5</v>
      </c>
    </row>
    <row r="10" spans="1:5" x14ac:dyDescent="0.2">
      <c r="A10" s="52" t="s">
        <v>301</v>
      </c>
      <c r="B10" s="142">
        <v>31.9</v>
      </c>
      <c r="C10" s="142">
        <v>31.4</v>
      </c>
      <c r="D10" s="142">
        <v>25.4</v>
      </c>
      <c r="E10" s="142">
        <v>23.5</v>
      </c>
    </row>
    <row r="11" spans="1:5" x14ac:dyDescent="0.2">
      <c r="A11" s="326" t="s">
        <v>300</v>
      </c>
      <c r="B11" s="326"/>
      <c r="C11" s="326"/>
      <c r="D11" s="326"/>
      <c r="E11" s="326"/>
    </row>
    <row r="12" spans="1:5" x14ac:dyDescent="0.2">
      <c r="A12" s="12" t="s">
        <v>299</v>
      </c>
      <c r="B12" s="54">
        <v>162</v>
      </c>
      <c r="C12" s="2">
        <v>162</v>
      </c>
      <c r="D12" s="2">
        <v>162</v>
      </c>
      <c r="E12" s="2">
        <v>155</v>
      </c>
    </row>
    <row r="13" spans="1:5" x14ac:dyDescent="0.2">
      <c r="A13" s="12" t="s">
        <v>298</v>
      </c>
      <c r="B13" s="141">
        <v>2035.4</v>
      </c>
      <c r="C13" s="104">
        <v>1509.1</v>
      </c>
      <c r="D13" s="104">
        <v>1401.4</v>
      </c>
      <c r="E13" s="104">
        <v>1728.7</v>
      </c>
    </row>
    <row r="14" spans="1:5" x14ac:dyDescent="0.2">
      <c r="A14" s="12" t="s">
        <v>5</v>
      </c>
      <c r="B14" s="15"/>
      <c r="C14" s="14"/>
      <c r="D14" s="14"/>
      <c r="E14" s="14"/>
    </row>
    <row r="15" spans="1:5" ht="22.5" x14ac:dyDescent="0.2">
      <c r="A15" s="59" t="s">
        <v>297</v>
      </c>
      <c r="B15" s="112">
        <v>78.900000000000006</v>
      </c>
      <c r="C15" s="14">
        <v>35.5</v>
      </c>
      <c r="D15" s="14">
        <v>32.299999999999997</v>
      </c>
      <c r="E15" s="14">
        <v>28.5</v>
      </c>
    </row>
    <row r="16" spans="1:5" x14ac:dyDescent="0.2">
      <c r="A16" s="12" t="s">
        <v>296</v>
      </c>
      <c r="B16" s="54">
        <v>3598</v>
      </c>
      <c r="C16" s="2">
        <v>1752</v>
      </c>
      <c r="D16" s="2">
        <v>1606</v>
      </c>
      <c r="E16" s="2">
        <v>1448</v>
      </c>
    </row>
    <row r="17" spans="1:5" x14ac:dyDescent="0.2">
      <c r="A17" s="12" t="s">
        <v>5</v>
      </c>
      <c r="B17" s="56"/>
      <c r="C17" s="2"/>
      <c r="D17" s="2"/>
      <c r="E17" s="2"/>
    </row>
    <row r="18" spans="1:5" x14ac:dyDescent="0.2">
      <c r="A18" s="5" t="s">
        <v>208</v>
      </c>
      <c r="B18" s="54">
        <v>2504</v>
      </c>
      <c r="C18" s="2">
        <v>1174</v>
      </c>
      <c r="D18" s="2">
        <v>1077</v>
      </c>
      <c r="E18" s="2">
        <v>920</v>
      </c>
    </row>
    <row r="19" spans="1:5" x14ac:dyDescent="0.2">
      <c r="A19" s="5" t="s">
        <v>207</v>
      </c>
      <c r="B19" s="54">
        <v>1094</v>
      </c>
      <c r="C19" s="2">
        <v>578</v>
      </c>
      <c r="D19" s="2">
        <v>529</v>
      </c>
      <c r="E19" s="2">
        <v>528</v>
      </c>
    </row>
    <row r="20" spans="1:5" x14ac:dyDescent="0.2">
      <c r="A20" s="12" t="s">
        <v>295</v>
      </c>
      <c r="B20" s="15"/>
      <c r="C20" s="14"/>
      <c r="D20" s="14"/>
    </row>
    <row r="21" spans="1:5" x14ac:dyDescent="0.2">
      <c r="A21" s="5" t="s">
        <v>294</v>
      </c>
      <c r="B21" s="112">
        <v>3.52</v>
      </c>
      <c r="C21" s="14">
        <v>1.7</v>
      </c>
      <c r="D21" s="14">
        <v>1.6</v>
      </c>
      <c r="E21" s="14">
        <v>1.4</v>
      </c>
    </row>
    <row r="22" spans="1:5" x14ac:dyDescent="0.2">
      <c r="A22" s="5" t="s">
        <v>293</v>
      </c>
      <c r="B22" s="112">
        <v>0.35</v>
      </c>
      <c r="C22" s="14">
        <v>5.3700461510716301E-2</v>
      </c>
      <c r="D22" s="14">
        <v>5.3700461510716301E-2</v>
      </c>
      <c r="E22" s="14">
        <v>5.3700461510716301E-2</v>
      </c>
    </row>
    <row r="23" spans="1:5" ht="22.5" x14ac:dyDescent="0.2">
      <c r="A23" s="36" t="s">
        <v>292</v>
      </c>
      <c r="B23" s="33">
        <v>390772</v>
      </c>
      <c r="C23" s="33">
        <v>669210</v>
      </c>
      <c r="D23" s="33">
        <v>710559</v>
      </c>
      <c r="E23" s="33">
        <v>734166</v>
      </c>
    </row>
    <row r="24" spans="1:5" x14ac:dyDescent="0.2">
      <c r="A24" s="12" t="s">
        <v>5</v>
      </c>
      <c r="B24" s="77"/>
      <c r="C24" s="33"/>
      <c r="D24" s="33"/>
      <c r="E24" s="2"/>
    </row>
    <row r="25" spans="1:5" x14ac:dyDescent="0.2">
      <c r="A25" s="5" t="s">
        <v>291</v>
      </c>
      <c r="B25" s="37">
        <v>48795</v>
      </c>
      <c r="C25" s="33">
        <v>109999</v>
      </c>
      <c r="D25" s="33">
        <v>125663</v>
      </c>
      <c r="E25" s="33">
        <v>139636</v>
      </c>
    </row>
    <row r="26" spans="1:5" x14ac:dyDescent="0.2">
      <c r="A26" s="5" t="s">
        <v>290</v>
      </c>
      <c r="B26" s="33">
        <v>128809</v>
      </c>
      <c r="C26" s="33">
        <v>223376</v>
      </c>
      <c r="D26" s="33">
        <v>233817</v>
      </c>
      <c r="E26" s="33">
        <v>250106</v>
      </c>
    </row>
    <row r="27" spans="1:5" x14ac:dyDescent="0.2">
      <c r="A27" s="5" t="s">
        <v>289</v>
      </c>
      <c r="B27" s="33">
        <v>13374</v>
      </c>
      <c r="C27" s="33">
        <v>19473</v>
      </c>
      <c r="D27" s="33">
        <v>20319</v>
      </c>
      <c r="E27" s="33">
        <v>20015</v>
      </c>
    </row>
    <row r="28" spans="1:5" x14ac:dyDescent="0.2">
      <c r="A28" s="5" t="s">
        <v>288</v>
      </c>
      <c r="B28" s="54">
        <v>131657</v>
      </c>
      <c r="C28" s="2">
        <v>252865</v>
      </c>
      <c r="D28" s="2">
        <v>296991</v>
      </c>
      <c r="E28" s="2">
        <v>308198</v>
      </c>
    </row>
    <row r="29" spans="1:5" x14ac:dyDescent="0.2">
      <c r="A29" s="12" t="s">
        <v>287</v>
      </c>
      <c r="B29" s="54">
        <v>3314</v>
      </c>
      <c r="C29" s="2">
        <v>1634</v>
      </c>
      <c r="D29" s="2">
        <v>1513</v>
      </c>
      <c r="E29" s="2">
        <v>1120</v>
      </c>
    </row>
  </sheetData>
  <mergeCells count="2">
    <mergeCell ref="A3:E3"/>
    <mergeCell ref="A11:E11"/>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B3484-BDF2-48A1-8D28-0F98C0E0E184}">
  <dimension ref="A1:E20"/>
  <sheetViews>
    <sheetView workbookViewId="0"/>
  </sheetViews>
  <sheetFormatPr defaultRowHeight="11.25" x14ac:dyDescent="0.2"/>
  <cols>
    <col min="1" max="1" width="26.140625" style="1" customWidth="1"/>
    <col min="2" max="5" width="9.28515625" style="1" customWidth="1"/>
    <col min="6" max="16384" width="9.140625" style="1"/>
  </cols>
  <sheetData>
    <row r="1" spans="1:5" s="29" customFormat="1" ht="12" thickBot="1" x14ac:dyDescent="0.25">
      <c r="A1" s="31" t="s">
        <v>14</v>
      </c>
      <c r="B1" s="1"/>
      <c r="C1" s="1"/>
      <c r="D1" s="1"/>
      <c r="E1" s="30"/>
    </row>
    <row r="2" spans="1:5" x14ac:dyDescent="0.2">
      <c r="A2" s="28" t="s">
        <v>13</v>
      </c>
      <c r="B2" s="27">
        <v>2005</v>
      </c>
      <c r="C2" s="27">
        <v>2007</v>
      </c>
      <c r="D2" s="27">
        <v>2008</v>
      </c>
      <c r="E2" s="26">
        <v>2009</v>
      </c>
    </row>
    <row r="3" spans="1:5" s="12" customFormat="1" x14ac:dyDescent="0.25">
      <c r="A3" s="325" t="s">
        <v>12</v>
      </c>
      <c r="B3" s="325"/>
      <c r="C3" s="325"/>
      <c r="D3" s="325"/>
      <c r="E3" s="325"/>
    </row>
    <row r="4" spans="1:5" x14ac:dyDescent="0.2">
      <c r="A4" s="22" t="s">
        <v>10</v>
      </c>
      <c r="B4" s="23">
        <v>11780</v>
      </c>
      <c r="C4" s="2">
        <v>12006</v>
      </c>
      <c r="D4" s="2">
        <v>13357</v>
      </c>
      <c r="E4" s="2">
        <v>12943</v>
      </c>
    </row>
    <row r="5" spans="1:5" x14ac:dyDescent="0.2">
      <c r="A5" s="12" t="s">
        <v>9</v>
      </c>
      <c r="B5" s="23">
        <v>20783</v>
      </c>
      <c r="C5" s="2">
        <v>20196</v>
      </c>
      <c r="D5" s="2">
        <v>22731</v>
      </c>
      <c r="E5" s="2">
        <v>22253</v>
      </c>
    </row>
    <row r="6" spans="1:5" s="18" customFormat="1" x14ac:dyDescent="0.2">
      <c r="A6" s="20" t="s">
        <v>6</v>
      </c>
      <c r="B6" s="25">
        <v>32563</v>
      </c>
      <c r="C6" s="24">
        <v>32202</v>
      </c>
      <c r="D6" s="24">
        <v>36088</v>
      </c>
      <c r="E6" s="24">
        <v>35196</v>
      </c>
    </row>
    <row r="7" spans="1:5" x14ac:dyDescent="0.2">
      <c r="A7" s="22" t="s">
        <v>8</v>
      </c>
      <c r="B7" s="23">
        <v>4508</v>
      </c>
      <c r="C7" s="2">
        <v>4013</v>
      </c>
      <c r="D7" s="2">
        <v>5064</v>
      </c>
      <c r="E7" s="2">
        <v>4920</v>
      </c>
    </row>
    <row r="8" spans="1:5" s="18" customFormat="1" x14ac:dyDescent="0.2">
      <c r="A8" s="326" t="s">
        <v>11</v>
      </c>
      <c r="B8" s="326"/>
      <c r="C8" s="326"/>
      <c r="D8" s="326"/>
      <c r="E8" s="326"/>
    </row>
    <row r="9" spans="1:5" x14ac:dyDescent="0.2">
      <c r="A9" s="22" t="s">
        <v>10</v>
      </c>
      <c r="B9" s="21">
        <v>69.400000000000006</v>
      </c>
      <c r="C9" s="14">
        <v>70.5</v>
      </c>
      <c r="D9" s="14">
        <v>78</v>
      </c>
      <c r="E9" s="14">
        <v>75.2</v>
      </c>
    </row>
    <row r="10" spans="1:5" x14ac:dyDescent="0.2">
      <c r="A10" s="22" t="s">
        <v>9</v>
      </c>
      <c r="B10" s="21">
        <v>24.8</v>
      </c>
      <c r="C10" s="14">
        <v>24.2</v>
      </c>
      <c r="D10" s="14">
        <v>27.3</v>
      </c>
      <c r="E10" s="14">
        <v>26.75</v>
      </c>
    </row>
    <row r="11" spans="1:5" s="18" customFormat="1" x14ac:dyDescent="0.2">
      <c r="A11" s="20" t="s">
        <v>6</v>
      </c>
      <c r="B11" s="19">
        <v>32.299999999999997</v>
      </c>
      <c r="C11" s="19">
        <v>32.1</v>
      </c>
      <c r="D11" s="19">
        <v>36</v>
      </c>
      <c r="E11" s="19">
        <v>35.1</v>
      </c>
    </row>
    <row r="12" spans="1:5" s="13" customFormat="1" x14ac:dyDescent="0.2">
      <c r="A12" s="17" t="s">
        <v>8</v>
      </c>
      <c r="B12" s="16">
        <v>4.5</v>
      </c>
      <c r="C12" s="15">
        <v>4</v>
      </c>
      <c r="D12" s="14">
        <v>5</v>
      </c>
      <c r="E12" s="14">
        <v>4.9000000000000004</v>
      </c>
    </row>
    <row r="13" spans="1:5" s="12" customFormat="1" x14ac:dyDescent="0.25">
      <c r="A13" s="326" t="s">
        <v>7</v>
      </c>
      <c r="B13" s="326"/>
      <c r="C13" s="326"/>
      <c r="D13" s="326"/>
      <c r="E13" s="326"/>
    </row>
    <row r="14" spans="1:5" x14ac:dyDescent="0.2">
      <c r="A14" s="11" t="s">
        <v>6</v>
      </c>
      <c r="B14" s="10">
        <v>101326</v>
      </c>
      <c r="C14" s="10">
        <v>98079</v>
      </c>
      <c r="D14" s="9">
        <v>97100</v>
      </c>
      <c r="E14" s="9">
        <v>97863</v>
      </c>
    </row>
    <row r="15" spans="1:5" x14ac:dyDescent="0.2">
      <c r="A15" s="8" t="s">
        <v>5</v>
      </c>
      <c r="B15" s="7"/>
      <c r="C15" s="7"/>
      <c r="D15" s="6"/>
      <c r="E15" s="2"/>
    </row>
    <row r="16" spans="1:5" x14ac:dyDescent="0.2">
      <c r="A16" s="5" t="s">
        <v>4</v>
      </c>
      <c r="B16" s="4">
        <v>52055</v>
      </c>
      <c r="C16" s="2">
        <v>52904</v>
      </c>
      <c r="D16" s="3">
        <v>51864</v>
      </c>
      <c r="E16" s="3">
        <v>52667</v>
      </c>
    </row>
    <row r="17" spans="1:5" x14ac:dyDescent="0.2">
      <c r="A17" s="5" t="s">
        <v>3</v>
      </c>
      <c r="B17" s="4">
        <v>5001</v>
      </c>
      <c r="C17" s="2">
        <v>5349</v>
      </c>
      <c r="D17" s="3">
        <v>5274</v>
      </c>
      <c r="E17" s="3">
        <v>5399</v>
      </c>
    </row>
    <row r="18" spans="1:5" x14ac:dyDescent="0.2">
      <c r="A18" s="5" t="s">
        <v>2</v>
      </c>
      <c r="B18" s="4">
        <v>1997</v>
      </c>
      <c r="C18" s="2">
        <v>1577</v>
      </c>
      <c r="D18" s="3">
        <v>1632</v>
      </c>
      <c r="E18" s="3">
        <v>1685</v>
      </c>
    </row>
    <row r="19" spans="1:5" x14ac:dyDescent="0.2">
      <c r="A19" s="5" t="s">
        <v>1</v>
      </c>
      <c r="B19" s="4">
        <v>2103</v>
      </c>
      <c r="C19" s="2">
        <v>2236</v>
      </c>
      <c r="D19" s="3">
        <v>2513</v>
      </c>
      <c r="E19" s="3">
        <v>2690</v>
      </c>
    </row>
    <row r="20" spans="1:5" x14ac:dyDescent="0.2">
      <c r="A20" s="5" t="s">
        <v>0</v>
      </c>
      <c r="B20" s="4">
        <v>26397</v>
      </c>
      <c r="C20" s="2">
        <v>23110</v>
      </c>
      <c r="D20" s="3">
        <v>22651</v>
      </c>
      <c r="E20" s="3">
        <v>22232</v>
      </c>
    </row>
  </sheetData>
  <mergeCells count="3">
    <mergeCell ref="A3:E3"/>
    <mergeCell ref="A8:E8"/>
    <mergeCell ref="A13:E1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6F162-B8EE-45BD-A262-C23FB60C6835}">
  <dimension ref="A1:E9"/>
  <sheetViews>
    <sheetView workbookViewId="0"/>
  </sheetViews>
  <sheetFormatPr defaultRowHeight="11.25" x14ac:dyDescent="0.2"/>
  <cols>
    <col min="1" max="1" width="26" style="1" customWidth="1"/>
    <col min="2" max="5" width="10.5703125" style="1" customWidth="1"/>
    <col min="6" max="16384" width="9.140625" style="1"/>
  </cols>
  <sheetData>
    <row r="1" spans="1:5" ht="12" thickBot="1" x14ac:dyDescent="0.25">
      <c r="A1" s="31" t="s">
        <v>313</v>
      </c>
      <c r="B1" s="31"/>
      <c r="C1" s="31"/>
      <c r="D1" s="30"/>
      <c r="E1" s="30"/>
    </row>
    <row r="2" spans="1:5" x14ac:dyDescent="0.2">
      <c r="A2" s="140" t="s">
        <v>13</v>
      </c>
      <c r="B2" s="151">
        <v>2000</v>
      </c>
      <c r="C2" s="151">
        <v>2007</v>
      </c>
      <c r="D2" s="151">
        <v>2008</v>
      </c>
      <c r="E2" s="150">
        <v>2009</v>
      </c>
    </row>
    <row r="3" spans="1:5" x14ac:dyDescent="0.2">
      <c r="A3" s="149" t="s">
        <v>312</v>
      </c>
      <c r="B3" s="56">
        <v>121</v>
      </c>
      <c r="C3" s="2">
        <v>125</v>
      </c>
      <c r="D3" s="2">
        <v>125</v>
      </c>
      <c r="E3" s="2">
        <v>125</v>
      </c>
    </row>
    <row r="4" spans="1:5" x14ac:dyDescent="0.2">
      <c r="A4" s="1" t="s">
        <v>298</v>
      </c>
      <c r="B4" s="4">
        <v>1966</v>
      </c>
      <c r="C4" s="2">
        <v>1297.4169999999999</v>
      </c>
      <c r="D4" s="2">
        <v>1263.55</v>
      </c>
      <c r="E4" s="2">
        <v>1289</v>
      </c>
    </row>
    <row r="5" spans="1:5" x14ac:dyDescent="0.2">
      <c r="A5" s="1" t="s">
        <v>5</v>
      </c>
      <c r="B5" s="4"/>
      <c r="C5" s="2"/>
      <c r="D5" s="2"/>
      <c r="E5" s="2"/>
    </row>
    <row r="6" spans="1:5" x14ac:dyDescent="0.2">
      <c r="A6" s="148" t="s">
        <v>311</v>
      </c>
      <c r="B6" s="56">
        <v>42</v>
      </c>
      <c r="C6" s="2">
        <v>23.443999999999999</v>
      </c>
      <c r="D6" s="2">
        <v>21</v>
      </c>
      <c r="E6" s="2">
        <v>21.936</v>
      </c>
    </row>
    <row r="7" spans="1:5" x14ac:dyDescent="0.2">
      <c r="A7" s="147" t="s">
        <v>310</v>
      </c>
      <c r="B7" s="4">
        <v>764</v>
      </c>
      <c r="C7" s="2">
        <v>1192</v>
      </c>
      <c r="D7" s="2">
        <v>992</v>
      </c>
      <c r="E7" s="2">
        <v>1033</v>
      </c>
    </row>
    <row r="8" spans="1:5" x14ac:dyDescent="0.2">
      <c r="A8" s="146" t="s">
        <v>309</v>
      </c>
      <c r="B8" s="4">
        <v>365</v>
      </c>
      <c r="C8" s="2">
        <v>396</v>
      </c>
      <c r="D8" s="2">
        <v>552</v>
      </c>
      <c r="E8" s="2">
        <v>426</v>
      </c>
    </row>
    <row r="9" spans="1:5" x14ac:dyDescent="0.2">
      <c r="A9" s="146" t="s">
        <v>308</v>
      </c>
      <c r="B9" s="4">
        <v>1183</v>
      </c>
      <c r="C9" s="2">
        <v>1041</v>
      </c>
      <c r="D9" s="2">
        <v>892</v>
      </c>
      <c r="E9" s="2">
        <v>652</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34B89-22FE-4C4F-BE9B-6248DB45E3B5}">
  <dimension ref="A1:E18"/>
  <sheetViews>
    <sheetView workbookViewId="0"/>
  </sheetViews>
  <sheetFormatPr defaultRowHeight="11.25" x14ac:dyDescent="0.2"/>
  <cols>
    <col min="1" max="1" width="24.7109375" style="1" customWidth="1"/>
    <col min="2" max="2" width="10" style="1" customWidth="1"/>
    <col min="3" max="3" width="9.85546875" style="1" customWidth="1"/>
    <col min="4" max="5" width="9.28515625" style="1" customWidth="1"/>
    <col min="6" max="16384" width="9.140625" style="1"/>
  </cols>
  <sheetData>
    <row r="1" spans="1:5" s="13" customFormat="1" ht="12" thickBot="1" x14ac:dyDescent="0.3">
      <c r="A1" s="31" t="s">
        <v>324</v>
      </c>
      <c r="B1" s="31"/>
      <c r="C1" s="31"/>
      <c r="D1" s="31"/>
    </row>
    <row r="2" spans="1:5" x14ac:dyDescent="0.2">
      <c r="A2" s="140" t="s">
        <v>13</v>
      </c>
      <c r="B2" s="139">
        <v>2000</v>
      </c>
      <c r="C2" s="27">
        <v>2006</v>
      </c>
      <c r="D2" s="27">
        <v>2007</v>
      </c>
      <c r="E2" s="26">
        <v>2008</v>
      </c>
    </row>
    <row r="3" spans="1:5" x14ac:dyDescent="0.2">
      <c r="A3" s="149" t="s">
        <v>312</v>
      </c>
      <c r="B3" s="154">
        <v>139</v>
      </c>
      <c r="C3" s="77">
        <v>146</v>
      </c>
      <c r="D3" s="77">
        <v>145</v>
      </c>
      <c r="E3" s="33">
        <v>140</v>
      </c>
    </row>
    <row r="4" spans="1:5" x14ac:dyDescent="0.2">
      <c r="A4" s="1" t="s">
        <v>34</v>
      </c>
      <c r="B4" s="33">
        <v>1262268</v>
      </c>
      <c r="C4" s="77">
        <v>1482327</v>
      </c>
      <c r="D4" s="77">
        <v>1251354</v>
      </c>
      <c r="E4" s="33">
        <v>1126255</v>
      </c>
    </row>
    <row r="5" spans="1:5" x14ac:dyDescent="0.2">
      <c r="A5" s="1" t="s">
        <v>5</v>
      </c>
      <c r="B5" s="33"/>
      <c r="C5" s="33"/>
      <c r="D5" s="33"/>
      <c r="E5" s="33"/>
    </row>
    <row r="6" spans="1:5" x14ac:dyDescent="0.2">
      <c r="A6" s="52" t="s">
        <v>323</v>
      </c>
      <c r="B6" s="33">
        <v>589080</v>
      </c>
      <c r="C6" s="77">
        <v>632943</v>
      </c>
      <c r="D6" s="77">
        <v>529371</v>
      </c>
      <c r="E6" s="33">
        <v>462023</v>
      </c>
    </row>
    <row r="7" spans="1:5" s="12" customFormat="1" x14ac:dyDescent="0.25">
      <c r="A7" s="36" t="s">
        <v>322</v>
      </c>
      <c r="B7" s="33">
        <v>130762</v>
      </c>
      <c r="C7" s="77">
        <v>149777</v>
      </c>
      <c r="D7" s="77">
        <v>146029</v>
      </c>
      <c r="E7" s="33">
        <v>145532</v>
      </c>
    </row>
    <row r="8" spans="1:5" x14ac:dyDescent="0.2">
      <c r="A8" s="1" t="s">
        <v>5</v>
      </c>
      <c r="B8" s="33"/>
      <c r="C8" s="77"/>
      <c r="D8" s="77"/>
      <c r="E8" s="33"/>
    </row>
    <row r="9" spans="1:5" x14ac:dyDescent="0.2">
      <c r="A9" s="43" t="s">
        <v>208</v>
      </c>
      <c r="B9" s="33">
        <v>46069</v>
      </c>
      <c r="C9" s="77">
        <v>51468</v>
      </c>
      <c r="D9" s="77">
        <v>48736</v>
      </c>
      <c r="E9" s="33">
        <v>49442</v>
      </c>
    </row>
    <row r="10" spans="1:5" x14ac:dyDescent="0.2">
      <c r="A10" s="43" t="s">
        <v>207</v>
      </c>
      <c r="B10" s="33">
        <v>84693</v>
      </c>
      <c r="C10" s="77">
        <v>98309</v>
      </c>
      <c r="D10" s="77">
        <v>97293</v>
      </c>
      <c r="E10" s="33">
        <v>96090</v>
      </c>
    </row>
    <row r="11" spans="1:5" ht="22.5" x14ac:dyDescent="0.2">
      <c r="A11" s="32" t="s">
        <v>321</v>
      </c>
      <c r="B11" s="33"/>
      <c r="C11" s="33"/>
      <c r="D11" s="33"/>
      <c r="E11" s="33"/>
    </row>
    <row r="12" spans="1:5" x14ac:dyDescent="0.2">
      <c r="A12" s="153" t="s">
        <v>320</v>
      </c>
      <c r="B12" s="33">
        <v>2688</v>
      </c>
      <c r="C12" s="77">
        <v>3346</v>
      </c>
      <c r="D12" s="77">
        <v>2517</v>
      </c>
      <c r="E12" s="33">
        <v>3200</v>
      </c>
    </row>
    <row r="13" spans="1:5" x14ac:dyDescent="0.2">
      <c r="A13" s="43" t="s">
        <v>319</v>
      </c>
      <c r="B13" s="77">
        <v>80480</v>
      </c>
      <c r="C13" s="77">
        <v>86817</v>
      </c>
      <c r="D13" s="77">
        <v>82146</v>
      </c>
      <c r="E13" s="33">
        <v>80023</v>
      </c>
    </row>
    <row r="14" spans="1:5" x14ac:dyDescent="0.2">
      <c r="A14" s="43" t="s">
        <v>318</v>
      </c>
      <c r="B14" s="77">
        <v>23903</v>
      </c>
      <c r="C14" s="77">
        <v>32387</v>
      </c>
      <c r="D14" s="77">
        <v>33256</v>
      </c>
      <c r="E14" s="33">
        <v>33524</v>
      </c>
    </row>
    <row r="15" spans="1:5" x14ac:dyDescent="0.2">
      <c r="A15" s="43" t="s">
        <v>317</v>
      </c>
      <c r="B15" s="77">
        <v>23691</v>
      </c>
      <c r="C15" s="77">
        <v>27227</v>
      </c>
      <c r="D15" s="77">
        <v>28110</v>
      </c>
      <c r="E15" s="33">
        <v>28785</v>
      </c>
    </row>
    <row r="16" spans="1:5" x14ac:dyDescent="0.2">
      <c r="A16" s="1" t="s">
        <v>316</v>
      </c>
      <c r="B16" s="77">
        <v>22432</v>
      </c>
      <c r="C16" s="77">
        <v>24305</v>
      </c>
      <c r="D16" s="77">
        <v>26553</v>
      </c>
      <c r="E16" s="33">
        <v>24131</v>
      </c>
    </row>
    <row r="17" spans="1:5" ht="22.5" x14ac:dyDescent="0.2">
      <c r="A17" s="38" t="s">
        <v>315</v>
      </c>
      <c r="B17" s="152">
        <v>128.19999999999999</v>
      </c>
      <c r="C17" s="51">
        <v>148.80000000000001</v>
      </c>
      <c r="D17" s="51">
        <v>145.4</v>
      </c>
      <c r="E17" s="142">
        <v>145.1</v>
      </c>
    </row>
    <row r="18" spans="1:5" ht="22.5" x14ac:dyDescent="0.2">
      <c r="A18" s="38" t="s">
        <v>314</v>
      </c>
      <c r="B18" s="152">
        <v>22</v>
      </c>
      <c r="C18" s="51">
        <v>24.1</v>
      </c>
      <c r="D18" s="51">
        <v>26.4</v>
      </c>
      <c r="E18" s="142">
        <v>24</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B1580-695F-41FD-86B9-BD14D29BB31A}">
  <dimension ref="A1:E10"/>
  <sheetViews>
    <sheetView workbookViewId="0"/>
  </sheetViews>
  <sheetFormatPr defaultRowHeight="11.25" x14ac:dyDescent="0.2"/>
  <cols>
    <col min="1" max="1" width="19.85546875" style="1" customWidth="1"/>
    <col min="2" max="2" width="10.5703125" style="1" customWidth="1"/>
    <col min="3" max="3" width="13.140625" style="1" customWidth="1"/>
    <col min="4" max="4" width="13" style="1" customWidth="1"/>
    <col min="5" max="5" width="10.7109375" style="1" customWidth="1"/>
    <col min="6" max="16384" width="9.140625" style="1"/>
  </cols>
  <sheetData>
    <row r="1" spans="1:5" s="13" customFormat="1" ht="12" thickBot="1" x14ac:dyDescent="0.3">
      <c r="A1" s="31" t="s">
        <v>331</v>
      </c>
      <c r="B1" s="31"/>
      <c r="C1" s="31"/>
      <c r="D1" s="31"/>
      <c r="E1" s="31"/>
    </row>
    <row r="2" spans="1:5" ht="22.5" x14ac:dyDescent="0.2">
      <c r="A2" s="159" t="s">
        <v>321</v>
      </c>
      <c r="B2" s="27">
        <v>2000</v>
      </c>
      <c r="C2" s="27">
        <v>2006</v>
      </c>
      <c r="D2" s="27">
        <v>2007</v>
      </c>
      <c r="E2" s="26">
        <v>2008</v>
      </c>
    </row>
    <row r="3" spans="1:5" x14ac:dyDescent="0.2">
      <c r="A3" s="158" t="s">
        <v>330</v>
      </c>
      <c r="B3" s="23">
        <v>1510</v>
      </c>
      <c r="C3" s="4">
        <v>1561</v>
      </c>
      <c r="D3" s="4">
        <v>1293</v>
      </c>
      <c r="E3" s="2">
        <v>1238</v>
      </c>
    </row>
    <row r="4" spans="1:5" x14ac:dyDescent="0.2">
      <c r="A4" s="158" t="s">
        <v>329</v>
      </c>
      <c r="B4" s="23">
        <v>5356</v>
      </c>
      <c r="C4" s="4">
        <v>5170</v>
      </c>
      <c r="D4" s="4">
        <v>4617</v>
      </c>
      <c r="E4" s="2">
        <v>5149</v>
      </c>
    </row>
    <row r="5" spans="1:5" x14ac:dyDescent="0.2">
      <c r="A5" s="18" t="s">
        <v>328</v>
      </c>
      <c r="B5" s="23">
        <v>6147</v>
      </c>
      <c r="C5" s="4">
        <v>6992</v>
      </c>
      <c r="D5" s="4">
        <v>6402</v>
      </c>
      <c r="E5" s="2">
        <v>6485</v>
      </c>
    </row>
    <row r="6" spans="1:5" x14ac:dyDescent="0.2">
      <c r="A6" s="18" t="s">
        <v>327</v>
      </c>
      <c r="B6" s="23">
        <v>5035</v>
      </c>
      <c r="C6" s="4">
        <v>5779</v>
      </c>
      <c r="D6" s="4">
        <v>5412</v>
      </c>
      <c r="E6" s="2">
        <v>5999</v>
      </c>
    </row>
    <row r="7" spans="1:5" s="65" customFormat="1" x14ac:dyDescent="0.2">
      <c r="A7" s="65" t="s">
        <v>6</v>
      </c>
      <c r="B7" s="157">
        <v>18048</v>
      </c>
      <c r="C7" s="156">
        <v>19502</v>
      </c>
      <c r="D7" s="156">
        <v>17724</v>
      </c>
      <c r="E7" s="155">
        <v>18871</v>
      </c>
    </row>
    <row r="8" spans="1:5" x14ac:dyDescent="0.2">
      <c r="A8" s="1" t="s">
        <v>5</v>
      </c>
      <c r="B8" s="23"/>
      <c r="C8" s="2"/>
      <c r="D8" s="2"/>
      <c r="E8" s="2"/>
    </row>
    <row r="9" spans="1:5" x14ac:dyDescent="0.2">
      <c r="A9" s="43" t="s">
        <v>326</v>
      </c>
      <c r="B9" s="23">
        <v>10380</v>
      </c>
      <c r="C9" s="4">
        <v>11957</v>
      </c>
      <c r="D9" s="4">
        <v>10923</v>
      </c>
      <c r="E9" s="2">
        <v>11913</v>
      </c>
    </row>
    <row r="10" spans="1:5" x14ac:dyDescent="0.2">
      <c r="A10" s="43" t="s">
        <v>325</v>
      </c>
      <c r="B10" s="23">
        <v>7668</v>
      </c>
      <c r="C10" s="4">
        <v>7545</v>
      </c>
      <c r="D10" s="4">
        <v>6801</v>
      </c>
      <c r="E10" s="2">
        <v>6958</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120E6-9242-4063-9A52-28497DE4C2C2}">
  <dimension ref="A1:E20"/>
  <sheetViews>
    <sheetView workbookViewId="0"/>
  </sheetViews>
  <sheetFormatPr defaultRowHeight="11.25" x14ac:dyDescent="0.2"/>
  <cols>
    <col min="1" max="1" width="18" style="1" customWidth="1"/>
    <col min="2" max="5" width="13" style="1" customWidth="1"/>
    <col min="6" max="16384" width="9.140625" style="1"/>
  </cols>
  <sheetData>
    <row r="1" spans="1:5" ht="12" thickBot="1" x14ac:dyDescent="0.25">
      <c r="A1" s="31" t="s">
        <v>344</v>
      </c>
      <c r="B1" s="31"/>
    </row>
    <row r="2" spans="1:5" x14ac:dyDescent="0.2">
      <c r="A2" s="28" t="s">
        <v>13</v>
      </c>
      <c r="B2" s="26">
        <v>2000</v>
      </c>
      <c r="C2" s="26">
        <v>2007</v>
      </c>
      <c r="D2" s="26">
        <v>2008</v>
      </c>
      <c r="E2" s="26">
        <v>2009</v>
      </c>
    </row>
    <row r="3" spans="1:5" s="18" customFormat="1" x14ac:dyDescent="0.2">
      <c r="A3" s="346" t="s">
        <v>343</v>
      </c>
      <c r="B3" s="346"/>
      <c r="C3" s="346"/>
      <c r="D3" s="346"/>
      <c r="E3" s="346"/>
    </row>
    <row r="4" spans="1:5" x14ac:dyDescent="0.2">
      <c r="A4" s="5" t="s">
        <v>208</v>
      </c>
      <c r="B4" s="4">
        <v>3237</v>
      </c>
      <c r="C4" s="2">
        <v>2975</v>
      </c>
      <c r="D4" s="2">
        <v>3100</v>
      </c>
      <c r="E4" s="2">
        <v>2302</v>
      </c>
    </row>
    <row r="5" spans="1:5" x14ac:dyDescent="0.2">
      <c r="A5" s="5" t="s">
        <v>207</v>
      </c>
      <c r="B5" s="4">
        <v>1464</v>
      </c>
      <c r="C5" s="2">
        <v>1075</v>
      </c>
      <c r="D5" s="2">
        <v>1535</v>
      </c>
      <c r="E5" s="2">
        <v>1500</v>
      </c>
    </row>
    <row r="6" spans="1:5" s="12" customFormat="1" x14ac:dyDescent="0.25">
      <c r="A6" s="161" t="s">
        <v>6</v>
      </c>
      <c r="B6" s="156">
        <v>4701</v>
      </c>
      <c r="C6" s="162">
        <v>4050</v>
      </c>
      <c r="D6" s="162">
        <f>+D4+D5</f>
        <v>4635</v>
      </c>
      <c r="E6" s="162">
        <v>3802</v>
      </c>
    </row>
    <row r="7" spans="1:5" s="18" customFormat="1" x14ac:dyDescent="0.2">
      <c r="A7" s="347" t="s">
        <v>342</v>
      </c>
      <c r="B7" s="347"/>
      <c r="C7" s="347"/>
      <c r="D7" s="347"/>
      <c r="E7" s="347"/>
    </row>
    <row r="8" spans="1:5" x14ac:dyDescent="0.2">
      <c r="A8" s="5" t="s">
        <v>208</v>
      </c>
      <c r="B8" s="4">
        <v>8784</v>
      </c>
      <c r="C8" s="2">
        <v>8942</v>
      </c>
      <c r="D8" s="2">
        <v>9264</v>
      </c>
      <c r="E8" s="2">
        <v>7996</v>
      </c>
    </row>
    <row r="9" spans="1:5" x14ac:dyDescent="0.2">
      <c r="A9" s="5" t="s">
        <v>207</v>
      </c>
      <c r="B9" s="4">
        <v>4005</v>
      </c>
      <c r="C9" s="2">
        <v>4655</v>
      </c>
      <c r="D9" s="2">
        <v>5089</v>
      </c>
      <c r="E9" s="2">
        <v>5144</v>
      </c>
    </row>
    <row r="10" spans="1:5" s="13" customFormat="1" x14ac:dyDescent="0.25">
      <c r="A10" s="161" t="s">
        <v>6</v>
      </c>
      <c r="B10" s="61">
        <v>12789</v>
      </c>
      <c r="C10" s="24">
        <v>13597</v>
      </c>
      <c r="D10" s="24">
        <v>14353</v>
      </c>
      <c r="E10" s="24">
        <v>13140</v>
      </c>
    </row>
    <row r="11" spans="1:5" s="22" customFormat="1" x14ac:dyDescent="0.25">
      <c r="A11" s="347" t="s">
        <v>341</v>
      </c>
      <c r="B11" s="347"/>
      <c r="C11" s="347"/>
      <c r="D11" s="347"/>
      <c r="E11" s="347"/>
    </row>
    <row r="12" spans="1:5" x14ac:dyDescent="0.2">
      <c r="A12" s="22" t="s">
        <v>340</v>
      </c>
      <c r="B12" s="14">
        <v>38.52529517554148</v>
      </c>
      <c r="C12" s="14">
        <v>15.768184158270207</v>
      </c>
      <c r="D12" s="160">
        <v>11.326860841423949</v>
      </c>
      <c r="E12" s="160">
        <v>18.021308980213092</v>
      </c>
    </row>
    <row r="13" spans="1:5" x14ac:dyDescent="0.2">
      <c r="A13" s="22" t="s">
        <v>339</v>
      </c>
      <c r="B13" s="14">
        <v>1.3370865587614356</v>
      </c>
      <c r="C13" s="14">
        <v>1.6253585349709494</v>
      </c>
      <c r="D13" s="160">
        <v>2.1143473570658036</v>
      </c>
      <c r="E13" s="160">
        <v>1.2328767123287672</v>
      </c>
    </row>
    <row r="14" spans="1:5" x14ac:dyDescent="0.2">
      <c r="A14" s="22" t="s">
        <v>338</v>
      </c>
      <c r="B14" s="14">
        <v>14.371725701774963</v>
      </c>
      <c r="C14" s="14">
        <v>34.0222107817901</v>
      </c>
      <c r="D14" s="160">
        <v>35.426105717367854</v>
      </c>
      <c r="E14" s="160">
        <v>22.952815829528159</v>
      </c>
    </row>
    <row r="15" spans="1:5" x14ac:dyDescent="0.2">
      <c r="A15" s="22" t="s">
        <v>337</v>
      </c>
      <c r="B15" s="14">
        <v>2.1111893033075297</v>
      </c>
      <c r="C15" s="14">
        <v>0.48540119143928812</v>
      </c>
      <c r="D15" s="160">
        <v>0.28047464940668826</v>
      </c>
      <c r="E15" s="160">
        <v>0.38812785388127852</v>
      </c>
    </row>
    <row r="16" spans="1:5" x14ac:dyDescent="0.2">
      <c r="A16" s="22" t="s">
        <v>336</v>
      </c>
      <c r="B16" s="14">
        <v>7.5377277347720693</v>
      </c>
      <c r="C16" s="14">
        <v>8.4651025961609179</v>
      </c>
      <c r="D16" s="160">
        <v>10.895361380798274</v>
      </c>
      <c r="E16" s="160">
        <v>10.045662100456621</v>
      </c>
    </row>
    <row r="17" spans="1:5" x14ac:dyDescent="0.2">
      <c r="A17" s="22" t="s">
        <v>335</v>
      </c>
      <c r="B17" s="14">
        <v>15.044178590976621</v>
      </c>
      <c r="C17" s="14">
        <v>27.50606751489299</v>
      </c>
      <c r="D17" s="160">
        <v>29.104638619201729</v>
      </c>
      <c r="E17" s="160">
        <v>35.745814307458147</v>
      </c>
    </row>
    <row r="18" spans="1:5" x14ac:dyDescent="0.2">
      <c r="A18" s="22" t="s">
        <v>334</v>
      </c>
      <c r="B18" s="14">
        <v>15.638439283759482</v>
      </c>
      <c r="C18" s="14">
        <v>10.414061925424727</v>
      </c>
      <c r="D18" s="160">
        <v>5.825242718446602</v>
      </c>
      <c r="E18" s="160">
        <v>6.8493150684931505</v>
      </c>
    </row>
    <row r="19" spans="1:5" x14ac:dyDescent="0.2">
      <c r="A19" s="22" t="s">
        <v>333</v>
      </c>
      <c r="B19" s="14">
        <v>3.839236844162953</v>
      </c>
      <c r="C19" s="14">
        <v>0.91932043833198496</v>
      </c>
      <c r="D19" s="160">
        <v>1.7475728155339807</v>
      </c>
      <c r="E19" s="160">
        <v>3.9345509893455102</v>
      </c>
    </row>
    <row r="20" spans="1:5" x14ac:dyDescent="0.2">
      <c r="A20" s="22" t="s">
        <v>332</v>
      </c>
      <c r="B20" s="14">
        <v>1.595120806943467</v>
      </c>
      <c r="C20" s="14">
        <v>0.79429285871883504</v>
      </c>
      <c r="D20" s="160">
        <v>3.2793959007551243</v>
      </c>
      <c r="E20" s="160">
        <v>0.82952815829528159</v>
      </c>
    </row>
  </sheetData>
  <mergeCells count="3">
    <mergeCell ref="A3:E3"/>
    <mergeCell ref="A7:E7"/>
    <mergeCell ref="A11:E11"/>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572A0-8637-4BF5-9EA1-C6FE0C271CDF}">
  <dimension ref="A1:E24"/>
  <sheetViews>
    <sheetView workbookViewId="0"/>
  </sheetViews>
  <sheetFormatPr defaultRowHeight="11.25" x14ac:dyDescent="0.2"/>
  <cols>
    <col min="1" max="1" width="32.28515625" style="1" customWidth="1"/>
    <col min="2" max="5" width="10.5703125" style="1" customWidth="1"/>
    <col min="6" max="16384" width="9.140625" style="1"/>
  </cols>
  <sheetData>
    <row r="1" spans="1:5" ht="12" thickBot="1" x14ac:dyDescent="0.25">
      <c r="A1" s="20" t="s">
        <v>356</v>
      </c>
      <c r="B1" s="166"/>
      <c r="C1" s="166"/>
      <c r="D1" s="166"/>
    </row>
    <row r="2" spans="1:5" x14ac:dyDescent="0.2">
      <c r="A2" s="28" t="s">
        <v>13</v>
      </c>
      <c r="B2" s="139">
        <v>2006</v>
      </c>
      <c r="C2" s="27">
        <v>2007</v>
      </c>
      <c r="D2" s="27">
        <v>2008</v>
      </c>
      <c r="E2" s="26">
        <v>2009</v>
      </c>
    </row>
    <row r="3" spans="1:5" s="18" customFormat="1" x14ac:dyDescent="0.2">
      <c r="A3" s="35" t="s">
        <v>355</v>
      </c>
      <c r="B3" s="165">
        <f>509472/1000</f>
        <v>509.47199999999998</v>
      </c>
      <c r="C3" s="165">
        <v>490.32</v>
      </c>
      <c r="D3" s="165">
        <v>539</v>
      </c>
      <c r="E3" s="165">
        <v>559.44000000000005</v>
      </c>
    </row>
    <row r="4" spans="1:5" s="18" customFormat="1" x14ac:dyDescent="0.2">
      <c r="A4" s="12" t="s">
        <v>5</v>
      </c>
      <c r="B4" s="54"/>
      <c r="C4" s="2"/>
      <c r="D4" s="2"/>
      <c r="E4" s="2"/>
    </row>
    <row r="5" spans="1:5" x14ac:dyDescent="0.2">
      <c r="A5" s="43" t="s">
        <v>208</v>
      </c>
      <c r="B5" s="2">
        <f>371088/1000</f>
        <v>371.08800000000002</v>
      </c>
      <c r="C5" s="2">
        <v>374</v>
      </c>
      <c r="D5" s="2">
        <v>406</v>
      </c>
      <c r="E5" s="2">
        <v>420.19200000000001</v>
      </c>
    </row>
    <row r="6" spans="1:5" x14ac:dyDescent="0.2">
      <c r="A6" s="43" t="s">
        <v>207</v>
      </c>
      <c r="B6" s="2">
        <f>138384/1000</f>
        <v>138.38399999999999</v>
      </c>
      <c r="C6" s="2">
        <v>116.496</v>
      </c>
      <c r="D6" s="2">
        <v>133</v>
      </c>
      <c r="E6" s="2">
        <v>139.24799999999999</v>
      </c>
    </row>
    <row r="7" spans="1:5" x14ac:dyDescent="0.2">
      <c r="A7" s="164" t="s">
        <v>354</v>
      </c>
      <c r="B7" s="33">
        <v>29022</v>
      </c>
      <c r="C7" s="33">
        <v>26040</v>
      </c>
      <c r="D7" s="33">
        <v>20152</v>
      </c>
      <c r="E7" s="33">
        <v>11897</v>
      </c>
    </row>
    <row r="8" spans="1:5" x14ac:dyDescent="0.2">
      <c r="A8" s="12" t="s">
        <v>5</v>
      </c>
      <c r="B8" s="2"/>
      <c r="C8" s="2"/>
      <c r="D8" s="2"/>
      <c r="E8" s="2"/>
    </row>
    <row r="9" spans="1:5" x14ac:dyDescent="0.2">
      <c r="A9" s="43" t="s">
        <v>208</v>
      </c>
      <c r="B9" s="2">
        <v>21682</v>
      </c>
      <c r="C9" s="2">
        <v>18778</v>
      </c>
      <c r="D9" s="2">
        <v>14301</v>
      </c>
      <c r="E9" s="2">
        <v>8831</v>
      </c>
    </row>
    <row r="10" spans="1:5" x14ac:dyDescent="0.2">
      <c r="A10" s="43" t="s">
        <v>207</v>
      </c>
      <c r="B10" s="2">
        <v>7340</v>
      </c>
      <c r="C10" s="2">
        <v>7262</v>
      </c>
      <c r="D10" s="2">
        <v>5670</v>
      </c>
      <c r="E10" s="2">
        <v>3066</v>
      </c>
    </row>
    <row r="11" spans="1:5" x14ac:dyDescent="0.2">
      <c r="A11" s="43" t="s">
        <v>347</v>
      </c>
      <c r="B11" s="56" t="s">
        <v>71</v>
      </c>
      <c r="C11" s="56" t="s">
        <v>71</v>
      </c>
      <c r="D11" s="2">
        <v>181</v>
      </c>
      <c r="E11" s="56" t="s">
        <v>71</v>
      </c>
    </row>
    <row r="12" spans="1:5" ht="22.5" customHeight="1" x14ac:dyDescent="0.2">
      <c r="A12" s="32" t="s">
        <v>353</v>
      </c>
      <c r="B12" s="33">
        <v>27112</v>
      </c>
      <c r="C12" s="33">
        <v>24347</v>
      </c>
      <c r="D12" s="33">
        <v>18364</v>
      </c>
      <c r="E12" s="33">
        <v>11897</v>
      </c>
    </row>
    <row r="13" spans="1:5" x14ac:dyDescent="0.2">
      <c r="A13" s="12" t="s">
        <v>5</v>
      </c>
      <c r="B13" s="2"/>
      <c r="C13" s="2"/>
      <c r="D13" s="2"/>
      <c r="E13" s="2"/>
    </row>
    <row r="14" spans="1:5" x14ac:dyDescent="0.2">
      <c r="A14" s="43" t="s">
        <v>352</v>
      </c>
      <c r="B14" s="2">
        <v>176</v>
      </c>
      <c r="C14" s="2">
        <v>122</v>
      </c>
      <c r="D14" s="2">
        <v>135</v>
      </c>
      <c r="E14" s="2">
        <v>80</v>
      </c>
    </row>
    <row r="15" spans="1:5" x14ac:dyDescent="0.2">
      <c r="A15" s="163" t="s">
        <v>351</v>
      </c>
      <c r="B15" s="2">
        <v>4154</v>
      </c>
      <c r="C15" s="2">
        <v>3356</v>
      </c>
      <c r="D15" s="2">
        <v>2581</v>
      </c>
      <c r="E15" s="2">
        <v>1597</v>
      </c>
    </row>
    <row r="16" spans="1:5" x14ac:dyDescent="0.2">
      <c r="A16" s="163" t="s">
        <v>350</v>
      </c>
      <c r="B16" s="2">
        <v>16247</v>
      </c>
      <c r="C16" s="2">
        <v>14455</v>
      </c>
      <c r="D16" s="2">
        <v>10414</v>
      </c>
      <c r="E16" s="2">
        <v>6630</v>
      </c>
    </row>
    <row r="17" spans="1:5" x14ac:dyDescent="0.2">
      <c r="A17" s="163" t="s">
        <v>349</v>
      </c>
      <c r="B17" s="2">
        <v>5301</v>
      </c>
      <c r="C17" s="2">
        <v>5128</v>
      </c>
      <c r="D17" s="2">
        <v>4066</v>
      </c>
      <c r="E17" s="2">
        <v>2753</v>
      </c>
    </row>
    <row r="18" spans="1:5" x14ac:dyDescent="0.2">
      <c r="A18" s="163" t="s">
        <v>348</v>
      </c>
      <c r="B18" s="2">
        <v>1234</v>
      </c>
      <c r="C18" s="2">
        <v>1286</v>
      </c>
      <c r="D18" s="2">
        <v>987</v>
      </c>
      <c r="E18" s="2">
        <v>837</v>
      </c>
    </row>
    <row r="19" spans="1:5" s="18" customFormat="1" x14ac:dyDescent="0.2">
      <c r="A19" s="43" t="s">
        <v>347</v>
      </c>
      <c r="B19" s="56" t="s">
        <v>71</v>
      </c>
      <c r="C19" s="56" t="s">
        <v>71</v>
      </c>
      <c r="D19" s="2">
        <v>181</v>
      </c>
      <c r="E19" s="56" t="s">
        <v>71</v>
      </c>
    </row>
    <row r="20" spans="1:5" x14ac:dyDescent="0.2">
      <c r="A20" s="32" t="s">
        <v>346</v>
      </c>
      <c r="B20" s="2">
        <f>SUM(B7)/10066158*10000</f>
        <v>28.831258162250183</v>
      </c>
      <c r="C20" s="2">
        <v>25.922310119824981</v>
      </c>
      <c r="D20" s="2">
        <v>20.089771931442357</v>
      </c>
      <c r="E20" s="2">
        <v>11.8799831121901</v>
      </c>
    </row>
    <row r="21" spans="1:5" x14ac:dyDescent="0.2">
      <c r="A21" s="38" t="s">
        <v>345</v>
      </c>
      <c r="B21" s="54">
        <v>3538</v>
      </c>
      <c r="C21" s="54">
        <v>3405</v>
      </c>
      <c r="D21" s="54">
        <v>3741</v>
      </c>
      <c r="E21" s="54">
        <v>3885</v>
      </c>
    </row>
    <row r="22" spans="1:5" x14ac:dyDescent="0.2">
      <c r="A22" s="12" t="s">
        <v>5</v>
      </c>
      <c r="B22" s="2"/>
      <c r="C22" s="2"/>
      <c r="D22" s="2"/>
      <c r="E22" s="2"/>
    </row>
    <row r="23" spans="1:5" x14ac:dyDescent="0.2">
      <c r="A23" s="43" t="s">
        <v>208</v>
      </c>
      <c r="B23" s="2">
        <v>2577</v>
      </c>
      <c r="C23" s="2">
        <v>2596</v>
      </c>
      <c r="D23" s="2">
        <v>2817</v>
      </c>
      <c r="E23" s="2">
        <v>2918</v>
      </c>
    </row>
    <row r="24" spans="1:5" x14ac:dyDescent="0.2">
      <c r="A24" s="43" t="s">
        <v>207</v>
      </c>
      <c r="B24" s="2">
        <v>961</v>
      </c>
      <c r="C24" s="2">
        <v>809</v>
      </c>
      <c r="D24" s="2">
        <v>924</v>
      </c>
      <c r="E24" s="2">
        <v>967</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B1B3A-8E9F-4D5E-B6E7-8947998B04FE}">
  <dimension ref="A1:E17"/>
  <sheetViews>
    <sheetView workbookViewId="0"/>
  </sheetViews>
  <sheetFormatPr defaultRowHeight="11.25" x14ac:dyDescent="0.2"/>
  <cols>
    <col min="1" max="1" width="16" style="1" customWidth="1"/>
    <col min="2" max="5" width="18" style="1" customWidth="1"/>
    <col min="6" max="16384" width="9.140625" style="1"/>
  </cols>
  <sheetData>
    <row r="1" spans="1:5" ht="12" thickBot="1" x14ac:dyDescent="0.25">
      <c r="A1" s="63" t="s">
        <v>360</v>
      </c>
      <c r="B1" s="31"/>
      <c r="C1" s="31"/>
      <c r="D1" s="31"/>
      <c r="E1" s="31"/>
    </row>
    <row r="2" spans="1:5" ht="13.5" customHeight="1" x14ac:dyDescent="0.2">
      <c r="A2" s="159" t="s">
        <v>204</v>
      </c>
      <c r="B2" s="170" t="s">
        <v>359</v>
      </c>
      <c r="C2" s="169" t="s">
        <v>358</v>
      </c>
      <c r="D2" s="169" t="s">
        <v>357</v>
      </c>
      <c r="E2" s="168" t="s">
        <v>6</v>
      </c>
    </row>
    <row r="3" spans="1:5" x14ac:dyDescent="0.2">
      <c r="A3" s="117">
        <v>1995</v>
      </c>
      <c r="B3" s="120">
        <v>1815</v>
      </c>
      <c r="C3" s="56">
        <v>8485</v>
      </c>
      <c r="D3" s="56">
        <v>48005</v>
      </c>
      <c r="E3" s="120">
        <v>58305</v>
      </c>
    </row>
    <row r="4" spans="1:5" x14ac:dyDescent="0.2">
      <c r="A4" s="117">
        <v>1996</v>
      </c>
      <c r="B4" s="56">
        <v>1720</v>
      </c>
      <c r="C4" s="56">
        <v>8253</v>
      </c>
      <c r="D4" s="56">
        <v>46325</v>
      </c>
      <c r="E4" s="56">
        <v>56298</v>
      </c>
    </row>
    <row r="5" spans="1:5" x14ac:dyDescent="0.2">
      <c r="A5" s="117">
        <v>1997</v>
      </c>
      <c r="B5" s="56">
        <v>1561</v>
      </c>
      <c r="C5" s="56">
        <v>7717</v>
      </c>
      <c r="D5" s="56">
        <v>36488</v>
      </c>
      <c r="E5" s="56">
        <v>45766</v>
      </c>
    </row>
    <row r="6" spans="1:5" x14ac:dyDescent="0.2">
      <c r="A6" s="117">
        <v>1998</v>
      </c>
      <c r="B6" s="56">
        <v>1459</v>
      </c>
      <c r="C6" s="56">
        <v>6854</v>
      </c>
      <c r="D6" s="56">
        <v>31025</v>
      </c>
      <c r="E6" s="56">
        <v>39338</v>
      </c>
    </row>
    <row r="7" spans="1:5" x14ac:dyDescent="0.2">
      <c r="A7" s="117">
        <v>1999</v>
      </c>
      <c r="B7" s="56">
        <v>1447</v>
      </c>
      <c r="C7" s="56">
        <v>7573</v>
      </c>
      <c r="D7" s="56">
        <v>33886</v>
      </c>
      <c r="E7" s="56">
        <v>42906</v>
      </c>
    </row>
    <row r="8" spans="1:5" x14ac:dyDescent="0.2">
      <c r="A8" s="117">
        <v>2000</v>
      </c>
      <c r="B8" s="56">
        <v>1529</v>
      </c>
      <c r="C8" s="56">
        <v>7811</v>
      </c>
      <c r="D8" s="56">
        <v>38415</v>
      </c>
      <c r="E8" s="56">
        <v>47755</v>
      </c>
    </row>
    <row r="9" spans="1:5" x14ac:dyDescent="0.2">
      <c r="A9" s="117">
        <v>2001</v>
      </c>
      <c r="B9" s="56">
        <v>1339</v>
      </c>
      <c r="C9" s="56">
        <v>7901</v>
      </c>
      <c r="D9" s="56">
        <v>41970</v>
      </c>
      <c r="E9" s="56">
        <v>51210</v>
      </c>
    </row>
    <row r="10" spans="1:5" x14ac:dyDescent="0.2">
      <c r="A10" s="117">
        <v>2002</v>
      </c>
      <c r="B10" s="56">
        <v>1305</v>
      </c>
      <c r="C10" s="56">
        <v>7603</v>
      </c>
      <c r="D10" s="56">
        <v>38574</v>
      </c>
      <c r="E10" s="56">
        <v>47482</v>
      </c>
    </row>
    <row r="11" spans="1:5" x14ac:dyDescent="0.2">
      <c r="A11" s="117">
        <v>2003</v>
      </c>
      <c r="B11" s="56">
        <v>1277</v>
      </c>
      <c r="C11" s="56">
        <v>7310</v>
      </c>
      <c r="D11" s="56">
        <v>34043</v>
      </c>
      <c r="E11" s="56">
        <v>42630</v>
      </c>
    </row>
    <row r="12" spans="1:5" x14ac:dyDescent="0.2">
      <c r="A12" s="117">
        <v>2004</v>
      </c>
      <c r="B12" s="56">
        <v>1280</v>
      </c>
      <c r="C12" s="56">
        <v>7225</v>
      </c>
      <c r="D12" s="56">
        <v>30686</v>
      </c>
      <c r="E12" s="56">
        <v>39191</v>
      </c>
    </row>
    <row r="13" spans="1:5" x14ac:dyDescent="0.2">
      <c r="A13" s="117">
        <v>2005</v>
      </c>
      <c r="B13" s="56">
        <v>1310</v>
      </c>
      <c r="C13" s="56">
        <v>7337</v>
      </c>
      <c r="D13" s="56">
        <v>28283</v>
      </c>
      <c r="E13" s="56">
        <v>36930</v>
      </c>
    </row>
    <row r="14" spans="1:5" x14ac:dyDescent="0.2">
      <c r="A14" s="117">
        <v>2006</v>
      </c>
      <c r="B14" s="56">
        <v>1211</v>
      </c>
      <c r="C14" s="56">
        <v>7121</v>
      </c>
      <c r="D14" s="56">
        <v>25987</v>
      </c>
      <c r="E14" s="56">
        <v>34319</v>
      </c>
    </row>
    <row r="15" spans="1:5" x14ac:dyDescent="0.2">
      <c r="A15" s="117">
        <v>2007</v>
      </c>
      <c r="B15" s="2">
        <v>1190</v>
      </c>
      <c r="C15" s="2">
        <v>7743</v>
      </c>
      <c r="D15" s="2">
        <v>24953</v>
      </c>
      <c r="E15" s="2">
        <v>33886</v>
      </c>
    </row>
    <row r="16" spans="1:5" x14ac:dyDescent="0.2">
      <c r="A16" s="117">
        <v>2008</v>
      </c>
      <c r="B16" s="2">
        <v>1360</v>
      </c>
      <c r="C16" s="2">
        <v>7780</v>
      </c>
      <c r="D16" s="2">
        <v>17903</v>
      </c>
      <c r="E16" s="2">
        <v>27043</v>
      </c>
    </row>
    <row r="17" spans="1:5" x14ac:dyDescent="0.2">
      <c r="A17" s="70">
        <v>2009</v>
      </c>
      <c r="B17" s="167">
        <v>1306</v>
      </c>
      <c r="C17" s="167">
        <v>9223</v>
      </c>
      <c r="D17" s="167">
        <v>15061</v>
      </c>
      <c r="E17" s="167">
        <v>25590</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62CC5-AF5F-4D6E-887E-214B1D414BF8}">
  <dimension ref="A1:I25"/>
  <sheetViews>
    <sheetView workbookViewId="0"/>
  </sheetViews>
  <sheetFormatPr defaultRowHeight="11.25" x14ac:dyDescent="0.2"/>
  <cols>
    <col min="1" max="1" width="11.42578125" style="171" customWidth="1"/>
    <col min="2" max="9" width="9.5703125" style="171" customWidth="1"/>
    <col min="10" max="16384" width="9.140625" style="171"/>
  </cols>
  <sheetData>
    <row r="1" spans="1:9" ht="12" thickBot="1" x14ac:dyDescent="0.25">
      <c r="A1" s="185" t="s">
        <v>371</v>
      </c>
      <c r="B1" s="184"/>
      <c r="C1" s="184"/>
      <c r="D1" s="184"/>
      <c r="E1" s="184"/>
      <c r="F1" s="184"/>
      <c r="G1" s="184"/>
      <c r="H1" s="184"/>
      <c r="I1" s="184"/>
    </row>
    <row r="2" spans="1:9" s="180" customFormat="1" ht="26.25" customHeight="1" x14ac:dyDescent="0.25">
      <c r="A2" s="332" t="s">
        <v>204</v>
      </c>
      <c r="B2" s="330" t="s">
        <v>370</v>
      </c>
      <c r="C2" s="182" t="s">
        <v>369</v>
      </c>
      <c r="D2" s="182" t="s">
        <v>368</v>
      </c>
      <c r="E2" s="183" t="s">
        <v>364</v>
      </c>
      <c r="F2" s="183" t="s">
        <v>367</v>
      </c>
      <c r="G2" s="182" t="s">
        <v>366</v>
      </c>
      <c r="H2" s="182" t="s">
        <v>365</v>
      </c>
      <c r="I2" s="181" t="s">
        <v>364</v>
      </c>
    </row>
    <row r="3" spans="1:9" s="180" customFormat="1" ht="14.25" customHeight="1" x14ac:dyDescent="0.25">
      <c r="A3" s="349"/>
      <c r="B3" s="343"/>
      <c r="C3" s="328" t="s">
        <v>363</v>
      </c>
      <c r="D3" s="329"/>
      <c r="E3" s="345"/>
      <c r="F3" s="348" t="s">
        <v>362</v>
      </c>
      <c r="G3" s="348"/>
      <c r="H3" s="348"/>
      <c r="I3" s="328"/>
    </row>
    <row r="4" spans="1:9" s="178" customFormat="1" x14ac:dyDescent="0.2">
      <c r="A4" s="325" t="s">
        <v>6</v>
      </c>
      <c r="B4" s="325"/>
      <c r="C4" s="325"/>
      <c r="D4" s="325"/>
      <c r="E4" s="325"/>
      <c r="F4" s="325"/>
      <c r="G4" s="325"/>
      <c r="H4" s="325"/>
      <c r="I4" s="325"/>
    </row>
    <row r="5" spans="1:9" s="178" customFormat="1" x14ac:dyDescent="0.2">
      <c r="A5" s="175">
        <v>2000</v>
      </c>
      <c r="B5" s="179">
        <v>1064</v>
      </c>
      <c r="C5" s="179">
        <v>6388</v>
      </c>
      <c r="D5" s="179">
        <v>10041</v>
      </c>
      <c r="E5" s="179">
        <v>17493</v>
      </c>
      <c r="F5" s="179">
        <v>1200</v>
      </c>
      <c r="G5" s="179">
        <v>7653</v>
      </c>
      <c r="H5" s="179">
        <v>15045</v>
      </c>
      <c r="I5" s="179">
        <v>23898</v>
      </c>
    </row>
    <row r="6" spans="1:9" x14ac:dyDescent="0.2">
      <c r="A6" s="176">
        <v>2001</v>
      </c>
      <c r="B6" s="173">
        <v>1132</v>
      </c>
      <c r="C6" s="173">
        <v>6673</v>
      </c>
      <c r="D6" s="173">
        <v>10700</v>
      </c>
      <c r="E6" s="173">
        <v>18505</v>
      </c>
      <c r="F6" s="173">
        <v>1239</v>
      </c>
      <c r="G6" s="173">
        <v>7920</v>
      </c>
      <c r="H6" s="173">
        <v>16229</v>
      </c>
      <c r="I6" s="173">
        <v>25388</v>
      </c>
    </row>
    <row r="7" spans="1:9" x14ac:dyDescent="0.2">
      <c r="A7" s="176">
        <v>2002</v>
      </c>
      <c r="B7" s="173">
        <v>1264</v>
      </c>
      <c r="C7" s="173">
        <v>6982</v>
      </c>
      <c r="D7" s="173">
        <v>11440</v>
      </c>
      <c r="E7" s="173">
        <v>19686</v>
      </c>
      <c r="F7" s="173">
        <v>1429</v>
      </c>
      <c r="G7" s="173">
        <v>8360</v>
      </c>
      <c r="H7" s="173">
        <v>17618</v>
      </c>
      <c r="I7" s="173">
        <v>27407</v>
      </c>
    </row>
    <row r="8" spans="1:9" x14ac:dyDescent="0.2">
      <c r="A8" s="176">
        <v>2003</v>
      </c>
      <c r="B8" s="173">
        <v>1135</v>
      </c>
      <c r="C8" s="173">
        <v>6904</v>
      </c>
      <c r="D8" s="173">
        <v>11937</v>
      </c>
      <c r="E8" s="173">
        <v>19976</v>
      </c>
      <c r="F8" s="173">
        <v>1326</v>
      </c>
      <c r="G8" s="173">
        <v>8299</v>
      </c>
      <c r="H8" s="173">
        <v>18328</v>
      </c>
      <c r="I8" s="173">
        <v>27953</v>
      </c>
    </row>
    <row r="9" spans="1:9" x14ac:dyDescent="0.2">
      <c r="A9" s="176">
        <v>2004</v>
      </c>
      <c r="B9" s="173">
        <v>1168</v>
      </c>
      <c r="C9" s="173">
        <v>7111</v>
      </c>
      <c r="D9" s="173">
        <v>12678</v>
      </c>
      <c r="E9" s="173">
        <v>20957</v>
      </c>
      <c r="F9" s="173">
        <v>1296</v>
      </c>
      <c r="G9" s="173">
        <v>8523</v>
      </c>
      <c r="H9" s="173">
        <v>19531</v>
      </c>
      <c r="I9" s="173">
        <v>29350</v>
      </c>
    </row>
    <row r="10" spans="1:9" x14ac:dyDescent="0.2">
      <c r="A10" s="175">
        <v>2005</v>
      </c>
      <c r="B10" s="173">
        <v>1139</v>
      </c>
      <c r="C10" s="173">
        <v>7010</v>
      </c>
      <c r="D10" s="173">
        <v>12628</v>
      </c>
      <c r="E10" s="173">
        <v>20777</v>
      </c>
      <c r="F10" s="173">
        <v>1278</v>
      </c>
      <c r="G10" s="173">
        <v>8320</v>
      </c>
      <c r="H10" s="173">
        <v>19185</v>
      </c>
      <c r="I10" s="173">
        <v>28783</v>
      </c>
    </row>
    <row r="11" spans="1:9" x14ac:dyDescent="0.2">
      <c r="A11" s="175">
        <v>2006</v>
      </c>
      <c r="B11" s="173">
        <v>1173</v>
      </c>
      <c r="C11" s="173">
        <v>7075</v>
      </c>
      <c r="D11" s="173">
        <v>12729</v>
      </c>
      <c r="E11" s="173">
        <v>20977</v>
      </c>
      <c r="F11" s="173">
        <v>1303</v>
      </c>
      <c r="G11" s="173">
        <v>8431</v>
      </c>
      <c r="H11" s="173">
        <v>19546</v>
      </c>
      <c r="I11" s="173">
        <v>29280</v>
      </c>
    </row>
    <row r="12" spans="1:9" x14ac:dyDescent="0.2">
      <c r="A12" s="175">
        <v>2007</v>
      </c>
      <c r="B12" s="173">
        <v>1106</v>
      </c>
      <c r="C12" s="173">
        <v>6876</v>
      </c>
      <c r="D12" s="173">
        <v>12653</v>
      </c>
      <c r="E12" s="173">
        <v>20635</v>
      </c>
      <c r="F12" s="173">
        <v>1232</v>
      </c>
      <c r="G12" s="173">
        <v>8155</v>
      </c>
      <c r="H12" s="173">
        <v>19297</v>
      </c>
      <c r="I12" s="177">
        <v>28684</v>
      </c>
    </row>
    <row r="13" spans="1:9" x14ac:dyDescent="0.2">
      <c r="A13" s="175">
        <v>2008</v>
      </c>
      <c r="B13" s="173">
        <v>890</v>
      </c>
      <c r="C13" s="173">
        <v>6170</v>
      </c>
      <c r="D13" s="173">
        <v>12114</v>
      </c>
      <c r="E13" s="173">
        <v>19174</v>
      </c>
      <c r="F13" s="173">
        <v>996</v>
      </c>
      <c r="G13" s="173">
        <v>7227</v>
      </c>
      <c r="H13" s="173">
        <v>18142</v>
      </c>
      <c r="I13" s="177">
        <v>26365</v>
      </c>
    </row>
    <row r="14" spans="1:9" x14ac:dyDescent="0.2">
      <c r="A14" s="175">
        <v>2009</v>
      </c>
      <c r="B14" s="173">
        <v>752</v>
      </c>
      <c r="C14" s="173">
        <v>5583</v>
      </c>
      <c r="D14" s="173">
        <v>11529</v>
      </c>
      <c r="E14" s="173">
        <v>17864</v>
      </c>
      <c r="F14" s="173">
        <v>822</v>
      </c>
      <c r="G14" s="173">
        <v>6444</v>
      </c>
      <c r="H14" s="173">
        <v>16830</v>
      </c>
      <c r="I14" s="177">
        <v>24096</v>
      </c>
    </row>
    <row r="15" spans="1:9" x14ac:dyDescent="0.2">
      <c r="A15" s="326" t="s">
        <v>361</v>
      </c>
      <c r="B15" s="326"/>
      <c r="C15" s="326"/>
      <c r="D15" s="326"/>
      <c r="E15" s="326"/>
      <c r="F15" s="326"/>
      <c r="G15" s="326"/>
      <c r="H15" s="326"/>
      <c r="I15" s="326"/>
    </row>
    <row r="16" spans="1:9" x14ac:dyDescent="0.2">
      <c r="A16" s="176">
        <v>2000</v>
      </c>
      <c r="B16" s="173">
        <v>114</v>
      </c>
      <c r="C16" s="173">
        <v>953</v>
      </c>
      <c r="D16" s="173">
        <v>2576</v>
      </c>
      <c r="E16" s="173">
        <v>3643</v>
      </c>
      <c r="F16" s="173">
        <v>124</v>
      </c>
      <c r="G16" s="173">
        <v>1032</v>
      </c>
      <c r="H16" s="173">
        <v>3303</v>
      </c>
      <c r="I16" s="173">
        <v>4459</v>
      </c>
    </row>
    <row r="17" spans="1:9" x14ac:dyDescent="0.2">
      <c r="A17" s="176">
        <v>2001</v>
      </c>
      <c r="B17" s="173">
        <v>108</v>
      </c>
      <c r="C17" s="173">
        <v>974</v>
      </c>
      <c r="D17" s="173">
        <v>2841</v>
      </c>
      <c r="E17" s="173">
        <v>3923</v>
      </c>
      <c r="F17" s="173">
        <v>111</v>
      </c>
      <c r="G17" s="173">
        <v>1078</v>
      </c>
      <c r="H17" s="173">
        <v>3679</v>
      </c>
      <c r="I17" s="173">
        <v>4868</v>
      </c>
    </row>
    <row r="18" spans="1:9" x14ac:dyDescent="0.2">
      <c r="A18" s="176">
        <v>2002</v>
      </c>
      <c r="B18" s="173">
        <v>101</v>
      </c>
      <c r="C18" s="173">
        <v>996</v>
      </c>
      <c r="D18" s="173">
        <v>3144</v>
      </c>
      <c r="E18" s="173">
        <v>4241</v>
      </c>
      <c r="F18" s="173">
        <v>108</v>
      </c>
      <c r="G18" s="173">
        <v>1088</v>
      </c>
      <c r="H18" s="173">
        <v>4082</v>
      </c>
      <c r="I18" s="173">
        <v>5278</v>
      </c>
    </row>
    <row r="19" spans="1:9" x14ac:dyDescent="0.2">
      <c r="A19" s="176">
        <v>2003</v>
      </c>
      <c r="B19" s="173">
        <v>97</v>
      </c>
      <c r="C19" s="173">
        <v>1032</v>
      </c>
      <c r="D19" s="173">
        <v>3133</v>
      </c>
      <c r="E19" s="173">
        <v>4262</v>
      </c>
      <c r="F19" s="173">
        <v>98</v>
      </c>
      <c r="G19" s="173">
        <v>1140</v>
      </c>
      <c r="H19" s="173">
        <v>4068</v>
      </c>
      <c r="I19" s="173">
        <v>5306</v>
      </c>
    </row>
    <row r="20" spans="1:9" x14ac:dyDescent="0.2">
      <c r="A20" s="176">
        <v>2004</v>
      </c>
      <c r="B20" s="173">
        <v>87</v>
      </c>
      <c r="C20" s="173">
        <v>1001</v>
      </c>
      <c r="D20" s="173">
        <v>3116</v>
      </c>
      <c r="E20" s="173">
        <v>4204</v>
      </c>
      <c r="F20" s="173">
        <v>93</v>
      </c>
      <c r="G20" s="173">
        <v>1079</v>
      </c>
      <c r="H20" s="173">
        <v>4071</v>
      </c>
      <c r="I20" s="173">
        <v>5243</v>
      </c>
    </row>
    <row r="21" spans="1:9" x14ac:dyDescent="0.2">
      <c r="A21" s="175">
        <v>2005</v>
      </c>
      <c r="B21" s="173">
        <v>97</v>
      </c>
      <c r="C21" s="173">
        <v>984</v>
      </c>
      <c r="D21" s="173">
        <v>3061</v>
      </c>
      <c r="E21" s="173">
        <v>4142</v>
      </c>
      <c r="F21" s="173">
        <v>100</v>
      </c>
      <c r="G21" s="173">
        <v>1050</v>
      </c>
      <c r="H21" s="173">
        <v>3969</v>
      </c>
      <c r="I21" s="173">
        <v>5119</v>
      </c>
    </row>
    <row r="22" spans="1:9" x14ac:dyDescent="0.2">
      <c r="A22" s="175">
        <v>2006</v>
      </c>
      <c r="B22" s="174">
        <v>97</v>
      </c>
      <c r="C22" s="172">
        <v>1053</v>
      </c>
      <c r="D22" s="172">
        <v>3061</v>
      </c>
      <c r="E22" s="172">
        <v>4211</v>
      </c>
      <c r="F22" s="174">
        <v>101</v>
      </c>
      <c r="G22" s="172">
        <v>1162</v>
      </c>
      <c r="H22" s="172">
        <v>4005</v>
      </c>
      <c r="I22" s="172">
        <v>5268</v>
      </c>
    </row>
    <row r="23" spans="1:9" x14ac:dyDescent="0.2">
      <c r="A23" s="175">
        <v>2007</v>
      </c>
      <c r="B23" s="172">
        <v>96</v>
      </c>
      <c r="C23" s="172">
        <v>956</v>
      </c>
      <c r="D23" s="172">
        <v>2900</v>
      </c>
      <c r="E23" s="173">
        <v>3952</v>
      </c>
      <c r="F23" s="172">
        <v>100</v>
      </c>
      <c r="G23" s="172">
        <v>1039</v>
      </c>
      <c r="H23" s="172">
        <v>3846</v>
      </c>
      <c r="I23" s="172">
        <v>4985</v>
      </c>
    </row>
    <row r="24" spans="1:9" x14ac:dyDescent="0.2">
      <c r="A24" s="175">
        <v>2008</v>
      </c>
      <c r="B24" s="174">
        <v>82</v>
      </c>
      <c r="C24" s="174">
        <v>932</v>
      </c>
      <c r="D24" s="172">
        <v>2775</v>
      </c>
      <c r="E24" s="173">
        <v>3789</v>
      </c>
      <c r="F24" s="174">
        <v>87</v>
      </c>
      <c r="G24" s="172">
        <v>1005</v>
      </c>
      <c r="H24" s="172">
        <v>3738</v>
      </c>
      <c r="I24" s="172">
        <v>4830</v>
      </c>
    </row>
    <row r="25" spans="1:9" x14ac:dyDescent="0.2">
      <c r="A25" s="175">
        <v>2009</v>
      </c>
      <c r="B25" s="174">
        <v>53</v>
      </c>
      <c r="C25" s="174">
        <v>797</v>
      </c>
      <c r="D25" s="174">
        <v>2512</v>
      </c>
      <c r="E25" s="173">
        <v>3362</v>
      </c>
      <c r="F25" s="172">
        <v>56</v>
      </c>
      <c r="G25" s="172">
        <v>857</v>
      </c>
      <c r="H25" s="172">
        <v>3290</v>
      </c>
      <c r="I25" s="172">
        <v>4203</v>
      </c>
    </row>
  </sheetData>
  <mergeCells count="6">
    <mergeCell ref="A4:I4"/>
    <mergeCell ref="A15:I15"/>
    <mergeCell ref="F3:I3"/>
    <mergeCell ref="C3:E3"/>
    <mergeCell ref="B2:B3"/>
    <mergeCell ref="A2:A3"/>
  </mergeCells>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AAE55-D678-4B0A-A9E4-69EC2A13F0BB}">
  <dimension ref="A1:G13"/>
  <sheetViews>
    <sheetView workbookViewId="0"/>
  </sheetViews>
  <sheetFormatPr defaultRowHeight="11.25" x14ac:dyDescent="0.2"/>
  <cols>
    <col min="1" max="1" width="13.42578125" style="171" customWidth="1"/>
    <col min="2" max="2" width="12.85546875" style="171" customWidth="1"/>
    <col min="3" max="6" width="12.42578125" style="171" customWidth="1"/>
    <col min="7" max="7" width="12" style="171" customWidth="1"/>
    <col min="8" max="16384" width="9.140625" style="171"/>
  </cols>
  <sheetData>
    <row r="1" spans="1:7" ht="12" thickBot="1" x14ac:dyDescent="0.25">
      <c r="A1" s="185" t="s">
        <v>378</v>
      </c>
      <c r="B1" s="194"/>
      <c r="C1" s="194"/>
      <c r="D1" s="194"/>
      <c r="E1" s="194"/>
      <c r="F1" s="194"/>
      <c r="G1" s="194"/>
    </row>
    <row r="2" spans="1:7" s="180" customFormat="1" x14ac:dyDescent="0.25">
      <c r="A2" s="332" t="s">
        <v>204</v>
      </c>
      <c r="B2" s="330" t="s">
        <v>6</v>
      </c>
      <c r="C2" s="335" t="s">
        <v>377</v>
      </c>
      <c r="D2" s="336"/>
      <c r="E2" s="336"/>
      <c r="F2" s="351"/>
      <c r="G2" s="337" t="s">
        <v>376</v>
      </c>
    </row>
    <row r="3" spans="1:7" s="180" customFormat="1" ht="33.75" x14ac:dyDescent="0.25">
      <c r="A3" s="350"/>
      <c r="B3" s="343"/>
      <c r="C3" s="193" t="s">
        <v>375</v>
      </c>
      <c r="D3" s="191" t="s">
        <v>374</v>
      </c>
      <c r="E3" s="192" t="s">
        <v>373</v>
      </c>
      <c r="F3" s="191" t="s">
        <v>372</v>
      </c>
      <c r="G3" s="339"/>
    </row>
    <row r="4" spans="1:7" x14ac:dyDescent="0.2">
      <c r="A4" s="190">
        <v>2000</v>
      </c>
      <c r="B4" s="189">
        <v>2062</v>
      </c>
      <c r="C4" s="189">
        <v>974</v>
      </c>
      <c r="D4" s="179">
        <v>77</v>
      </c>
      <c r="E4" s="189">
        <v>660</v>
      </c>
      <c r="F4" s="179">
        <v>235</v>
      </c>
      <c r="G4" s="188">
        <v>11.8</v>
      </c>
    </row>
    <row r="5" spans="1:7" x14ac:dyDescent="0.2">
      <c r="A5" s="176">
        <v>2001</v>
      </c>
      <c r="B5" s="173">
        <v>2138</v>
      </c>
      <c r="C5" s="173">
        <v>1104</v>
      </c>
      <c r="D5" s="173">
        <v>65</v>
      </c>
      <c r="E5" s="173">
        <v>611</v>
      </c>
      <c r="F5" s="173">
        <v>210</v>
      </c>
      <c r="G5" s="187">
        <v>11.6</v>
      </c>
    </row>
    <row r="6" spans="1:7" x14ac:dyDescent="0.2">
      <c r="A6" s="176">
        <v>2002</v>
      </c>
      <c r="B6" s="173">
        <v>2440</v>
      </c>
      <c r="C6" s="173">
        <v>1380</v>
      </c>
      <c r="D6" s="173">
        <v>87</v>
      </c>
      <c r="E6" s="173">
        <v>619</v>
      </c>
      <c r="F6" s="173">
        <v>231</v>
      </c>
      <c r="G6" s="187">
        <v>12.4</v>
      </c>
    </row>
    <row r="7" spans="1:7" x14ac:dyDescent="0.2">
      <c r="A7" s="176">
        <v>2003</v>
      </c>
      <c r="B7" s="173">
        <v>2450</v>
      </c>
      <c r="C7" s="173">
        <v>1457</v>
      </c>
      <c r="D7" s="173">
        <v>77</v>
      </c>
      <c r="E7" s="173">
        <v>566</v>
      </c>
      <c r="F7" s="173">
        <v>211</v>
      </c>
      <c r="G7" s="187">
        <v>12.3</v>
      </c>
    </row>
    <row r="8" spans="1:7" x14ac:dyDescent="0.2">
      <c r="A8" s="176">
        <v>2004</v>
      </c>
      <c r="B8" s="173">
        <v>2909</v>
      </c>
      <c r="C8" s="173">
        <v>1700</v>
      </c>
      <c r="D8" s="173">
        <v>110</v>
      </c>
      <c r="E8" s="173">
        <v>682</v>
      </c>
      <c r="F8" s="173">
        <v>243</v>
      </c>
      <c r="G8" s="187">
        <v>13.9</v>
      </c>
    </row>
    <row r="9" spans="1:7" x14ac:dyDescent="0.2">
      <c r="A9" s="175">
        <v>2005</v>
      </c>
      <c r="B9" s="173">
        <v>2583</v>
      </c>
      <c r="C9" s="173">
        <v>1545</v>
      </c>
      <c r="D9" s="173">
        <v>84</v>
      </c>
      <c r="E9" s="173">
        <v>434</v>
      </c>
      <c r="F9" s="173">
        <v>202</v>
      </c>
      <c r="G9" s="187">
        <f>B9/20777*100</f>
        <v>12.432016171728353</v>
      </c>
    </row>
    <row r="10" spans="1:7" x14ac:dyDescent="0.2">
      <c r="A10" s="175">
        <v>2006</v>
      </c>
      <c r="B10" s="173">
        <v>2773</v>
      </c>
      <c r="C10" s="173">
        <v>1675</v>
      </c>
      <c r="D10" s="173">
        <v>92</v>
      </c>
      <c r="E10" s="173">
        <v>614</v>
      </c>
      <c r="F10" s="173">
        <v>220</v>
      </c>
      <c r="G10" s="187">
        <v>13.2</v>
      </c>
    </row>
    <row r="11" spans="1:7" x14ac:dyDescent="0.2">
      <c r="A11" s="175">
        <v>2007</v>
      </c>
      <c r="B11" s="173">
        <v>2855</v>
      </c>
      <c r="C11" s="174">
        <v>1702</v>
      </c>
      <c r="D11" s="174">
        <v>100</v>
      </c>
      <c r="E11" s="174">
        <v>725</v>
      </c>
      <c r="F11" s="174">
        <v>199</v>
      </c>
      <c r="G11" s="186">
        <v>13.8</v>
      </c>
    </row>
    <row r="12" spans="1:7" x14ac:dyDescent="0.2">
      <c r="A12" s="175">
        <v>2008</v>
      </c>
      <c r="B12" s="173">
        <v>2342</v>
      </c>
      <c r="C12" s="174">
        <v>1292</v>
      </c>
      <c r="D12" s="174">
        <v>103</v>
      </c>
      <c r="E12" s="174">
        <v>669</v>
      </c>
      <c r="F12" s="174">
        <v>165</v>
      </c>
      <c r="G12" s="186">
        <v>12.2</v>
      </c>
    </row>
    <row r="13" spans="1:7" x14ac:dyDescent="0.2">
      <c r="A13" s="175">
        <v>2009</v>
      </c>
      <c r="B13" s="173">
        <v>2274</v>
      </c>
      <c r="C13" s="173">
        <v>1201</v>
      </c>
      <c r="D13" s="173">
        <v>99</v>
      </c>
      <c r="E13" s="173">
        <v>708</v>
      </c>
      <c r="F13" s="173">
        <v>144</v>
      </c>
      <c r="G13" s="186">
        <v>12.7</v>
      </c>
    </row>
  </sheetData>
  <mergeCells count="4">
    <mergeCell ref="A2:A3"/>
    <mergeCell ref="C2:F2"/>
    <mergeCell ref="G2:G3"/>
    <mergeCell ref="B2:B3"/>
  </mergeCells>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741A0-0672-44BE-B364-5AEEFF0C86F2}">
  <dimension ref="A1:E15"/>
  <sheetViews>
    <sheetView workbookViewId="0"/>
  </sheetViews>
  <sheetFormatPr defaultRowHeight="11.25" x14ac:dyDescent="0.2"/>
  <cols>
    <col min="1" max="1" width="18.42578125" style="171" customWidth="1"/>
    <col min="2" max="3" width="12.85546875" style="171" customWidth="1"/>
    <col min="4" max="5" width="12.7109375" style="171" customWidth="1"/>
    <col min="6" max="16384" width="9.140625" style="171"/>
  </cols>
  <sheetData>
    <row r="1" spans="1:5" ht="12" thickBot="1" x14ac:dyDescent="0.25">
      <c r="A1" s="184" t="s">
        <v>393</v>
      </c>
      <c r="B1" s="202"/>
      <c r="C1" s="202"/>
      <c r="D1" s="202"/>
      <c r="E1" s="202"/>
    </row>
    <row r="2" spans="1:5" s="180" customFormat="1" ht="13.5" customHeight="1" x14ac:dyDescent="0.25">
      <c r="A2" s="340" t="s">
        <v>392</v>
      </c>
      <c r="B2" s="335" t="s">
        <v>391</v>
      </c>
      <c r="C2" s="351"/>
      <c r="D2" s="352" t="s">
        <v>390</v>
      </c>
      <c r="E2" s="335"/>
    </row>
    <row r="3" spans="1:5" s="180" customFormat="1" ht="22.5" x14ac:dyDescent="0.25">
      <c r="A3" s="344"/>
      <c r="B3" s="201" t="s">
        <v>206</v>
      </c>
      <c r="C3" s="191" t="s">
        <v>389</v>
      </c>
      <c r="D3" s="191" t="s">
        <v>206</v>
      </c>
      <c r="E3" s="200" t="s">
        <v>389</v>
      </c>
    </row>
    <row r="4" spans="1:5" x14ac:dyDescent="0.2">
      <c r="A4" s="171" t="s">
        <v>388</v>
      </c>
      <c r="B4" s="174">
        <v>11203</v>
      </c>
      <c r="C4" s="174">
        <v>2176</v>
      </c>
      <c r="D4" s="198">
        <f t="shared" ref="D4:D15" si="0">B4/$B$15*100</f>
        <v>62.712718316166594</v>
      </c>
      <c r="E4" s="198">
        <f t="shared" ref="E4:E15" si="1">C4/$C$15*100</f>
        <v>64.723378941106475</v>
      </c>
    </row>
    <row r="5" spans="1:5" x14ac:dyDescent="0.2">
      <c r="A5" s="171" t="s">
        <v>387</v>
      </c>
      <c r="B5" s="173">
        <v>742</v>
      </c>
      <c r="C5" s="174">
        <v>112</v>
      </c>
      <c r="D5" s="198">
        <f t="shared" si="0"/>
        <v>4.153605015673981</v>
      </c>
      <c r="E5" s="198">
        <f t="shared" si="1"/>
        <v>3.3313503866745982</v>
      </c>
    </row>
    <row r="6" spans="1:5" x14ac:dyDescent="0.2">
      <c r="A6" s="199" t="s">
        <v>386</v>
      </c>
      <c r="B6" s="173">
        <v>1541</v>
      </c>
      <c r="C6" s="173">
        <v>219</v>
      </c>
      <c r="D6" s="198">
        <f t="shared" si="0"/>
        <v>8.6262875055978494</v>
      </c>
      <c r="E6" s="198">
        <f t="shared" si="1"/>
        <v>6.5139797739440812</v>
      </c>
    </row>
    <row r="7" spans="1:5" x14ac:dyDescent="0.2">
      <c r="A7" s="171" t="s">
        <v>385</v>
      </c>
      <c r="B7" s="173">
        <v>189</v>
      </c>
      <c r="C7" s="174">
        <v>59</v>
      </c>
      <c r="D7" s="198">
        <f t="shared" si="0"/>
        <v>1.0579937304075235</v>
      </c>
      <c r="E7" s="198">
        <f t="shared" si="1"/>
        <v>1.7549077929803689</v>
      </c>
    </row>
    <row r="8" spans="1:5" x14ac:dyDescent="0.2">
      <c r="A8" s="171" t="s">
        <v>384</v>
      </c>
      <c r="B8" s="173">
        <v>15</v>
      </c>
      <c r="C8" s="174">
        <v>8</v>
      </c>
      <c r="D8" s="198">
        <f t="shared" si="0"/>
        <v>8.3967756381549491E-2</v>
      </c>
      <c r="E8" s="198">
        <f t="shared" si="1"/>
        <v>0.23795359904818561</v>
      </c>
    </row>
    <row r="9" spans="1:5" x14ac:dyDescent="0.2">
      <c r="A9" s="171" t="s">
        <v>383</v>
      </c>
      <c r="B9" s="173">
        <v>1829</v>
      </c>
      <c r="C9" s="174">
        <v>195</v>
      </c>
      <c r="D9" s="198">
        <f t="shared" si="0"/>
        <v>10.238468428123602</v>
      </c>
      <c r="E9" s="198">
        <f t="shared" si="1"/>
        <v>5.8001189767995243</v>
      </c>
    </row>
    <row r="10" spans="1:5" x14ac:dyDescent="0.2">
      <c r="A10" s="171" t="s">
        <v>382</v>
      </c>
      <c r="B10" s="173">
        <v>921</v>
      </c>
      <c r="C10" s="174">
        <v>136</v>
      </c>
      <c r="D10" s="198">
        <f t="shared" si="0"/>
        <v>5.1556202418271386</v>
      </c>
      <c r="E10" s="198">
        <f t="shared" si="1"/>
        <v>4.0452111838191547</v>
      </c>
    </row>
    <row r="11" spans="1:5" x14ac:dyDescent="0.2">
      <c r="A11" s="171" t="s">
        <v>381</v>
      </c>
      <c r="B11" s="173">
        <v>157</v>
      </c>
      <c r="C11" s="174">
        <v>2</v>
      </c>
      <c r="D11" s="198">
        <f t="shared" si="0"/>
        <v>0.87886251679355121</v>
      </c>
      <c r="E11" s="198">
        <f t="shared" si="1"/>
        <v>5.9488399762046403E-2</v>
      </c>
    </row>
    <row r="12" spans="1:5" x14ac:dyDescent="0.2">
      <c r="A12" s="171" t="s">
        <v>380</v>
      </c>
      <c r="B12" s="173">
        <v>1104</v>
      </c>
      <c r="C12" s="174">
        <v>445</v>
      </c>
      <c r="D12" s="198">
        <f t="shared" si="0"/>
        <v>6.1800268696820417</v>
      </c>
      <c r="E12" s="198">
        <f t="shared" si="1"/>
        <v>13.236168947055324</v>
      </c>
    </row>
    <row r="13" spans="1:5" x14ac:dyDescent="0.2">
      <c r="A13" s="171" t="s">
        <v>379</v>
      </c>
      <c r="B13" s="173">
        <v>27</v>
      </c>
      <c r="C13" s="174">
        <v>9</v>
      </c>
      <c r="D13" s="198">
        <f t="shared" si="0"/>
        <v>0.15114196148678907</v>
      </c>
      <c r="E13" s="198">
        <f t="shared" si="1"/>
        <v>0.26769779892920881</v>
      </c>
    </row>
    <row r="14" spans="1:5" x14ac:dyDescent="0.2">
      <c r="A14" s="171" t="s">
        <v>72</v>
      </c>
      <c r="B14" s="173">
        <v>136</v>
      </c>
      <c r="C14" s="174">
        <v>1</v>
      </c>
      <c r="D14" s="198">
        <f t="shared" si="0"/>
        <v>0.76130765785938204</v>
      </c>
      <c r="E14" s="198">
        <f t="shared" si="1"/>
        <v>2.9744199881023201E-2</v>
      </c>
    </row>
    <row r="15" spans="1:5" x14ac:dyDescent="0.2">
      <c r="A15" s="197" t="s">
        <v>6</v>
      </c>
      <c r="B15" s="196">
        <v>17864</v>
      </c>
      <c r="C15" s="196">
        <v>3362</v>
      </c>
      <c r="D15" s="195">
        <f t="shared" si="0"/>
        <v>100</v>
      </c>
      <c r="E15" s="195">
        <f t="shared" si="1"/>
        <v>100</v>
      </c>
    </row>
  </sheetData>
  <mergeCells count="3">
    <mergeCell ref="B2:C2"/>
    <mergeCell ref="D2:E2"/>
    <mergeCell ref="A2:A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3C80B-02C5-47F4-9F42-F7D6BCCAF2FD}">
  <dimension ref="A1:I12"/>
  <sheetViews>
    <sheetView workbookViewId="0"/>
  </sheetViews>
  <sheetFormatPr defaultRowHeight="11.25" x14ac:dyDescent="0.2"/>
  <cols>
    <col min="1" max="1" width="22.5703125" style="171" customWidth="1"/>
    <col min="2" max="9" width="10" style="171" customWidth="1"/>
    <col min="10" max="16384" width="9.140625" style="171"/>
  </cols>
  <sheetData>
    <row r="1" spans="1:9" ht="12" thickBot="1" x14ac:dyDescent="0.25">
      <c r="A1" s="185" t="s">
        <v>408</v>
      </c>
      <c r="B1" s="184"/>
      <c r="C1" s="184"/>
      <c r="D1" s="184"/>
      <c r="E1" s="184"/>
      <c r="F1" s="184"/>
      <c r="G1" s="184"/>
      <c r="H1" s="184"/>
      <c r="I1" s="184"/>
    </row>
    <row r="2" spans="1:9" s="176" customFormat="1" ht="15" customHeight="1" x14ac:dyDescent="0.25">
      <c r="A2" s="332" t="s">
        <v>407</v>
      </c>
      <c r="B2" s="352" t="s">
        <v>406</v>
      </c>
      <c r="C2" s="353"/>
      <c r="D2" s="353"/>
      <c r="E2" s="353"/>
      <c r="F2" s="330" t="s">
        <v>390</v>
      </c>
      <c r="G2" s="354"/>
      <c r="H2" s="354"/>
      <c r="I2" s="355"/>
    </row>
    <row r="3" spans="1:9" s="176" customFormat="1" ht="15" customHeight="1" x14ac:dyDescent="0.25">
      <c r="A3" s="349"/>
      <c r="B3" s="191" t="s">
        <v>405</v>
      </c>
      <c r="C3" s="192" t="s">
        <v>404</v>
      </c>
      <c r="D3" s="192" t="s">
        <v>403</v>
      </c>
      <c r="E3" s="212" t="s">
        <v>402</v>
      </c>
      <c r="F3" s="191" t="s">
        <v>405</v>
      </c>
      <c r="G3" s="191" t="s">
        <v>404</v>
      </c>
      <c r="H3" s="191" t="s">
        <v>403</v>
      </c>
      <c r="I3" s="200" t="s">
        <v>402</v>
      </c>
    </row>
    <row r="4" spans="1:9" ht="12" customHeight="1" x14ac:dyDescent="0.2">
      <c r="A4" s="210" t="s">
        <v>401</v>
      </c>
      <c r="B4" s="211">
        <v>6</v>
      </c>
      <c r="C4" s="211">
        <v>448</v>
      </c>
      <c r="D4" s="211">
        <v>99</v>
      </c>
      <c r="E4" s="211">
        <v>553</v>
      </c>
      <c r="F4" s="209">
        <v>4.3744531933508315E-2</v>
      </c>
      <c r="G4" s="209">
        <v>6.127752701408836</v>
      </c>
      <c r="H4" s="209">
        <v>3.225806451612903</v>
      </c>
      <c r="I4" s="209">
        <v>2.2949867197875164</v>
      </c>
    </row>
    <row r="5" spans="1:9" x14ac:dyDescent="0.2">
      <c r="A5" s="210" t="s">
        <v>400</v>
      </c>
      <c r="B5" s="177">
        <v>392</v>
      </c>
      <c r="C5" s="177">
        <v>697</v>
      </c>
      <c r="D5" s="177">
        <v>370</v>
      </c>
      <c r="E5" s="177">
        <v>1459</v>
      </c>
      <c r="F5" s="209">
        <v>2.8579760863225432</v>
      </c>
      <c r="G5" s="209">
        <v>9.5335795376829431</v>
      </c>
      <c r="H5" s="209">
        <v>12.05604431410883</v>
      </c>
      <c r="I5" s="209">
        <v>6.0549468791500667</v>
      </c>
    </row>
    <row r="6" spans="1:9" x14ac:dyDescent="0.2">
      <c r="A6" s="210" t="s">
        <v>399</v>
      </c>
      <c r="B6" s="177">
        <v>422</v>
      </c>
      <c r="C6" s="177">
        <v>487</v>
      </c>
      <c r="D6" s="177">
        <v>173</v>
      </c>
      <c r="E6" s="177">
        <v>1082</v>
      </c>
      <c r="F6" s="209">
        <v>3.0766987459900847</v>
      </c>
      <c r="G6" s="209">
        <v>6.6611954588975522</v>
      </c>
      <c r="H6" s="209">
        <v>5.6370153144346693</v>
      </c>
      <c r="I6" s="209">
        <v>4.490371845949535</v>
      </c>
    </row>
    <row r="7" spans="1:9" x14ac:dyDescent="0.2">
      <c r="A7" s="210" t="s">
        <v>398</v>
      </c>
      <c r="B7" s="177">
        <v>2045</v>
      </c>
      <c r="C7" s="177">
        <v>1486</v>
      </c>
      <c r="D7" s="177">
        <v>302</v>
      </c>
      <c r="E7" s="177">
        <v>3833</v>
      </c>
      <c r="F7" s="209">
        <v>14.909594634004083</v>
      </c>
      <c r="G7" s="209">
        <v>20.325536862262343</v>
      </c>
      <c r="H7" s="209">
        <v>9.8403388725969378</v>
      </c>
      <c r="I7" s="209">
        <v>15.907204515272245</v>
      </c>
    </row>
    <row r="8" spans="1:9" x14ac:dyDescent="0.2">
      <c r="A8" s="210" t="s">
        <v>397</v>
      </c>
      <c r="B8" s="177">
        <v>3805</v>
      </c>
      <c r="C8" s="177">
        <v>1568</v>
      </c>
      <c r="D8" s="177">
        <v>343</v>
      </c>
      <c r="E8" s="177">
        <v>5716</v>
      </c>
      <c r="F8" s="209">
        <v>27.741324001166522</v>
      </c>
      <c r="G8" s="209">
        <v>21.447134454930929</v>
      </c>
      <c r="H8" s="209">
        <v>11.176278918214402</v>
      </c>
      <c r="I8" s="209">
        <v>23.721779548472778</v>
      </c>
    </row>
    <row r="9" spans="1:9" x14ac:dyDescent="0.2">
      <c r="A9" s="210" t="s">
        <v>396</v>
      </c>
      <c r="B9" s="177">
        <v>2582</v>
      </c>
      <c r="C9" s="177">
        <v>789</v>
      </c>
      <c r="D9" s="177">
        <v>356</v>
      </c>
      <c r="E9" s="177">
        <v>3727</v>
      </c>
      <c r="F9" s="209">
        <v>18.824730242053075</v>
      </c>
      <c r="G9" s="209">
        <v>10.791957324579402</v>
      </c>
      <c r="H9" s="209">
        <v>11.599869664385794</v>
      </c>
      <c r="I9" s="209">
        <v>15.467297476759628</v>
      </c>
    </row>
    <row r="10" spans="1:9" x14ac:dyDescent="0.2">
      <c r="A10" s="210" t="s">
        <v>395</v>
      </c>
      <c r="B10" s="177">
        <v>2786</v>
      </c>
      <c r="C10" s="177">
        <v>1085</v>
      </c>
      <c r="D10" s="177">
        <v>615</v>
      </c>
      <c r="E10" s="177">
        <v>4486</v>
      </c>
      <c r="F10" s="209">
        <v>20.312044327792357</v>
      </c>
      <c r="G10" s="209">
        <v>14.840651073724526</v>
      </c>
      <c r="H10" s="209">
        <v>20.039100684261975</v>
      </c>
      <c r="I10" s="209">
        <v>18.617197875166003</v>
      </c>
    </row>
    <row r="11" spans="1:9" x14ac:dyDescent="0.2">
      <c r="A11" s="208" t="s">
        <v>394</v>
      </c>
      <c r="B11" s="207">
        <v>1678</v>
      </c>
      <c r="C11" s="207">
        <v>751</v>
      </c>
      <c r="D11" s="207">
        <v>811</v>
      </c>
      <c r="E11" s="207">
        <v>3240</v>
      </c>
      <c r="F11" s="206">
        <v>12.233887430737825</v>
      </c>
      <c r="G11" s="206">
        <v>10.272192586513473</v>
      </c>
      <c r="H11" s="206">
        <v>26.425545780384489</v>
      </c>
      <c r="I11" s="206">
        <v>13.446215139442231</v>
      </c>
    </row>
    <row r="12" spans="1:9" s="178" customFormat="1" x14ac:dyDescent="0.2">
      <c r="A12" s="205" t="s">
        <v>6</v>
      </c>
      <c r="B12" s="204">
        <v>13716</v>
      </c>
      <c r="C12" s="204">
        <v>7311</v>
      </c>
      <c r="D12" s="204">
        <v>3069</v>
      </c>
      <c r="E12" s="204">
        <v>24096</v>
      </c>
      <c r="F12" s="203">
        <v>100</v>
      </c>
      <c r="G12" s="203">
        <v>100</v>
      </c>
      <c r="H12" s="203">
        <v>100</v>
      </c>
      <c r="I12" s="203">
        <v>100</v>
      </c>
    </row>
  </sheetData>
  <mergeCells count="3">
    <mergeCell ref="A2:A3"/>
    <mergeCell ref="B2:E2"/>
    <mergeCell ref="F2:I2"/>
  </mergeCells>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28138-83B1-4243-950C-46ECC21E7705}">
  <dimension ref="A1:E24"/>
  <sheetViews>
    <sheetView workbookViewId="0"/>
  </sheetViews>
  <sheetFormatPr defaultRowHeight="11.25" x14ac:dyDescent="0.2"/>
  <cols>
    <col min="1" max="1" width="27.42578125" style="32" customWidth="1"/>
    <col min="2" max="5" width="12.28515625" style="1" customWidth="1"/>
    <col min="6" max="16384" width="9.140625" style="1"/>
  </cols>
  <sheetData>
    <row r="1" spans="1:5" s="29" customFormat="1" ht="12" thickBot="1" x14ac:dyDescent="0.3">
      <c r="A1" s="31" t="s">
        <v>30</v>
      </c>
      <c r="B1" s="31"/>
      <c r="C1" s="31"/>
      <c r="D1" s="31"/>
    </row>
    <row r="2" spans="1:5" x14ac:dyDescent="0.2">
      <c r="A2" s="42" t="s">
        <v>29</v>
      </c>
      <c r="B2" s="41">
        <v>2000</v>
      </c>
      <c r="C2" s="27">
        <v>2007</v>
      </c>
      <c r="D2" s="26">
        <v>2008</v>
      </c>
      <c r="E2" s="40">
        <v>2009</v>
      </c>
    </row>
    <row r="3" spans="1:5" x14ac:dyDescent="0.2">
      <c r="A3" s="32" t="s">
        <v>28</v>
      </c>
      <c r="B3" s="2">
        <v>5159</v>
      </c>
      <c r="C3" s="2">
        <v>4969</v>
      </c>
      <c r="D3" s="2">
        <v>5001</v>
      </c>
      <c r="E3" s="2">
        <v>4971</v>
      </c>
    </row>
    <row r="4" spans="1:5" x14ac:dyDescent="0.2">
      <c r="A4" s="32" t="s">
        <v>26</v>
      </c>
      <c r="B4" s="2">
        <v>993</v>
      </c>
      <c r="C4" s="2">
        <v>949</v>
      </c>
      <c r="D4" s="2">
        <v>959</v>
      </c>
      <c r="E4" s="2">
        <v>956</v>
      </c>
    </row>
    <row r="5" spans="1:5" x14ac:dyDescent="0.2">
      <c r="A5" s="39" t="s">
        <v>17</v>
      </c>
      <c r="B5" s="2">
        <v>2202</v>
      </c>
      <c r="C5" s="2">
        <v>2354</v>
      </c>
      <c r="D5" s="2">
        <v>2388</v>
      </c>
      <c r="E5" s="2">
        <v>2417</v>
      </c>
    </row>
    <row r="6" spans="1:5" x14ac:dyDescent="0.2">
      <c r="A6" s="39" t="s">
        <v>16</v>
      </c>
      <c r="B6" s="2">
        <v>1964</v>
      </c>
      <c r="C6" s="2">
        <v>1666</v>
      </c>
      <c r="D6" s="2">
        <v>1654</v>
      </c>
      <c r="E6" s="2">
        <v>1598</v>
      </c>
    </row>
    <row r="7" spans="1:5" ht="22.5" x14ac:dyDescent="0.2">
      <c r="A7" s="32" t="s">
        <v>27</v>
      </c>
      <c r="B7" s="33">
        <v>384</v>
      </c>
      <c r="C7" s="33">
        <v>442</v>
      </c>
      <c r="D7" s="33">
        <v>445</v>
      </c>
      <c r="E7" s="33">
        <v>453</v>
      </c>
    </row>
    <row r="8" spans="1:5" x14ac:dyDescent="0.2">
      <c r="A8" s="32" t="s">
        <v>26</v>
      </c>
      <c r="B8" s="33">
        <v>393</v>
      </c>
      <c r="C8" s="33">
        <v>448</v>
      </c>
      <c r="D8" s="33">
        <v>446</v>
      </c>
      <c r="E8" s="33">
        <v>449</v>
      </c>
    </row>
    <row r="9" spans="1:5" x14ac:dyDescent="0.2">
      <c r="A9" s="39" t="s">
        <v>17</v>
      </c>
      <c r="B9" s="33">
        <v>382</v>
      </c>
      <c r="C9" s="33">
        <v>456</v>
      </c>
      <c r="D9" s="33">
        <v>462</v>
      </c>
      <c r="E9" s="33">
        <v>473</v>
      </c>
    </row>
    <row r="10" spans="1:5" x14ac:dyDescent="0.2">
      <c r="A10" s="39" t="s">
        <v>16</v>
      </c>
      <c r="B10" s="33">
        <v>381</v>
      </c>
      <c r="C10" s="33">
        <v>418</v>
      </c>
      <c r="D10" s="33">
        <v>419</v>
      </c>
      <c r="E10" s="33">
        <v>426</v>
      </c>
    </row>
    <row r="11" spans="1:5" x14ac:dyDescent="0.2">
      <c r="A11" s="32" t="s">
        <v>25</v>
      </c>
      <c r="B11" s="33">
        <v>8497</v>
      </c>
      <c r="C11" s="37">
        <v>8666</v>
      </c>
      <c r="D11" s="33">
        <v>8689</v>
      </c>
      <c r="E11" s="33">
        <v>8640</v>
      </c>
    </row>
    <row r="12" spans="1:5" x14ac:dyDescent="0.2">
      <c r="A12" s="32" t="s">
        <v>24</v>
      </c>
      <c r="B12" s="33">
        <v>680</v>
      </c>
      <c r="C12" s="33">
        <v>540</v>
      </c>
      <c r="D12" s="33">
        <v>519</v>
      </c>
      <c r="E12" s="33">
        <v>499</v>
      </c>
    </row>
    <row r="13" spans="1:5" ht="22.5" x14ac:dyDescent="0.2">
      <c r="A13" s="32" t="s">
        <v>23</v>
      </c>
      <c r="B13" s="33">
        <v>1647</v>
      </c>
      <c r="C13" s="33">
        <v>1744</v>
      </c>
      <c r="D13" s="33">
        <v>1737</v>
      </c>
      <c r="E13" s="33">
        <v>1738</v>
      </c>
    </row>
    <row r="14" spans="1:5" x14ac:dyDescent="0.2">
      <c r="A14" s="32" t="s">
        <v>22</v>
      </c>
      <c r="B14" s="33">
        <v>1570</v>
      </c>
      <c r="C14" s="33">
        <v>1554</v>
      </c>
      <c r="D14" s="33">
        <v>1559</v>
      </c>
      <c r="E14" s="33">
        <v>1548</v>
      </c>
    </row>
    <row r="15" spans="1:5" x14ac:dyDescent="0.2">
      <c r="A15" s="32" t="s">
        <v>18</v>
      </c>
      <c r="B15" s="33">
        <v>348</v>
      </c>
      <c r="C15" s="33">
        <v>338</v>
      </c>
      <c r="D15" s="33">
        <v>339</v>
      </c>
      <c r="E15" s="33">
        <v>338</v>
      </c>
    </row>
    <row r="16" spans="1:5" x14ac:dyDescent="0.2">
      <c r="A16" s="39" t="s">
        <v>17</v>
      </c>
      <c r="B16" s="33">
        <v>982</v>
      </c>
      <c r="C16" s="33">
        <v>1044</v>
      </c>
      <c r="D16" s="33">
        <v>1049</v>
      </c>
      <c r="E16" s="33">
        <v>1054</v>
      </c>
    </row>
    <row r="17" spans="1:5" x14ac:dyDescent="0.2">
      <c r="A17" s="39" t="s">
        <v>16</v>
      </c>
      <c r="B17" s="33">
        <v>240</v>
      </c>
      <c r="C17" s="33">
        <v>172</v>
      </c>
      <c r="D17" s="33">
        <v>171</v>
      </c>
      <c r="E17" s="33">
        <v>156</v>
      </c>
    </row>
    <row r="18" spans="1:5" x14ac:dyDescent="0.2">
      <c r="A18" s="38" t="s">
        <v>21</v>
      </c>
      <c r="B18" s="33">
        <v>1494</v>
      </c>
      <c r="C18" s="33">
        <v>1459</v>
      </c>
      <c r="D18" s="33">
        <v>1462</v>
      </c>
      <c r="E18" s="33">
        <v>1452</v>
      </c>
    </row>
    <row r="19" spans="1:5" ht="22.5" x14ac:dyDescent="0.2">
      <c r="A19" s="32" t="s">
        <v>20</v>
      </c>
      <c r="B19" s="33">
        <v>951</v>
      </c>
      <c r="C19" s="37">
        <v>938</v>
      </c>
      <c r="D19" s="33">
        <v>938</v>
      </c>
      <c r="E19" s="33">
        <v>938</v>
      </c>
    </row>
    <row r="20" spans="1:5" ht="22.5" x14ac:dyDescent="0.2">
      <c r="A20" s="36" t="s">
        <v>19</v>
      </c>
      <c r="B20" s="33">
        <v>1516</v>
      </c>
      <c r="C20" s="33">
        <v>1540</v>
      </c>
      <c r="D20" s="33">
        <v>1529</v>
      </c>
      <c r="E20" s="33">
        <v>1536</v>
      </c>
    </row>
    <row r="21" spans="1:5" x14ac:dyDescent="0.2">
      <c r="A21" s="35" t="s">
        <v>18</v>
      </c>
      <c r="B21" s="33">
        <v>1340</v>
      </c>
      <c r="C21" s="33">
        <v>1323</v>
      </c>
      <c r="D21" s="33">
        <v>1319</v>
      </c>
      <c r="E21" s="33">
        <v>1330</v>
      </c>
    </row>
    <row r="22" spans="1:5" x14ac:dyDescent="0.2">
      <c r="A22" s="34" t="s">
        <v>17</v>
      </c>
      <c r="B22" s="33">
        <v>1434</v>
      </c>
      <c r="C22" s="33">
        <v>1482</v>
      </c>
      <c r="D22" s="33">
        <v>1485</v>
      </c>
      <c r="E22" s="33">
        <v>1481</v>
      </c>
    </row>
    <row r="23" spans="1:5" x14ac:dyDescent="0.2">
      <c r="A23" s="34" t="s">
        <v>16</v>
      </c>
      <c r="B23" s="33">
        <v>1661</v>
      </c>
      <c r="C23" s="33">
        <v>1800</v>
      </c>
      <c r="D23" s="33">
        <v>1761</v>
      </c>
      <c r="E23" s="33">
        <v>1796</v>
      </c>
    </row>
    <row r="24" spans="1:5" x14ac:dyDescent="0.2">
      <c r="A24" s="32" t="s">
        <v>15</v>
      </c>
      <c r="B24" s="33">
        <v>5859</v>
      </c>
      <c r="C24" s="33">
        <v>5673</v>
      </c>
      <c r="D24" s="33">
        <v>5701</v>
      </c>
      <c r="E24" s="33">
        <v>5681</v>
      </c>
    </row>
  </sheetData>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8B35D-E373-47B7-805C-BAA32EFCCC92}">
  <dimension ref="A1:D12"/>
  <sheetViews>
    <sheetView workbookViewId="0"/>
  </sheetViews>
  <sheetFormatPr defaultRowHeight="11.25" x14ac:dyDescent="0.2"/>
  <cols>
    <col min="1" max="1" width="27.28515625" style="171" customWidth="1"/>
    <col min="2" max="4" width="12" style="171" customWidth="1"/>
    <col min="5" max="16384" width="9.140625" style="171"/>
  </cols>
  <sheetData>
    <row r="1" spans="1:4" ht="12" thickBot="1" x14ac:dyDescent="0.25">
      <c r="A1" s="223" t="s">
        <v>419</v>
      </c>
      <c r="B1" s="222"/>
      <c r="C1" s="222"/>
      <c r="D1" s="222"/>
    </row>
    <row r="2" spans="1:4" x14ac:dyDescent="0.2">
      <c r="A2" s="221" t="s">
        <v>418</v>
      </c>
      <c r="B2" s="220">
        <v>2007</v>
      </c>
      <c r="C2" s="220">
        <v>2008</v>
      </c>
      <c r="D2" s="219">
        <v>2009</v>
      </c>
    </row>
    <row r="3" spans="1:4" s="178" customFormat="1" x14ac:dyDescent="0.2">
      <c r="A3" s="218" t="s">
        <v>417</v>
      </c>
      <c r="B3" s="217">
        <v>1</v>
      </c>
      <c r="C3" s="217">
        <v>1</v>
      </c>
      <c r="D3" s="179" t="s">
        <v>71</v>
      </c>
    </row>
    <row r="4" spans="1:4" x14ac:dyDescent="0.2">
      <c r="A4" s="214" t="s">
        <v>416</v>
      </c>
      <c r="B4" s="174">
        <v>4</v>
      </c>
      <c r="C4" s="174">
        <v>1</v>
      </c>
      <c r="D4" s="174">
        <v>1</v>
      </c>
    </row>
    <row r="5" spans="1:4" x14ac:dyDescent="0.2">
      <c r="A5" s="214" t="s">
        <v>415</v>
      </c>
      <c r="B5" s="174">
        <v>34</v>
      </c>
      <c r="C5" s="174">
        <v>44</v>
      </c>
      <c r="D5" s="174">
        <v>39</v>
      </c>
    </row>
    <row r="6" spans="1:4" x14ac:dyDescent="0.2">
      <c r="A6" s="216" t="s">
        <v>414</v>
      </c>
      <c r="B6" s="174">
        <v>55</v>
      </c>
      <c r="C6" s="174">
        <v>79</v>
      </c>
      <c r="D6" s="174">
        <v>136</v>
      </c>
    </row>
    <row r="7" spans="1:4" x14ac:dyDescent="0.2">
      <c r="A7" s="214" t="s">
        <v>72</v>
      </c>
      <c r="B7" s="174">
        <v>43</v>
      </c>
      <c r="C7" s="174">
        <v>30</v>
      </c>
      <c r="D7" s="174">
        <v>4</v>
      </c>
    </row>
    <row r="8" spans="1:4" s="178" customFormat="1" x14ac:dyDescent="0.2">
      <c r="A8" s="215" t="s">
        <v>413</v>
      </c>
      <c r="B8" s="204">
        <v>137</v>
      </c>
      <c r="C8" s="204">
        <v>155</v>
      </c>
      <c r="D8" s="204">
        <f>SUM(D3:D7)</f>
        <v>180</v>
      </c>
    </row>
    <row r="9" spans="1:4" x14ac:dyDescent="0.2">
      <c r="A9" s="214" t="s">
        <v>412</v>
      </c>
      <c r="B9" s="174">
        <v>131</v>
      </c>
      <c r="C9" s="174">
        <v>155</v>
      </c>
      <c r="D9" s="174">
        <v>176</v>
      </c>
    </row>
    <row r="10" spans="1:4" x14ac:dyDescent="0.2">
      <c r="A10" s="214" t="s">
        <v>411</v>
      </c>
      <c r="B10" s="174"/>
      <c r="C10" s="174"/>
      <c r="D10" s="174"/>
    </row>
    <row r="11" spans="1:4" x14ac:dyDescent="0.2">
      <c r="A11" s="213" t="s">
        <v>410</v>
      </c>
      <c r="B11" s="174">
        <v>59</v>
      </c>
      <c r="C11" s="174">
        <v>115</v>
      </c>
      <c r="D11" s="174">
        <v>91</v>
      </c>
    </row>
    <row r="12" spans="1:4" x14ac:dyDescent="0.2">
      <c r="A12" s="213" t="s">
        <v>409</v>
      </c>
      <c r="B12" s="174">
        <v>92</v>
      </c>
      <c r="C12" s="174">
        <v>60</v>
      </c>
      <c r="D12" s="174">
        <v>86</v>
      </c>
    </row>
  </sheetData>
  <pageMargins left="0.75" right="0.75" top="1" bottom="1" header="0.5" footer="0.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28AFF-F90E-4751-AFE0-47BC0698CF00}">
  <dimension ref="A1:E13"/>
  <sheetViews>
    <sheetView workbookViewId="0"/>
  </sheetViews>
  <sheetFormatPr defaultRowHeight="11.25" x14ac:dyDescent="0.2"/>
  <cols>
    <col min="1" max="1" width="25" style="1" customWidth="1"/>
    <col min="2" max="5" width="13.28515625" style="1" customWidth="1"/>
    <col min="6" max="16384" width="9.140625" style="1"/>
  </cols>
  <sheetData>
    <row r="1" spans="1:5" ht="12" thickBot="1" x14ac:dyDescent="0.25">
      <c r="A1" s="20" t="s">
        <v>431</v>
      </c>
      <c r="B1" s="11"/>
      <c r="C1" s="11"/>
      <c r="D1" s="234"/>
      <c r="E1" s="30"/>
    </row>
    <row r="2" spans="1:5" x14ac:dyDescent="0.2">
      <c r="A2" s="28" t="s">
        <v>430</v>
      </c>
      <c r="B2" s="27">
        <v>2006</v>
      </c>
      <c r="C2" s="27">
        <v>2007</v>
      </c>
      <c r="D2" s="41">
        <v>2008</v>
      </c>
      <c r="E2" s="233">
        <v>2009</v>
      </c>
    </row>
    <row r="3" spans="1:5" x14ac:dyDescent="0.2">
      <c r="A3" s="232" t="s">
        <v>429</v>
      </c>
      <c r="B3" s="231">
        <v>125</v>
      </c>
      <c r="C3" s="230">
        <v>107</v>
      </c>
      <c r="D3" s="2">
        <v>100</v>
      </c>
      <c r="E3" s="2">
        <v>101</v>
      </c>
    </row>
    <row r="4" spans="1:5" x14ac:dyDescent="0.2">
      <c r="A4" s="227" t="s">
        <v>428</v>
      </c>
      <c r="B4" s="226">
        <v>1263</v>
      </c>
      <c r="C4" s="226">
        <v>1266</v>
      </c>
      <c r="D4" s="33">
        <v>1369</v>
      </c>
      <c r="E4" s="33">
        <v>1387</v>
      </c>
    </row>
    <row r="5" spans="1:5" x14ac:dyDescent="0.2">
      <c r="A5" s="229" t="s">
        <v>427</v>
      </c>
      <c r="B5" s="226">
        <v>136</v>
      </c>
      <c r="C5" s="226">
        <v>133</v>
      </c>
      <c r="D5" s="33">
        <v>150</v>
      </c>
      <c r="E5" s="33">
        <v>136</v>
      </c>
    </row>
    <row r="6" spans="1:5" x14ac:dyDescent="0.2">
      <c r="A6" s="229" t="s">
        <v>426</v>
      </c>
      <c r="B6" s="226">
        <v>146</v>
      </c>
      <c r="C6" s="226">
        <v>130</v>
      </c>
      <c r="D6" s="33">
        <v>174</v>
      </c>
      <c r="E6" s="33">
        <v>174</v>
      </c>
    </row>
    <row r="7" spans="1:5" ht="22.5" x14ac:dyDescent="0.2">
      <c r="A7" s="228" t="s">
        <v>425</v>
      </c>
      <c r="B7" s="226">
        <v>11</v>
      </c>
      <c r="C7" s="226">
        <v>17</v>
      </c>
      <c r="D7" s="33">
        <v>15</v>
      </c>
      <c r="E7" s="33">
        <v>12</v>
      </c>
    </row>
    <row r="8" spans="1:5" s="18" customFormat="1" ht="22.5" x14ac:dyDescent="0.2">
      <c r="A8" s="228" t="s">
        <v>424</v>
      </c>
      <c r="B8" s="226">
        <v>5</v>
      </c>
      <c r="C8" s="226">
        <v>7</v>
      </c>
      <c r="D8" s="33">
        <v>6</v>
      </c>
      <c r="E8" s="33">
        <v>1</v>
      </c>
    </row>
    <row r="9" spans="1:5" s="18" customFormat="1" x14ac:dyDescent="0.2">
      <c r="A9" s="227" t="s">
        <v>423</v>
      </c>
      <c r="B9" s="226">
        <v>24</v>
      </c>
      <c r="C9" s="226">
        <v>29</v>
      </c>
      <c r="D9" s="33">
        <v>14</v>
      </c>
      <c r="E9" s="33">
        <v>21</v>
      </c>
    </row>
    <row r="10" spans="1:5" s="18" customFormat="1" x14ac:dyDescent="0.2">
      <c r="A10" s="227" t="s">
        <v>422</v>
      </c>
      <c r="B10" s="226">
        <v>22</v>
      </c>
      <c r="C10" s="226">
        <v>18</v>
      </c>
      <c r="D10" s="33">
        <v>35</v>
      </c>
      <c r="E10" s="33">
        <v>19</v>
      </c>
    </row>
    <row r="11" spans="1:5" s="18" customFormat="1" x14ac:dyDescent="0.2">
      <c r="A11" s="227" t="s">
        <v>421</v>
      </c>
      <c r="B11" s="226">
        <v>10</v>
      </c>
      <c r="C11" s="226">
        <v>11</v>
      </c>
      <c r="D11" s="33">
        <v>11</v>
      </c>
      <c r="E11" s="33">
        <v>15</v>
      </c>
    </row>
    <row r="12" spans="1:5" x14ac:dyDescent="0.2">
      <c r="A12" s="227" t="s">
        <v>420</v>
      </c>
      <c r="B12" s="226">
        <v>103</v>
      </c>
      <c r="C12" s="226">
        <v>107</v>
      </c>
      <c r="D12" s="33">
        <v>131</v>
      </c>
      <c r="E12" s="33">
        <v>167</v>
      </c>
    </row>
    <row r="13" spans="1:5" x14ac:dyDescent="0.2">
      <c r="A13" s="225" t="s">
        <v>6</v>
      </c>
      <c r="B13" s="224">
        <v>1845</v>
      </c>
      <c r="C13" s="224">
        <v>1825</v>
      </c>
      <c r="D13" s="224">
        <v>2005</v>
      </c>
      <c r="E13" s="224">
        <v>2033</v>
      </c>
    </row>
  </sheetData>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5E30A-F159-41DE-AA48-9D78A9A775B5}">
  <dimension ref="A1:F22"/>
  <sheetViews>
    <sheetView workbookViewId="0"/>
  </sheetViews>
  <sheetFormatPr defaultRowHeight="11.25" x14ac:dyDescent="0.2"/>
  <cols>
    <col min="1" max="1" width="9.140625" style="106"/>
    <col min="2" max="6" width="14.140625" style="106" customWidth="1"/>
    <col min="7" max="16384" width="9.140625" style="106"/>
  </cols>
  <sheetData>
    <row r="1" spans="1:6" ht="12" thickBot="1" x14ac:dyDescent="0.25">
      <c r="A1" s="239" t="s">
        <v>438</v>
      </c>
      <c r="B1" s="238"/>
      <c r="C1" s="238"/>
      <c r="D1" s="238"/>
      <c r="E1" s="238"/>
      <c r="F1" s="238"/>
    </row>
    <row r="2" spans="1:6" ht="14.25" customHeight="1" x14ac:dyDescent="0.2">
      <c r="A2" s="359" t="s">
        <v>204</v>
      </c>
      <c r="B2" s="358" t="s">
        <v>437</v>
      </c>
      <c r="C2" s="358"/>
      <c r="D2" s="358"/>
      <c r="E2" s="358"/>
      <c r="F2" s="356" t="s">
        <v>436</v>
      </c>
    </row>
    <row r="3" spans="1:6" ht="33.75" x14ac:dyDescent="0.2">
      <c r="A3" s="360"/>
      <c r="B3" s="237" t="s">
        <v>435</v>
      </c>
      <c r="C3" s="236" t="s">
        <v>434</v>
      </c>
      <c r="D3" s="237" t="s">
        <v>433</v>
      </c>
      <c r="E3" s="236" t="s">
        <v>432</v>
      </c>
      <c r="F3" s="357"/>
    </row>
    <row r="4" spans="1:6" x14ac:dyDescent="0.2">
      <c r="A4" s="235">
        <v>1991</v>
      </c>
      <c r="B4" s="3">
        <v>690</v>
      </c>
      <c r="C4" s="3">
        <v>3008</v>
      </c>
      <c r="D4" s="3">
        <v>7220</v>
      </c>
      <c r="E4" s="3">
        <v>6532</v>
      </c>
      <c r="F4" s="3">
        <v>17450</v>
      </c>
    </row>
    <row r="5" spans="1:6" x14ac:dyDescent="0.2">
      <c r="A5" s="235">
        <v>1992</v>
      </c>
      <c r="B5" s="3">
        <v>672</v>
      </c>
      <c r="C5" s="3">
        <v>7595</v>
      </c>
      <c r="D5" s="3">
        <v>7424</v>
      </c>
      <c r="E5" s="3">
        <v>13945</v>
      </c>
      <c r="F5" s="3">
        <v>29636</v>
      </c>
    </row>
    <row r="6" spans="1:6" x14ac:dyDescent="0.2">
      <c r="A6" s="235">
        <v>1993</v>
      </c>
      <c r="B6" s="3">
        <v>950</v>
      </c>
      <c r="C6" s="3">
        <v>7868</v>
      </c>
      <c r="D6" s="3">
        <v>7193</v>
      </c>
      <c r="E6" s="3">
        <v>6128</v>
      </c>
      <c r="F6" s="3">
        <v>22139</v>
      </c>
    </row>
    <row r="7" spans="1:6" x14ac:dyDescent="0.2">
      <c r="A7" s="235">
        <v>1994</v>
      </c>
      <c r="B7" s="3">
        <v>899</v>
      </c>
      <c r="C7" s="3">
        <v>7679</v>
      </c>
      <c r="D7" s="3">
        <v>6660</v>
      </c>
      <c r="E7" s="3">
        <v>6171</v>
      </c>
      <c r="F7" s="3">
        <v>21409</v>
      </c>
    </row>
    <row r="8" spans="1:6" x14ac:dyDescent="0.2">
      <c r="A8" s="235">
        <v>1995</v>
      </c>
      <c r="B8" s="3">
        <v>971</v>
      </c>
      <c r="C8" s="3">
        <v>8755</v>
      </c>
      <c r="D8" s="3">
        <v>6552</v>
      </c>
      <c r="E8" s="3">
        <v>5976</v>
      </c>
      <c r="F8" s="3">
        <v>22254</v>
      </c>
    </row>
    <row r="9" spans="1:6" x14ac:dyDescent="0.2">
      <c r="A9" s="235">
        <v>1996</v>
      </c>
      <c r="B9" s="3">
        <v>909</v>
      </c>
      <c r="C9" s="3">
        <v>7202</v>
      </c>
      <c r="D9" s="3">
        <v>6412</v>
      </c>
      <c r="E9" s="3">
        <v>5389</v>
      </c>
      <c r="F9" s="3">
        <v>19912</v>
      </c>
    </row>
    <row r="10" spans="1:6" x14ac:dyDescent="0.2">
      <c r="A10" s="235">
        <v>1997</v>
      </c>
      <c r="B10" s="3">
        <v>1081</v>
      </c>
      <c r="C10" s="3">
        <v>11915</v>
      </c>
      <c r="D10" s="3">
        <v>7241</v>
      </c>
      <c r="E10" s="3">
        <v>6491</v>
      </c>
      <c r="F10" s="3">
        <v>26728</v>
      </c>
    </row>
    <row r="11" spans="1:6" x14ac:dyDescent="0.2">
      <c r="A11" s="235">
        <v>1998</v>
      </c>
      <c r="B11" s="3">
        <v>670</v>
      </c>
      <c r="C11" s="3">
        <v>14341</v>
      </c>
      <c r="D11" s="3">
        <v>6163</v>
      </c>
      <c r="E11" s="3">
        <v>6279</v>
      </c>
      <c r="F11" s="3">
        <v>27453</v>
      </c>
    </row>
    <row r="12" spans="1:6" x14ac:dyDescent="0.2">
      <c r="A12" s="235">
        <v>1999</v>
      </c>
      <c r="B12" s="3">
        <v>638</v>
      </c>
      <c r="C12" s="3">
        <v>5264</v>
      </c>
      <c r="D12" s="3">
        <v>5622</v>
      </c>
      <c r="E12" s="3">
        <v>4535</v>
      </c>
      <c r="F12" s="3">
        <v>16059</v>
      </c>
    </row>
    <row r="13" spans="1:6" x14ac:dyDescent="0.2">
      <c r="A13" s="235">
        <v>2000</v>
      </c>
      <c r="B13" s="3">
        <v>818</v>
      </c>
      <c r="C13" s="3">
        <v>13157</v>
      </c>
      <c r="D13" s="3">
        <v>6690</v>
      </c>
      <c r="E13" s="3">
        <v>7762</v>
      </c>
      <c r="F13" s="3">
        <v>28427</v>
      </c>
    </row>
    <row r="14" spans="1:6" x14ac:dyDescent="0.2">
      <c r="A14" s="235">
        <v>2001</v>
      </c>
      <c r="B14" s="3">
        <v>734</v>
      </c>
      <c r="C14" s="3">
        <v>9134</v>
      </c>
      <c r="D14" s="3">
        <v>6134</v>
      </c>
      <c r="E14" s="3">
        <v>5423</v>
      </c>
      <c r="F14" s="3">
        <v>21425</v>
      </c>
    </row>
    <row r="15" spans="1:6" x14ac:dyDescent="0.2">
      <c r="A15" s="235">
        <v>2002</v>
      </c>
      <c r="B15" s="3">
        <v>730</v>
      </c>
      <c r="C15" s="3">
        <v>13509</v>
      </c>
      <c r="D15" s="3">
        <v>6462</v>
      </c>
      <c r="E15" s="3">
        <v>7006</v>
      </c>
      <c r="F15" s="3">
        <v>27707</v>
      </c>
    </row>
    <row r="16" spans="1:6" x14ac:dyDescent="0.2">
      <c r="A16" s="235">
        <v>2003</v>
      </c>
      <c r="B16" s="3">
        <v>781</v>
      </c>
      <c r="C16" s="3">
        <v>12248</v>
      </c>
      <c r="D16" s="3">
        <v>6839</v>
      </c>
      <c r="E16" s="3">
        <v>7443</v>
      </c>
      <c r="F16" s="3">
        <v>27311</v>
      </c>
    </row>
    <row r="17" spans="1:6" x14ac:dyDescent="0.2">
      <c r="A17" s="235">
        <v>2004</v>
      </c>
      <c r="B17" s="3">
        <v>707</v>
      </c>
      <c r="C17" s="3">
        <v>6817</v>
      </c>
      <c r="D17" s="3">
        <v>5893</v>
      </c>
      <c r="E17" s="3">
        <v>5340</v>
      </c>
      <c r="F17" s="3">
        <v>18757</v>
      </c>
    </row>
    <row r="18" spans="1:6" x14ac:dyDescent="0.2">
      <c r="A18" s="235">
        <v>2005</v>
      </c>
      <c r="B18" s="3">
        <v>725</v>
      </c>
      <c r="C18" s="3">
        <v>8896</v>
      </c>
      <c r="D18" s="3">
        <v>6056</v>
      </c>
      <c r="E18" s="3">
        <v>5781</v>
      </c>
      <c r="F18" s="3">
        <v>21458</v>
      </c>
    </row>
    <row r="19" spans="1:6" x14ac:dyDescent="0.2">
      <c r="A19" s="235">
        <v>2006</v>
      </c>
      <c r="B19" s="3">
        <v>2356</v>
      </c>
      <c r="C19" s="3">
        <v>6585</v>
      </c>
      <c r="D19" s="3">
        <v>5624</v>
      </c>
      <c r="E19" s="3">
        <v>8919</v>
      </c>
      <c r="F19" s="3">
        <v>23484</v>
      </c>
    </row>
    <row r="20" spans="1:6" x14ac:dyDescent="0.2">
      <c r="A20" s="235">
        <v>2007</v>
      </c>
      <c r="B20" s="3">
        <v>7628</v>
      </c>
      <c r="C20" s="3">
        <v>17789</v>
      </c>
      <c r="D20" s="3">
        <v>4784</v>
      </c>
      <c r="E20" s="3">
        <v>2123</v>
      </c>
      <c r="F20" s="3">
        <v>32324</v>
      </c>
    </row>
    <row r="21" spans="1:6" x14ac:dyDescent="0.2">
      <c r="A21" s="235">
        <v>2008</v>
      </c>
      <c r="B21" s="3">
        <v>1486</v>
      </c>
      <c r="C21" s="3">
        <v>14418</v>
      </c>
      <c r="D21" s="3">
        <v>7345</v>
      </c>
      <c r="E21" s="3">
        <v>548</v>
      </c>
      <c r="F21" s="3">
        <v>23797</v>
      </c>
    </row>
    <row r="22" spans="1:6" x14ac:dyDescent="0.2">
      <c r="A22" s="235">
        <v>2009</v>
      </c>
      <c r="B22" s="2">
        <v>669</v>
      </c>
      <c r="C22" s="2">
        <v>16947</v>
      </c>
      <c r="D22" s="2">
        <v>7352</v>
      </c>
      <c r="E22" s="2">
        <v>1539</v>
      </c>
      <c r="F22" s="3">
        <v>26507</v>
      </c>
    </row>
  </sheetData>
  <mergeCells count="3">
    <mergeCell ref="F2:F3"/>
    <mergeCell ref="B2:E2"/>
    <mergeCell ref="A2:A3"/>
  </mergeCells>
  <pageMargins left="0.75" right="0.75" top="1" bottom="1" header="0.5" footer="0.5"/>
  <headerFooter alignWithMargins="0"/>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2D06A-5619-4FF0-BF7E-E3986159F8F4}">
  <dimension ref="A1:F23"/>
  <sheetViews>
    <sheetView workbookViewId="0"/>
  </sheetViews>
  <sheetFormatPr defaultRowHeight="11.25" x14ac:dyDescent="0.2"/>
  <cols>
    <col min="1" max="1" width="45" style="240" customWidth="1"/>
    <col min="2" max="6" width="12.42578125" style="240" customWidth="1"/>
    <col min="7" max="16384" width="9.140625" style="240"/>
  </cols>
  <sheetData>
    <row r="1" spans="1:6" s="249" customFormat="1" ht="15.75" x14ac:dyDescent="0.2">
      <c r="A1" s="251" t="s">
        <v>456</v>
      </c>
      <c r="B1" s="250"/>
      <c r="C1" s="250"/>
      <c r="D1" s="250"/>
      <c r="E1" s="250"/>
      <c r="F1" s="250"/>
    </row>
    <row r="2" spans="1:6" s="247" customFormat="1" x14ac:dyDescent="0.25">
      <c r="A2" s="361" t="s">
        <v>455</v>
      </c>
      <c r="B2" s="361" t="s">
        <v>454</v>
      </c>
      <c r="C2" s="248" t="s">
        <v>453</v>
      </c>
      <c r="D2" s="248" t="s">
        <v>452</v>
      </c>
      <c r="E2" s="248" t="s">
        <v>451</v>
      </c>
      <c r="F2" s="361" t="s">
        <v>450</v>
      </c>
    </row>
    <row r="3" spans="1:6" s="247" customFormat="1" ht="11.45" customHeight="1" x14ac:dyDescent="0.25">
      <c r="A3" s="361"/>
      <c r="B3" s="361"/>
      <c r="C3" s="348" t="s">
        <v>231</v>
      </c>
      <c r="D3" s="348"/>
      <c r="E3" s="348"/>
      <c r="F3" s="361"/>
    </row>
    <row r="4" spans="1:6" s="246" customFormat="1" x14ac:dyDescent="0.25">
      <c r="A4" s="327" t="s">
        <v>449</v>
      </c>
      <c r="B4" s="327"/>
      <c r="C4" s="327"/>
      <c r="D4" s="327"/>
      <c r="E4" s="327"/>
      <c r="F4" s="327"/>
    </row>
    <row r="5" spans="1:6" s="245" customFormat="1" ht="22.5" x14ac:dyDescent="0.2">
      <c r="A5" s="244" t="s">
        <v>447</v>
      </c>
      <c r="B5" s="243">
        <v>580.5</v>
      </c>
      <c r="C5" s="243">
        <v>576.79999999999995</v>
      </c>
      <c r="D5" s="243">
        <v>377.5</v>
      </c>
      <c r="E5" s="243">
        <v>305.10000000000002</v>
      </c>
      <c r="F5" s="243">
        <v>410.1</v>
      </c>
    </row>
    <row r="6" spans="1:6" x14ac:dyDescent="0.2">
      <c r="A6" s="242" t="s">
        <v>446</v>
      </c>
      <c r="B6" s="241">
        <v>451.4</v>
      </c>
      <c r="C6" s="241">
        <v>401.3</v>
      </c>
      <c r="D6" s="241">
        <v>257.60000000000002</v>
      </c>
      <c r="E6" s="241">
        <v>216.5</v>
      </c>
      <c r="F6" s="241">
        <v>286.10000000000002</v>
      </c>
    </row>
    <row r="7" spans="1:6" x14ac:dyDescent="0.2">
      <c r="A7" s="242" t="s">
        <v>445</v>
      </c>
      <c r="B7" s="241">
        <v>1.4</v>
      </c>
      <c r="C7" s="241">
        <v>5.3</v>
      </c>
      <c r="D7" s="241">
        <v>21.5</v>
      </c>
      <c r="E7" s="241">
        <v>37.700000000000003</v>
      </c>
      <c r="F7" s="241">
        <v>21.2</v>
      </c>
    </row>
    <row r="8" spans="1:6" x14ac:dyDescent="0.2">
      <c r="A8" s="242" t="s">
        <v>444</v>
      </c>
      <c r="B8" s="241">
        <v>2.5</v>
      </c>
      <c r="C8" s="241">
        <v>5.9</v>
      </c>
      <c r="D8" s="241">
        <v>39.5</v>
      </c>
      <c r="E8" s="241">
        <v>224.3</v>
      </c>
      <c r="F8" s="241">
        <v>75.900000000000006</v>
      </c>
    </row>
    <row r="9" spans="1:6" x14ac:dyDescent="0.2">
      <c r="A9" s="242" t="s">
        <v>443</v>
      </c>
      <c r="B9" s="241">
        <v>8.6</v>
      </c>
      <c r="C9" s="241">
        <v>42.5</v>
      </c>
      <c r="D9" s="241">
        <v>75</v>
      </c>
      <c r="E9" s="241">
        <v>78.900000000000006</v>
      </c>
      <c r="F9" s="241">
        <v>66.2</v>
      </c>
    </row>
    <row r="10" spans="1:6" x14ac:dyDescent="0.2">
      <c r="A10" s="242" t="s">
        <v>442</v>
      </c>
      <c r="B10" s="241">
        <v>60</v>
      </c>
      <c r="C10" s="241">
        <v>387.3</v>
      </c>
      <c r="D10" s="241">
        <v>681.6</v>
      </c>
      <c r="E10" s="241">
        <v>555.20000000000005</v>
      </c>
      <c r="F10" s="241">
        <v>561.1</v>
      </c>
    </row>
    <row r="11" spans="1:6" x14ac:dyDescent="0.2">
      <c r="A11" s="242" t="s">
        <v>441</v>
      </c>
      <c r="B11" s="241">
        <v>14</v>
      </c>
      <c r="C11" s="241">
        <v>27.2</v>
      </c>
      <c r="D11" s="241">
        <v>238.5</v>
      </c>
      <c r="E11" s="241">
        <v>446.3</v>
      </c>
      <c r="F11" s="241">
        <v>235.4</v>
      </c>
    </row>
    <row r="12" spans="1:6" x14ac:dyDescent="0.2">
      <c r="A12" s="242" t="s">
        <v>440</v>
      </c>
      <c r="B12" s="241">
        <v>22.2</v>
      </c>
      <c r="C12" s="241">
        <v>15.7</v>
      </c>
      <c r="D12" s="241">
        <v>13.4</v>
      </c>
      <c r="E12" s="241">
        <v>13</v>
      </c>
      <c r="F12" s="241">
        <v>14.2</v>
      </c>
    </row>
    <row r="13" spans="1:6" s="245" customFormat="1" ht="11.1" customHeight="1" x14ac:dyDescent="0.2">
      <c r="A13" s="242" t="s">
        <v>439</v>
      </c>
      <c r="B13" s="241">
        <v>121</v>
      </c>
      <c r="C13" s="241">
        <v>117.4</v>
      </c>
      <c r="D13" s="241">
        <v>75.3</v>
      </c>
      <c r="E13" s="241">
        <v>44.7</v>
      </c>
      <c r="F13" s="241">
        <v>78.599999999999994</v>
      </c>
    </row>
    <row r="14" spans="1:6" s="245" customFormat="1" x14ac:dyDescent="0.2">
      <c r="A14" s="326" t="s">
        <v>448</v>
      </c>
      <c r="B14" s="326"/>
      <c r="C14" s="326"/>
      <c r="D14" s="326"/>
      <c r="E14" s="326"/>
      <c r="F14" s="326"/>
    </row>
    <row r="15" spans="1:6" ht="22.5" x14ac:dyDescent="0.2">
      <c r="A15" s="244" t="s">
        <v>447</v>
      </c>
      <c r="B15" s="243">
        <v>564.70000000000005</v>
      </c>
      <c r="C15" s="243">
        <v>530.29999999999995</v>
      </c>
      <c r="D15" s="243">
        <v>387.6</v>
      </c>
      <c r="E15" s="243">
        <v>551.79999999999995</v>
      </c>
      <c r="F15" s="243">
        <v>465.1</v>
      </c>
    </row>
    <row r="16" spans="1:6" x14ac:dyDescent="0.2">
      <c r="A16" s="242" t="s">
        <v>446</v>
      </c>
      <c r="B16" s="241">
        <v>442.5</v>
      </c>
      <c r="C16" s="241">
        <v>371.5</v>
      </c>
      <c r="D16" s="241">
        <v>274.39999999999998</v>
      </c>
      <c r="E16" s="241">
        <v>414.3</v>
      </c>
      <c r="F16" s="241">
        <v>336.3</v>
      </c>
    </row>
    <row r="17" spans="1:6" x14ac:dyDescent="0.2">
      <c r="A17" s="242" t="s">
        <v>445</v>
      </c>
      <c r="B17" s="241">
        <v>0.4</v>
      </c>
      <c r="C17" s="241">
        <v>4.9000000000000004</v>
      </c>
      <c r="D17" s="241">
        <v>20.7</v>
      </c>
      <c r="E17" s="241">
        <v>33.299999999999997</v>
      </c>
      <c r="F17" s="241">
        <v>19.600000000000001</v>
      </c>
    </row>
    <row r="18" spans="1:6" x14ac:dyDescent="0.2">
      <c r="A18" s="242" t="s">
        <v>444</v>
      </c>
      <c r="B18" s="241">
        <v>2.2000000000000002</v>
      </c>
      <c r="C18" s="241">
        <v>6.3</v>
      </c>
      <c r="D18" s="241">
        <v>30.2</v>
      </c>
      <c r="E18" s="241">
        <v>129.69999999999999</v>
      </c>
      <c r="F18" s="241">
        <v>48.4</v>
      </c>
    </row>
    <row r="19" spans="1:6" x14ac:dyDescent="0.2">
      <c r="A19" s="242" t="s">
        <v>443</v>
      </c>
      <c r="B19" s="241">
        <v>11.3</v>
      </c>
      <c r="C19" s="241">
        <v>31.9</v>
      </c>
      <c r="D19" s="241">
        <v>63.2</v>
      </c>
      <c r="E19" s="241">
        <v>74.099999999999994</v>
      </c>
      <c r="F19" s="241">
        <v>57</v>
      </c>
    </row>
    <row r="20" spans="1:6" x14ac:dyDescent="0.2">
      <c r="A20" s="242" t="s">
        <v>442</v>
      </c>
      <c r="B20" s="241">
        <v>48.3</v>
      </c>
      <c r="C20" s="241">
        <v>269.5</v>
      </c>
      <c r="D20" s="241">
        <v>451.1</v>
      </c>
      <c r="E20" s="241">
        <v>417.7</v>
      </c>
      <c r="F20" s="241">
        <v>386.7</v>
      </c>
    </row>
    <row r="21" spans="1:6" x14ac:dyDescent="0.2">
      <c r="A21" s="242" t="s">
        <v>441</v>
      </c>
      <c r="B21" s="241">
        <v>9.6999999999999993</v>
      </c>
      <c r="C21" s="241">
        <v>22.8</v>
      </c>
      <c r="D21" s="241">
        <v>255.7</v>
      </c>
      <c r="E21" s="241">
        <v>502.9</v>
      </c>
      <c r="F21" s="241">
        <v>257.2</v>
      </c>
    </row>
    <row r="22" spans="1:6" x14ac:dyDescent="0.2">
      <c r="A22" s="242" t="s">
        <v>440</v>
      </c>
      <c r="B22" s="241">
        <v>20.399999999999999</v>
      </c>
      <c r="C22" s="241">
        <v>14.8</v>
      </c>
      <c r="D22" s="241">
        <v>10.8</v>
      </c>
      <c r="E22" s="241">
        <v>11.6</v>
      </c>
      <c r="F22" s="241">
        <v>12.2</v>
      </c>
    </row>
    <row r="23" spans="1:6" ht="11.1" customHeight="1" x14ac:dyDescent="0.2">
      <c r="A23" s="242" t="s">
        <v>439</v>
      </c>
      <c r="B23" s="241">
        <v>128.69999999999999</v>
      </c>
      <c r="C23" s="241">
        <v>124.5</v>
      </c>
      <c r="D23" s="241">
        <v>77.099999999999994</v>
      </c>
      <c r="E23" s="241">
        <v>45.2</v>
      </c>
      <c r="F23" s="241">
        <v>81.400000000000006</v>
      </c>
    </row>
  </sheetData>
  <mergeCells count="6">
    <mergeCell ref="A4:F4"/>
    <mergeCell ref="A14:F14"/>
    <mergeCell ref="A2:A3"/>
    <mergeCell ref="B2:B3"/>
    <mergeCell ref="F2:F3"/>
    <mergeCell ref="C3:E3"/>
  </mergeCells>
  <pageMargins left="0.75" right="0.75" top="1" bottom="1" header="0.5" footer="0.5"/>
  <headerFooter alignWithMargins="0"/>
  <legacyDrawing r:id="rId1"/>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6B8A6-5DD1-44FF-981C-C5DAC10A8456}">
  <dimension ref="A1:I27"/>
  <sheetViews>
    <sheetView workbookViewId="0"/>
  </sheetViews>
  <sheetFormatPr defaultRowHeight="11.25" x14ac:dyDescent="0.2"/>
  <cols>
    <col min="1" max="1" width="48" style="240" customWidth="1"/>
    <col min="2" max="16384" width="9.140625" style="240"/>
  </cols>
  <sheetData>
    <row r="1" spans="1:9" s="249" customFormat="1" ht="12.75" x14ac:dyDescent="0.2">
      <c r="A1" s="251" t="s">
        <v>476</v>
      </c>
      <c r="B1" s="251"/>
      <c r="C1" s="251"/>
      <c r="D1" s="251"/>
      <c r="E1" s="251"/>
      <c r="F1" s="251"/>
      <c r="G1" s="251"/>
      <c r="H1" s="251"/>
      <c r="I1" s="251"/>
    </row>
    <row r="2" spans="1:9" ht="11.45" customHeight="1" x14ac:dyDescent="0.2">
      <c r="A2" s="361" t="s">
        <v>475</v>
      </c>
      <c r="B2" s="362" t="s">
        <v>474</v>
      </c>
      <c r="C2" s="362"/>
      <c r="D2" s="362"/>
      <c r="E2" s="362"/>
      <c r="F2" s="362"/>
      <c r="G2" s="362"/>
      <c r="H2" s="362"/>
      <c r="I2" s="363" t="s">
        <v>473</v>
      </c>
    </row>
    <row r="3" spans="1:9" ht="11.45" customHeight="1" x14ac:dyDescent="0.2">
      <c r="A3" s="361"/>
      <c r="B3" s="248" t="s">
        <v>472</v>
      </c>
      <c r="C3" s="248" t="s">
        <v>471</v>
      </c>
      <c r="D3" s="248" t="s">
        <v>470</v>
      </c>
      <c r="E3" s="248" t="s">
        <v>469</v>
      </c>
      <c r="F3" s="248" t="s">
        <v>318</v>
      </c>
      <c r="G3" s="248" t="s">
        <v>468</v>
      </c>
      <c r="H3" s="248" t="s">
        <v>467</v>
      </c>
      <c r="I3" s="343"/>
    </row>
    <row r="4" spans="1:9" s="246" customFormat="1" ht="12" customHeight="1" x14ac:dyDescent="0.25">
      <c r="A4" s="327" t="s">
        <v>466</v>
      </c>
      <c r="B4" s="327"/>
      <c r="C4" s="327"/>
      <c r="D4" s="327"/>
      <c r="E4" s="327"/>
      <c r="F4" s="327"/>
      <c r="G4" s="327"/>
      <c r="H4" s="327"/>
      <c r="I4" s="327"/>
    </row>
    <row r="5" spans="1:9" x14ac:dyDescent="0.2">
      <c r="A5" s="253" t="s">
        <v>445</v>
      </c>
      <c r="B5" s="255">
        <v>51</v>
      </c>
      <c r="C5" s="255">
        <v>96.7</v>
      </c>
      <c r="D5" s="255">
        <v>322.60000000000002</v>
      </c>
      <c r="E5" s="255">
        <v>1040.5999999999999</v>
      </c>
      <c r="F5" s="255">
        <v>1875.7</v>
      </c>
      <c r="G5" s="255">
        <v>2516.5</v>
      </c>
      <c r="H5" s="255">
        <v>2447</v>
      </c>
      <c r="I5" s="255">
        <v>967.4</v>
      </c>
    </row>
    <row r="6" spans="1:9" ht="11.1" customHeight="1" x14ac:dyDescent="0.2">
      <c r="A6" s="253" t="s">
        <v>464</v>
      </c>
      <c r="B6" s="254">
        <v>15.1</v>
      </c>
      <c r="C6" s="254">
        <v>18.8</v>
      </c>
      <c r="D6" s="254">
        <v>26.8</v>
      </c>
      <c r="E6" s="254">
        <v>65.3</v>
      </c>
      <c r="F6" s="254">
        <v>120.8</v>
      </c>
      <c r="G6" s="254">
        <v>199.4</v>
      </c>
      <c r="H6" s="254">
        <v>357.3</v>
      </c>
      <c r="I6" s="254">
        <v>83.4</v>
      </c>
    </row>
    <row r="7" spans="1:9" x14ac:dyDescent="0.2">
      <c r="A7" s="253" t="s">
        <v>444</v>
      </c>
      <c r="B7" s="255">
        <v>347.8</v>
      </c>
      <c r="C7" s="255">
        <v>679.5</v>
      </c>
      <c r="D7" s="255">
        <v>1543</v>
      </c>
      <c r="E7" s="255">
        <v>3437.4</v>
      </c>
      <c r="F7" s="255">
        <v>5458.7</v>
      </c>
      <c r="G7" s="255">
        <v>7010</v>
      </c>
      <c r="H7" s="255">
        <v>8142.2</v>
      </c>
      <c r="I7" s="255">
        <v>3139.2</v>
      </c>
    </row>
    <row r="8" spans="1:9" x14ac:dyDescent="0.2">
      <c r="A8" s="253" t="s">
        <v>463</v>
      </c>
      <c r="B8" s="255">
        <v>21.2</v>
      </c>
      <c r="C8" s="255">
        <v>56.9</v>
      </c>
      <c r="D8" s="255">
        <v>227.9</v>
      </c>
      <c r="E8" s="255">
        <v>937.9</v>
      </c>
      <c r="F8" s="255">
        <v>2105.6</v>
      </c>
      <c r="G8" s="255">
        <v>3500.6</v>
      </c>
      <c r="H8" s="255">
        <v>5186.8999999999996</v>
      </c>
      <c r="I8" s="255">
        <v>1227.5999999999999</v>
      </c>
    </row>
    <row r="9" spans="1:9" x14ac:dyDescent="0.2">
      <c r="A9" s="253" t="s">
        <v>462</v>
      </c>
      <c r="B9" s="255">
        <v>6</v>
      </c>
      <c r="C9" s="255">
        <v>15.3</v>
      </c>
      <c r="D9" s="255">
        <v>63.4</v>
      </c>
      <c r="E9" s="255">
        <v>303.8</v>
      </c>
      <c r="F9" s="255">
        <v>832.2</v>
      </c>
      <c r="G9" s="255">
        <v>1647.4</v>
      </c>
      <c r="H9" s="255">
        <v>2752.5</v>
      </c>
      <c r="I9" s="255">
        <v>537.5</v>
      </c>
    </row>
    <row r="10" spans="1:9" x14ac:dyDescent="0.2">
      <c r="A10" s="253" t="s">
        <v>461</v>
      </c>
      <c r="B10" s="255">
        <v>76.8</v>
      </c>
      <c r="C10" s="255">
        <v>89.2</v>
      </c>
      <c r="D10" s="255">
        <v>153.30000000000001</v>
      </c>
      <c r="E10" s="255">
        <v>390.2</v>
      </c>
      <c r="F10" s="255">
        <v>708.5</v>
      </c>
      <c r="G10" s="255">
        <v>1047.5999999999999</v>
      </c>
      <c r="H10" s="255">
        <v>1552</v>
      </c>
      <c r="I10" s="255">
        <v>437.5</v>
      </c>
    </row>
    <row r="11" spans="1:9" x14ac:dyDescent="0.2">
      <c r="A11" s="240" t="s">
        <v>442</v>
      </c>
      <c r="B11" s="256">
        <v>216.8</v>
      </c>
      <c r="C11" s="256">
        <v>192</v>
      </c>
      <c r="D11" s="256">
        <v>191.1</v>
      </c>
      <c r="E11" s="256">
        <v>237.5</v>
      </c>
      <c r="F11" s="256">
        <v>329.2</v>
      </c>
      <c r="G11" s="256">
        <v>438.2</v>
      </c>
      <c r="H11" s="256">
        <v>510.5</v>
      </c>
      <c r="I11" s="256">
        <v>268.60000000000002</v>
      </c>
    </row>
    <row r="12" spans="1:9" x14ac:dyDescent="0.2">
      <c r="A12" s="253" t="s">
        <v>460</v>
      </c>
      <c r="B12" s="255">
        <v>32.9</v>
      </c>
      <c r="C12" s="255">
        <v>82.9</v>
      </c>
      <c r="D12" s="255">
        <v>190.9</v>
      </c>
      <c r="E12" s="255">
        <v>390.4</v>
      </c>
      <c r="F12" s="255">
        <v>571.79999999999995</v>
      </c>
      <c r="G12" s="255">
        <v>687</v>
      </c>
      <c r="H12" s="255">
        <v>754.4</v>
      </c>
      <c r="I12" s="255">
        <v>330.8</v>
      </c>
    </row>
    <row r="13" spans="1:9" x14ac:dyDescent="0.2">
      <c r="A13" s="253" t="s">
        <v>459</v>
      </c>
      <c r="B13" s="255">
        <v>18.2</v>
      </c>
      <c r="C13" s="255">
        <v>44</v>
      </c>
      <c r="D13" s="255">
        <v>151.6</v>
      </c>
      <c r="E13" s="255">
        <v>401.9</v>
      </c>
      <c r="F13" s="255">
        <v>566.9</v>
      </c>
      <c r="G13" s="255">
        <v>554.5</v>
      </c>
      <c r="H13" s="255">
        <v>409.5</v>
      </c>
      <c r="I13" s="255">
        <v>279.7</v>
      </c>
    </row>
    <row r="14" spans="1:9" x14ac:dyDescent="0.2">
      <c r="A14" s="253" t="s">
        <v>458</v>
      </c>
      <c r="B14" s="255">
        <v>305</v>
      </c>
      <c r="C14" s="255">
        <v>541</v>
      </c>
      <c r="D14" s="255">
        <v>930.8</v>
      </c>
      <c r="E14" s="255">
        <v>1613.9</v>
      </c>
      <c r="F14" s="255">
        <v>2220</v>
      </c>
      <c r="G14" s="255">
        <v>2465.4</v>
      </c>
      <c r="H14" s="255">
        <v>2788.6</v>
      </c>
      <c r="I14" s="255">
        <v>1373.4</v>
      </c>
    </row>
    <row r="15" spans="1:9" ht="11.1" customHeight="1" x14ac:dyDescent="0.2">
      <c r="A15" s="253" t="s">
        <v>457</v>
      </c>
      <c r="B15" s="254">
        <v>5.3</v>
      </c>
      <c r="C15" s="254">
        <v>8.5</v>
      </c>
      <c r="D15" s="254">
        <v>26.7</v>
      </c>
      <c r="E15" s="254">
        <v>102.8</v>
      </c>
      <c r="F15" s="254">
        <v>257.89999999999998</v>
      </c>
      <c r="G15" s="254">
        <v>480.9</v>
      </c>
      <c r="H15" s="254">
        <v>752.2</v>
      </c>
      <c r="I15" s="254">
        <v>161.19999999999999</v>
      </c>
    </row>
    <row r="16" spans="1:9" s="246" customFormat="1" ht="12" customHeight="1" x14ac:dyDescent="0.25">
      <c r="A16" s="326" t="s">
        <v>465</v>
      </c>
      <c r="B16" s="326"/>
      <c r="C16" s="326"/>
      <c r="D16" s="326"/>
      <c r="E16" s="326"/>
      <c r="F16" s="326"/>
      <c r="G16" s="326"/>
      <c r="H16" s="326"/>
      <c r="I16" s="326"/>
    </row>
    <row r="17" spans="1:9" x14ac:dyDescent="0.2">
      <c r="A17" s="253" t="s">
        <v>445</v>
      </c>
      <c r="B17" s="252">
        <v>59.8</v>
      </c>
      <c r="C17" s="252">
        <v>113.3</v>
      </c>
      <c r="D17" s="252">
        <v>275.5</v>
      </c>
      <c r="E17" s="252">
        <v>763.6</v>
      </c>
      <c r="F17" s="252">
        <v>1498.7</v>
      </c>
      <c r="G17" s="252">
        <v>2210</v>
      </c>
      <c r="H17" s="252">
        <v>2167.4</v>
      </c>
      <c r="I17" s="252">
        <v>979.9</v>
      </c>
    </row>
    <row r="18" spans="1:9" ht="11.1" customHeight="1" x14ac:dyDescent="0.2">
      <c r="A18" s="253" t="s">
        <v>464</v>
      </c>
      <c r="B18" s="252">
        <v>13.7</v>
      </c>
      <c r="C18" s="252">
        <v>15.6</v>
      </c>
      <c r="D18" s="252">
        <v>27.6</v>
      </c>
      <c r="E18" s="252">
        <v>62.9</v>
      </c>
      <c r="F18" s="252">
        <v>100.5</v>
      </c>
      <c r="G18" s="252">
        <v>144.80000000000001</v>
      </c>
      <c r="H18" s="252">
        <v>229.5</v>
      </c>
      <c r="I18" s="252">
        <v>80.599999999999994</v>
      </c>
    </row>
    <row r="19" spans="1:9" x14ac:dyDescent="0.2">
      <c r="A19" s="253" t="s">
        <v>444</v>
      </c>
      <c r="B19" s="252">
        <v>199.9</v>
      </c>
      <c r="C19" s="252">
        <v>458.8</v>
      </c>
      <c r="D19" s="252">
        <v>1395.7</v>
      </c>
      <c r="E19" s="252">
        <v>3529.9</v>
      </c>
      <c r="F19" s="252">
        <v>5563.5</v>
      </c>
      <c r="G19" s="252">
        <v>7038.9</v>
      </c>
      <c r="H19" s="252">
        <v>7831.2</v>
      </c>
      <c r="I19" s="252">
        <v>3637.6</v>
      </c>
    </row>
    <row r="20" spans="1:9" x14ac:dyDescent="0.2">
      <c r="A20" s="253" t="s">
        <v>463</v>
      </c>
      <c r="B20" s="252">
        <v>19.5</v>
      </c>
      <c r="C20" s="252">
        <v>51.9</v>
      </c>
      <c r="D20" s="252">
        <v>216.6</v>
      </c>
      <c r="E20" s="252">
        <v>889.8</v>
      </c>
      <c r="F20" s="252">
        <v>1889</v>
      </c>
      <c r="G20" s="252">
        <v>3169.6</v>
      </c>
      <c r="H20" s="252">
        <v>4614.3</v>
      </c>
      <c r="I20" s="252">
        <v>1448.2</v>
      </c>
    </row>
    <row r="21" spans="1:9" x14ac:dyDescent="0.2">
      <c r="A21" s="253" t="s">
        <v>462</v>
      </c>
      <c r="B21" s="252">
        <v>7.5</v>
      </c>
      <c r="C21" s="252">
        <v>18.399999999999999</v>
      </c>
      <c r="D21" s="252">
        <v>79.2</v>
      </c>
      <c r="E21" s="252">
        <v>338.6</v>
      </c>
      <c r="F21" s="252">
        <v>772.8</v>
      </c>
      <c r="G21" s="252">
        <v>1428.5</v>
      </c>
      <c r="H21" s="252">
        <v>2420.1999999999998</v>
      </c>
      <c r="I21" s="252">
        <v>664.9</v>
      </c>
    </row>
    <row r="22" spans="1:9" x14ac:dyDescent="0.2">
      <c r="A22" s="253" t="s">
        <v>461</v>
      </c>
      <c r="B22" s="252">
        <v>75.400000000000006</v>
      </c>
      <c r="C22" s="252">
        <v>92</v>
      </c>
      <c r="D22" s="252">
        <v>184.2</v>
      </c>
      <c r="E22" s="252">
        <v>411.9</v>
      </c>
      <c r="F22" s="252">
        <v>587.9</v>
      </c>
      <c r="G22" s="252">
        <v>692.5</v>
      </c>
      <c r="H22" s="252">
        <v>903.9</v>
      </c>
      <c r="I22" s="252">
        <v>411.2</v>
      </c>
    </row>
    <row r="23" spans="1:9" x14ac:dyDescent="0.2">
      <c r="A23" s="240" t="s">
        <v>442</v>
      </c>
      <c r="B23" s="252">
        <v>209.5</v>
      </c>
      <c r="C23" s="252">
        <v>205.9</v>
      </c>
      <c r="D23" s="252">
        <v>265.10000000000002</v>
      </c>
      <c r="E23" s="252">
        <v>407.8</v>
      </c>
      <c r="F23" s="252">
        <v>475.1</v>
      </c>
      <c r="G23" s="252">
        <v>459.4</v>
      </c>
      <c r="H23" s="252">
        <v>381.1</v>
      </c>
      <c r="I23" s="252">
        <v>346.2</v>
      </c>
    </row>
    <row r="24" spans="1:9" x14ac:dyDescent="0.2">
      <c r="A24" s="253" t="s">
        <v>460</v>
      </c>
      <c r="B24" s="252">
        <v>40.700000000000003</v>
      </c>
      <c r="C24" s="252">
        <v>80.900000000000006</v>
      </c>
      <c r="D24" s="252">
        <v>167.5</v>
      </c>
      <c r="E24" s="252">
        <v>331.2</v>
      </c>
      <c r="F24" s="252">
        <v>454.6</v>
      </c>
      <c r="G24" s="252">
        <v>495</v>
      </c>
      <c r="H24" s="252">
        <v>531</v>
      </c>
      <c r="I24" s="252">
        <v>299.60000000000002</v>
      </c>
    </row>
    <row r="25" spans="1:9" x14ac:dyDescent="0.2">
      <c r="A25" s="253" t="s">
        <v>459</v>
      </c>
      <c r="B25" s="252">
        <v>12</v>
      </c>
      <c r="C25" s="252">
        <v>24.9</v>
      </c>
      <c r="D25" s="252">
        <v>68.5</v>
      </c>
      <c r="E25" s="252">
        <v>183.8</v>
      </c>
      <c r="F25" s="252">
        <v>263.2</v>
      </c>
      <c r="G25" s="252">
        <v>232.8</v>
      </c>
      <c r="H25" s="252">
        <v>157.19999999999999</v>
      </c>
      <c r="I25" s="252">
        <v>138.30000000000001</v>
      </c>
    </row>
    <row r="26" spans="1:9" x14ac:dyDescent="0.2">
      <c r="A26" s="253" t="s">
        <v>458</v>
      </c>
      <c r="B26" s="252">
        <v>352.2</v>
      </c>
      <c r="C26" s="252">
        <v>577.20000000000005</v>
      </c>
      <c r="D26" s="252">
        <v>1121.2</v>
      </c>
      <c r="E26" s="252">
        <v>2179.9</v>
      </c>
      <c r="F26" s="252">
        <v>2790.8</v>
      </c>
      <c r="G26" s="252">
        <v>2850.3</v>
      </c>
      <c r="H26" s="252">
        <v>2888.8</v>
      </c>
      <c r="I26" s="252">
        <v>1833.7</v>
      </c>
    </row>
    <row r="27" spans="1:9" x14ac:dyDescent="0.2">
      <c r="A27" s="253" t="s">
        <v>457</v>
      </c>
      <c r="B27" s="252">
        <v>5.6</v>
      </c>
      <c r="C27" s="252">
        <v>15.6</v>
      </c>
      <c r="D27" s="252">
        <v>67.5</v>
      </c>
      <c r="E27" s="252">
        <v>413.1</v>
      </c>
      <c r="F27" s="252">
        <v>1119.8</v>
      </c>
      <c r="G27" s="252">
        <v>1805.1</v>
      </c>
      <c r="H27" s="252">
        <v>2083.6999999999998</v>
      </c>
      <c r="I27" s="252">
        <v>742.5</v>
      </c>
    </row>
  </sheetData>
  <mergeCells count="5">
    <mergeCell ref="A16:I16"/>
    <mergeCell ref="A2:A3"/>
    <mergeCell ref="B2:H2"/>
    <mergeCell ref="I2:I3"/>
    <mergeCell ref="A4:I4"/>
  </mergeCells>
  <pageMargins left="0.75" right="0.75" top="1" bottom="1" header="0.5" footer="0.5"/>
  <headerFooter alignWithMargins="0"/>
  <legacyDrawing r:id="rId1"/>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CDD6A-8BDC-414C-89DC-08B52AFD2231}">
  <dimension ref="A1:I38"/>
  <sheetViews>
    <sheetView workbookViewId="0">
      <selection sqref="A1:E1"/>
    </sheetView>
  </sheetViews>
  <sheetFormatPr defaultRowHeight="12.75" x14ac:dyDescent="0.2"/>
  <cols>
    <col min="1" max="1" width="25.85546875" style="249" customWidth="1"/>
    <col min="2" max="9" width="14.42578125" style="249" customWidth="1"/>
    <col min="10" max="16384" width="9.140625" style="249"/>
  </cols>
  <sheetData>
    <row r="1" spans="1:9" ht="14.1" customHeight="1" x14ac:dyDescent="0.2">
      <c r="A1" s="366" t="s">
        <v>507</v>
      </c>
      <c r="B1" s="366"/>
      <c r="C1" s="366"/>
      <c r="D1" s="366"/>
      <c r="E1" s="366"/>
      <c r="F1" s="266"/>
      <c r="G1" s="265"/>
      <c r="H1" s="265"/>
      <c r="I1" s="265"/>
    </row>
    <row r="2" spans="1:9" ht="24" customHeight="1" x14ac:dyDescent="0.2">
      <c r="A2" s="348" t="s">
        <v>506</v>
      </c>
      <c r="B2" s="348" t="s">
        <v>505</v>
      </c>
      <c r="C2" s="348"/>
      <c r="D2" s="348" t="s">
        <v>504</v>
      </c>
      <c r="E2" s="348"/>
      <c r="F2" s="248" t="s">
        <v>503</v>
      </c>
      <c r="G2" s="248" t="s">
        <v>502</v>
      </c>
      <c r="H2" s="264" t="s">
        <v>501</v>
      </c>
      <c r="I2" s="364" t="s">
        <v>6</v>
      </c>
    </row>
    <row r="3" spans="1:9" ht="12" customHeight="1" x14ac:dyDescent="0.2">
      <c r="A3" s="348"/>
      <c r="B3" s="248" t="s">
        <v>500</v>
      </c>
      <c r="C3" s="248" t="s">
        <v>499</v>
      </c>
      <c r="D3" s="248" t="s">
        <v>498</v>
      </c>
      <c r="E3" s="248" t="s">
        <v>497</v>
      </c>
      <c r="F3" s="348" t="s">
        <v>496</v>
      </c>
      <c r="G3" s="348"/>
      <c r="H3" s="348"/>
      <c r="I3" s="365"/>
    </row>
    <row r="4" spans="1:9" ht="11.45" customHeight="1" x14ac:dyDescent="0.2">
      <c r="A4" s="262">
        <v>2000</v>
      </c>
      <c r="B4" s="258">
        <v>7991</v>
      </c>
      <c r="C4" s="258">
        <v>6105</v>
      </c>
      <c r="D4" s="258">
        <v>52045</v>
      </c>
      <c r="E4" s="258">
        <v>12592</v>
      </c>
      <c r="F4" s="258">
        <v>1618</v>
      </c>
      <c r="G4" s="258">
        <v>2275</v>
      </c>
      <c r="H4" s="258">
        <v>1651</v>
      </c>
      <c r="I4" s="258">
        <v>84277</v>
      </c>
    </row>
    <row r="5" spans="1:9" ht="11.45" customHeight="1" x14ac:dyDescent="0.2">
      <c r="A5" s="262">
        <v>2001</v>
      </c>
      <c r="B5" s="258">
        <v>7710</v>
      </c>
      <c r="C5" s="258">
        <v>6028</v>
      </c>
      <c r="D5" s="258">
        <v>50047</v>
      </c>
      <c r="E5" s="258">
        <v>11832</v>
      </c>
      <c r="F5" s="258">
        <v>1570</v>
      </c>
      <c r="G5" s="258">
        <v>2032</v>
      </c>
      <c r="H5" s="258">
        <v>1760</v>
      </c>
      <c r="I5" s="258">
        <v>80979</v>
      </c>
    </row>
    <row r="6" spans="1:9" ht="11.45" customHeight="1" x14ac:dyDescent="0.2">
      <c r="A6" s="262">
        <v>2002</v>
      </c>
      <c r="B6" s="258">
        <v>7158</v>
      </c>
      <c r="C6" s="258">
        <v>6641</v>
      </c>
      <c r="D6" s="258">
        <v>49375</v>
      </c>
      <c r="E6" s="258">
        <v>11949</v>
      </c>
      <c r="F6" s="258">
        <v>1560</v>
      </c>
      <c r="G6" s="258">
        <v>2032</v>
      </c>
      <c r="H6" s="258">
        <v>2129</v>
      </c>
      <c r="I6" s="258">
        <v>80844</v>
      </c>
    </row>
    <row r="7" spans="1:9" ht="11.1" customHeight="1" x14ac:dyDescent="0.2">
      <c r="A7" s="262">
        <v>2003</v>
      </c>
      <c r="B7" s="258">
        <v>7446</v>
      </c>
      <c r="C7" s="258">
        <v>6498</v>
      </c>
      <c r="D7" s="258">
        <v>49158</v>
      </c>
      <c r="E7" s="258">
        <v>11589</v>
      </c>
      <c r="F7" s="258">
        <v>1549</v>
      </c>
      <c r="G7" s="258">
        <v>1799</v>
      </c>
      <c r="H7" s="258">
        <v>2135</v>
      </c>
      <c r="I7" s="258">
        <v>80174</v>
      </c>
    </row>
    <row r="8" spans="1:9" ht="11.1" customHeight="1" x14ac:dyDescent="0.2">
      <c r="A8" s="262">
        <v>2004</v>
      </c>
      <c r="B8" s="258">
        <v>7356</v>
      </c>
      <c r="C8" s="258">
        <v>6579</v>
      </c>
      <c r="D8" s="258">
        <v>49142</v>
      </c>
      <c r="E8" s="258">
        <v>11538</v>
      </c>
      <c r="F8" s="258">
        <v>1549</v>
      </c>
      <c r="G8" s="258">
        <v>1750</v>
      </c>
      <c r="H8" s="258">
        <v>2157</v>
      </c>
      <c r="I8" s="258">
        <v>80071</v>
      </c>
    </row>
    <row r="9" spans="1:9" ht="11.1" customHeight="1" x14ac:dyDescent="0.2">
      <c r="A9" s="263">
        <v>2005</v>
      </c>
      <c r="B9" s="258">
        <v>7440</v>
      </c>
      <c r="C9" s="258">
        <v>6579</v>
      </c>
      <c r="D9" s="258">
        <v>49169</v>
      </c>
      <c r="E9" s="258">
        <v>11473</v>
      </c>
      <c r="F9" s="258">
        <v>1549</v>
      </c>
      <c r="G9" s="258">
        <v>1750</v>
      </c>
      <c r="H9" s="258">
        <v>2225</v>
      </c>
      <c r="I9" s="258">
        <v>80185</v>
      </c>
    </row>
    <row r="10" spans="1:9" ht="11.1" customHeight="1" x14ac:dyDescent="0.2">
      <c r="A10" s="263">
        <v>2006</v>
      </c>
      <c r="B10" s="258">
        <v>7414</v>
      </c>
      <c r="C10" s="258">
        <v>6486</v>
      </c>
      <c r="D10" s="258">
        <v>49151</v>
      </c>
      <c r="E10" s="258">
        <v>11491</v>
      </c>
      <c r="F10" s="258">
        <v>1545</v>
      </c>
      <c r="G10" s="258">
        <v>1759</v>
      </c>
      <c r="H10" s="258">
        <v>2406</v>
      </c>
      <c r="I10" s="258">
        <v>80252</v>
      </c>
    </row>
    <row r="11" spans="1:9" ht="11.1" customHeight="1" x14ac:dyDescent="0.2">
      <c r="A11" s="263">
        <v>2007</v>
      </c>
      <c r="B11" s="258">
        <v>6889</v>
      </c>
      <c r="C11" s="258">
        <v>6893</v>
      </c>
      <c r="D11" s="258">
        <v>45128</v>
      </c>
      <c r="E11" s="258">
        <v>10949</v>
      </c>
      <c r="F11" s="258">
        <v>464</v>
      </c>
      <c r="G11" s="258" t="s">
        <v>71</v>
      </c>
      <c r="H11" s="258">
        <v>2154</v>
      </c>
      <c r="I11" s="258">
        <v>72477</v>
      </c>
    </row>
    <row r="12" spans="1:9" ht="11.1" customHeight="1" x14ac:dyDescent="0.2">
      <c r="A12" s="263">
        <v>2008</v>
      </c>
      <c r="B12" s="258">
        <v>6945</v>
      </c>
      <c r="C12" s="258">
        <v>4181</v>
      </c>
      <c r="D12" s="258">
        <v>44929</v>
      </c>
      <c r="E12" s="258">
        <v>10911</v>
      </c>
      <c r="F12" s="258">
        <v>464</v>
      </c>
      <c r="G12" s="258">
        <v>1818</v>
      </c>
      <c r="H12" s="258">
        <v>2192</v>
      </c>
      <c r="I12" s="258">
        <v>71440</v>
      </c>
    </row>
    <row r="13" spans="1:9" ht="11.1" customHeight="1" x14ac:dyDescent="0.2">
      <c r="A13" s="263">
        <v>2009</v>
      </c>
      <c r="B13" s="258">
        <v>6945</v>
      </c>
      <c r="C13" s="258">
        <v>4241</v>
      </c>
      <c r="D13" s="258">
        <v>44953</v>
      </c>
      <c r="E13" s="258">
        <v>10840</v>
      </c>
      <c r="F13" s="258">
        <v>464</v>
      </c>
      <c r="G13" s="258">
        <v>1818</v>
      </c>
      <c r="H13" s="258">
        <v>2228</v>
      </c>
      <c r="I13" s="258">
        <v>71489</v>
      </c>
    </row>
    <row r="14" spans="1:9" ht="11.1" customHeight="1" x14ac:dyDescent="0.2">
      <c r="A14" s="262" t="s">
        <v>5</v>
      </c>
      <c r="B14" s="261"/>
      <c r="C14" s="258"/>
      <c r="D14" s="258"/>
      <c r="E14" s="258"/>
      <c r="F14" s="258"/>
      <c r="G14" s="258"/>
      <c r="H14" s="258"/>
      <c r="I14" s="258"/>
    </row>
    <row r="15" spans="1:9" ht="11.1" customHeight="1" x14ac:dyDescent="0.2">
      <c r="A15" s="260" t="s">
        <v>108</v>
      </c>
      <c r="B15" s="258">
        <v>1339</v>
      </c>
      <c r="C15" s="258">
        <v>190</v>
      </c>
      <c r="D15" s="258">
        <v>5001</v>
      </c>
      <c r="E15" s="258">
        <v>1744</v>
      </c>
      <c r="F15" s="258">
        <v>28</v>
      </c>
      <c r="G15" s="258">
        <v>329</v>
      </c>
      <c r="H15" s="258">
        <v>160</v>
      </c>
      <c r="I15" s="258">
        <f t="shared" ref="I15:I38" si="0">SUM(B15:H15)</f>
        <v>8791</v>
      </c>
    </row>
    <row r="16" spans="1:9" ht="11.1" customHeight="1" x14ac:dyDescent="0.2">
      <c r="A16" s="260" t="s">
        <v>495</v>
      </c>
      <c r="B16" s="258">
        <v>1120</v>
      </c>
      <c r="C16" s="258">
        <v>329</v>
      </c>
      <c r="D16" s="258">
        <v>3953</v>
      </c>
      <c r="E16" s="258">
        <v>1181</v>
      </c>
      <c r="F16" s="259" t="s">
        <v>71</v>
      </c>
      <c r="G16" s="258">
        <v>323</v>
      </c>
      <c r="H16" s="258">
        <v>74</v>
      </c>
      <c r="I16" s="258">
        <f t="shared" si="0"/>
        <v>6980</v>
      </c>
    </row>
    <row r="17" spans="1:9" ht="11.1" customHeight="1" x14ac:dyDescent="0.2">
      <c r="A17" s="260" t="s">
        <v>494</v>
      </c>
      <c r="B17" s="258">
        <v>470</v>
      </c>
      <c r="C17" s="258">
        <v>43</v>
      </c>
      <c r="D17" s="258">
        <v>1751</v>
      </c>
      <c r="E17" s="258">
        <v>289</v>
      </c>
      <c r="F17" s="259" t="s">
        <v>71</v>
      </c>
      <c r="G17" s="258">
        <v>95</v>
      </c>
      <c r="H17" s="259" t="s">
        <v>71</v>
      </c>
      <c r="I17" s="258">
        <f t="shared" si="0"/>
        <v>2648</v>
      </c>
    </row>
    <row r="18" spans="1:9" ht="11.1" customHeight="1" x14ac:dyDescent="0.2">
      <c r="A18" s="260" t="s">
        <v>104</v>
      </c>
      <c r="B18" s="257">
        <v>727</v>
      </c>
      <c r="C18" s="258">
        <v>20</v>
      </c>
      <c r="D18" s="258">
        <v>1929</v>
      </c>
      <c r="E18" s="258">
        <v>609</v>
      </c>
      <c r="F18" s="259" t="s">
        <v>71</v>
      </c>
      <c r="G18" s="257">
        <v>12</v>
      </c>
      <c r="H18" s="258">
        <v>84</v>
      </c>
      <c r="I18" s="258">
        <f t="shared" si="0"/>
        <v>3381</v>
      </c>
    </row>
    <row r="19" spans="1:9" ht="11.1" customHeight="1" x14ac:dyDescent="0.2">
      <c r="A19" s="260" t="s">
        <v>493</v>
      </c>
      <c r="B19" s="258">
        <v>156</v>
      </c>
      <c r="C19" s="259" t="s">
        <v>71</v>
      </c>
      <c r="D19" s="258">
        <v>645</v>
      </c>
      <c r="E19" s="258">
        <v>134</v>
      </c>
      <c r="F19" s="259" t="s">
        <v>71</v>
      </c>
      <c r="G19" s="258">
        <v>40</v>
      </c>
      <c r="H19" s="258">
        <v>25</v>
      </c>
      <c r="I19" s="258">
        <f t="shared" si="0"/>
        <v>1000</v>
      </c>
    </row>
    <row r="20" spans="1:9" ht="11.1" customHeight="1" x14ac:dyDescent="0.2">
      <c r="A20" s="260" t="s">
        <v>102</v>
      </c>
      <c r="B20" s="258">
        <v>180</v>
      </c>
      <c r="C20" s="259" t="s">
        <v>71</v>
      </c>
      <c r="D20" s="258">
        <v>603</v>
      </c>
      <c r="E20" s="258">
        <v>115</v>
      </c>
      <c r="F20" s="259" t="s">
        <v>71</v>
      </c>
      <c r="G20" s="258">
        <v>38</v>
      </c>
      <c r="H20" s="257"/>
      <c r="I20" s="258">
        <f t="shared" si="0"/>
        <v>936</v>
      </c>
    </row>
    <row r="21" spans="1:9" ht="11.1" customHeight="1" x14ac:dyDescent="0.2">
      <c r="A21" s="260" t="s">
        <v>492</v>
      </c>
      <c r="B21" s="258">
        <v>123</v>
      </c>
      <c r="C21" s="259" t="s">
        <v>71</v>
      </c>
      <c r="D21" s="258">
        <v>275</v>
      </c>
      <c r="E21" s="258">
        <v>30</v>
      </c>
      <c r="F21" s="259" t="s">
        <v>71</v>
      </c>
      <c r="G21" s="258">
        <v>20</v>
      </c>
      <c r="H21" s="259" t="s">
        <v>71</v>
      </c>
      <c r="I21" s="258">
        <f t="shared" si="0"/>
        <v>448</v>
      </c>
    </row>
    <row r="22" spans="1:9" ht="11.1" customHeight="1" x14ac:dyDescent="0.2">
      <c r="A22" s="260" t="s">
        <v>491</v>
      </c>
      <c r="B22" s="258">
        <v>284</v>
      </c>
      <c r="C22" s="258">
        <v>30</v>
      </c>
      <c r="D22" s="258">
        <v>1615</v>
      </c>
      <c r="E22" s="258">
        <v>432</v>
      </c>
      <c r="F22" s="259" t="s">
        <v>71</v>
      </c>
      <c r="G22" s="258">
        <v>60</v>
      </c>
      <c r="H22" s="259" t="s">
        <v>71</v>
      </c>
      <c r="I22" s="258">
        <f t="shared" si="0"/>
        <v>2421</v>
      </c>
    </row>
    <row r="23" spans="1:9" ht="11.1" customHeight="1" x14ac:dyDescent="0.2">
      <c r="A23" s="260" t="s">
        <v>99</v>
      </c>
      <c r="B23" s="258">
        <v>226</v>
      </c>
      <c r="C23" s="258">
        <v>35</v>
      </c>
      <c r="D23" s="258">
        <v>337</v>
      </c>
      <c r="E23" s="258">
        <v>88</v>
      </c>
      <c r="F23" s="258">
        <v>30</v>
      </c>
      <c r="G23" s="258">
        <v>20</v>
      </c>
      <c r="H23" s="258">
        <v>78</v>
      </c>
      <c r="I23" s="258">
        <f t="shared" si="0"/>
        <v>814</v>
      </c>
    </row>
    <row r="24" spans="1:9" ht="11.1" customHeight="1" x14ac:dyDescent="0.2">
      <c r="A24" s="260" t="s">
        <v>98</v>
      </c>
      <c r="B24" s="258">
        <v>207</v>
      </c>
      <c r="C24" s="259" t="s">
        <v>71</v>
      </c>
      <c r="D24" s="258">
        <v>621</v>
      </c>
      <c r="E24" s="258">
        <v>161</v>
      </c>
      <c r="F24" s="259" t="s">
        <v>71</v>
      </c>
      <c r="G24" s="258">
        <v>47</v>
      </c>
      <c r="H24" s="258">
        <v>13</v>
      </c>
      <c r="I24" s="258">
        <f t="shared" si="0"/>
        <v>1049</v>
      </c>
    </row>
    <row r="25" spans="1:9" ht="11.1" customHeight="1" x14ac:dyDescent="0.2">
      <c r="A25" s="260" t="s">
        <v>490</v>
      </c>
      <c r="B25" s="258">
        <v>544</v>
      </c>
      <c r="C25" s="258">
        <v>233</v>
      </c>
      <c r="D25" s="258">
        <v>847</v>
      </c>
      <c r="E25" s="258">
        <v>235</v>
      </c>
      <c r="F25" s="259" t="s">
        <v>71</v>
      </c>
      <c r="G25" s="258">
        <v>44</v>
      </c>
      <c r="H25" s="259" t="s">
        <v>71</v>
      </c>
      <c r="I25" s="258">
        <f t="shared" si="0"/>
        <v>1903</v>
      </c>
    </row>
    <row r="26" spans="1:9" ht="11.1" customHeight="1" x14ac:dyDescent="0.2">
      <c r="A26" s="260" t="s">
        <v>489</v>
      </c>
      <c r="B26" s="258">
        <v>51</v>
      </c>
      <c r="C26" s="259" t="s">
        <v>71</v>
      </c>
      <c r="D26" s="258">
        <v>65</v>
      </c>
      <c r="E26" s="258">
        <v>18</v>
      </c>
      <c r="F26" s="259" t="s">
        <v>71</v>
      </c>
      <c r="G26" s="258">
        <v>10</v>
      </c>
      <c r="H26" s="259" t="s">
        <v>71</v>
      </c>
      <c r="I26" s="258">
        <f t="shared" si="0"/>
        <v>144</v>
      </c>
    </row>
    <row r="27" spans="1:9" ht="11.1" customHeight="1" x14ac:dyDescent="0.2">
      <c r="A27" s="260" t="s">
        <v>488</v>
      </c>
      <c r="B27" s="258">
        <v>67</v>
      </c>
      <c r="C27" s="258">
        <v>209</v>
      </c>
      <c r="D27" s="258">
        <v>578</v>
      </c>
      <c r="E27" s="259" t="s">
        <v>71</v>
      </c>
      <c r="F27" s="258">
        <v>30</v>
      </c>
      <c r="G27" s="258">
        <v>20</v>
      </c>
      <c r="H27" s="258">
        <v>80</v>
      </c>
      <c r="I27" s="258">
        <f t="shared" si="0"/>
        <v>984</v>
      </c>
    </row>
    <row r="28" spans="1:9" ht="11.1" customHeight="1" x14ac:dyDescent="0.2">
      <c r="A28" s="260" t="s">
        <v>487</v>
      </c>
      <c r="B28" s="258">
        <v>288</v>
      </c>
      <c r="C28" s="258">
        <v>120</v>
      </c>
      <c r="D28" s="258">
        <v>661</v>
      </c>
      <c r="E28" s="258">
        <v>163</v>
      </c>
      <c r="F28" s="259" t="s">
        <v>71</v>
      </c>
      <c r="G28" s="258">
        <v>32</v>
      </c>
      <c r="H28" s="258">
        <v>23</v>
      </c>
      <c r="I28" s="258">
        <f t="shared" si="0"/>
        <v>1287</v>
      </c>
    </row>
    <row r="29" spans="1:9" ht="11.1" customHeight="1" x14ac:dyDescent="0.2">
      <c r="A29" s="260" t="s">
        <v>486</v>
      </c>
      <c r="B29" s="258">
        <v>81</v>
      </c>
      <c r="C29" s="259" t="s">
        <v>71</v>
      </c>
      <c r="D29" s="258">
        <v>519</v>
      </c>
      <c r="E29" s="258">
        <v>300</v>
      </c>
      <c r="F29" s="259" t="s">
        <v>71</v>
      </c>
      <c r="G29" s="259" t="s">
        <v>71</v>
      </c>
      <c r="H29" s="259" t="s">
        <v>71</v>
      </c>
      <c r="I29" s="258">
        <f t="shared" si="0"/>
        <v>900</v>
      </c>
    </row>
    <row r="30" spans="1:9" ht="11.1" customHeight="1" x14ac:dyDescent="0.2">
      <c r="A30" s="260" t="s">
        <v>485</v>
      </c>
      <c r="B30" s="258">
        <v>29</v>
      </c>
      <c r="C30" s="257"/>
      <c r="D30" s="258">
        <v>305</v>
      </c>
      <c r="E30" s="258">
        <v>41</v>
      </c>
      <c r="F30" s="259" t="s">
        <v>71</v>
      </c>
      <c r="G30" s="258">
        <v>26</v>
      </c>
      <c r="H30" s="258">
        <v>6</v>
      </c>
      <c r="I30" s="258">
        <f t="shared" si="0"/>
        <v>407</v>
      </c>
    </row>
    <row r="31" spans="1:9" ht="11.1" customHeight="1" x14ac:dyDescent="0.2">
      <c r="A31" s="260" t="s">
        <v>484</v>
      </c>
      <c r="B31" s="258">
        <v>516</v>
      </c>
      <c r="C31" s="258">
        <v>522</v>
      </c>
      <c r="D31" s="258">
        <v>5898</v>
      </c>
      <c r="E31" s="258">
        <v>1368</v>
      </c>
      <c r="F31" s="259" t="s">
        <v>71</v>
      </c>
      <c r="G31" s="258">
        <v>60</v>
      </c>
      <c r="H31" s="258">
        <v>328</v>
      </c>
      <c r="I31" s="258">
        <f t="shared" si="0"/>
        <v>8692</v>
      </c>
    </row>
    <row r="32" spans="1:9" ht="11.1" customHeight="1" x14ac:dyDescent="0.2">
      <c r="A32" s="260" t="s">
        <v>483</v>
      </c>
      <c r="B32" s="258">
        <v>161</v>
      </c>
      <c r="C32" s="258">
        <v>686</v>
      </c>
      <c r="D32" s="258">
        <v>2576</v>
      </c>
      <c r="E32" s="258">
        <v>20</v>
      </c>
      <c r="F32" s="259" t="s">
        <v>71</v>
      </c>
      <c r="G32" s="259" t="s">
        <v>71</v>
      </c>
      <c r="H32" s="259" t="s">
        <v>71</v>
      </c>
      <c r="I32" s="258">
        <f t="shared" si="0"/>
        <v>3443</v>
      </c>
    </row>
    <row r="33" spans="1:9" ht="11.1" customHeight="1" x14ac:dyDescent="0.2">
      <c r="A33" s="260" t="s">
        <v>482</v>
      </c>
      <c r="B33" s="258">
        <v>155</v>
      </c>
      <c r="C33" s="259" t="s">
        <v>71</v>
      </c>
      <c r="D33" s="258">
        <v>4729</v>
      </c>
      <c r="E33" s="258">
        <v>1815</v>
      </c>
      <c r="F33" s="259" t="s">
        <v>71</v>
      </c>
      <c r="G33" s="258">
        <v>220</v>
      </c>
      <c r="H33" s="258">
        <v>476</v>
      </c>
      <c r="I33" s="258">
        <f t="shared" si="0"/>
        <v>7395</v>
      </c>
    </row>
    <row r="34" spans="1:9" ht="11.1" customHeight="1" x14ac:dyDescent="0.2">
      <c r="A34" s="260" t="s">
        <v>481</v>
      </c>
      <c r="B34" s="258">
        <v>221</v>
      </c>
      <c r="C34" s="258">
        <v>1800</v>
      </c>
      <c r="D34" s="258">
        <v>5329</v>
      </c>
      <c r="E34" s="258">
        <v>1562</v>
      </c>
      <c r="F34" s="258">
        <v>326</v>
      </c>
      <c r="G34" s="258">
        <v>422</v>
      </c>
      <c r="H34" s="258">
        <v>290</v>
      </c>
      <c r="I34" s="258">
        <f t="shared" si="0"/>
        <v>9950</v>
      </c>
    </row>
    <row r="35" spans="1:9" ht="11.1" customHeight="1" x14ac:dyDescent="0.2">
      <c r="A35" s="260" t="s">
        <v>480</v>
      </c>
      <c r="B35" s="259" t="s">
        <v>71</v>
      </c>
      <c r="C35" s="258">
        <v>24</v>
      </c>
      <c r="D35" s="258">
        <v>1938</v>
      </c>
      <c r="E35" s="258">
        <v>103</v>
      </c>
      <c r="F35" s="258">
        <v>50</v>
      </c>
      <c r="G35" s="259" t="s">
        <v>71</v>
      </c>
      <c r="H35" s="258">
        <v>546</v>
      </c>
      <c r="I35" s="258">
        <f t="shared" si="0"/>
        <v>2661</v>
      </c>
    </row>
    <row r="36" spans="1:9" ht="11.1" customHeight="1" x14ac:dyDescent="0.2">
      <c r="A36" s="260" t="s">
        <v>479</v>
      </c>
      <c r="B36" s="259" t="s">
        <v>71</v>
      </c>
      <c r="C36" s="259" t="s">
        <v>71</v>
      </c>
      <c r="D36" s="258">
        <v>544</v>
      </c>
      <c r="E36" s="259" t="s">
        <v>71</v>
      </c>
      <c r="F36" s="259" t="s">
        <v>71</v>
      </c>
      <c r="G36" s="259" t="s">
        <v>71</v>
      </c>
      <c r="H36" s="258">
        <v>45</v>
      </c>
      <c r="I36" s="258">
        <f t="shared" si="0"/>
        <v>589</v>
      </c>
    </row>
    <row r="37" spans="1:9" ht="11.1" customHeight="1" x14ac:dyDescent="0.2">
      <c r="A37" s="260" t="s">
        <v>478</v>
      </c>
      <c r="B37" s="258" t="s">
        <v>71</v>
      </c>
      <c r="C37" s="258" t="s">
        <v>71</v>
      </c>
      <c r="D37" s="258">
        <v>2104</v>
      </c>
      <c r="E37" s="258">
        <v>280</v>
      </c>
      <c r="F37" s="259" t="s">
        <v>71</v>
      </c>
      <c r="G37" s="258" t="s">
        <v>71</v>
      </c>
      <c r="H37" s="258" t="s">
        <v>71</v>
      </c>
      <c r="I37" s="258">
        <f t="shared" si="0"/>
        <v>2384</v>
      </c>
    </row>
    <row r="38" spans="1:9" ht="10.5" customHeight="1" x14ac:dyDescent="0.2">
      <c r="A38" s="260" t="s">
        <v>477</v>
      </c>
      <c r="B38" s="258" t="s">
        <v>71</v>
      </c>
      <c r="C38" s="259" t="s">
        <v>71</v>
      </c>
      <c r="D38" s="258">
        <v>2130</v>
      </c>
      <c r="E38" s="258">
        <v>152</v>
      </c>
      <c r="F38" s="259" t="s">
        <v>71</v>
      </c>
      <c r="G38" s="259" t="s">
        <v>71</v>
      </c>
      <c r="H38" s="259" t="s">
        <v>71</v>
      </c>
      <c r="I38" s="258">
        <f t="shared" si="0"/>
        <v>2282</v>
      </c>
    </row>
  </sheetData>
  <mergeCells count="6">
    <mergeCell ref="I2:I3"/>
    <mergeCell ref="F3:H3"/>
    <mergeCell ref="A1:E1"/>
    <mergeCell ref="A2:A3"/>
    <mergeCell ref="B2:C2"/>
    <mergeCell ref="D2:E2"/>
  </mergeCells>
  <pageMargins left="0.75" right="0.75" top="1" bottom="1" header="0.5" footer="0.5"/>
  <headerFooter alignWithMargins="0"/>
  <legacyDrawing r:id="rId1"/>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7249B-B2FD-43CE-BC74-05197284F0DD}">
  <dimension ref="A1:F18"/>
  <sheetViews>
    <sheetView workbookViewId="0"/>
  </sheetViews>
  <sheetFormatPr defaultRowHeight="12.75" x14ac:dyDescent="0.2"/>
  <cols>
    <col min="1" max="1" width="9.5703125" style="249" customWidth="1"/>
    <col min="2" max="6" width="15.7109375" style="249" customWidth="1"/>
    <col min="7" max="16384" width="9.140625" style="249"/>
  </cols>
  <sheetData>
    <row r="1" spans="1:6" ht="15" customHeight="1" x14ac:dyDescent="0.2">
      <c r="A1" s="271" t="s">
        <v>513</v>
      </c>
      <c r="B1" s="271"/>
      <c r="C1" s="271"/>
      <c r="D1" s="271"/>
      <c r="E1" s="271"/>
      <c r="F1" s="271"/>
    </row>
    <row r="2" spans="1:6" ht="12.75" customHeight="1" x14ac:dyDescent="0.2">
      <c r="A2" s="348" t="s">
        <v>204</v>
      </c>
      <c r="B2" s="361" t="s">
        <v>512</v>
      </c>
      <c r="C2" s="348" t="s">
        <v>51</v>
      </c>
      <c r="D2" s="348"/>
      <c r="E2" s="348"/>
      <c r="F2" s="348"/>
    </row>
    <row r="3" spans="1:6" ht="12.75" customHeight="1" x14ac:dyDescent="0.2">
      <c r="A3" s="348"/>
      <c r="B3" s="361"/>
      <c r="C3" s="248" t="s">
        <v>511</v>
      </c>
      <c r="D3" s="248" t="s">
        <v>510</v>
      </c>
      <c r="E3" s="248" t="s">
        <v>509</v>
      </c>
      <c r="F3" s="248" t="s">
        <v>508</v>
      </c>
    </row>
    <row r="4" spans="1:6" ht="11.1" customHeight="1" x14ac:dyDescent="0.2">
      <c r="A4" s="269">
        <v>1995</v>
      </c>
      <c r="B4" s="268">
        <v>294874</v>
      </c>
      <c r="C4" s="268">
        <v>112104</v>
      </c>
      <c r="D4" s="268">
        <v>3843</v>
      </c>
      <c r="E4" s="268">
        <v>68118</v>
      </c>
      <c r="F4" s="268">
        <v>27598</v>
      </c>
    </row>
    <row r="5" spans="1:6" ht="11.1" customHeight="1" x14ac:dyDescent="0.2">
      <c r="A5" s="269">
        <v>1996</v>
      </c>
      <c r="B5" s="268">
        <v>318976</v>
      </c>
      <c r="C5" s="268">
        <v>115339</v>
      </c>
      <c r="D5" s="268">
        <v>3796</v>
      </c>
      <c r="E5" s="268">
        <v>75504</v>
      </c>
      <c r="F5" s="268">
        <v>28947</v>
      </c>
    </row>
    <row r="6" spans="1:6" ht="11.1" customHeight="1" x14ac:dyDescent="0.2">
      <c r="A6" s="269">
        <v>1997</v>
      </c>
      <c r="B6" s="268">
        <v>299049</v>
      </c>
      <c r="C6" s="268">
        <v>112344</v>
      </c>
      <c r="D6" s="268">
        <v>3853</v>
      </c>
      <c r="E6" s="268">
        <v>69443</v>
      </c>
      <c r="F6" s="268">
        <v>28619</v>
      </c>
    </row>
    <row r="7" spans="1:6" ht="11.1" customHeight="1" x14ac:dyDescent="0.2">
      <c r="A7" s="269">
        <v>1998</v>
      </c>
      <c r="B7" s="268">
        <v>307565</v>
      </c>
      <c r="C7" s="268">
        <v>122233</v>
      </c>
      <c r="D7" s="268">
        <v>4160</v>
      </c>
      <c r="E7" s="268">
        <v>64457</v>
      </c>
      <c r="F7" s="268">
        <v>26286</v>
      </c>
    </row>
    <row r="8" spans="1:6" ht="11.1" customHeight="1" x14ac:dyDescent="0.2">
      <c r="A8" s="269">
        <v>1999</v>
      </c>
      <c r="B8" s="268">
        <v>347807</v>
      </c>
      <c r="C8" s="268">
        <v>145200</v>
      </c>
      <c r="D8" s="268">
        <v>4719</v>
      </c>
      <c r="E8" s="268">
        <v>70388</v>
      </c>
      <c r="F8" s="268">
        <v>25889</v>
      </c>
    </row>
    <row r="9" spans="1:6" ht="11.1" customHeight="1" x14ac:dyDescent="0.2">
      <c r="A9" s="269">
        <v>2000</v>
      </c>
      <c r="B9" s="268">
        <v>330512</v>
      </c>
      <c r="C9" s="268">
        <v>133856</v>
      </c>
      <c r="D9" s="268">
        <v>4787</v>
      </c>
      <c r="E9" s="268">
        <v>74783</v>
      </c>
      <c r="F9" s="268">
        <v>30797</v>
      </c>
    </row>
    <row r="10" spans="1:6" ht="11.1" customHeight="1" x14ac:dyDescent="0.2">
      <c r="A10" s="269">
        <v>2001</v>
      </c>
      <c r="B10" s="268">
        <v>407104</v>
      </c>
      <c r="C10" s="268">
        <v>133803</v>
      </c>
      <c r="D10" s="268">
        <v>4074</v>
      </c>
      <c r="E10" s="268">
        <v>76430</v>
      </c>
      <c r="F10" s="268">
        <v>28621</v>
      </c>
    </row>
    <row r="11" spans="1:6" ht="11.1" customHeight="1" x14ac:dyDescent="0.2">
      <c r="A11" s="269">
        <v>2002</v>
      </c>
      <c r="B11" s="268">
        <v>336292</v>
      </c>
      <c r="C11" s="268">
        <v>129936</v>
      </c>
      <c r="D11" s="268">
        <v>3425</v>
      </c>
      <c r="E11" s="268">
        <v>77562</v>
      </c>
      <c r="F11" s="268">
        <v>28254</v>
      </c>
    </row>
    <row r="12" spans="1:6" ht="11.1" customHeight="1" x14ac:dyDescent="0.2">
      <c r="A12" s="269">
        <v>2003</v>
      </c>
      <c r="B12" s="268">
        <v>339885</v>
      </c>
      <c r="C12" s="268">
        <v>129562</v>
      </c>
      <c r="D12" s="268">
        <v>3232</v>
      </c>
      <c r="E12" s="268">
        <v>75216</v>
      </c>
      <c r="F12" s="268">
        <v>32509</v>
      </c>
    </row>
    <row r="13" spans="1:6" ht="11.1" customHeight="1" x14ac:dyDescent="0.2">
      <c r="A13" s="269">
        <v>2004</v>
      </c>
      <c r="B13" s="268">
        <v>320842</v>
      </c>
      <c r="C13" s="268">
        <v>125454</v>
      </c>
      <c r="D13" s="268">
        <v>2807</v>
      </c>
      <c r="E13" s="268">
        <v>71540</v>
      </c>
      <c r="F13" s="268">
        <v>29039</v>
      </c>
    </row>
    <row r="14" spans="1:6" ht="11.1" customHeight="1" x14ac:dyDescent="0.2">
      <c r="A14" s="269">
        <v>2005</v>
      </c>
      <c r="B14" s="268">
        <v>323852</v>
      </c>
      <c r="C14" s="268">
        <v>127709</v>
      </c>
      <c r="D14" s="268">
        <v>2714</v>
      </c>
      <c r="E14" s="268">
        <v>68619</v>
      </c>
      <c r="F14" s="268">
        <v>28646</v>
      </c>
    </row>
    <row r="15" spans="1:6" ht="11.1" customHeight="1" x14ac:dyDescent="0.2">
      <c r="A15" s="269">
        <v>2006</v>
      </c>
      <c r="B15" s="268">
        <v>303334</v>
      </c>
      <c r="C15" s="268">
        <v>120238</v>
      </c>
      <c r="D15" s="268">
        <v>2469</v>
      </c>
      <c r="E15" s="268">
        <v>60766</v>
      </c>
      <c r="F15" s="268">
        <v>27002</v>
      </c>
    </row>
    <row r="16" spans="1:6" ht="11.1" customHeight="1" x14ac:dyDescent="0.2">
      <c r="A16" s="269">
        <v>2007</v>
      </c>
      <c r="B16" s="268">
        <v>272153</v>
      </c>
      <c r="C16" s="270">
        <v>113577</v>
      </c>
      <c r="D16" s="270">
        <v>2278</v>
      </c>
      <c r="E16" s="270">
        <v>51861</v>
      </c>
      <c r="F16" s="268">
        <v>20607</v>
      </c>
    </row>
    <row r="17" spans="1:6" ht="11.1" customHeight="1" x14ac:dyDescent="0.2">
      <c r="A17" s="269">
        <v>2008</v>
      </c>
      <c r="B17" s="268">
        <v>281469</v>
      </c>
      <c r="C17" s="268">
        <v>104692</v>
      </c>
      <c r="D17" s="268">
        <v>7543</v>
      </c>
      <c r="E17" s="268">
        <v>47451</v>
      </c>
      <c r="F17" s="268">
        <v>19803</v>
      </c>
    </row>
    <row r="18" spans="1:6" ht="11.1" customHeight="1" x14ac:dyDescent="0.2">
      <c r="A18" s="269">
        <v>2009</v>
      </c>
      <c r="B18" s="268">
        <v>286904</v>
      </c>
      <c r="C18" s="268">
        <v>88680</v>
      </c>
      <c r="D18" s="268">
        <v>20247</v>
      </c>
      <c r="E18" s="268">
        <v>51620</v>
      </c>
      <c r="F18" s="267">
        <v>23321</v>
      </c>
    </row>
  </sheetData>
  <mergeCells count="3">
    <mergeCell ref="A2:A3"/>
    <mergeCell ref="B2:B3"/>
    <mergeCell ref="C2:F2"/>
  </mergeCells>
  <pageMargins left="0.75" right="0.75" top="1" bottom="1" header="0.5" footer="0.5"/>
  <pageSetup paperSize="9" orientation="portrait" r:id="rId1"/>
  <headerFooter alignWithMargins="0"/>
  <legacy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50562-5CDE-4416-97F1-12E13658CF86}">
  <dimension ref="A1:E38"/>
  <sheetViews>
    <sheetView workbookViewId="0"/>
  </sheetViews>
  <sheetFormatPr defaultRowHeight="11.25" x14ac:dyDescent="0.2"/>
  <cols>
    <col min="1" max="1" width="29.42578125" style="171" customWidth="1"/>
    <col min="2" max="5" width="15" style="171" customWidth="1"/>
    <col min="6" max="16384" width="9.140625" style="171"/>
  </cols>
  <sheetData>
    <row r="1" spans="1:5" s="281" customFormat="1" ht="15" customHeight="1" x14ac:dyDescent="0.25">
      <c r="A1" s="283" t="s">
        <v>544</v>
      </c>
      <c r="B1" s="282"/>
      <c r="C1" s="282"/>
      <c r="D1" s="282"/>
      <c r="E1" s="282"/>
    </row>
    <row r="2" spans="1:5" s="180" customFormat="1" ht="12" customHeight="1" x14ac:dyDescent="0.2">
      <c r="A2" s="361" t="s">
        <v>13</v>
      </c>
      <c r="B2" s="348" t="s">
        <v>391</v>
      </c>
      <c r="C2" s="348"/>
      <c r="D2" s="367" t="s">
        <v>390</v>
      </c>
      <c r="E2" s="368"/>
    </row>
    <row r="3" spans="1:5" s="180" customFormat="1" ht="12" customHeight="1" x14ac:dyDescent="0.25">
      <c r="A3" s="361"/>
      <c r="B3" s="191" t="s">
        <v>206</v>
      </c>
      <c r="C3" s="191" t="s">
        <v>389</v>
      </c>
      <c r="D3" s="191" t="s">
        <v>206</v>
      </c>
      <c r="E3" s="191" t="s">
        <v>389</v>
      </c>
    </row>
    <row r="4" spans="1:5" ht="11.1" customHeight="1" x14ac:dyDescent="0.2">
      <c r="A4" s="327" t="s">
        <v>543</v>
      </c>
      <c r="B4" s="327"/>
      <c r="C4" s="327"/>
      <c r="D4" s="327"/>
      <c r="E4" s="327"/>
    </row>
    <row r="5" spans="1:5" s="178" customFormat="1" ht="11.1" customHeight="1" x14ac:dyDescent="0.2">
      <c r="A5" s="210" t="s">
        <v>542</v>
      </c>
      <c r="B5" s="179">
        <v>9347</v>
      </c>
      <c r="C5" s="179">
        <v>2036</v>
      </c>
      <c r="D5" s="188">
        <f t="shared" ref="D5:D12" si="0">B5/$B$38*100</f>
        <v>52.323107926556197</v>
      </c>
      <c r="E5" s="188">
        <f t="shared" ref="E5:E12" si="1">C5/$C$38*100</f>
        <v>60.559190957763235</v>
      </c>
    </row>
    <row r="6" spans="1:5" ht="11.1" customHeight="1" x14ac:dyDescent="0.2">
      <c r="A6" s="199" t="s">
        <v>541</v>
      </c>
      <c r="B6" s="179">
        <v>301</v>
      </c>
      <c r="C6" s="173">
        <v>57</v>
      </c>
      <c r="D6" s="188">
        <f t="shared" si="0"/>
        <v>1.6849529780564265</v>
      </c>
      <c r="E6" s="188">
        <f t="shared" si="1"/>
        <v>1.6954193932183226</v>
      </c>
    </row>
    <row r="7" spans="1:5" ht="11.1" customHeight="1" x14ac:dyDescent="0.2">
      <c r="A7" s="199" t="s">
        <v>540</v>
      </c>
      <c r="B7" s="179">
        <v>2372</v>
      </c>
      <c r="C7" s="173">
        <v>186</v>
      </c>
      <c r="D7" s="188">
        <f t="shared" si="0"/>
        <v>13.278101209135693</v>
      </c>
      <c r="E7" s="188">
        <f t="shared" si="1"/>
        <v>5.5324211778703152</v>
      </c>
    </row>
    <row r="8" spans="1:5" ht="21.95" customHeight="1" x14ac:dyDescent="0.2">
      <c r="A8" s="274" t="s">
        <v>539</v>
      </c>
      <c r="B8" s="179">
        <v>2347</v>
      </c>
      <c r="C8" s="179">
        <v>119</v>
      </c>
      <c r="D8" s="188">
        <f t="shared" si="0"/>
        <v>13.138154948499775</v>
      </c>
      <c r="E8" s="188">
        <f t="shared" si="1"/>
        <v>3.5395597858417607</v>
      </c>
    </row>
    <row r="9" spans="1:5" ht="11.1" customHeight="1" x14ac:dyDescent="0.2">
      <c r="A9" s="199" t="s">
        <v>538</v>
      </c>
      <c r="B9" s="179">
        <v>124</v>
      </c>
      <c r="C9" s="173"/>
      <c r="D9" s="188">
        <f t="shared" si="0"/>
        <v>0.6941334527541424</v>
      </c>
      <c r="E9" s="188">
        <f t="shared" si="1"/>
        <v>0</v>
      </c>
    </row>
    <row r="10" spans="1:5" ht="11.1" customHeight="1" x14ac:dyDescent="0.2">
      <c r="A10" s="199" t="s">
        <v>537</v>
      </c>
      <c r="B10" s="179">
        <v>2804</v>
      </c>
      <c r="C10" s="173">
        <v>863</v>
      </c>
      <c r="D10" s="188">
        <f t="shared" si="0"/>
        <v>15.696372592924318</v>
      </c>
      <c r="E10" s="188">
        <f t="shared" si="1"/>
        <v>25.669244497323024</v>
      </c>
    </row>
    <row r="11" spans="1:5" ht="11.1" customHeight="1" x14ac:dyDescent="0.2">
      <c r="A11" s="199" t="s">
        <v>536</v>
      </c>
      <c r="B11" s="179">
        <f>B12-B5-B6-B7-B8-B9-B10</f>
        <v>569</v>
      </c>
      <c r="C11" s="174">
        <v>101</v>
      </c>
      <c r="D11" s="188">
        <f t="shared" si="0"/>
        <v>3.1851768920734438</v>
      </c>
      <c r="E11" s="188">
        <f t="shared" si="1"/>
        <v>3.0041641879833434</v>
      </c>
    </row>
    <row r="12" spans="1:5" s="178" customFormat="1" ht="11.1" customHeight="1" x14ac:dyDescent="0.2">
      <c r="A12" s="205" t="s">
        <v>6</v>
      </c>
      <c r="B12" s="273">
        <v>17864</v>
      </c>
      <c r="C12" s="273">
        <v>3362</v>
      </c>
      <c r="D12" s="272">
        <f t="shared" si="0"/>
        <v>100</v>
      </c>
      <c r="E12" s="272">
        <f t="shared" si="1"/>
        <v>100</v>
      </c>
    </row>
    <row r="13" spans="1:5" ht="15" customHeight="1" x14ac:dyDescent="0.2">
      <c r="A13" s="326" t="s">
        <v>535</v>
      </c>
      <c r="B13" s="326"/>
      <c r="C13" s="326"/>
      <c r="D13" s="326"/>
      <c r="E13" s="326"/>
    </row>
    <row r="14" spans="1:5" ht="11.1" customHeight="1" x14ac:dyDescent="0.2">
      <c r="A14" s="274" t="s">
        <v>534</v>
      </c>
      <c r="B14" s="179">
        <v>4901</v>
      </c>
      <c r="C14" s="179">
        <v>435</v>
      </c>
      <c r="D14" s="188">
        <f t="shared" ref="D14:D20" si="2">B14/$B$38*100</f>
        <v>27.435064935064936</v>
      </c>
      <c r="E14" s="188">
        <f t="shared" ref="E14:E20" si="3">C14/$C$38*100</f>
        <v>12.93872694824509</v>
      </c>
    </row>
    <row r="15" spans="1:5" ht="11.1" customHeight="1" x14ac:dyDescent="0.2">
      <c r="A15" s="199" t="s">
        <v>5</v>
      </c>
      <c r="B15" s="174"/>
      <c r="C15" s="174"/>
      <c r="D15" s="188">
        <f t="shared" si="2"/>
        <v>0</v>
      </c>
      <c r="E15" s="188">
        <f t="shared" si="3"/>
        <v>0</v>
      </c>
    </row>
    <row r="16" spans="1:5" ht="11.1" customHeight="1" x14ac:dyDescent="0.2">
      <c r="A16" s="280" t="s">
        <v>533</v>
      </c>
      <c r="B16" s="173">
        <v>3837</v>
      </c>
      <c r="C16" s="173">
        <v>306</v>
      </c>
      <c r="D16" s="188">
        <f t="shared" si="2"/>
        <v>21.478952082400358</v>
      </c>
      <c r="E16" s="188">
        <f t="shared" si="3"/>
        <v>9.1017251635931</v>
      </c>
    </row>
    <row r="17" spans="1:5" ht="11.1" customHeight="1" x14ac:dyDescent="0.2">
      <c r="A17" s="280" t="s">
        <v>532</v>
      </c>
      <c r="B17" s="173">
        <v>218</v>
      </c>
      <c r="C17" s="174">
        <v>29</v>
      </c>
      <c r="D17" s="188">
        <f t="shared" si="2"/>
        <v>1.220331392745186</v>
      </c>
      <c r="E17" s="188">
        <f t="shared" si="3"/>
        <v>0.86258179654967282</v>
      </c>
    </row>
    <row r="18" spans="1:5" ht="11.1" customHeight="1" x14ac:dyDescent="0.2">
      <c r="A18" s="280" t="s">
        <v>531</v>
      </c>
      <c r="B18" s="174">
        <v>424</v>
      </c>
      <c r="C18" s="174">
        <v>35</v>
      </c>
      <c r="D18" s="188">
        <f t="shared" si="2"/>
        <v>2.373488580385132</v>
      </c>
      <c r="E18" s="188">
        <f t="shared" si="3"/>
        <v>1.0410469958358122</v>
      </c>
    </row>
    <row r="19" spans="1:5" ht="11.1" customHeight="1" x14ac:dyDescent="0.2">
      <c r="A19" s="279" t="s">
        <v>530</v>
      </c>
      <c r="B19" s="179">
        <v>816</v>
      </c>
      <c r="C19" s="179">
        <v>75</v>
      </c>
      <c r="D19" s="188">
        <f t="shared" si="2"/>
        <v>4.5678459471562922</v>
      </c>
      <c r="E19" s="188">
        <f t="shared" si="3"/>
        <v>2.2308149910767403</v>
      </c>
    </row>
    <row r="20" spans="1:5" ht="11.1" customHeight="1" x14ac:dyDescent="0.2">
      <c r="A20" s="199" t="s">
        <v>529</v>
      </c>
      <c r="B20" s="173">
        <v>4323</v>
      </c>
      <c r="C20" s="173">
        <v>1051</v>
      </c>
      <c r="D20" s="188">
        <f t="shared" si="2"/>
        <v>24.199507389162562</v>
      </c>
      <c r="E20" s="188">
        <f t="shared" si="3"/>
        <v>31.261154074955382</v>
      </c>
    </row>
    <row r="21" spans="1:5" ht="11.1" customHeight="1" x14ac:dyDescent="0.2">
      <c r="A21" s="199" t="s">
        <v>5</v>
      </c>
      <c r="B21" s="173"/>
      <c r="C21" s="173"/>
      <c r="D21" s="188"/>
      <c r="E21" s="188"/>
    </row>
    <row r="22" spans="1:5" ht="11.1" customHeight="1" x14ac:dyDescent="0.2">
      <c r="A22" s="278" t="s">
        <v>528</v>
      </c>
      <c r="B22" s="173">
        <v>2683</v>
      </c>
      <c r="C22" s="173">
        <v>563</v>
      </c>
      <c r="D22" s="188">
        <f>B22/$B$38*100</f>
        <v>15.019032691446485</v>
      </c>
      <c r="E22" s="188">
        <f>C22/$C$38*100</f>
        <v>16.745984533016063</v>
      </c>
    </row>
    <row r="23" spans="1:5" ht="11.1" customHeight="1" x14ac:dyDescent="0.2">
      <c r="A23" s="278" t="s">
        <v>527</v>
      </c>
      <c r="B23" s="173">
        <v>662</v>
      </c>
      <c r="C23" s="173">
        <v>209</v>
      </c>
      <c r="D23" s="188">
        <f>B23/$B$38*100</f>
        <v>3.7057769816390507</v>
      </c>
      <c r="E23" s="188">
        <f>C23/$C$38*100</f>
        <v>6.2165377751338493</v>
      </c>
    </row>
    <row r="24" spans="1:5" ht="11.1" customHeight="1" x14ac:dyDescent="0.2">
      <c r="A24" s="277" t="s">
        <v>526</v>
      </c>
      <c r="B24" s="173">
        <v>3722</v>
      </c>
      <c r="C24" s="173">
        <v>836</v>
      </c>
      <c r="D24" s="188">
        <f>B24/$B$38*100</f>
        <v>20.835199283475145</v>
      </c>
      <c r="E24" s="188">
        <f>C24/$C$38*100</f>
        <v>24.866151100535397</v>
      </c>
    </row>
    <row r="25" spans="1:5" ht="11.1" customHeight="1" x14ac:dyDescent="0.2">
      <c r="A25" s="199" t="s">
        <v>5</v>
      </c>
      <c r="B25" s="173"/>
      <c r="C25" s="173"/>
      <c r="D25" s="188"/>
      <c r="E25" s="188"/>
    </row>
    <row r="26" spans="1:5" ht="11.1" customHeight="1" x14ac:dyDescent="0.2">
      <c r="A26" s="275" t="s">
        <v>525</v>
      </c>
      <c r="B26" s="174">
        <v>1049</v>
      </c>
      <c r="C26" s="173">
        <f>194+42</f>
        <v>236</v>
      </c>
      <c r="D26" s="188">
        <f t="shared" ref="D26:D38" si="4">B26/$B$38*100</f>
        <v>5.8721450962830275</v>
      </c>
      <c r="E26" s="188">
        <f t="shared" ref="E26:E38" si="5">C26/$C$38*100</f>
        <v>7.0196311719214757</v>
      </c>
    </row>
    <row r="27" spans="1:5" ht="11.1" customHeight="1" x14ac:dyDescent="0.2">
      <c r="A27" s="276" t="s">
        <v>524</v>
      </c>
      <c r="B27" s="173">
        <v>381</v>
      </c>
      <c r="C27" s="173">
        <v>9</v>
      </c>
      <c r="D27" s="188">
        <f t="shared" si="4"/>
        <v>2.1327810120913568</v>
      </c>
      <c r="E27" s="188">
        <f t="shared" si="5"/>
        <v>0.26769779892920881</v>
      </c>
    </row>
    <row r="28" spans="1:5" ht="11.1" customHeight="1" x14ac:dyDescent="0.2">
      <c r="A28" s="275" t="s">
        <v>523</v>
      </c>
      <c r="B28" s="173">
        <v>1123</v>
      </c>
      <c r="C28" s="173">
        <v>238</v>
      </c>
      <c r="D28" s="188">
        <f t="shared" si="4"/>
        <v>6.2863860277653378</v>
      </c>
      <c r="E28" s="188">
        <f t="shared" si="5"/>
        <v>7.0791195716835214</v>
      </c>
    </row>
    <row r="29" spans="1:5" ht="11.1" customHeight="1" x14ac:dyDescent="0.2">
      <c r="A29" s="274" t="s">
        <v>522</v>
      </c>
      <c r="B29" s="173">
        <v>334</v>
      </c>
      <c r="C29" s="173">
        <v>154</v>
      </c>
      <c r="D29" s="188">
        <f t="shared" si="4"/>
        <v>1.8696820420958351</v>
      </c>
      <c r="E29" s="188">
        <f t="shared" si="5"/>
        <v>4.5806067816775728</v>
      </c>
    </row>
    <row r="30" spans="1:5" ht="11.1" customHeight="1" x14ac:dyDescent="0.2">
      <c r="A30" s="199" t="s">
        <v>521</v>
      </c>
      <c r="B30" s="173">
        <v>24</v>
      </c>
      <c r="C30" s="173">
        <v>1</v>
      </c>
      <c r="D30" s="188">
        <f t="shared" si="4"/>
        <v>0.13434841021047916</v>
      </c>
      <c r="E30" s="188">
        <f t="shared" si="5"/>
        <v>2.9744199881023201E-2</v>
      </c>
    </row>
    <row r="31" spans="1:5" ht="11.1" customHeight="1" x14ac:dyDescent="0.2">
      <c r="A31" s="199" t="s">
        <v>520</v>
      </c>
      <c r="B31" s="173">
        <v>2391</v>
      </c>
      <c r="C31" s="173">
        <v>348</v>
      </c>
      <c r="D31" s="188">
        <f t="shared" si="4"/>
        <v>13.384460367218987</v>
      </c>
      <c r="E31" s="188">
        <f t="shared" si="5"/>
        <v>10.350981558596075</v>
      </c>
    </row>
    <row r="32" spans="1:5" ht="11.1" customHeight="1" x14ac:dyDescent="0.2">
      <c r="A32" s="199" t="s">
        <v>519</v>
      </c>
      <c r="B32" s="173">
        <v>16511</v>
      </c>
      <c r="C32" s="173">
        <v>2900</v>
      </c>
      <c r="D32" s="188">
        <f t="shared" si="4"/>
        <v>92.426108374384242</v>
      </c>
      <c r="E32" s="188">
        <f t="shared" si="5"/>
        <v>86.258179654967279</v>
      </c>
    </row>
    <row r="33" spans="1:5" ht="11.1" customHeight="1" x14ac:dyDescent="0.2">
      <c r="A33" s="199" t="s">
        <v>518</v>
      </c>
      <c r="B33" s="173">
        <v>60</v>
      </c>
      <c r="C33" s="174">
        <v>5</v>
      </c>
      <c r="D33" s="188">
        <f t="shared" si="4"/>
        <v>0.33587102552619796</v>
      </c>
      <c r="E33" s="188">
        <f t="shared" si="5"/>
        <v>0.14872099940511599</v>
      </c>
    </row>
    <row r="34" spans="1:5" ht="11.1" customHeight="1" x14ac:dyDescent="0.2">
      <c r="A34" s="199" t="s">
        <v>517</v>
      </c>
      <c r="B34" s="173">
        <v>22</v>
      </c>
      <c r="C34" s="174">
        <v>2</v>
      </c>
      <c r="D34" s="188">
        <f t="shared" si="4"/>
        <v>0.12315270935960591</v>
      </c>
      <c r="E34" s="188">
        <f t="shared" si="5"/>
        <v>5.9488399762046403E-2</v>
      </c>
    </row>
    <row r="35" spans="1:5" ht="11.1" customHeight="1" x14ac:dyDescent="0.2">
      <c r="A35" s="199" t="s">
        <v>516</v>
      </c>
      <c r="B35" s="173">
        <v>1104</v>
      </c>
      <c r="C35" s="173">
        <v>445</v>
      </c>
      <c r="D35" s="188">
        <f t="shared" si="4"/>
        <v>6.1800268696820417</v>
      </c>
      <c r="E35" s="188">
        <f t="shared" si="5"/>
        <v>13.236168947055324</v>
      </c>
    </row>
    <row r="36" spans="1:5" ht="11.1" customHeight="1" x14ac:dyDescent="0.2">
      <c r="A36" s="199" t="s">
        <v>515</v>
      </c>
      <c r="B36" s="173">
        <v>27</v>
      </c>
      <c r="C36" s="173">
        <v>9</v>
      </c>
      <c r="D36" s="188">
        <f t="shared" si="4"/>
        <v>0.15114196148678907</v>
      </c>
      <c r="E36" s="188">
        <f t="shared" si="5"/>
        <v>0.26769779892920881</v>
      </c>
    </row>
    <row r="37" spans="1:5" ht="11.1" customHeight="1" x14ac:dyDescent="0.2">
      <c r="A37" s="199" t="s">
        <v>514</v>
      </c>
      <c r="B37" s="173">
        <v>140</v>
      </c>
      <c r="C37" s="173">
        <v>1</v>
      </c>
      <c r="D37" s="188">
        <f t="shared" si="4"/>
        <v>0.7836990595611284</v>
      </c>
      <c r="E37" s="188">
        <f t="shared" si="5"/>
        <v>2.9744199881023201E-2</v>
      </c>
    </row>
    <row r="38" spans="1:5" s="178" customFormat="1" ht="12" customHeight="1" x14ac:dyDescent="0.2">
      <c r="A38" s="205" t="s">
        <v>6</v>
      </c>
      <c r="B38" s="273">
        <v>17864</v>
      </c>
      <c r="C38" s="273">
        <v>3362</v>
      </c>
      <c r="D38" s="272">
        <f t="shared" si="4"/>
        <v>100</v>
      </c>
      <c r="E38" s="272">
        <f t="shared" si="5"/>
        <v>100</v>
      </c>
    </row>
  </sheetData>
  <mergeCells count="5">
    <mergeCell ref="A4:E4"/>
    <mergeCell ref="A13:E13"/>
    <mergeCell ref="A2:A3"/>
    <mergeCell ref="B2:C2"/>
    <mergeCell ref="D2:E2"/>
  </mergeCells>
  <pageMargins left="0.75" right="0.75" top="1" bottom="1" header="0.5" footer="0.5"/>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D9C42-C3C4-4207-8702-E090FD103FA0}">
  <dimension ref="A1:E19"/>
  <sheetViews>
    <sheetView workbookViewId="0"/>
  </sheetViews>
  <sheetFormatPr defaultRowHeight="11.25" x14ac:dyDescent="0.2"/>
  <cols>
    <col min="1" max="1" width="15.5703125" style="171" customWidth="1"/>
    <col min="2" max="5" width="15.85546875" style="171" customWidth="1"/>
    <col min="6" max="16384" width="9.140625" style="171"/>
  </cols>
  <sheetData>
    <row r="1" spans="1:5" s="281" customFormat="1" ht="15" customHeight="1" x14ac:dyDescent="0.2">
      <c r="A1" s="287" t="s">
        <v>561</v>
      </c>
      <c r="B1" s="287"/>
      <c r="C1" s="287"/>
      <c r="D1" s="287"/>
      <c r="E1" s="287"/>
    </row>
    <row r="2" spans="1:5" s="180" customFormat="1" ht="16.5" customHeight="1" x14ac:dyDescent="0.25">
      <c r="A2" s="361" t="s">
        <v>560</v>
      </c>
      <c r="B2" s="361" t="s">
        <v>559</v>
      </c>
      <c r="C2" s="348"/>
      <c r="D2" s="361" t="s">
        <v>390</v>
      </c>
      <c r="E2" s="348"/>
    </row>
    <row r="3" spans="1:5" s="180" customFormat="1" ht="14.25" customHeight="1" x14ac:dyDescent="0.25">
      <c r="A3" s="361"/>
      <c r="B3" s="191" t="s">
        <v>206</v>
      </c>
      <c r="C3" s="191" t="s">
        <v>389</v>
      </c>
      <c r="D3" s="191" t="s">
        <v>206</v>
      </c>
      <c r="E3" s="191" t="s">
        <v>389</v>
      </c>
    </row>
    <row r="4" spans="1:5" ht="11.1" customHeight="1" x14ac:dyDescent="0.2">
      <c r="A4" s="286" t="s">
        <v>558</v>
      </c>
      <c r="B4" s="179">
        <v>2558</v>
      </c>
      <c r="C4" s="179">
        <v>522</v>
      </c>
      <c r="D4" s="186">
        <f t="shared" ref="D4:D11" si="0">B4/$B$11*100</f>
        <v>14.319301388266906</v>
      </c>
      <c r="E4" s="186">
        <f t="shared" ref="E4:E11" si="1">C4/$C$11*100</f>
        <v>15.526472337894109</v>
      </c>
    </row>
    <row r="5" spans="1:5" ht="11.1" customHeight="1" x14ac:dyDescent="0.2">
      <c r="A5" s="199" t="s">
        <v>557</v>
      </c>
      <c r="B5" s="173">
        <v>2497</v>
      </c>
      <c r="C5" s="179">
        <v>539</v>
      </c>
      <c r="D5" s="186">
        <f t="shared" si="0"/>
        <v>13.977832512315272</v>
      </c>
      <c r="E5" s="186">
        <f t="shared" si="1"/>
        <v>16.032123735871508</v>
      </c>
    </row>
    <row r="6" spans="1:5" ht="11.1" customHeight="1" x14ac:dyDescent="0.2">
      <c r="A6" s="199" t="s">
        <v>556</v>
      </c>
      <c r="B6" s="173">
        <v>2533</v>
      </c>
      <c r="C6" s="179">
        <v>538</v>
      </c>
      <c r="D6" s="186">
        <f t="shared" si="0"/>
        <v>14.179355127630991</v>
      </c>
      <c r="E6" s="186">
        <f t="shared" si="1"/>
        <v>16.002379535990482</v>
      </c>
    </row>
    <row r="7" spans="1:5" ht="11.1" customHeight="1" x14ac:dyDescent="0.2">
      <c r="A7" s="199" t="s">
        <v>555</v>
      </c>
      <c r="B7" s="173">
        <v>2604</v>
      </c>
      <c r="C7" s="179">
        <v>521</v>
      </c>
      <c r="D7" s="186">
        <f t="shared" si="0"/>
        <v>14.576802507836991</v>
      </c>
      <c r="E7" s="186">
        <f t="shared" si="1"/>
        <v>15.496728138013088</v>
      </c>
    </row>
    <row r="8" spans="1:5" ht="11.1" customHeight="1" x14ac:dyDescent="0.2">
      <c r="A8" s="199" t="s">
        <v>554</v>
      </c>
      <c r="B8" s="173">
        <v>2955</v>
      </c>
      <c r="C8" s="179">
        <v>557</v>
      </c>
      <c r="D8" s="186">
        <f t="shared" si="0"/>
        <v>16.54164800716525</v>
      </c>
      <c r="E8" s="186">
        <f t="shared" si="1"/>
        <v>16.567519333729923</v>
      </c>
    </row>
    <row r="9" spans="1:5" ht="11.1" customHeight="1" x14ac:dyDescent="0.2">
      <c r="A9" s="199" t="s">
        <v>553</v>
      </c>
      <c r="B9" s="173">
        <v>2678</v>
      </c>
      <c r="C9" s="179">
        <v>373</v>
      </c>
      <c r="D9" s="186">
        <f t="shared" si="0"/>
        <v>14.991043439319302</v>
      </c>
      <c r="E9" s="186">
        <f t="shared" si="1"/>
        <v>11.094586555621653</v>
      </c>
    </row>
    <row r="10" spans="1:5" ht="11.1" customHeight="1" x14ac:dyDescent="0.2">
      <c r="A10" s="199" t="s">
        <v>552</v>
      </c>
      <c r="B10" s="173">
        <v>2039</v>
      </c>
      <c r="C10" s="179">
        <v>312</v>
      </c>
      <c r="D10" s="186">
        <f t="shared" si="0"/>
        <v>11.414017017465293</v>
      </c>
      <c r="E10" s="186">
        <f t="shared" si="1"/>
        <v>9.2801903628792388</v>
      </c>
    </row>
    <row r="11" spans="1:5" ht="11.1" customHeight="1" x14ac:dyDescent="0.2">
      <c r="A11" s="205" t="s">
        <v>6</v>
      </c>
      <c r="B11" s="273">
        <v>17864</v>
      </c>
      <c r="C11" s="273">
        <v>3362</v>
      </c>
      <c r="D11" s="285">
        <f t="shared" si="0"/>
        <v>100</v>
      </c>
      <c r="E11" s="285">
        <f t="shared" si="1"/>
        <v>100</v>
      </c>
    </row>
    <row r="12" spans="1:5" s="178" customFormat="1" ht="11.1" customHeight="1" x14ac:dyDescent="0.2">
      <c r="A12" s="210" t="s">
        <v>5</v>
      </c>
      <c r="B12" s="179"/>
      <c r="C12" s="179"/>
      <c r="D12" s="188"/>
      <c r="E12" s="188"/>
    </row>
    <row r="13" spans="1:5" ht="11.1" customHeight="1" x14ac:dyDescent="0.2">
      <c r="A13" s="284" t="s">
        <v>551</v>
      </c>
      <c r="B13" s="173">
        <v>732</v>
      </c>
      <c r="C13" s="173">
        <v>110</v>
      </c>
      <c r="D13" s="186">
        <f t="shared" ref="D13:D19" si="2">B13/$B$11*100</f>
        <v>4.0976265114196151</v>
      </c>
      <c r="E13" s="186">
        <f t="shared" ref="E13:E19" si="3">C13/$C$11*100</f>
        <v>3.271861986912552</v>
      </c>
    </row>
    <row r="14" spans="1:5" ht="11.1" customHeight="1" x14ac:dyDescent="0.2">
      <c r="A14" s="284" t="s">
        <v>550</v>
      </c>
      <c r="B14" s="173">
        <v>1237</v>
      </c>
      <c r="C14" s="173">
        <v>174</v>
      </c>
      <c r="D14" s="186">
        <f t="shared" si="2"/>
        <v>6.9245409762651144</v>
      </c>
      <c r="E14" s="186">
        <f t="shared" si="3"/>
        <v>5.1754907792980376</v>
      </c>
    </row>
    <row r="15" spans="1:5" ht="11.1" customHeight="1" x14ac:dyDescent="0.2">
      <c r="A15" s="284" t="s">
        <v>549</v>
      </c>
      <c r="B15" s="173">
        <v>3840</v>
      </c>
      <c r="C15" s="173">
        <v>771</v>
      </c>
      <c r="D15" s="186">
        <f t="shared" si="2"/>
        <v>21.49574563367667</v>
      </c>
      <c r="E15" s="186">
        <f t="shared" si="3"/>
        <v>22.932778108268888</v>
      </c>
    </row>
    <row r="16" spans="1:5" ht="11.1" customHeight="1" x14ac:dyDescent="0.2">
      <c r="A16" s="284" t="s">
        <v>548</v>
      </c>
      <c r="B16" s="173">
        <v>2933</v>
      </c>
      <c r="C16" s="173">
        <v>548</v>
      </c>
      <c r="D16" s="186">
        <f t="shared" si="2"/>
        <v>16.418495297805645</v>
      </c>
      <c r="E16" s="186">
        <f t="shared" si="3"/>
        <v>16.299821534800714</v>
      </c>
    </row>
    <row r="17" spans="1:5" ht="11.1" customHeight="1" x14ac:dyDescent="0.2">
      <c r="A17" s="284" t="s">
        <v>547</v>
      </c>
      <c r="B17" s="173">
        <v>3683</v>
      </c>
      <c r="C17" s="173">
        <v>663</v>
      </c>
      <c r="D17" s="186">
        <f t="shared" si="2"/>
        <v>20.616883116883116</v>
      </c>
      <c r="E17" s="186">
        <f t="shared" si="3"/>
        <v>19.720404521118382</v>
      </c>
    </row>
    <row r="18" spans="1:5" ht="11.1" customHeight="1" x14ac:dyDescent="0.2">
      <c r="A18" s="284" t="s">
        <v>546</v>
      </c>
      <c r="B18" s="173">
        <v>4222</v>
      </c>
      <c r="C18" s="173">
        <v>850</v>
      </c>
      <c r="D18" s="186">
        <f t="shared" si="2"/>
        <v>23.634124496193461</v>
      </c>
      <c r="E18" s="186">
        <f t="shared" si="3"/>
        <v>25.282569898869724</v>
      </c>
    </row>
    <row r="19" spans="1:5" ht="11.1" customHeight="1" x14ac:dyDescent="0.2">
      <c r="A19" s="284" t="s">
        <v>545</v>
      </c>
      <c r="B19" s="173">
        <v>1217</v>
      </c>
      <c r="C19" s="173">
        <v>246</v>
      </c>
      <c r="D19" s="186">
        <f t="shared" si="2"/>
        <v>6.8125839677563818</v>
      </c>
      <c r="E19" s="186">
        <f t="shared" si="3"/>
        <v>7.3170731707317067</v>
      </c>
    </row>
  </sheetData>
  <mergeCells count="3">
    <mergeCell ref="A2:A3"/>
    <mergeCell ref="B2:C2"/>
    <mergeCell ref="D2:E2"/>
  </mergeCells>
  <pageMargins left="0.75" right="0.75" top="1" bottom="1" header="0.5" footer="0.5"/>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39222-B384-40BE-AFFD-233B94B85B83}">
  <dimension ref="A1:F12"/>
  <sheetViews>
    <sheetView workbookViewId="0"/>
  </sheetViews>
  <sheetFormatPr defaultRowHeight="11.25" x14ac:dyDescent="0.2"/>
  <cols>
    <col min="1" max="1" width="20.28515625" style="171" customWidth="1"/>
    <col min="2" max="6" width="17.28515625" style="171" customWidth="1"/>
    <col min="7" max="16384" width="9.140625" style="171"/>
  </cols>
  <sheetData>
    <row r="1" spans="1:6" s="281" customFormat="1" ht="15" customHeight="1" x14ac:dyDescent="0.2">
      <c r="A1" s="287" t="s">
        <v>571</v>
      </c>
      <c r="B1" s="287"/>
      <c r="C1" s="287"/>
      <c r="D1" s="287"/>
      <c r="E1" s="287"/>
      <c r="F1" s="287"/>
    </row>
    <row r="2" spans="1:6" s="281" customFormat="1" ht="16.5" customHeight="1" x14ac:dyDescent="0.2">
      <c r="A2" s="361" t="s">
        <v>13</v>
      </c>
      <c r="B2" s="348">
        <v>2000</v>
      </c>
      <c r="C2" s="348">
        <v>2007</v>
      </c>
      <c r="D2" s="348">
        <v>2008</v>
      </c>
      <c r="E2" s="348">
        <v>2009</v>
      </c>
      <c r="F2" s="348"/>
    </row>
    <row r="3" spans="1:6" s="180" customFormat="1" ht="15" customHeight="1" x14ac:dyDescent="0.25">
      <c r="A3" s="361"/>
      <c r="B3" s="348"/>
      <c r="C3" s="348"/>
      <c r="D3" s="348"/>
      <c r="E3" s="292" t="s">
        <v>570</v>
      </c>
      <c r="F3" s="191" t="s">
        <v>390</v>
      </c>
    </row>
    <row r="4" spans="1:6" ht="11.1" customHeight="1" x14ac:dyDescent="0.2">
      <c r="A4" s="210" t="s">
        <v>569</v>
      </c>
      <c r="B4" s="211">
        <v>774</v>
      </c>
      <c r="C4" s="291">
        <v>606</v>
      </c>
      <c r="D4" s="174">
        <v>532</v>
      </c>
      <c r="E4" s="174">
        <f>99+370</f>
        <v>469</v>
      </c>
      <c r="F4" s="288">
        <f t="shared" ref="F4:F12" si="0">E4/$E$11*100</f>
        <v>23.310139165009939</v>
      </c>
    </row>
    <row r="5" spans="1:6" ht="11.1" customHeight="1" x14ac:dyDescent="0.2">
      <c r="A5" s="199" t="s">
        <v>568</v>
      </c>
      <c r="B5" s="177">
        <v>788</v>
      </c>
      <c r="C5" s="174">
        <v>1212</v>
      </c>
      <c r="D5" s="174">
        <v>1040</v>
      </c>
      <c r="E5" s="174">
        <v>986</v>
      </c>
      <c r="F5" s="288">
        <f t="shared" si="0"/>
        <v>49.005964214711724</v>
      </c>
    </row>
    <row r="6" spans="1:6" ht="11.1" customHeight="1" x14ac:dyDescent="0.2">
      <c r="A6" s="199" t="s">
        <v>567</v>
      </c>
      <c r="B6" s="177">
        <v>35</v>
      </c>
      <c r="C6" s="174">
        <v>61</v>
      </c>
      <c r="D6" s="174">
        <v>28</v>
      </c>
      <c r="E6" s="174">
        <v>42</v>
      </c>
      <c r="F6" s="288">
        <f t="shared" si="0"/>
        <v>2.0874751491053676</v>
      </c>
    </row>
    <row r="7" spans="1:6" ht="11.1" customHeight="1" x14ac:dyDescent="0.2">
      <c r="A7" s="199" t="s">
        <v>566</v>
      </c>
      <c r="B7" s="177">
        <v>9</v>
      </c>
      <c r="C7" s="174">
        <v>13</v>
      </c>
      <c r="D7" s="174">
        <v>15</v>
      </c>
      <c r="E7" s="174">
        <v>7</v>
      </c>
      <c r="F7" s="288">
        <f t="shared" si="0"/>
        <v>0.34791252485089463</v>
      </c>
    </row>
    <row r="8" spans="1:6" ht="11.1" customHeight="1" x14ac:dyDescent="0.2">
      <c r="A8" s="199" t="s">
        <v>565</v>
      </c>
      <c r="B8" s="177">
        <v>577</v>
      </c>
      <c r="C8" s="174">
        <v>393</v>
      </c>
      <c r="D8" s="174">
        <v>387</v>
      </c>
      <c r="E8" s="174">
        <v>381</v>
      </c>
      <c r="F8" s="288">
        <f t="shared" si="0"/>
        <v>18.93638170974155</v>
      </c>
    </row>
    <row r="9" spans="1:6" ht="11.1" customHeight="1" x14ac:dyDescent="0.2">
      <c r="A9" s="199" t="s">
        <v>564</v>
      </c>
      <c r="B9" s="177">
        <v>38</v>
      </c>
      <c r="C9" s="174">
        <v>64</v>
      </c>
      <c r="D9" s="174">
        <v>48</v>
      </c>
      <c r="E9" s="174">
        <v>56</v>
      </c>
      <c r="F9" s="288">
        <f t="shared" si="0"/>
        <v>2.7833001988071571</v>
      </c>
    </row>
    <row r="10" spans="1:6" ht="11.1" customHeight="1" x14ac:dyDescent="0.2">
      <c r="A10" s="199" t="s">
        <v>563</v>
      </c>
      <c r="B10" s="177">
        <v>59</v>
      </c>
      <c r="C10" s="174">
        <v>85</v>
      </c>
      <c r="D10" s="174">
        <v>67</v>
      </c>
      <c r="E10" s="174">
        <v>71</v>
      </c>
      <c r="F10" s="288">
        <f t="shared" si="0"/>
        <v>3.5288270377733597</v>
      </c>
    </row>
    <row r="11" spans="1:6" s="178" customFormat="1" ht="12.75" customHeight="1" x14ac:dyDescent="0.2">
      <c r="A11" s="205" t="s">
        <v>6</v>
      </c>
      <c r="B11" s="204">
        <v>2280</v>
      </c>
      <c r="C11" s="290">
        <v>2434</v>
      </c>
      <c r="D11" s="290">
        <v>2117</v>
      </c>
      <c r="E11" s="204">
        <v>2012</v>
      </c>
      <c r="F11" s="289">
        <f t="shared" si="0"/>
        <v>100</v>
      </c>
    </row>
    <row r="12" spans="1:6" ht="11.1" customHeight="1" x14ac:dyDescent="0.2">
      <c r="A12" s="199" t="s">
        <v>562</v>
      </c>
      <c r="B12" s="177">
        <v>44</v>
      </c>
      <c r="C12" s="174">
        <v>37</v>
      </c>
      <c r="D12" s="174">
        <v>25</v>
      </c>
      <c r="E12" s="174">
        <v>22</v>
      </c>
      <c r="F12" s="288">
        <f t="shared" si="0"/>
        <v>1.0934393638170974</v>
      </c>
    </row>
  </sheetData>
  <mergeCells count="5">
    <mergeCell ref="D2:D3"/>
    <mergeCell ref="E2:F2"/>
    <mergeCell ref="A2:A3"/>
    <mergeCell ref="B2:B3"/>
    <mergeCell ref="C2:C3"/>
  </mergeCells>
  <pageMargins left="0.75" right="0.75" top="1" bottom="1" header="0.5" footer="0.5"/>
  <headerFooter alignWithMargins="0"/>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0E5B3-1A78-4006-AA19-83BA07D4D31D}">
  <dimension ref="A1:E15"/>
  <sheetViews>
    <sheetView workbookViewId="0"/>
  </sheetViews>
  <sheetFormatPr defaultRowHeight="11.25" x14ac:dyDescent="0.2"/>
  <cols>
    <col min="1" max="1" width="27.7109375" style="1" customWidth="1"/>
    <col min="2" max="5" width="11.42578125" style="1" customWidth="1"/>
    <col min="6" max="16384" width="9.140625" style="1"/>
  </cols>
  <sheetData>
    <row r="1" spans="1:5" s="13" customFormat="1" ht="12" thickBot="1" x14ac:dyDescent="0.3">
      <c r="A1" s="49" t="s">
        <v>41</v>
      </c>
      <c r="B1" s="31"/>
      <c r="C1" s="48"/>
      <c r="D1" s="48"/>
    </row>
    <row r="2" spans="1:5" x14ac:dyDescent="0.2">
      <c r="A2" s="47" t="s">
        <v>40</v>
      </c>
      <c r="B2" s="27">
        <v>2000</v>
      </c>
      <c r="C2" s="27">
        <v>2007</v>
      </c>
      <c r="D2" s="26">
        <v>2008</v>
      </c>
      <c r="E2" s="40">
        <v>2009</v>
      </c>
    </row>
    <row r="3" spans="1:5" s="18" customFormat="1" x14ac:dyDescent="0.2">
      <c r="A3" s="325" t="s">
        <v>39</v>
      </c>
      <c r="B3" s="325"/>
      <c r="C3" s="325"/>
      <c r="D3" s="325"/>
      <c r="E3" s="325"/>
    </row>
    <row r="4" spans="1:5" x14ac:dyDescent="0.2">
      <c r="A4" s="1" t="s">
        <v>34</v>
      </c>
      <c r="B4" s="33">
        <v>53167</v>
      </c>
      <c r="C4" s="33">
        <v>51274</v>
      </c>
      <c r="D4" s="33">
        <v>53616</v>
      </c>
      <c r="E4" s="33">
        <v>57963</v>
      </c>
    </row>
    <row r="5" spans="1:5" x14ac:dyDescent="0.2">
      <c r="A5" s="1" t="s">
        <v>5</v>
      </c>
      <c r="B5" s="33"/>
      <c r="C5" s="33"/>
      <c r="D5" s="33"/>
      <c r="E5" s="33"/>
    </row>
    <row r="6" spans="1:5" x14ac:dyDescent="0.2">
      <c r="A6" s="46" t="s">
        <v>33</v>
      </c>
      <c r="B6" s="33">
        <v>47593</v>
      </c>
      <c r="C6" s="33">
        <v>48370</v>
      </c>
      <c r="D6" s="33">
        <v>50661</v>
      </c>
      <c r="E6" s="33">
        <v>55030</v>
      </c>
    </row>
    <row r="7" spans="1:5" x14ac:dyDescent="0.2">
      <c r="A7" s="43" t="s">
        <v>38</v>
      </c>
      <c r="B7" s="33">
        <v>5574</v>
      </c>
      <c r="C7" s="33">
        <v>2904</v>
      </c>
      <c r="D7" s="33">
        <v>2955</v>
      </c>
      <c r="E7" s="33">
        <v>2933</v>
      </c>
    </row>
    <row r="8" spans="1:5" x14ac:dyDescent="0.2">
      <c r="A8" s="46" t="s">
        <v>37</v>
      </c>
      <c r="B8" s="37">
        <v>6455</v>
      </c>
      <c r="C8" s="37">
        <v>9998</v>
      </c>
      <c r="D8" s="33">
        <v>11029</v>
      </c>
      <c r="E8" s="45">
        <v>11116</v>
      </c>
    </row>
    <row r="9" spans="1:5" x14ac:dyDescent="0.2">
      <c r="A9" s="43" t="s">
        <v>36</v>
      </c>
      <c r="B9" s="33">
        <v>355</v>
      </c>
      <c r="C9" s="37">
        <v>420</v>
      </c>
      <c r="D9" s="33">
        <v>432</v>
      </c>
      <c r="E9" s="33">
        <v>397</v>
      </c>
    </row>
    <row r="10" spans="1:5" x14ac:dyDescent="0.2">
      <c r="A10" s="326" t="s">
        <v>35</v>
      </c>
      <c r="B10" s="326"/>
      <c r="C10" s="326"/>
      <c r="D10" s="326"/>
      <c r="E10" s="326"/>
    </row>
    <row r="11" spans="1:5" x14ac:dyDescent="0.2">
      <c r="A11" s="13" t="s">
        <v>34</v>
      </c>
      <c r="B11" s="33">
        <v>10504</v>
      </c>
      <c r="C11" s="33">
        <v>10511</v>
      </c>
      <c r="D11" s="33">
        <v>10560</v>
      </c>
      <c r="E11" s="33">
        <v>11033</v>
      </c>
    </row>
    <row r="12" spans="1:5" x14ac:dyDescent="0.2">
      <c r="A12" s="13" t="s">
        <v>5</v>
      </c>
      <c r="B12" s="33"/>
      <c r="C12" s="33"/>
      <c r="D12" s="33"/>
      <c r="E12" s="33"/>
    </row>
    <row r="13" spans="1:5" x14ac:dyDescent="0.2">
      <c r="A13" s="44" t="s">
        <v>33</v>
      </c>
      <c r="B13" s="33">
        <v>9158</v>
      </c>
      <c r="C13" s="33">
        <v>9662</v>
      </c>
      <c r="D13" s="33">
        <v>9770</v>
      </c>
      <c r="E13" s="33">
        <v>10284</v>
      </c>
    </row>
    <row r="14" spans="1:5" x14ac:dyDescent="0.2">
      <c r="A14" s="43" t="s">
        <v>32</v>
      </c>
      <c r="B14" s="33">
        <v>1346</v>
      </c>
      <c r="C14" s="33">
        <v>849</v>
      </c>
      <c r="D14" s="33">
        <v>789</v>
      </c>
      <c r="E14" s="33">
        <v>749</v>
      </c>
    </row>
    <row r="15" spans="1:5" ht="12" customHeight="1" x14ac:dyDescent="0.2">
      <c r="A15" s="35" t="s">
        <v>31</v>
      </c>
      <c r="B15" s="33">
        <v>1200</v>
      </c>
      <c r="C15" s="33">
        <v>1150</v>
      </c>
      <c r="D15" s="33">
        <v>1176</v>
      </c>
      <c r="E15" s="33">
        <v>1181</v>
      </c>
    </row>
  </sheetData>
  <mergeCells count="2">
    <mergeCell ref="A3:E3"/>
    <mergeCell ref="A10:E10"/>
  </mergeCells>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6A08D-0473-499F-881D-63E8193E00A2}">
  <dimension ref="A1:F10"/>
  <sheetViews>
    <sheetView workbookViewId="0"/>
  </sheetViews>
  <sheetFormatPr defaultRowHeight="11.25" x14ac:dyDescent="0.2"/>
  <cols>
    <col min="1" max="1" width="20.140625" style="171" customWidth="1"/>
    <col min="2" max="6" width="15.85546875" style="171" customWidth="1"/>
    <col min="7" max="16384" width="9.140625" style="171"/>
  </cols>
  <sheetData>
    <row r="1" spans="1:6" s="281" customFormat="1" ht="15" customHeight="1" x14ac:dyDescent="0.2">
      <c r="A1" s="295" t="s">
        <v>577</v>
      </c>
      <c r="B1" s="295"/>
      <c r="C1" s="295"/>
      <c r="D1" s="295"/>
      <c r="E1" s="295"/>
      <c r="F1" s="295"/>
    </row>
    <row r="2" spans="1:6" s="281" customFormat="1" ht="12" customHeight="1" x14ac:dyDescent="0.2">
      <c r="A2" s="361" t="s">
        <v>407</v>
      </c>
      <c r="B2" s="348">
        <v>2000</v>
      </c>
      <c r="C2" s="348">
        <v>2007</v>
      </c>
      <c r="D2" s="348">
        <v>2008</v>
      </c>
      <c r="E2" s="348">
        <v>2009</v>
      </c>
      <c r="F2" s="348"/>
    </row>
    <row r="3" spans="1:6" s="180" customFormat="1" ht="12" customHeight="1" x14ac:dyDescent="0.25">
      <c r="A3" s="361"/>
      <c r="B3" s="348"/>
      <c r="C3" s="348"/>
      <c r="D3" s="348"/>
      <c r="E3" s="292" t="s">
        <v>570</v>
      </c>
      <c r="F3" s="191" t="s">
        <v>576</v>
      </c>
    </row>
    <row r="4" spans="1:6" ht="11.1" customHeight="1" x14ac:dyDescent="0.2">
      <c r="A4" s="218" t="s">
        <v>575</v>
      </c>
      <c r="B4" s="179">
        <v>1110</v>
      </c>
      <c r="C4" s="179">
        <v>1039</v>
      </c>
      <c r="D4" s="179">
        <v>952</v>
      </c>
      <c r="E4" s="179">
        <v>937</v>
      </c>
      <c r="F4" s="288">
        <v>5.6750045424262607</v>
      </c>
    </row>
    <row r="5" spans="1:6" ht="11.1" customHeight="1" x14ac:dyDescent="0.2">
      <c r="A5" s="214" t="s">
        <v>574</v>
      </c>
      <c r="B5" s="173">
        <v>1726</v>
      </c>
      <c r="C5" s="179">
        <v>1682</v>
      </c>
      <c r="D5" s="179">
        <v>1480</v>
      </c>
      <c r="E5" s="179">
        <v>1343</v>
      </c>
      <c r="F5" s="288">
        <v>8.133971291866029</v>
      </c>
    </row>
    <row r="6" spans="1:6" ht="11.1" customHeight="1" x14ac:dyDescent="0.2">
      <c r="A6" s="214" t="s">
        <v>573</v>
      </c>
      <c r="B6" s="173">
        <v>3838</v>
      </c>
      <c r="C6" s="179">
        <v>4133</v>
      </c>
      <c r="D6" s="179">
        <v>3661</v>
      </c>
      <c r="E6" s="179">
        <v>3209</v>
      </c>
      <c r="F6" s="288">
        <v>19.435527829931562</v>
      </c>
    </row>
    <row r="7" spans="1:6" ht="11.1" customHeight="1" x14ac:dyDescent="0.2">
      <c r="A7" s="214" t="s">
        <v>572</v>
      </c>
      <c r="B7" s="173">
        <v>4131</v>
      </c>
      <c r="C7" s="179">
        <v>5858</v>
      </c>
      <c r="D7" s="179">
        <v>5519</v>
      </c>
      <c r="E7" s="179">
        <v>5287</v>
      </c>
      <c r="F7" s="288">
        <v>32.021076857852343</v>
      </c>
    </row>
    <row r="8" spans="1:6" ht="11.1" customHeight="1" x14ac:dyDescent="0.2">
      <c r="A8" s="214" t="s">
        <v>395</v>
      </c>
      <c r="B8" s="173">
        <v>2665</v>
      </c>
      <c r="C8" s="179">
        <v>3698</v>
      </c>
      <c r="D8" s="179">
        <v>3502</v>
      </c>
      <c r="E8" s="179">
        <v>3277</v>
      </c>
      <c r="F8" s="288">
        <v>19.847374477620981</v>
      </c>
    </row>
    <row r="9" spans="1:6" ht="11.1" customHeight="1" x14ac:dyDescent="0.2">
      <c r="A9" s="294" t="s">
        <v>394</v>
      </c>
      <c r="B9" s="179">
        <v>1832</v>
      </c>
      <c r="C9" s="179">
        <v>2387</v>
      </c>
      <c r="D9" s="179">
        <v>2407</v>
      </c>
      <c r="E9" s="179">
        <v>2458</v>
      </c>
      <c r="F9" s="288">
        <v>14.887045000302829</v>
      </c>
    </row>
    <row r="10" spans="1:6" ht="12" customHeight="1" x14ac:dyDescent="0.2">
      <c r="A10" s="293" t="s">
        <v>6</v>
      </c>
      <c r="B10" s="273">
        <v>15302</v>
      </c>
      <c r="C10" s="273">
        <f>SUM(C4:C9)</f>
        <v>18797</v>
      </c>
      <c r="D10" s="273">
        <v>17521</v>
      </c>
      <c r="E10" s="273">
        <f>SUM(E4:E9)</f>
        <v>16511</v>
      </c>
      <c r="F10" s="289">
        <v>100</v>
      </c>
    </row>
  </sheetData>
  <mergeCells count="5">
    <mergeCell ref="E2:F2"/>
    <mergeCell ref="A2:A3"/>
    <mergeCell ref="B2:B3"/>
    <mergeCell ref="C2:C3"/>
    <mergeCell ref="D2:D3"/>
  </mergeCells>
  <pageMargins left="0.75" right="0.75" top="1" bottom="1" header="0.5" footer="0.5"/>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DC390-466F-4A90-A336-0242C1CEBD79}">
  <dimension ref="A1:F14"/>
  <sheetViews>
    <sheetView workbookViewId="0"/>
  </sheetViews>
  <sheetFormatPr defaultRowHeight="11.25" x14ac:dyDescent="0.2"/>
  <cols>
    <col min="1" max="1" width="33" style="171" customWidth="1"/>
    <col min="2" max="6" width="13.5703125" style="171" customWidth="1"/>
    <col min="7" max="16384" width="9.140625" style="171"/>
  </cols>
  <sheetData>
    <row r="1" spans="1:6" ht="15" customHeight="1" x14ac:dyDescent="0.2">
      <c r="A1" s="287" t="s">
        <v>586</v>
      </c>
      <c r="B1" s="296"/>
      <c r="C1" s="296"/>
      <c r="D1" s="296"/>
      <c r="E1" s="296"/>
      <c r="F1" s="296"/>
    </row>
    <row r="2" spans="1:6" ht="12" customHeight="1" x14ac:dyDescent="0.2">
      <c r="A2" s="361" t="s">
        <v>585</v>
      </c>
      <c r="B2" s="348">
        <v>2000</v>
      </c>
      <c r="C2" s="348">
        <v>2007</v>
      </c>
      <c r="D2" s="348">
        <v>2008</v>
      </c>
      <c r="E2" s="348">
        <v>2009</v>
      </c>
      <c r="F2" s="348"/>
    </row>
    <row r="3" spans="1:6" s="180" customFormat="1" ht="12" customHeight="1" x14ac:dyDescent="0.25">
      <c r="A3" s="361"/>
      <c r="B3" s="348"/>
      <c r="C3" s="348"/>
      <c r="D3" s="348"/>
      <c r="E3" s="292" t="s">
        <v>570</v>
      </c>
      <c r="F3" s="191" t="s">
        <v>576</v>
      </c>
    </row>
    <row r="4" spans="1:6" ht="12" customHeight="1" x14ac:dyDescent="0.2">
      <c r="A4" s="286" t="s">
        <v>584</v>
      </c>
      <c r="B4" s="179">
        <v>1837</v>
      </c>
      <c r="C4" s="174">
        <v>1940</v>
      </c>
      <c r="D4" s="174">
        <v>1930</v>
      </c>
      <c r="E4" s="174">
        <v>1747</v>
      </c>
      <c r="F4" s="188">
        <f>E4/$E$14*100</f>
        <v>62.30385164051355</v>
      </c>
    </row>
    <row r="5" spans="1:6" ht="12" customHeight="1" x14ac:dyDescent="0.2">
      <c r="A5" s="199" t="s">
        <v>5</v>
      </c>
      <c r="B5" s="173"/>
      <c r="C5" s="174"/>
      <c r="D5" s="174"/>
      <c r="E5" s="174"/>
      <c r="F5" s="188"/>
    </row>
    <row r="6" spans="1:6" ht="12" customHeight="1" x14ac:dyDescent="0.2">
      <c r="A6" s="278" t="s">
        <v>583</v>
      </c>
      <c r="B6" s="179">
        <v>456</v>
      </c>
      <c r="C6" s="174">
        <v>302</v>
      </c>
      <c r="D6" s="174">
        <v>310</v>
      </c>
      <c r="E6" s="174">
        <v>258</v>
      </c>
      <c r="F6" s="188">
        <f>E6/$E$14*100</f>
        <v>9.2011412268188302</v>
      </c>
    </row>
    <row r="7" spans="1:6" ht="12" customHeight="1" x14ac:dyDescent="0.2">
      <c r="A7" s="275" t="s">
        <v>582</v>
      </c>
      <c r="B7" s="173">
        <v>580</v>
      </c>
      <c r="C7" s="174">
        <v>914</v>
      </c>
      <c r="D7" s="174">
        <v>900</v>
      </c>
      <c r="E7" s="174">
        <v>820</v>
      </c>
      <c r="F7" s="188">
        <f>E7/$E$14*100</f>
        <v>29.243937232524964</v>
      </c>
    </row>
    <row r="8" spans="1:6" ht="12" customHeight="1" x14ac:dyDescent="0.2">
      <c r="A8" s="199" t="s">
        <v>581</v>
      </c>
      <c r="B8" s="173">
        <v>1843</v>
      </c>
      <c r="C8" s="174">
        <v>1510</v>
      </c>
      <c r="D8" s="174">
        <v>1336</v>
      </c>
      <c r="E8" s="174">
        <v>1050</v>
      </c>
      <c r="F8" s="188">
        <f>E8/$E$14*100</f>
        <v>37.446504992867332</v>
      </c>
    </row>
    <row r="9" spans="1:6" ht="12" customHeight="1" x14ac:dyDescent="0.2">
      <c r="A9" s="199" t="s">
        <v>5</v>
      </c>
      <c r="B9" s="173"/>
      <c r="C9" s="174"/>
      <c r="D9" s="174"/>
      <c r="E9" s="174"/>
      <c r="F9" s="188"/>
    </row>
    <row r="10" spans="1:6" ht="12" customHeight="1" x14ac:dyDescent="0.2">
      <c r="A10" s="278" t="s">
        <v>580</v>
      </c>
      <c r="B10" s="179">
        <v>782</v>
      </c>
      <c r="C10" s="174">
        <v>783</v>
      </c>
      <c r="D10" s="174">
        <v>668</v>
      </c>
      <c r="E10" s="174">
        <v>510</v>
      </c>
      <c r="F10" s="188">
        <f>E10/$E$14*100</f>
        <v>18.18830242510699</v>
      </c>
    </row>
    <row r="11" spans="1:6" ht="12" customHeight="1" x14ac:dyDescent="0.2">
      <c r="A11" s="213" t="s">
        <v>579</v>
      </c>
      <c r="B11" s="173">
        <v>234</v>
      </c>
      <c r="C11" s="174">
        <f>165+147</f>
        <v>312</v>
      </c>
      <c r="D11" s="174">
        <f>165+152</f>
        <v>317</v>
      </c>
      <c r="E11" s="174">
        <f>138+133</f>
        <v>271</v>
      </c>
      <c r="F11" s="188">
        <f>E11/$E$14*100</f>
        <v>9.664764621968617</v>
      </c>
    </row>
    <row r="12" spans="1:6" ht="12" customHeight="1" x14ac:dyDescent="0.2">
      <c r="A12" s="278" t="s">
        <v>578</v>
      </c>
      <c r="B12" s="179">
        <v>307</v>
      </c>
      <c r="C12" s="174">
        <v>203</v>
      </c>
      <c r="D12" s="174">
        <v>150</v>
      </c>
      <c r="E12" s="174">
        <v>124</v>
      </c>
      <c r="F12" s="188">
        <f>E12/$E$14*100</f>
        <v>4.4222539229671902</v>
      </c>
    </row>
    <row r="13" spans="1:6" ht="12" customHeight="1" x14ac:dyDescent="0.2">
      <c r="A13" s="199" t="s">
        <v>514</v>
      </c>
      <c r="B13" s="173">
        <v>7</v>
      </c>
      <c r="C13" s="174">
        <v>3</v>
      </c>
      <c r="D13" s="174">
        <v>1</v>
      </c>
      <c r="E13" s="174">
        <v>7</v>
      </c>
      <c r="F13" s="188">
        <f>E13/$E$14*100</f>
        <v>0.24964336661911554</v>
      </c>
    </row>
    <row r="14" spans="1:6" s="178" customFormat="1" ht="12" customHeight="1" x14ac:dyDescent="0.2">
      <c r="A14" s="205" t="s">
        <v>6</v>
      </c>
      <c r="B14" s="273">
        <v>3687</v>
      </c>
      <c r="C14" s="204">
        <f>C4+C8+C13</f>
        <v>3453</v>
      </c>
      <c r="D14" s="204">
        <f>D4+D8+D13</f>
        <v>3267</v>
      </c>
      <c r="E14" s="204">
        <f>E4+E8+E13</f>
        <v>2804</v>
      </c>
      <c r="F14" s="272">
        <f>E14/$E$14*100</f>
        <v>100</v>
      </c>
    </row>
  </sheetData>
  <mergeCells count="5">
    <mergeCell ref="D2:D3"/>
    <mergeCell ref="E2:F2"/>
    <mergeCell ref="A2:A3"/>
    <mergeCell ref="B2:B3"/>
    <mergeCell ref="C2:C3"/>
  </mergeCells>
  <pageMargins left="0.75" right="0.75" top="1" bottom="1" header="0.5" footer="0.5"/>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FC488-E6FC-4CC1-A2E7-E75418DAEA9A}">
  <dimension ref="A1:E33"/>
  <sheetViews>
    <sheetView workbookViewId="0"/>
  </sheetViews>
  <sheetFormatPr defaultRowHeight="11.25" x14ac:dyDescent="0.2"/>
  <cols>
    <col min="1" max="1" width="24.28515625" style="171" customWidth="1"/>
    <col min="2" max="5" width="14.7109375" style="171" customWidth="1"/>
    <col min="6" max="16384" width="9.140625" style="171"/>
  </cols>
  <sheetData>
    <row r="1" spans="1:5" s="281" customFormat="1" ht="15" customHeight="1" x14ac:dyDescent="0.2">
      <c r="A1" s="283" t="s">
        <v>610</v>
      </c>
      <c r="B1" s="305"/>
      <c r="C1" s="305"/>
      <c r="D1" s="305"/>
      <c r="E1" s="305"/>
    </row>
    <row r="2" spans="1:5" ht="12" customHeight="1" x14ac:dyDescent="0.2">
      <c r="A2" s="363" t="s">
        <v>609</v>
      </c>
      <c r="B2" s="368" t="s">
        <v>559</v>
      </c>
      <c r="C2" s="368"/>
      <c r="D2" s="368"/>
      <c r="E2" s="368"/>
    </row>
    <row r="3" spans="1:5" ht="12" customHeight="1" x14ac:dyDescent="0.2">
      <c r="A3" s="369"/>
      <c r="B3" s="363" t="s">
        <v>608</v>
      </c>
      <c r="C3" s="304" t="s">
        <v>607</v>
      </c>
      <c r="D3" s="304" t="s">
        <v>606</v>
      </c>
      <c r="E3" s="191" t="s">
        <v>402</v>
      </c>
    </row>
    <row r="4" spans="1:5" ht="12" customHeight="1" x14ac:dyDescent="0.2">
      <c r="A4" s="365"/>
      <c r="B4" s="343"/>
      <c r="C4" s="368" t="s">
        <v>605</v>
      </c>
      <c r="D4" s="370"/>
      <c r="E4" s="292"/>
    </row>
    <row r="5" spans="1:5" ht="11.1" customHeight="1" x14ac:dyDescent="0.2">
      <c r="A5" s="210">
        <v>2000</v>
      </c>
      <c r="B5" s="303">
        <v>88</v>
      </c>
      <c r="C5" s="303">
        <v>282</v>
      </c>
      <c r="D5" s="303">
        <v>402</v>
      </c>
      <c r="E5" s="303">
        <v>772</v>
      </c>
    </row>
    <row r="6" spans="1:5" ht="11.1" customHeight="1" x14ac:dyDescent="0.2">
      <c r="A6" s="210">
        <v>2001</v>
      </c>
      <c r="B6" s="303">
        <v>58</v>
      </c>
      <c r="C6" s="303">
        <v>319</v>
      </c>
      <c r="D6" s="303">
        <v>411</v>
      </c>
      <c r="E6" s="303">
        <v>788</v>
      </c>
    </row>
    <row r="7" spans="1:5" ht="11.1" customHeight="1" x14ac:dyDescent="0.2">
      <c r="A7" s="210">
        <v>2002</v>
      </c>
      <c r="B7" s="179">
        <v>86</v>
      </c>
      <c r="C7" s="179">
        <v>351</v>
      </c>
      <c r="D7" s="179">
        <v>621</v>
      </c>
      <c r="E7" s="303">
        <v>1058</v>
      </c>
    </row>
    <row r="8" spans="1:5" ht="11.1" customHeight="1" x14ac:dyDescent="0.2">
      <c r="A8" s="210">
        <v>2003</v>
      </c>
      <c r="B8" s="179">
        <v>86</v>
      </c>
      <c r="C8" s="179">
        <v>356</v>
      </c>
      <c r="D8" s="179">
        <v>658</v>
      </c>
      <c r="E8" s="303">
        <v>1100</v>
      </c>
    </row>
    <row r="9" spans="1:5" ht="11.1" customHeight="1" x14ac:dyDescent="0.2">
      <c r="A9" s="210">
        <v>2004</v>
      </c>
      <c r="B9" s="179">
        <v>112</v>
      </c>
      <c r="C9" s="179">
        <v>371</v>
      </c>
      <c r="D9" s="179">
        <v>596</v>
      </c>
      <c r="E9" s="303">
        <v>1079</v>
      </c>
    </row>
    <row r="10" spans="1:5" ht="11.1" customHeight="1" x14ac:dyDescent="0.2">
      <c r="A10" s="279">
        <v>2005</v>
      </c>
      <c r="B10" s="179">
        <v>82</v>
      </c>
      <c r="C10" s="179">
        <v>329</v>
      </c>
      <c r="D10" s="179">
        <v>603</v>
      </c>
      <c r="E10" s="303">
        <v>1014</v>
      </c>
    </row>
    <row r="11" spans="1:5" x14ac:dyDescent="0.2">
      <c r="A11" s="210">
        <v>2006</v>
      </c>
      <c r="B11" s="174">
        <v>77</v>
      </c>
      <c r="C11" s="174">
        <v>334</v>
      </c>
      <c r="D11" s="174">
        <v>504</v>
      </c>
      <c r="E11" s="174">
        <v>915</v>
      </c>
    </row>
    <row r="12" spans="1:5" x14ac:dyDescent="0.2">
      <c r="A12" s="210">
        <v>2007</v>
      </c>
      <c r="B12" s="174">
        <v>90</v>
      </c>
      <c r="C12" s="267">
        <v>307</v>
      </c>
      <c r="D12" s="267">
        <v>605</v>
      </c>
      <c r="E12" s="267">
        <v>1002</v>
      </c>
    </row>
    <row r="13" spans="1:5" x14ac:dyDescent="0.2">
      <c r="A13" s="210">
        <v>2008</v>
      </c>
      <c r="B13" s="174">
        <v>26</v>
      </c>
      <c r="C13" s="267">
        <v>290</v>
      </c>
      <c r="D13" s="267">
        <v>585</v>
      </c>
      <c r="E13" s="267">
        <v>901</v>
      </c>
    </row>
    <row r="14" spans="1:5" x14ac:dyDescent="0.2">
      <c r="A14" s="210">
        <v>2009</v>
      </c>
      <c r="B14" s="174">
        <v>54</v>
      </c>
      <c r="C14" s="267">
        <v>272</v>
      </c>
      <c r="D14" s="267">
        <v>489</v>
      </c>
      <c r="E14" s="267">
        <v>815</v>
      </c>
    </row>
    <row r="15" spans="1:5" ht="11.1" customHeight="1" x14ac:dyDescent="0.2">
      <c r="A15" s="171" t="s">
        <v>5</v>
      </c>
      <c r="B15" s="179"/>
      <c r="C15" s="174"/>
      <c r="D15" s="174"/>
      <c r="E15" s="174"/>
    </row>
    <row r="16" spans="1:5" ht="11.1" customHeight="1" x14ac:dyDescent="0.2">
      <c r="A16" s="298" t="s">
        <v>604</v>
      </c>
      <c r="B16" s="300" t="s">
        <v>71</v>
      </c>
      <c r="C16" s="299">
        <v>2</v>
      </c>
      <c r="D16" s="299">
        <v>6</v>
      </c>
      <c r="E16" s="299">
        <v>8</v>
      </c>
    </row>
    <row r="17" spans="1:5" ht="11.1" customHeight="1" x14ac:dyDescent="0.2">
      <c r="A17" s="298" t="s">
        <v>603</v>
      </c>
      <c r="B17" s="300" t="s">
        <v>71</v>
      </c>
      <c r="C17" s="299">
        <v>3</v>
      </c>
      <c r="D17" s="299">
        <v>4</v>
      </c>
      <c r="E17" s="299">
        <v>7</v>
      </c>
    </row>
    <row r="18" spans="1:5" ht="11.1" customHeight="1" x14ac:dyDescent="0.2">
      <c r="A18" s="298" t="s">
        <v>602</v>
      </c>
      <c r="B18" s="300">
        <v>3</v>
      </c>
      <c r="C18" s="299">
        <v>3</v>
      </c>
      <c r="D18" s="299">
        <v>10</v>
      </c>
      <c r="E18" s="299">
        <v>16</v>
      </c>
    </row>
    <row r="19" spans="1:5" ht="11.1" customHeight="1" x14ac:dyDescent="0.2">
      <c r="A19" s="298" t="s">
        <v>601</v>
      </c>
      <c r="B19" s="300" t="s">
        <v>71</v>
      </c>
      <c r="C19" s="300" t="s">
        <v>71</v>
      </c>
      <c r="D19" s="299">
        <v>4</v>
      </c>
      <c r="E19" s="299">
        <v>4</v>
      </c>
    </row>
    <row r="20" spans="1:5" ht="11.1" customHeight="1" x14ac:dyDescent="0.2">
      <c r="A20" s="302" t="s">
        <v>600</v>
      </c>
      <c r="B20" s="300">
        <v>1</v>
      </c>
      <c r="C20" s="299">
        <v>5</v>
      </c>
      <c r="D20" s="299">
        <v>3</v>
      </c>
      <c r="E20" s="299">
        <v>9</v>
      </c>
    </row>
    <row r="21" spans="1:5" ht="11.1" customHeight="1" x14ac:dyDescent="0.2">
      <c r="A21" s="301" t="s">
        <v>599</v>
      </c>
      <c r="B21" s="300">
        <v>2</v>
      </c>
      <c r="C21" s="299">
        <v>3</v>
      </c>
      <c r="D21" s="299">
        <v>10</v>
      </c>
      <c r="E21" s="299">
        <v>15</v>
      </c>
    </row>
    <row r="22" spans="1:5" ht="11.1" customHeight="1" x14ac:dyDescent="0.2">
      <c r="A22" s="298" t="s">
        <v>598</v>
      </c>
      <c r="B22" s="300">
        <v>1</v>
      </c>
      <c r="C22" s="299">
        <v>9</v>
      </c>
      <c r="D22" s="299">
        <v>18</v>
      </c>
      <c r="E22" s="299">
        <v>28</v>
      </c>
    </row>
    <row r="23" spans="1:5" ht="11.1" customHeight="1" x14ac:dyDescent="0.2">
      <c r="A23" s="298" t="s">
        <v>597</v>
      </c>
      <c r="B23" s="300">
        <v>3</v>
      </c>
      <c r="C23" s="299">
        <v>27</v>
      </c>
      <c r="D23" s="299">
        <v>35</v>
      </c>
      <c r="E23" s="299">
        <v>65</v>
      </c>
    </row>
    <row r="24" spans="1:5" ht="11.1" customHeight="1" x14ac:dyDescent="0.2">
      <c r="A24" s="298" t="s">
        <v>596</v>
      </c>
      <c r="B24" s="300">
        <v>1</v>
      </c>
      <c r="C24" s="299">
        <v>7</v>
      </c>
      <c r="D24" s="299">
        <v>13</v>
      </c>
      <c r="E24" s="299">
        <v>21</v>
      </c>
    </row>
    <row r="25" spans="1:5" ht="11.1" customHeight="1" x14ac:dyDescent="0.2">
      <c r="A25" s="298" t="s">
        <v>595</v>
      </c>
      <c r="B25" s="300" t="s">
        <v>71</v>
      </c>
      <c r="C25" s="299">
        <v>1</v>
      </c>
      <c r="D25" s="299">
        <v>3</v>
      </c>
      <c r="E25" s="299">
        <v>4</v>
      </c>
    </row>
    <row r="26" spans="1:5" ht="11.1" customHeight="1" x14ac:dyDescent="0.2">
      <c r="A26" s="298" t="s">
        <v>594</v>
      </c>
      <c r="B26" s="300">
        <v>2</v>
      </c>
      <c r="C26" s="299">
        <v>24</v>
      </c>
      <c r="D26" s="299">
        <v>43</v>
      </c>
      <c r="E26" s="299">
        <v>69</v>
      </c>
    </row>
    <row r="27" spans="1:5" ht="11.1" customHeight="1" x14ac:dyDescent="0.2">
      <c r="A27" s="298" t="s">
        <v>593</v>
      </c>
      <c r="B27" s="300">
        <v>22</v>
      </c>
      <c r="C27" s="299">
        <v>101</v>
      </c>
      <c r="D27" s="299">
        <v>162</v>
      </c>
      <c r="E27" s="299">
        <v>285</v>
      </c>
    </row>
    <row r="28" spans="1:5" ht="11.1" customHeight="1" x14ac:dyDescent="0.2">
      <c r="A28" s="298" t="s">
        <v>592</v>
      </c>
      <c r="B28" s="300" t="s">
        <v>71</v>
      </c>
      <c r="C28" s="299">
        <v>3</v>
      </c>
      <c r="D28" s="299">
        <v>2</v>
      </c>
      <c r="E28" s="299">
        <v>5</v>
      </c>
    </row>
    <row r="29" spans="1:5" ht="11.1" customHeight="1" x14ac:dyDescent="0.2">
      <c r="A29" s="301" t="s">
        <v>591</v>
      </c>
      <c r="B29" s="300">
        <v>3</v>
      </c>
      <c r="C29" s="299">
        <v>9</v>
      </c>
      <c r="D29" s="299">
        <v>10</v>
      </c>
      <c r="E29" s="299">
        <v>22</v>
      </c>
    </row>
    <row r="30" spans="1:5" ht="11.1" customHeight="1" x14ac:dyDescent="0.2">
      <c r="A30" s="298" t="s">
        <v>590</v>
      </c>
      <c r="B30" s="300">
        <v>1</v>
      </c>
      <c r="C30" s="299">
        <v>21</v>
      </c>
      <c r="D30" s="299">
        <v>35</v>
      </c>
      <c r="E30" s="299">
        <v>57</v>
      </c>
    </row>
    <row r="31" spans="1:5" ht="11.1" customHeight="1" x14ac:dyDescent="0.2">
      <c r="A31" s="298" t="s">
        <v>589</v>
      </c>
      <c r="B31" s="300">
        <v>1</v>
      </c>
      <c r="C31" s="299">
        <v>1</v>
      </c>
      <c r="D31" s="299">
        <v>2</v>
      </c>
      <c r="E31" s="299">
        <v>4</v>
      </c>
    </row>
    <row r="32" spans="1:5" ht="11.1" customHeight="1" x14ac:dyDescent="0.2">
      <c r="A32" s="298" t="s">
        <v>588</v>
      </c>
      <c r="B32" s="300" t="s">
        <v>71</v>
      </c>
      <c r="C32" s="299">
        <v>6</v>
      </c>
      <c r="D32" s="299">
        <v>2</v>
      </c>
      <c r="E32" s="299">
        <v>8</v>
      </c>
    </row>
    <row r="33" spans="1:5" x14ac:dyDescent="0.2">
      <c r="A33" s="298" t="s">
        <v>587</v>
      </c>
      <c r="B33" s="297">
        <v>6</v>
      </c>
      <c r="C33" s="297">
        <v>9</v>
      </c>
      <c r="D33" s="297">
        <v>22</v>
      </c>
      <c r="E33" s="297">
        <v>37</v>
      </c>
    </row>
  </sheetData>
  <mergeCells count="4">
    <mergeCell ref="A2:A4"/>
    <mergeCell ref="B2:E2"/>
    <mergeCell ref="C4:D4"/>
    <mergeCell ref="B3:B4"/>
  </mergeCells>
  <pageMargins left="0.75" right="0.75" top="1" bottom="1" header="0.5" footer="0.5"/>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07359-C2AF-4171-9182-B57E979E0200}">
  <dimension ref="A1:E13"/>
  <sheetViews>
    <sheetView workbookViewId="0"/>
  </sheetViews>
  <sheetFormatPr defaultRowHeight="15" x14ac:dyDescent="0.25"/>
  <cols>
    <col min="1" max="1" width="11.28515625" style="306" customWidth="1"/>
    <col min="2" max="5" width="19" style="306" customWidth="1"/>
    <col min="6" max="16384" width="9.140625" style="306"/>
  </cols>
  <sheetData>
    <row r="1" spans="1:5" ht="14.1" customHeight="1" x14ac:dyDescent="0.25">
      <c r="A1" s="324" t="s">
        <v>614</v>
      </c>
      <c r="B1" s="324"/>
      <c r="C1" s="324"/>
      <c r="D1" s="324"/>
      <c r="E1" s="324"/>
    </row>
    <row r="2" spans="1:5" s="313" customFormat="1" ht="11.1" customHeight="1" x14ac:dyDescent="0.2">
      <c r="A2" s="361" t="s">
        <v>204</v>
      </c>
      <c r="B2" s="361" t="s">
        <v>243</v>
      </c>
      <c r="C2" s="361"/>
      <c r="D2" s="361" t="s">
        <v>613</v>
      </c>
      <c r="E2" s="361"/>
    </row>
    <row r="3" spans="1:5" s="313" customFormat="1" ht="23.25" customHeight="1" x14ac:dyDescent="0.2">
      <c r="A3" s="361"/>
      <c r="B3" s="323" t="s">
        <v>140</v>
      </c>
      <c r="C3" s="322" t="s">
        <v>612</v>
      </c>
      <c r="D3" s="323" t="s">
        <v>140</v>
      </c>
      <c r="E3" s="322" t="s">
        <v>611</v>
      </c>
    </row>
    <row r="4" spans="1:5" s="313" customFormat="1" ht="11.1" customHeight="1" x14ac:dyDescent="0.2">
      <c r="A4" s="320">
        <v>2000</v>
      </c>
      <c r="B4" s="317">
        <v>28220</v>
      </c>
      <c r="C4" s="321">
        <v>86.2</v>
      </c>
      <c r="D4" s="317">
        <v>153</v>
      </c>
      <c r="E4" s="314">
        <v>4.7</v>
      </c>
    </row>
    <row r="5" spans="1:5" s="313" customFormat="1" ht="11.1" customHeight="1" x14ac:dyDescent="0.2">
      <c r="A5" s="320">
        <v>2001</v>
      </c>
      <c r="B5" s="317">
        <v>26369</v>
      </c>
      <c r="C5" s="314">
        <v>79.599999999999994</v>
      </c>
      <c r="D5" s="317">
        <v>128</v>
      </c>
      <c r="E5" s="314">
        <v>3.9</v>
      </c>
    </row>
    <row r="6" spans="1:5" s="313" customFormat="1" ht="11.1" customHeight="1" x14ac:dyDescent="0.2">
      <c r="A6" s="320">
        <v>2002</v>
      </c>
      <c r="B6" s="317">
        <v>26072</v>
      </c>
      <c r="C6" s="321">
        <v>78.2</v>
      </c>
      <c r="D6" s="317">
        <v>170</v>
      </c>
      <c r="E6" s="314">
        <v>5.0999999999999996</v>
      </c>
    </row>
    <row r="7" spans="1:5" s="313" customFormat="1" ht="11.1" customHeight="1" x14ac:dyDescent="0.2">
      <c r="A7" s="320">
        <v>2003</v>
      </c>
      <c r="B7" s="317">
        <v>26392</v>
      </c>
      <c r="C7" s="321">
        <v>77.7</v>
      </c>
      <c r="D7" s="317">
        <v>135</v>
      </c>
      <c r="E7" s="314">
        <v>4</v>
      </c>
    </row>
    <row r="8" spans="1:5" s="313" customFormat="1" ht="11.1" customHeight="1" x14ac:dyDescent="0.2">
      <c r="A8" s="320">
        <v>2004</v>
      </c>
      <c r="B8" s="317">
        <v>24355</v>
      </c>
      <c r="C8" s="321">
        <v>72.8</v>
      </c>
      <c r="D8" s="317">
        <v>163</v>
      </c>
      <c r="E8" s="314">
        <v>4.9000000000000004</v>
      </c>
    </row>
    <row r="9" spans="1:5" s="313" customFormat="1" ht="11.1" customHeight="1" x14ac:dyDescent="0.2">
      <c r="A9" s="320">
        <v>2005</v>
      </c>
      <c r="B9" s="317">
        <v>24346</v>
      </c>
      <c r="C9" s="314">
        <v>72.3</v>
      </c>
      <c r="D9" s="317">
        <v>130</v>
      </c>
      <c r="E9" s="314">
        <v>3.9</v>
      </c>
    </row>
    <row r="10" spans="1:5" s="313" customFormat="1" ht="11.1" customHeight="1" x14ac:dyDescent="0.2">
      <c r="A10" s="318">
        <v>2006</v>
      </c>
      <c r="B10" s="317">
        <v>23038</v>
      </c>
      <c r="C10" s="319">
        <v>67.2</v>
      </c>
      <c r="D10" s="315">
        <v>125</v>
      </c>
      <c r="E10" s="314">
        <v>3.6</v>
      </c>
    </row>
    <row r="11" spans="1:5" s="313" customFormat="1" ht="11.1" customHeight="1" x14ac:dyDescent="0.2">
      <c r="A11" s="318">
        <v>2007</v>
      </c>
      <c r="B11" s="317">
        <v>21154</v>
      </c>
      <c r="C11" s="316">
        <v>61.530979425778732</v>
      </c>
      <c r="D11" s="315">
        <v>119</v>
      </c>
      <c r="E11" s="314">
        <v>3.461372105354859</v>
      </c>
    </row>
    <row r="12" spans="1:5" s="313" customFormat="1" ht="11.1" customHeight="1" x14ac:dyDescent="0.2">
      <c r="A12" s="318">
        <v>2008</v>
      </c>
      <c r="B12" s="317">
        <v>22458</v>
      </c>
      <c r="C12" s="316">
        <v>66</v>
      </c>
      <c r="D12" s="315">
        <v>118</v>
      </c>
      <c r="E12" s="314">
        <v>3.5</v>
      </c>
    </row>
    <row r="13" spans="1:5" s="307" customFormat="1" x14ac:dyDescent="0.25">
      <c r="A13" s="312">
        <v>2009</v>
      </c>
      <c r="B13" s="311">
        <v>18693</v>
      </c>
      <c r="C13" s="310">
        <v>56.5</v>
      </c>
      <c r="D13" s="309">
        <v>100</v>
      </c>
      <c r="E13" s="308">
        <v>3</v>
      </c>
    </row>
  </sheetData>
  <mergeCells count="3">
    <mergeCell ref="A2:A3"/>
    <mergeCell ref="B2:C2"/>
    <mergeCell ref="D2:E2"/>
  </mergeCells>
  <pageMargins left="0.75" right="0.75" top="1" bottom="1" header="0.5" footer="0.5"/>
  <pageSetup paperSize="9"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1A670-46E8-4F39-A245-90D910D684E4}">
  <dimension ref="A1:E33"/>
  <sheetViews>
    <sheetView workbookViewId="0"/>
  </sheetViews>
  <sheetFormatPr defaultRowHeight="11.25" x14ac:dyDescent="0.2"/>
  <cols>
    <col min="1" max="1" width="29.42578125" style="1" customWidth="1"/>
    <col min="2" max="5" width="15" style="1" customWidth="1"/>
    <col min="6" max="16384" width="9.140625" style="1"/>
  </cols>
  <sheetData>
    <row r="1" spans="1:5" s="13" customFormat="1" ht="12" thickBot="1" x14ac:dyDescent="0.3">
      <c r="A1" s="63" t="s">
        <v>70</v>
      </c>
    </row>
    <row r="2" spans="1:5" x14ac:dyDescent="0.2">
      <c r="A2" s="47" t="s">
        <v>29</v>
      </c>
      <c r="B2" s="27">
        <v>2000</v>
      </c>
      <c r="C2" s="27">
        <v>2007</v>
      </c>
      <c r="D2" s="27">
        <v>2008</v>
      </c>
      <c r="E2" s="26">
        <v>2009</v>
      </c>
    </row>
    <row r="3" spans="1:5" s="18" customFormat="1" x14ac:dyDescent="0.2">
      <c r="A3" s="8" t="s">
        <v>69</v>
      </c>
      <c r="B3" s="56">
        <v>176</v>
      </c>
      <c r="C3" s="55">
        <v>179</v>
      </c>
      <c r="D3" s="55">
        <v>176</v>
      </c>
      <c r="E3" s="55">
        <v>175</v>
      </c>
    </row>
    <row r="4" spans="1:5" s="18" customFormat="1" x14ac:dyDescent="0.2">
      <c r="A4" s="8" t="s">
        <v>68</v>
      </c>
      <c r="B4" s="56">
        <v>57632</v>
      </c>
      <c r="C4" s="55">
        <v>44791</v>
      </c>
      <c r="D4" s="55">
        <v>44376</v>
      </c>
      <c r="E4" s="55">
        <v>44406</v>
      </c>
    </row>
    <row r="5" spans="1:5" x14ac:dyDescent="0.2">
      <c r="A5" s="1" t="s">
        <v>67</v>
      </c>
      <c r="B5" s="2">
        <f>+B6-B4</f>
        <v>26645</v>
      </c>
      <c r="C5" s="2">
        <f>+C6-C4</f>
        <v>27686</v>
      </c>
      <c r="D5" s="2">
        <f>+D6-D4</f>
        <v>27064</v>
      </c>
      <c r="E5" s="2">
        <v>27083</v>
      </c>
    </row>
    <row r="6" spans="1:5" s="18" customFormat="1" ht="22.5" x14ac:dyDescent="0.2">
      <c r="A6" s="62" t="s">
        <v>66</v>
      </c>
      <c r="B6" s="61">
        <v>84277</v>
      </c>
      <c r="C6" s="60">
        <v>72477</v>
      </c>
      <c r="D6" s="60">
        <v>71440</v>
      </c>
      <c r="E6" s="60">
        <v>71489</v>
      </c>
    </row>
    <row r="7" spans="1:5" x14ac:dyDescent="0.2">
      <c r="A7" s="22" t="s">
        <v>65</v>
      </c>
      <c r="B7" s="4">
        <v>83430</v>
      </c>
      <c r="C7" s="58">
        <v>71902</v>
      </c>
      <c r="D7" s="55">
        <v>70971</v>
      </c>
      <c r="E7" s="55">
        <v>71064</v>
      </c>
    </row>
    <row r="8" spans="1:5" x14ac:dyDescent="0.2">
      <c r="A8" s="22" t="s">
        <v>5</v>
      </c>
      <c r="B8" s="4"/>
      <c r="C8" s="2"/>
      <c r="D8" s="2"/>
      <c r="E8" s="2"/>
    </row>
    <row r="9" spans="1:5" x14ac:dyDescent="0.2">
      <c r="A9" s="5" t="s">
        <v>64</v>
      </c>
      <c r="B9" s="4">
        <v>15513</v>
      </c>
      <c r="C9" s="58">
        <v>9160</v>
      </c>
      <c r="D9" s="58">
        <v>8917</v>
      </c>
      <c r="E9" s="58">
        <v>8791</v>
      </c>
    </row>
    <row r="10" spans="1:5" x14ac:dyDescent="0.2">
      <c r="A10" s="5" t="s">
        <v>63</v>
      </c>
      <c r="B10" s="4">
        <v>11999</v>
      </c>
      <c r="C10" s="58">
        <v>7220</v>
      </c>
      <c r="D10" s="58">
        <v>7035</v>
      </c>
      <c r="E10" s="58">
        <v>6925</v>
      </c>
    </row>
    <row r="11" spans="1:5" x14ac:dyDescent="0.2">
      <c r="A11" s="5" t="s">
        <v>62</v>
      </c>
      <c r="B11" s="4">
        <v>6219</v>
      </c>
      <c r="C11" s="58">
        <v>2710</v>
      </c>
      <c r="D11" s="58">
        <v>2650</v>
      </c>
      <c r="E11" s="58">
        <v>2648</v>
      </c>
    </row>
    <row r="12" spans="1:5" x14ac:dyDescent="0.2">
      <c r="A12" s="59" t="s">
        <v>61</v>
      </c>
      <c r="B12" s="56">
        <v>5881</v>
      </c>
      <c r="C12" s="55">
        <v>3415</v>
      </c>
      <c r="D12" s="55">
        <v>2650</v>
      </c>
      <c r="E12" s="55">
        <v>3366</v>
      </c>
    </row>
    <row r="13" spans="1:5" x14ac:dyDescent="0.2">
      <c r="A13" s="5" t="s">
        <v>60</v>
      </c>
      <c r="B13" s="4">
        <v>13549</v>
      </c>
      <c r="C13" s="58">
        <v>11639</v>
      </c>
      <c r="D13" s="58">
        <v>10971</v>
      </c>
      <c r="E13" s="58">
        <v>11097</v>
      </c>
    </row>
    <row r="14" spans="1:5" x14ac:dyDescent="0.2">
      <c r="A14" s="5" t="s">
        <v>59</v>
      </c>
      <c r="B14" s="4">
        <v>4395</v>
      </c>
      <c r="C14" s="58">
        <v>3499</v>
      </c>
      <c r="D14" s="58">
        <v>3519</v>
      </c>
      <c r="E14" s="58">
        <v>3413</v>
      </c>
    </row>
    <row r="15" spans="1:5" x14ac:dyDescent="0.2">
      <c r="A15" s="22" t="s">
        <v>58</v>
      </c>
      <c r="B15" s="4">
        <v>11986</v>
      </c>
      <c r="C15" s="58">
        <v>11802</v>
      </c>
      <c r="D15" s="58">
        <v>11730</v>
      </c>
      <c r="E15" s="58">
        <v>11602</v>
      </c>
    </row>
    <row r="16" spans="1:5" s="18" customFormat="1" ht="22.5" x14ac:dyDescent="0.2">
      <c r="A16" s="57" t="s">
        <v>57</v>
      </c>
      <c r="B16" s="56">
        <v>54932</v>
      </c>
      <c r="C16" s="55">
        <v>49488</v>
      </c>
      <c r="D16" s="55">
        <v>48791</v>
      </c>
      <c r="E16" s="55">
        <v>49650</v>
      </c>
    </row>
    <row r="17" spans="1:5" s="18" customFormat="1" x14ac:dyDescent="0.2">
      <c r="A17" s="35" t="s">
        <v>56</v>
      </c>
      <c r="B17" s="15">
        <v>81.8</v>
      </c>
      <c r="C17" s="50">
        <v>71.577033111968348</v>
      </c>
      <c r="D17" s="50">
        <v>70.751846156530149</v>
      </c>
      <c r="E17" s="50">
        <v>70.962176373122205</v>
      </c>
    </row>
    <row r="18" spans="1:5" x14ac:dyDescent="0.2">
      <c r="A18" s="5" t="s">
        <v>10</v>
      </c>
      <c r="B18" s="53">
        <v>134.5</v>
      </c>
      <c r="C18" s="50">
        <v>113.65231801501149</v>
      </c>
      <c r="D18" s="50">
        <v>108.4855245559832</v>
      </c>
      <c r="E18" s="50">
        <v>108.00113385797501</v>
      </c>
    </row>
    <row r="19" spans="1:5" x14ac:dyDescent="0.2">
      <c r="A19" s="5" t="s">
        <v>9</v>
      </c>
      <c r="B19" s="53">
        <v>70.8</v>
      </c>
      <c r="C19" s="50">
        <v>62.992142972207951</v>
      </c>
      <c r="D19" s="50">
        <v>62.985310920551306</v>
      </c>
      <c r="E19" s="50">
        <v>63.273203832544212</v>
      </c>
    </row>
    <row r="20" spans="1:5" x14ac:dyDescent="0.2">
      <c r="A20" s="18" t="s">
        <v>55</v>
      </c>
      <c r="B20" s="15">
        <v>2.6</v>
      </c>
      <c r="C20" s="50">
        <v>2.4</v>
      </c>
      <c r="D20" s="50">
        <v>2.5</v>
      </c>
      <c r="E20" s="50">
        <v>2.5</v>
      </c>
    </row>
    <row r="21" spans="1:5" x14ac:dyDescent="0.2">
      <c r="A21" s="18" t="s">
        <v>54</v>
      </c>
      <c r="B21" s="2">
        <v>40534</v>
      </c>
      <c r="C21" s="2">
        <v>88366</v>
      </c>
      <c r="D21" s="2">
        <v>121857</v>
      </c>
      <c r="E21" s="2">
        <v>129469</v>
      </c>
    </row>
    <row r="22" spans="1:5" x14ac:dyDescent="0.2">
      <c r="A22" s="13" t="s">
        <v>53</v>
      </c>
      <c r="B22" s="51">
        <v>23.2</v>
      </c>
      <c r="C22" s="50">
        <v>19.3</v>
      </c>
      <c r="D22" s="50">
        <v>20.07</v>
      </c>
      <c r="E22" s="50">
        <v>20.07</v>
      </c>
    </row>
    <row r="23" spans="1:5" x14ac:dyDescent="0.2">
      <c r="A23" s="13" t="s">
        <v>52</v>
      </c>
      <c r="B23" s="51">
        <v>8.9</v>
      </c>
      <c r="C23" s="50">
        <v>7.79</v>
      </c>
      <c r="D23" s="50">
        <v>7.88</v>
      </c>
      <c r="E23" s="50">
        <v>8</v>
      </c>
    </row>
    <row r="24" spans="1:5" x14ac:dyDescent="0.2">
      <c r="A24" s="13" t="s">
        <v>51</v>
      </c>
      <c r="B24" s="51"/>
      <c r="C24" s="50"/>
      <c r="D24" s="14"/>
      <c r="E24" s="50"/>
    </row>
    <row r="25" spans="1:5" x14ac:dyDescent="0.2">
      <c r="A25" s="52" t="s">
        <v>50</v>
      </c>
      <c r="B25" s="51">
        <v>8.1999999999999993</v>
      </c>
      <c r="C25" s="50">
        <v>6.8</v>
      </c>
      <c r="D25" s="50">
        <v>6.7584075752176345</v>
      </c>
      <c r="E25" s="50">
        <v>6.75</v>
      </c>
    </row>
    <row r="26" spans="1:5" x14ac:dyDescent="0.2">
      <c r="A26" s="52" t="s">
        <v>49</v>
      </c>
      <c r="B26" s="51">
        <v>6.9</v>
      </c>
      <c r="C26" s="50">
        <v>5.7519999999999998</v>
      </c>
      <c r="D26" s="50">
        <v>5.6259494570558024</v>
      </c>
      <c r="E26" s="50">
        <v>5.4</v>
      </c>
    </row>
    <row r="27" spans="1:5" x14ac:dyDescent="0.2">
      <c r="A27" s="52" t="s">
        <v>48</v>
      </c>
      <c r="B27" s="51">
        <v>4.5999999999999996</v>
      </c>
      <c r="C27" s="50">
        <v>3.8</v>
      </c>
      <c r="D27" s="50">
        <v>3.726397033720684</v>
      </c>
      <c r="E27" s="50">
        <v>3.6655899309070104</v>
      </c>
    </row>
    <row r="28" spans="1:5" x14ac:dyDescent="0.2">
      <c r="A28" s="52" t="s">
        <v>47</v>
      </c>
      <c r="B28" s="51">
        <v>6</v>
      </c>
      <c r="C28" s="50">
        <v>4.96</v>
      </c>
      <c r="D28" s="50">
        <v>4.9285768214420536</v>
      </c>
      <c r="E28" s="50">
        <v>4.723463583888293</v>
      </c>
    </row>
    <row r="29" spans="1:5" x14ac:dyDescent="0.2">
      <c r="A29" s="52" t="s">
        <v>46</v>
      </c>
      <c r="B29" s="51">
        <v>4.5</v>
      </c>
      <c r="C29" s="50">
        <v>3.63</v>
      </c>
      <c r="D29" s="50">
        <v>3.6873494068355868</v>
      </c>
      <c r="E29" s="50">
        <v>3.5019107531306957</v>
      </c>
    </row>
    <row r="30" spans="1:5" x14ac:dyDescent="0.2">
      <c r="A30" s="52" t="s">
        <v>45</v>
      </c>
      <c r="B30" s="51">
        <v>7.2</v>
      </c>
      <c r="C30" s="50">
        <v>6.18</v>
      </c>
      <c r="D30" s="50">
        <v>3.6873494068355868</v>
      </c>
      <c r="E30" s="50">
        <v>5.6705052585588112</v>
      </c>
    </row>
    <row r="31" spans="1:5" x14ac:dyDescent="0.2">
      <c r="A31" s="52" t="s">
        <v>44</v>
      </c>
      <c r="B31" s="51">
        <v>16.3</v>
      </c>
      <c r="C31" s="50">
        <v>16.37</v>
      </c>
      <c r="D31" s="50">
        <v>16.526794752399077</v>
      </c>
      <c r="E31" s="50">
        <v>16.600000000000001</v>
      </c>
    </row>
    <row r="32" spans="1:5" x14ac:dyDescent="0.2">
      <c r="A32" s="13" t="s">
        <v>43</v>
      </c>
      <c r="B32" s="51">
        <v>76.5</v>
      </c>
      <c r="C32" s="50">
        <v>71.349999999999994</v>
      </c>
      <c r="D32" s="50">
        <v>77.41</v>
      </c>
      <c r="E32" s="50">
        <v>77.766025509208575</v>
      </c>
    </row>
    <row r="33" spans="1:5" x14ac:dyDescent="0.2">
      <c r="A33" s="13" t="s">
        <v>42</v>
      </c>
      <c r="B33" s="51">
        <v>2.9</v>
      </c>
      <c r="C33" s="50">
        <v>3.17</v>
      </c>
      <c r="D33" s="50">
        <v>3.11</v>
      </c>
      <c r="E33" s="50">
        <v>3.13</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D8F96-FCBD-4E4C-855C-1D5E153BAA4D}">
  <dimension ref="A1:E40"/>
  <sheetViews>
    <sheetView workbookViewId="0"/>
  </sheetViews>
  <sheetFormatPr defaultRowHeight="11.25" x14ac:dyDescent="0.2"/>
  <cols>
    <col min="1" max="1" width="41.140625" style="1" customWidth="1"/>
    <col min="2" max="5" width="16.5703125" style="1" customWidth="1"/>
    <col min="6" max="16384" width="9.140625" style="1"/>
  </cols>
  <sheetData>
    <row r="1" spans="1:5" s="75" customFormat="1" ht="12" thickBot="1" x14ac:dyDescent="0.3">
      <c r="A1" s="31" t="s">
        <v>114</v>
      </c>
      <c r="B1" s="31"/>
      <c r="C1" s="31"/>
      <c r="D1" s="31"/>
      <c r="E1" s="31"/>
    </row>
    <row r="2" spans="1:5" s="70" customFormat="1" ht="35.25" customHeight="1" x14ac:dyDescent="0.25">
      <c r="A2" s="74" t="s">
        <v>113</v>
      </c>
      <c r="B2" s="73" t="s">
        <v>112</v>
      </c>
      <c r="C2" s="72" t="s">
        <v>111</v>
      </c>
      <c r="D2" s="72" t="s">
        <v>110</v>
      </c>
      <c r="E2" s="71" t="s">
        <v>109</v>
      </c>
    </row>
    <row r="3" spans="1:5" x14ac:dyDescent="0.2">
      <c r="A3" s="69" t="s">
        <v>108</v>
      </c>
      <c r="B3" s="67">
        <v>4066574</v>
      </c>
      <c r="C3" s="67">
        <v>11572716</v>
      </c>
      <c r="D3" s="67">
        <v>1379273</v>
      </c>
      <c r="E3" s="67">
        <v>27393</v>
      </c>
    </row>
    <row r="4" spans="1:5" x14ac:dyDescent="0.2">
      <c r="A4" s="69" t="s">
        <v>107</v>
      </c>
      <c r="B4" s="67">
        <v>2660184</v>
      </c>
      <c r="C4" s="67">
        <v>8173183</v>
      </c>
      <c r="D4" s="67">
        <v>711275</v>
      </c>
      <c r="E4" s="67">
        <v>3243</v>
      </c>
    </row>
    <row r="5" spans="1:5" x14ac:dyDescent="0.2">
      <c r="A5" s="1" t="s">
        <v>106</v>
      </c>
      <c r="B5" s="67">
        <v>1782353</v>
      </c>
      <c r="C5" s="67">
        <v>5226420</v>
      </c>
      <c r="D5" s="67">
        <v>431604</v>
      </c>
      <c r="E5" s="67">
        <v>19236</v>
      </c>
    </row>
    <row r="6" spans="1:5" x14ac:dyDescent="0.2">
      <c r="A6" s="1" t="s">
        <v>105</v>
      </c>
      <c r="B6" s="67">
        <v>3377249</v>
      </c>
      <c r="C6" s="67">
        <v>7354855</v>
      </c>
      <c r="D6" s="67">
        <v>796359</v>
      </c>
      <c r="E6" s="67">
        <v>7593</v>
      </c>
    </row>
    <row r="7" spans="1:5" x14ac:dyDescent="0.2">
      <c r="A7" s="1" t="s">
        <v>104</v>
      </c>
      <c r="B7" s="67">
        <v>1699330</v>
      </c>
      <c r="C7" s="67">
        <v>7323648</v>
      </c>
      <c r="D7" s="67">
        <v>780315</v>
      </c>
      <c r="E7" s="67">
        <v>51003</v>
      </c>
    </row>
    <row r="8" spans="1:5" x14ac:dyDescent="0.2">
      <c r="A8" s="1" t="s">
        <v>103</v>
      </c>
      <c r="B8" s="67">
        <v>2108769</v>
      </c>
      <c r="C8" s="67">
        <v>7925041</v>
      </c>
      <c r="D8" s="67">
        <v>520905</v>
      </c>
      <c r="E8" s="67">
        <v>13705</v>
      </c>
    </row>
    <row r="9" spans="1:5" x14ac:dyDescent="0.2">
      <c r="A9" s="1" t="s">
        <v>102</v>
      </c>
      <c r="B9" s="67">
        <v>2387234</v>
      </c>
      <c r="C9" s="67">
        <v>14309137</v>
      </c>
      <c r="D9" s="67">
        <v>703186</v>
      </c>
      <c r="E9" s="67">
        <v>4584</v>
      </c>
    </row>
    <row r="10" spans="1:5" x14ac:dyDescent="0.2">
      <c r="A10" s="18" t="s">
        <v>101</v>
      </c>
      <c r="B10" s="67">
        <v>2047515</v>
      </c>
      <c r="C10" s="67">
        <v>7614705</v>
      </c>
      <c r="D10" s="67">
        <v>565199</v>
      </c>
      <c r="E10" s="67">
        <v>4056</v>
      </c>
    </row>
    <row r="11" spans="1:5" x14ac:dyDescent="0.2">
      <c r="A11" s="1" t="s">
        <v>100</v>
      </c>
      <c r="B11" s="67">
        <v>1275185</v>
      </c>
      <c r="C11" s="67">
        <v>8777368</v>
      </c>
      <c r="D11" s="67">
        <v>513236</v>
      </c>
      <c r="E11" s="67">
        <v>22788</v>
      </c>
    </row>
    <row r="12" spans="1:5" x14ac:dyDescent="0.2">
      <c r="A12" s="1" t="s">
        <v>99</v>
      </c>
      <c r="B12" s="67">
        <v>964752</v>
      </c>
      <c r="C12" s="67">
        <v>3702627</v>
      </c>
      <c r="D12" s="67">
        <v>281449</v>
      </c>
      <c r="E12" s="67">
        <v>312</v>
      </c>
    </row>
    <row r="13" spans="1:5" x14ac:dyDescent="0.2">
      <c r="A13" s="1" t="s">
        <v>98</v>
      </c>
      <c r="B13" s="67">
        <v>1356055</v>
      </c>
      <c r="C13" s="67">
        <v>4128867</v>
      </c>
      <c r="D13" s="67">
        <v>333370</v>
      </c>
      <c r="E13" s="66">
        <v>1944</v>
      </c>
    </row>
    <row r="14" spans="1:5" x14ac:dyDescent="0.2">
      <c r="A14" s="1" t="s">
        <v>97</v>
      </c>
      <c r="B14" s="67">
        <v>970729</v>
      </c>
      <c r="C14" s="67">
        <v>2122110</v>
      </c>
      <c r="D14" s="67">
        <v>432924</v>
      </c>
      <c r="E14" s="67">
        <v>33336</v>
      </c>
    </row>
    <row r="15" spans="1:5" x14ac:dyDescent="0.2">
      <c r="A15" s="1" t="s">
        <v>96</v>
      </c>
      <c r="B15" s="67">
        <v>7123475</v>
      </c>
      <c r="C15" s="67">
        <v>19595416</v>
      </c>
      <c r="D15" s="67">
        <v>4684508</v>
      </c>
      <c r="E15" s="66" t="s">
        <v>71</v>
      </c>
    </row>
    <row r="16" spans="1:5" x14ac:dyDescent="0.2">
      <c r="A16" s="1" t="s">
        <v>95</v>
      </c>
      <c r="B16" s="67">
        <v>3065903</v>
      </c>
      <c r="C16" s="67">
        <v>14765834</v>
      </c>
      <c r="D16" s="67">
        <v>703545</v>
      </c>
      <c r="E16" s="67">
        <v>69673</v>
      </c>
    </row>
    <row r="17" spans="1:5" x14ac:dyDescent="0.2">
      <c r="A17" s="38" t="s">
        <v>94</v>
      </c>
      <c r="B17" s="67">
        <v>258205</v>
      </c>
      <c r="C17" s="67">
        <v>610229</v>
      </c>
      <c r="D17" s="67">
        <v>103848</v>
      </c>
      <c r="E17" s="66" t="s">
        <v>71</v>
      </c>
    </row>
    <row r="18" spans="1:5" x14ac:dyDescent="0.2">
      <c r="A18" s="1" t="s">
        <v>93</v>
      </c>
      <c r="B18" s="67">
        <v>126767</v>
      </c>
      <c r="C18" s="67">
        <v>388090</v>
      </c>
      <c r="D18" s="67">
        <v>46655</v>
      </c>
      <c r="E18" s="67">
        <v>1893</v>
      </c>
    </row>
    <row r="19" spans="1:5" x14ac:dyDescent="0.2">
      <c r="A19" s="1" t="s">
        <v>92</v>
      </c>
      <c r="B19" s="67">
        <v>2140141</v>
      </c>
      <c r="C19" s="67">
        <v>7268573</v>
      </c>
      <c r="D19" s="67">
        <v>905770</v>
      </c>
      <c r="E19" s="67">
        <v>265703</v>
      </c>
    </row>
    <row r="20" spans="1:5" x14ac:dyDescent="0.2">
      <c r="A20" s="1" t="s">
        <v>91</v>
      </c>
      <c r="B20" s="67">
        <v>3188273</v>
      </c>
      <c r="C20" s="67">
        <v>7280476</v>
      </c>
      <c r="D20" s="67">
        <v>601706</v>
      </c>
      <c r="E20" s="67">
        <v>47026</v>
      </c>
    </row>
    <row r="21" spans="1:5" x14ac:dyDescent="0.2">
      <c r="A21" s="1" t="s">
        <v>90</v>
      </c>
      <c r="B21" s="67">
        <v>271222</v>
      </c>
      <c r="C21" s="67">
        <v>1231268</v>
      </c>
      <c r="D21" s="67">
        <v>76720</v>
      </c>
      <c r="E21" s="67">
        <v>55068</v>
      </c>
    </row>
    <row r="22" spans="1:5" x14ac:dyDescent="0.2">
      <c r="A22" s="1" t="s">
        <v>89</v>
      </c>
      <c r="B22" s="67">
        <v>18822</v>
      </c>
      <c r="C22" s="67">
        <v>31509</v>
      </c>
      <c r="D22" s="67">
        <v>86660</v>
      </c>
      <c r="E22" s="66" t="s">
        <v>71</v>
      </c>
    </row>
    <row r="23" spans="1:5" x14ac:dyDescent="0.2">
      <c r="A23" s="1" t="s">
        <v>88</v>
      </c>
      <c r="B23" s="67">
        <v>1607826</v>
      </c>
      <c r="C23" s="67">
        <v>3950301</v>
      </c>
      <c r="D23" s="67">
        <v>480104</v>
      </c>
      <c r="E23" s="67">
        <v>7746</v>
      </c>
    </row>
    <row r="24" spans="1:5" x14ac:dyDescent="0.2">
      <c r="A24" s="1" t="s">
        <v>87</v>
      </c>
      <c r="B24" s="67">
        <v>708179</v>
      </c>
      <c r="C24" s="67">
        <v>2855054</v>
      </c>
      <c r="D24" s="67">
        <v>37412</v>
      </c>
      <c r="E24" s="66" t="s">
        <v>71</v>
      </c>
    </row>
    <row r="25" spans="1:5" x14ac:dyDescent="0.2">
      <c r="A25" s="1" t="s">
        <v>86</v>
      </c>
      <c r="B25" s="67">
        <v>12972365</v>
      </c>
      <c r="C25" s="67">
        <v>157739901</v>
      </c>
      <c r="D25" s="67">
        <v>684597</v>
      </c>
      <c r="E25" s="67">
        <v>406682</v>
      </c>
    </row>
    <row r="26" spans="1:5" x14ac:dyDescent="0.2">
      <c r="A26" s="1" t="s">
        <v>85</v>
      </c>
      <c r="B26" s="67">
        <v>3826557</v>
      </c>
      <c r="C26" s="67">
        <v>8383316</v>
      </c>
      <c r="D26" s="67">
        <v>852659</v>
      </c>
      <c r="E26" s="67">
        <v>30771</v>
      </c>
    </row>
    <row r="27" spans="1:5" x14ac:dyDescent="0.2">
      <c r="A27" s="1" t="s">
        <v>84</v>
      </c>
      <c r="B27" s="67">
        <v>689121</v>
      </c>
      <c r="C27" s="67">
        <v>1052318</v>
      </c>
      <c r="D27" s="67">
        <v>408830</v>
      </c>
      <c r="E27" s="67">
        <v>2304</v>
      </c>
    </row>
    <row r="28" spans="1:5" x14ac:dyDescent="0.2">
      <c r="A28" s="1" t="s">
        <v>83</v>
      </c>
      <c r="B28" s="67">
        <v>1995955</v>
      </c>
      <c r="C28" s="67">
        <v>5991838</v>
      </c>
      <c r="D28" s="67">
        <v>611168</v>
      </c>
      <c r="E28" s="67">
        <v>7128</v>
      </c>
    </row>
    <row r="29" spans="1:5" x14ac:dyDescent="0.2">
      <c r="A29" s="1" t="s">
        <v>82</v>
      </c>
      <c r="B29" s="67">
        <v>1149100</v>
      </c>
      <c r="C29" s="67">
        <v>2416682</v>
      </c>
      <c r="D29" s="67">
        <v>284712</v>
      </c>
      <c r="E29" s="67">
        <v>102576</v>
      </c>
    </row>
    <row r="30" spans="1:5" x14ac:dyDescent="0.2">
      <c r="A30" s="1" t="s">
        <v>81</v>
      </c>
      <c r="B30" s="67">
        <v>585945</v>
      </c>
      <c r="C30" s="67">
        <v>1980089</v>
      </c>
      <c r="D30" s="67">
        <v>276068</v>
      </c>
      <c r="E30" s="67">
        <v>47363</v>
      </c>
    </row>
    <row r="31" spans="1:5" x14ac:dyDescent="0.2">
      <c r="A31" s="1" t="s">
        <v>80</v>
      </c>
      <c r="B31" s="67">
        <v>7103433</v>
      </c>
      <c r="C31" s="67">
        <v>37854013</v>
      </c>
      <c r="D31" s="67">
        <v>75602</v>
      </c>
      <c r="E31" s="67">
        <v>1436176</v>
      </c>
    </row>
    <row r="32" spans="1:5" x14ac:dyDescent="0.2">
      <c r="A32" s="38" t="s">
        <v>79</v>
      </c>
      <c r="B32" s="67">
        <v>358475</v>
      </c>
      <c r="C32" s="67">
        <v>3357552</v>
      </c>
      <c r="D32" s="67">
        <v>54846</v>
      </c>
      <c r="E32" s="67">
        <v>21168</v>
      </c>
    </row>
    <row r="33" spans="1:5" x14ac:dyDescent="0.2">
      <c r="A33" s="38" t="s">
        <v>78</v>
      </c>
      <c r="B33" s="67">
        <v>244442</v>
      </c>
      <c r="C33" s="67">
        <v>746521</v>
      </c>
      <c r="D33" s="67">
        <v>107721</v>
      </c>
      <c r="E33" s="67">
        <v>23907</v>
      </c>
    </row>
    <row r="34" spans="1:5" x14ac:dyDescent="0.2">
      <c r="A34" s="13" t="s">
        <v>77</v>
      </c>
      <c r="B34" s="67">
        <v>15575</v>
      </c>
      <c r="C34" s="67">
        <v>18552</v>
      </c>
      <c r="D34" s="67">
        <v>7869</v>
      </c>
      <c r="E34" s="67">
        <v>2076</v>
      </c>
    </row>
    <row r="35" spans="1:5" x14ac:dyDescent="0.2">
      <c r="A35" s="38" t="s">
        <v>76</v>
      </c>
      <c r="B35" s="66" t="s">
        <v>71</v>
      </c>
      <c r="C35" s="66" t="s">
        <v>71</v>
      </c>
      <c r="D35" s="68">
        <v>51</v>
      </c>
      <c r="E35" s="66" t="s">
        <v>71</v>
      </c>
    </row>
    <row r="36" spans="1:5" x14ac:dyDescent="0.2">
      <c r="A36" s="1" t="s">
        <v>75</v>
      </c>
      <c r="B36" s="67">
        <v>98166</v>
      </c>
      <c r="C36" s="67">
        <v>482787</v>
      </c>
      <c r="D36" s="67">
        <v>10545</v>
      </c>
      <c r="E36" s="67">
        <v>163147</v>
      </c>
    </row>
    <row r="37" spans="1:5" ht="11.25" customHeight="1" x14ac:dyDescent="0.2">
      <c r="A37" s="38" t="s">
        <v>74</v>
      </c>
      <c r="B37" s="67">
        <v>27302</v>
      </c>
      <c r="C37" s="67">
        <v>134040</v>
      </c>
      <c r="D37" s="66" t="s">
        <v>71</v>
      </c>
      <c r="E37" s="67">
        <v>27954</v>
      </c>
    </row>
    <row r="38" spans="1:5" x14ac:dyDescent="0.2">
      <c r="A38" s="1" t="s">
        <v>73</v>
      </c>
      <c r="B38" s="67">
        <v>1189</v>
      </c>
      <c r="C38" s="67">
        <v>2569</v>
      </c>
      <c r="D38" s="67">
        <v>39</v>
      </c>
      <c r="E38" s="67">
        <v>3747</v>
      </c>
    </row>
    <row r="39" spans="1:5" x14ac:dyDescent="0.2">
      <c r="A39" s="1" t="s">
        <v>72</v>
      </c>
      <c r="B39" s="67">
        <v>276713</v>
      </c>
      <c r="C39" s="67">
        <v>702449</v>
      </c>
      <c r="D39" s="67">
        <v>295431</v>
      </c>
      <c r="E39" s="66" t="s">
        <v>71</v>
      </c>
    </row>
    <row r="40" spans="1:5" x14ac:dyDescent="0.2">
      <c r="A40" s="65" t="s">
        <v>6</v>
      </c>
      <c r="B40" s="64">
        <v>72549080</v>
      </c>
      <c r="C40" s="64">
        <v>367070054</v>
      </c>
      <c r="D40" s="64">
        <v>18846161</v>
      </c>
      <c r="E40" s="64">
        <v>2911301</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2F57F-F839-4D9C-AAEC-B2CE6F8A768E}">
  <dimension ref="A1:E10"/>
  <sheetViews>
    <sheetView workbookViewId="0"/>
  </sheetViews>
  <sheetFormatPr defaultRowHeight="11.25" x14ac:dyDescent="0.2"/>
  <cols>
    <col min="1" max="1" width="30.28515625" style="1" customWidth="1"/>
    <col min="2" max="5" width="11.140625" style="1" customWidth="1"/>
    <col min="6" max="16384" width="9.140625" style="1"/>
  </cols>
  <sheetData>
    <row r="1" spans="1:5" ht="12" thickBot="1" x14ac:dyDescent="0.25">
      <c r="A1" s="31" t="s">
        <v>122</v>
      </c>
      <c r="B1" s="30"/>
      <c r="C1" s="30"/>
      <c r="D1" s="30"/>
      <c r="E1" s="30"/>
    </row>
    <row r="2" spans="1:5" x14ac:dyDescent="0.2">
      <c r="A2" s="47" t="s">
        <v>13</v>
      </c>
      <c r="B2" s="27">
        <v>2000</v>
      </c>
      <c r="C2" s="27">
        <v>2007</v>
      </c>
      <c r="D2" s="27">
        <v>2008</v>
      </c>
      <c r="E2" s="47">
        <v>2009</v>
      </c>
    </row>
    <row r="3" spans="1:5" s="18" customFormat="1" ht="22.5" x14ac:dyDescent="0.2">
      <c r="A3" s="32" t="s">
        <v>121</v>
      </c>
      <c r="B3" s="33">
        <v>82122</v>
      </c>
      <c r="C3" s="33">
        <v>113931</v>
      </c>
      <c r="D3" s="33">
        <v>120265</v>
      </c>
      <c r="E3" s="33">
        <v>96824</v>
      </c>
    </row>
    <row r="4" spans="1:5" s="18" customFormat="1" ht="11.25" customHeight="1" x14ac:dyDescent="0.2">
      <c r="A4" s="38" t="s">
        <v>120</v>
      </c>
      <c r="B4" s="54">
        <v>3400</v>
      </c>
      <c r="C4" s="54">
        <v>3256</v>
      </c>
      <c r="D4" s="54">
        <v>3061</v>
      </c>
      <c r="E4" s="54">
        <v>2588</v>
      </c>
    </row>
    <row r="5" spans="1:5" s="18" customFormat="1" ht="22.5" customHeight="1" x14ac:dyDescent="0.2">
      <c r="A5" s="57" t="s">
        <v>119</v>
      </c>
      <c r="B5" s="33">
        <v>1203</v>
      </c>
      <c r="C5" s="33">
        <v>1268</v>
      </c>
      <c r="D5" s="33">
        <v>1213</v>
      </c>
      <c r="E5" s="33">
        <v>1020</v>
      </c>
    </row>
    <row r="6" spans="1:5" x14ac:dyDescent="0.2">
      <c r="A6" s="12" t="s">
        <v>118</v>
      </c>
      <c r="B6" s="54">
        <v>4534</v>
      </c>
      <c r="C6" s="54">
        <v>4137</v>
      </c>
      <c r="D6" s="54">
        <v>3865</v>
      </c>
      <c r="E6" s="54">
        <v>3214</v>
      </c>
    </row>
    <row r="7" spans="1:5" x14ac:dyDescent="0.2">
      <c r="A7" s="12" t="s">
        <v>5</v>
      </c>
      <c r="B7" s="76"/>
      <c r="C7" s="2"/>
      <c r="D7" s="54"/>
      <c r="E7" s="54"/>
    </row>
    <row r="8" spans="1:5" s="18" customFormat="1" x14ac:dyDescent="0.2">
      <c r="A8" s="52" t="s">
        <v>117</v>
      </c>
      <c r="B8" s="33">
        <v>2578</v>
      </c>
      <c r="C8" s="33">
        <v>2809</v>
      </c>
      <c r="D8" s="33">
        <v>2913</v>
      </c>
      <c r="E8" s="33">
        <v>2258</v>
      </c>
    </row>
    <row r="9" spans="1:5" x14ac:dyDescent="0.2">
      <c r="A9" s="5" t="s">
        <v>116</v>
      </c>
      <c r="B9" s="33">
        <v>206</v>
      </c>
      <c r="C9" s="33">
        <v>87</v>
      </c>
      <c r="D9" s="33">
        <v>94</v>
      </c>
      <c r="E9" s="33">
        <v>70</v>
      </c>
    </row>
    <row r="10" spans="1:5" x14ac:dyDescent="0.2">
      <c r="A10" s="13" t="s">
        <v>115</v>
      </c>
      <c r="B10" s="33">
        <v>405</v>
      </c>
      <c r="C10" s="33">
        <v>484</v>
      </c>
      <c r="D10" s="33">
        <v>547</v>
      </c>
      <c r="E10" s="33">
        <v>413</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6B1DCC-4059-4B52-9CE1-10444C33EF61}">
  <dimension ref="A1:E9"/>
  <sheetViews>
    <sheetView workbookViewId="0"/>
  </sheetViews>
  <sheetFormatPr defaultRowHeight="11.25" x14ac:dyDescent="0.2"/>
  <cols>
    <col min="1" max="1" width="31.28515625" style="1" customWidth="1"/>
    <col min="2" max="5" width="11.7109375" style="1" customWidth="1"/>
    <col min="6" max="16384" width="9.140625" style="1"/>
  </cols>
  <sheetData>
    <row r="1" spans="1:5" ht="12" thickBot="1" x14ac:dyDescent="0.25">
      <c r="A1" s="63" t="s">
        <v>129</v>
      </c>
      <c r="B1" s="79"/>
      <c r="C1" s="79"/>
    </row>
    <row r="2" spans="1:5" x14ac:dyDescent="0.2">
      <c r="A2" s="28" t="s">
        <v>13</v>
      </c>
      <c r="B2" s="27">
        <v>2000</v>
      </c>
      <c r="C2" s="27">
        <v>2007</v>
      </c>
      <c r="D2" s="27">
        <v>2008</v>
      </c>
      <c r="E2" s="28">
        <v>2009</v>
      </c>
    </row>
    <row r="3" spans="1:5" x14ac:dyDescent="0.2">
      <c r="A3" s="8" t="s">
        <v>128</v>
      </c>
      <c r="B3" s="77">
        <v>1999</v>
      </c>
      <c r="C3" s="33">
        <v>2159</v>
      </c>
      <c r="D3" s="33">
        <v>2351</v>
      </c>
      <c r="E3" s="33">
        <v>2412</v>
      </c>
    </row>
    <row r="4" spans="1:5" x14ac:dyDescent="0.2">
      <c r="A4" s="22" t="s">
        <v>127</v>
      </c>
      <c r="B4" s="77">
        <v>46</v>
      </c>
      <c r="C4" s="33">
        <v>72</v>
      </c>
      <c r="D4" s="33">
        <v>71</v>
      </c>
      <c r="E4" s="33">
        <v>74</v>
      </c>
    </row>
    <row r="5" spans="1:5" x14ac:dyDescent="0.2">
      <c r="A5" s="78" t="s">
        <v>6</v>
      </c>
      <c r="B5" s="61">
        <v>2045</v>
      </c>
      <c r="C5" s="24">
        <v>2231</v>
      </c>
      <c r="D5" s="24">
        <v>2422</v>
      </c>
      <c r="E5" s="24">
        <v>2486</v>
      </c>
    </row>
    <row r="6" spans="1:5" ht="22.5" x14ac:dyDescent="0.2">
      <c r="A6" s="36" t="s">
        <v>126</v>
      </c>
      <c r="B6" s="77">
        <v>604</v>
      </c>
      <c r="C6" s="33">
        <v>656</v>
      </c>
      <c r="D6" s="33">
        <v>652</v>
      </c>
      <c r="E6" s="33">
        <v>655</v>
      </c>
    </row>
    <row r="7" spans="1:5" x14ac:dyDescent="0.2">
      <c r="A7" s="5" t="s">
        <v>125</v>
      </c>
      <c r="B7" s="77">
        <v>298</v>
      </c>
      <c r="C7" s="33">
        <v>261</v>
      </c>
      <c r="D7" s="33">
        <v>253</v>
      </c>
      <c r="E7" s="33">
        <v>248</v>
      </c>
    </row>
    <row r="8" spans="1:5" x14ac:dyDescent="0.2">
      <c r="A8" s="5" t="s">
        <v>124</v>
      </c>
      <c r="B8" s="77">
        <v>4511</v>
      </c>
      <c r="C8" s="33">
        <v>5027</v>
      </c>
      <c r="D8" s="33">
        <v>5339</v>
      </c>
      <c r="E8" s="33">
        <v>5301</v>
      </c>
    </row>
    <row r="9" spans="1:5" x14ac:dyDescent="0.2">
      <c r="A9" s="22" t="s">
        <v>123</v>
      </c>
      <c r="B9" s="77">
        <v>147</v>
      </c>
      <c r="C9" s="33">
        <v>138</v>
      </c>
      <c r="D9" s="33">
        <v>130</v>
      </c>
      <c r="E9" s="33">
        <v>130</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65B92-DB43-4D9E-BA4A-76DCC4EDD0B0}">
  <dimension ref="A1:E8"/>
  <sheetViews>
    <sheetView workbookViewId="0"/>
  </sheetViews>
  <sheetFormatPr defaultRowHeight="11.25" x14ac:dyDescent="0.2"/>
  <cols>
    <col min="1" max="1" width="49.85546875" style="1" customWidth="1"/>
    <col min="2" max="5" width="10.5703125" style="1" customWidth="1"/>
    <col min="6" max="16384" width="9.140625" style="1"/>
  </cols>
  <sheetData>
    <row r="1" spans="1:5" ht="12" thickBot="1" x14ac:dyDescent="0.25">
      <c r="A1" s="92" t="s">
        <v>136</v>
      </c>
      <c r="B1" s="91"/>
      <c r="C1" s="90"/>
      <c r="D1" s="90"/>
      <c r="E1" s="90"/>
    </row>
    <row r="2" spans="1:5" x14ac:dyDescent="0.2">
      <c r="A2" s="89" t="s">
        <v>13</v>
      </c>
      <c r="B2" s="88">
        <v>2005</v>
      </c>
      <c r="C2" s="88">
        <v>2007</v>
      </c>
      <c r="D2" s="88">
        <v>2008</v>
      </c>
      <c r="E2" s="87">
        <v>2009</v>
      </c>
    </row>
    <row r="3" spans="1:5" s="18" customFormat="1" ht="22.5" x14ac:dyDescent="0.2">
      <c r="A3" s="85" t="s">
        <v>135</v>
      </c>
      <c r="B3" s="81">
        <v>456763.9</v>
      </c>
      <c r="C3" s="81">
        <v>460868.39</v>
      </c>
      <c r="D3" s="80">
        <v>445878.9</v>
      </c>
      <c r="E3" s="80">
        <v>479161.7</v>
      </c>
    </row>
    <row r="4" spans="1:5" x14ac:dyDescent="0.2">
      <c r="A4" s="86" t="s">
        <v>134</v>
      </c>
      <c r="B4" s="84">
        <v>366217.1</v>
      </c>
      <c r="C4" s="84">
        <v>339384.11</v>
      </c>
      <c r="D4" s="83">
        <v>335860.3</v>
      </c>
      <c r="E4" s="83">
        <v>363325.9</v>
      </c>
    </row>
    <row r="5" spans="1:5" x14ac:dyDescent="0.2">
      <c r="A5" s="85" t="s">
        <v>133</v>
      </c>
      <c r="B5" s="81">
        <v>19.819385901556579</v>
      </c>
      <c r="C5" s="81">
        <v>26.348055678108018</v>
      </c>
      <c r="D5" s="80">
        <v>24.679855765487176</v>
      </c>
      <c r="E5" s="80">
        <v>24.174384362314434</v>
      </c>
    </row>
    <row r="6" spans="1:5" x14ac:dyDescent="0.2">
      <c r="A6" s="86" t="s">
        <v>132</v>
      </c>
      <c r="B6" s="84">
        <v>4.0999999999999996</v>
      </c>
      <c r="C6" s="84">
        <v>4.1813629266264067</v>
      </c>
      <c r="D6" s="83">
        <v>4.0633384788957247</v>
      </c>
      <c r="E6" s="80">
        <v>3.7533557041391243</v>
      </c>
    </row>
    <row r="7" spans="1:5" x14ac:dyDescent="0.2">
      <c r="A7" s="85" t="s">
        <v>131</v>
      </c>
      <c r="B7" s="84">
        <v>76.141109225137967</v>
      </c>
      <c r="C7" s="84">
        <v>69.460880144112295</v>
      </c>
      <c r="D7" s="83">
        <v>71.262106281585432</v>
      </c>
      <c r="E7" s="80">
        <v>72.071961434521995</v>
      </c>
    </row>
    <row r="8" spans="1:5" ht="12" customHeight="1" x14ac:dyDescent="0.2">
      <c r="A8" s="82" t="s">
        <v>130</v>
      </c>
      <c r="B8" s="81">
        <v>108.6</v>
      </c>
      <c r="C8" s="81">
        <v>117.4</v>
      </c>
      <c r="D8" s="80">
        <v>102</v>
      </c>
      <c r="E8" s="80">
        <v>105.3</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43</vt:i4>
      </vt:variant>
    </vt:vector>
  </HeadingPairs>
  <TitlesOfParts>
    <vt:vector size="43" baseType="lpstr">
      <vt:lpstr>Tartalom</vt:lpstr>
      <vt:lpstr>3.4.1.</vt:lpstr>
      <vt:lpstr>3.4.2.</vt:lpstr>
      <vt:lpstr>3.4.3.</vt:lpstr>
      <vt:lpstr>3.4.4.</vt:lpstr>
      <vt:lpstr>3.4.5.</vt:lpstr>
      <vt:lpstr>3.4.6.</vt:lpstr>
      <vt:lpstr>3.4.7.</vt:lpstr>
      <vt:lpstr>3.4.8.</vt:lpstr>
      <vt:lpstr>3.4.9.</vt:lpstr>
      <vt:lpstr>3.4.10.</vt:lpstr>
      <vt:lpstr>3.4.11.</vt:lpstr>
      <vt:lpstr>3.4.12.</vt:lpstr>
      <vt:lpstr>3.4.13.</vt:lpstr>
      <vt:lpstr>3.4.14.</vt:lpstr>
      <vt:lpstr>3.4.15.</vt:lpstr>
      <vt:lpstr>3.4.16.</vt:lpstr>
      <vt:lpstr>3.4.17.</vt:lpstr>
      <vt:lpstr>3.4.18.</vt:lpstr>
      <vt:lpstr>3.4.19.</vt:lpstr>
      <vt:lpstr>3.4.20.</vt:lpstr>
      <vt:lpstr>3.4.21.</vt:lpstr>
      <vt:lpstr>3.4.22.</vt:lpstr>
      <vt:lpstr>3.4.23.</vt:lpstr>
      <vt:lpstr>3.4.24.</vt:lpstr>
      <vt:lpstr>3.4.25.</vt:lpstr>
      <vt:lpstr>3.4.26.</vt:lpstr>
      <vt:lpstr>3.4.27.</vt:lpstr>
      <vt:lpstr>3.4.28.</vt:lpstr>
      <vt:lpstr>3.4.29.</vt:lpstr>
      <vt:lpstr>3.4.30.</vt:lpstr>
      <vt:lpstr>3.4.31.</vt:lpstr>
      <vt:lpstr>3.4.32.</vt:lpstr>
      <vt:lpstr>3.4.33.</vt:lpstr>
      <vt:lpstr>3.4.34.</vt:lpstr>
      <vt:lpstr>3.4.35.</vt:lpstr>
      <vt:lpstr>3.4.36.</vt:lpstr>
      <vt:lpstr>3.4.37.</vt:lpstr>
      <vt:lpstr>3.4.38.</vt:lpstr>
      <vt:lpstr>3.4.39.</vt:lpstr>
      <vt:lpstr>3.4.40.</vt:lpstr>
      <vt:lpstr>3.4.41.</vt:lpstr>
      <vt:lpstr>3.4.42.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2025-02-28T11:32:36Z</dcterms:created>
  <dcterms:modified xsi:type="dcterms:W3CDTF">2025-02-28T11:33:35Z</dcterms:modified>
</cp:coreProperties>
</file>