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omments26.xml" ContentType="application/vnd.openxmlformats-officedocument.spreadsheetml.comments+xml"/>
  <Override PartName="/xl/comments27.xml" ContentType="application/vnd.openxmlformats-officedocument.spreadsheetml.comments+xml"/>
  <Override PartName="/xl/comments28.xml" ContentType="application/vnd.openxmlformats-officedocument.spreadsheetml.comments+xml"/>
  <Override PartName="/xl/comments29.xml" ContentType="application/vnd.openxmlformats-officedocument.spreadsheetml.comments+xml"/>
  <Override PartName="/xl/comments3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71D1D28F-1F9C-4165-BB63-226F5BA4B959}" xr6:coauthVersionLast="36" xr6:coauthVersionMax="36" xr10:uidLastSave="{00000000-0000-0000-0000-000000000000}"/>
  <bookViews>
    <workbookView xWindow="0" yWindow="0" windowWidth="28800" windowHeight="13425" xr2:uid="{41CB32E9-033B-4B72-B376-AB1E7F4E8D54}"/>
  </bookViews>
  <sheets>
    <sheet name="Tartalom" sheetId="32" r:id="rId1"/>
    <sheet name="3.1.1." sheetId="2" r:id="rId2"/>
    <sheet name="3.1.2." sheetId="3" r:id="rId3"/>
    <sheet name="3.1.3." sheetId="4" r:id="rId4"/>
    <sheet name="3.1.4." sheetId="5" r:id="rId5"/>
    <sheet name="3.1.5." sheetId="6" r:id="rId6"/>
    <sheet name="3.1.6." sheetId="7" r:id="rId7"/>
    <sheet name="3.1.7." sheetId="8" r:id="rId8"/>
    <sheet name="3.1.8." sheetId="9" r:id="rId9"/>
    <sheet name="3.1.9." sheetId="10" r:id="rId10"/>
    <sheet name="3.1.10." sheetId="11" r:id="rId11"/>
    <sheet name="3.1.11." sheetId="12" r:id="rId12"/>
    <sheet name="3.1.12." sheetId="13" r:id="rId13"/>
    <sheet name="3.1.13." sheetId="14" r:id="rId14"/>
    <sheet name="3.1.14." sheetId="15" r:id="rId15"/>
    <sheet name="3.1.15." sheetId="16" r:id="rId16"/>
    <sheet name="3.1.16." sheetId="17" r:id="rId17"/>
    <sheet name="3.1.17." sheetId="18" r:id="rId18"/>
    <sheet name="3.1.18." sheetId="19" r:id="rId19"/>
    <sheet name="3.1.19." sheetId="20" r:id="rId20"/>
    <sheet name="3.1.20._03" sheetId="21" r:id="rId21"/>
    <sheet name="3.1.20._08" sheetId="22" r:id="rId22"/>
    <sheet name="3.1.21._03" sheetId="23" r:id="rId23"/>
    <sheet name="3.1.21._08" sheetId="24" r:id="rId24"/>
    <sheet name="3.1.22." sheetId="25" r:id="rId25"/>
    <sheet name="3.1.23." sheetId="26" r:id="rId26"/>
    <sheet name="3.1.24." sheetId="27" r:id="rId27"/>
    <sheet name="3.1.25." sheetId="28" r:id="rId28"/>
    <sheet name="3.1.26." sheetId="29" r:id="rId29"/>
    <sheet name="3.1.27." sheetId="30" r:id="rId30"/>
    <sheet name="3.1.28." sheetId="31" r:id="rId3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24" l="1"/>
  <c r="C9" i="24" s="1"/>
  <c r="D7" i="24"/>
  <c r="D9" i="24" s="1"/>
  <c r="C26" i="24"/>
  <c r="D26" i="24"/>
  <c r="J17" i="23"/>
  <c r="K17" i="23"/>
  <c r="C18" i="23"/>
  <c r="D18" i="23"/>
  <c r="E18" i="23"/>
  <c r="F18" i="23"/>
  <c r="G18" i="23"/>
  <c r="H18" i="23"/>
  <c r="I18" i="23"/>
  <c r="J18" i="23"/>
  <c r="K18" i="23"/>
  <c r="C19" i="23"/>
  <c r="D19" i="23"/>
  <c r="E19" i="23"/>
  <c r="F19" i="23"/>
  <c r="G19" i="23"/>
  <c r="H19" i="23"/>
  <c r="I19" i="23"/>
  <c r="J19" i="23"/>
  <c r="K19" i="23"/>
  <c r="C7" i="22"/>
  <c r="C9" i="22" s="1"/>
  <c r="D7" i="22"/>
  <c r="D9" i="22" s="1"/>
  <c r="C26" i="22"/>
  <c r="D26" i="22"/>
  <c r="J17" i="21"/>
  <c r="K17" i="21"/>
  <c r="C18" i="21"/>
  <c r="D18" i="21"/>
  <c r="E18" i="21"/>
  <c r="F18" i="21"/>
  <c r="G18" i="21"/>
  <c r="H18" i="21"/>
  <c r="I18" i="21"/>
  <c r="J18" i="21"/>
  <c r="K18" i="21"/>
  <c r="C19" i="21"/>
  <c r="D19" i="21"/>
  <c r="E19" i="21"/>
  <c r="F19" i="21"/>
  <c r="G19" i="21"/>
  <c r="H19" i="21"/>
  <c r="I19" i="21"/>
  <c r="J19" i="21"/>
  <c r="K19" i="21"/>
  <c r="B4" i="20"/>
  <c r="C4" i="20"/>
  <c r="C12" i="20" s="1"/>
  <c r="D4" i="20"/>
  <c r="D11" i="20" s="1"/>
  <c r="E4" i="20"/>
  <c r="G4" i="20"/>
  <c r="H4" i="20"/>
  <c r="H10" i="20" s="1"/>
  <c r="I4" i="20"/>
  <c r="I11" i="20" s="1"/>
  <c r="J4" i="20"/>
  <c r="K4" i="20"/>
  <c r="B10" i="20"/>
  <c r="E10" i="20"/>
  <c r="J10" i="20"/>
  <c r="K10" i="20"/>
  <c r="B11" i="20"/>
  <c r="E11" i="20"/>
  <c r="J11" i="20"/>
  <c r="K11" i="20"/>
  <c r="B12" i="20"/>
  <c r="E12" i="20"/>
  <c r="F12" i="20"/>
  <c r="G12" i="20"/>
  <c r="J12" i="20"/>
  <c r="K12" i="20"/>
  <c r="B14" i="20"/>
  <c r="B20" i="20" s="1"/>
  <c r="C14" i="20"/>
  <c r="D14" i="20"/>
  <c r="D21" i="20" s="1"/>
  <c r="E14" i="20"/>
  <c r="E22" i="20" s="1"/>
  <c r="G14" i="20"/>
  <c r="G22" i="20" s="1"/>
  <c r="H14" i="20"/>
  <c r="I14" i="20"/>
  <c r="I21" i="20" s="1"/>
  <c r="J14" i="20"/>
  <c r="J20" i="20" s="1"/>
  <c r="K14" i="20"/>
  <c r="K20" i="20" s="1"/>
  <c r="D20" i="20"/>
  <c r="E20" i="20"/>
  <c r="H20" i="20"/>
  <c r="E21" i="20"/>
  <c r="H21" i="20"/>
  <c r="C22" i="20"/>
  <c r="F22" i="20"/>
  <c r="H22" i="20"/>
  <c r="C24" i="20"/>
  <c r="C32" i="20" s="1"/>
  <c r="F24" i="20"/>
  <c r="F30" i="20" s="1"/>
  <c r="G24" i="20"/>
  <c r="B26" i="20"/>
  <c r="C26" i="20"/>
  <c r="D26" i="20"/>
  <c r="E26" i="20"/>
  <c r="F26" i="20"/>
  <c r="F32" i="20" s="1"/>
  <c r="G26" i="20"/>
  <c r="H26" i="20"/>
  <c r="I26" i="20"/>
  <c r="J26" i="20"/>
  <c r="B27" i="20"/>
  <c r="C27" i="20"/>
  <c r="D27" i="20"/>
  <c r="E27" i="20"/>
  <c r="F27" i="20"/>
  <c r="G27" i="20"/>
  <c r="H27" i="20"/>
  <c r="I27" i="20"/>
  <c r="J27" i="20"/>
  <c r="B28" i="20"/>
  <c r="C28" i="20"/>
  <c r="D28" i="20"/>
  <c r="E28" i="20"/>
  <c r="F28" i="20"/>
  <c r="G28" i="20"/>
  <c r="H28" i="20"/>
  <c r="I28" i="20"/>
  <c r="J28" i="20"/>
  <c r="F31" i="20"/>
  <c r="G32" i="20"/>
  <c r="C24" i="11"/>
  <c r="D8" i="10"/>
  <c r="D26" i="10" s="1"/>
  <c r="E8" i="10"/>
  <c r="D17" i="10"/>
  <c r="E17" i="10"/>
  <c r="D22" i="10"/>
  <c r="E22" i="10"/>
  <c r="B24" i="10"/>
  <c r="D24" i="10"/>
  <c r="E24" i="10"/>
  <c r="D25" i="10"/>
  <c r="E26" i="10"/>
  <c r="D28" i="10"/>
  <c r="D29" i="10"/>
  <c r="E31" i="10"/>
  <c r="C13" i="9"/>
  <c r="G10" i="9" s="1"/>
  <c r="D13" i="9"/>
  <c r="H7" i="9" s="1"/>
  <c r="E13" i="9"/>
  <c r="I5" i="9" s="1"/>
  <c r="C15" i="9"/>
  <c r="D15" i="9"/>
  <c r="H15" i="9" s="1"/>
  <c r="E15" i="9"/>
  <c r="G15" i="9"/>
  <c r="C25" i="9"/>
  <c r="G18" i="9" s="1"/>
  <c r="D25" i="9"/>
  <c r="H19" i="9" s="1"/>
  <c r="E25" i="9"/>
  <c r="I20" i="9" s="1"/>
  <c r="I25" i="9"/>
  <c r="C27" i="9"/>
  <c r="D27" i="9"/>
  <c r="H27" i="9" s="1"/>
  <c r="E27" i="9"/>
  <c r="I27" i="9" s="1"/>
  <c r="C29" i="9"/>
  <c r="D29" i="9"/>
  <c r="E29" i="9"/>
  <c r="C30" i="9"/>
  <c r="D30" i="9"/>
  <c r="E30" i="9"/>
  <c r="C31" i="9"/>
  <c r="D31" i="9"/>
  <c r="E31" i="9"/>
  <c r="C32" i="9"/>
  <c r="D32" i="9"/>
  <c r="E32" i="9"/>
  <c r="C33" i="9"/>
  <c r="D33" i="9"/>
  <c r="E33" i="9"/>
  <c r="C34" i="9"/>
  <c r="D34" i="9"/>
  <c r="E34" i="9"/>
  <c r="C35" i="9"/>
  <c r="D35" i="9"/>
  <c r="E35" i="9"/>
  <c r="C36" i="9"/>
  <c r="D36" i="9"/>
  <c r="E36" i="9"/>
  <c r="E37" i="9"/>
  <c r="I31" i="9" s="1"/>
  <c r="C39" i="9"/>
  <c r="D39" i="9"/>
  <c r="E39" i="9"/>
  <c r="C11" i="8"/>
  <c r="D11" i="8"/>
  <c r="E11" i="8"/>
  <c r="F6" i="8" s="1"/>
  <c r="C13" i="8"/>
  <c r="C14" i="8"/>
  <c r="C15" i="8"/>
  <c r="C16" i="8"/>
  <c r="C17" i="8"/>
  <c r="C18" i="8"/>
  <c r="D19" i="8"/>
  <c r="E19" i="8"/>
  <c r="F14" i="8" s="1"/>
  <c r="D21" i="8"/>
  <c r="E21" i="8"/>
  <c r="D22" i="8"/>
  <c r="E22" i="8"/>
  <c r="D23" i="8"/>
  <c r="E23" i="8"/>
  <c r="D24" i="8"/>
  <c r="E24" i="8"/>
  <c r="D25" i="8"/>
  <c r="E25" i="8"/>
  <c r="D26" i="8"/>
  <c r="E26" i="8"/>
  <c r="C27" i="8"/>
  <c r="D27" i="8"/>
  <c r="C11" i="7"/>
  <c r="D11" i="7"/>
  <c r="E11" i="7"/>
  <c r="F6" i="7" s="1"/>
  <c r="C13" i="7"/>
  <c r="F13" i="7"/>
  <c r="C14" i="7"/>
  <c r="F14" i="7"/>
  <c r="C15" i="7"/>
  <c r="F15" i="7"/>
  <c r="C16" i="7"/>
  <c r="F16" i="7"/>
  <c r="C17" i="7"/>
  <c r="F17" i="7"/>
  <c r="C18" i="7"/>
  <c r="F18" i="7"/>
  <c r="D19" i="7"/>
  <c r="F19" i="7"/>
  <c r="D21" i="7"/>
  <c r="F21" i="7"/>
  <c r="D22" i="7"/>
  <c r="F22" i="7"/>
  <c r="D23" i="7"/>
  <c r="F23" i="7"/>
  <c r="D24" i="7"/>
  <c r="F24" i="7"/>
  <c r="D25" i="7"/>
  <c r="F25" i="7"/>
  <c r="D26" i="7"/>
  <c r="F26" i="7"/>
  <c r="C27" i="7"/>
  <c r="C19" i="7" s="1"/>
  <c r="D27" i="7"/>
  <c r="F27" i="7"/>
  <c r="D9" i="6"/>
  <c r="G9" i="6"/>
  <c r="G15" i="6"/>
  <c r="G18" i="6" s="1"/>
  <c r="G25" i="6"/>
  <c r="C8" i="5"/>
  <c r="C10" i="5" s="1"/>
  <c r="C25" i="5" s="1"/>
  <c r="D8" i="5"/>
  <c r="D5" i="4"/>
  <c r="D7" i="4" s="1"/>
  <c r="B7" i="4"/>
  <c r="C7" i="4"/>
  <c r="E7" i="4"/>
  <c r="B11" i="4"/>
  <c r="C11" i="4"/>
  <c r="D11" i="4"/>
  <c r="E11" i="4"/>
  <c r="B15" i="4"/>
  <c r="C15" i="4"/>
  <c r="D15" i="4"/>
  <c r="E15" i="4"/>
  <c r="B19" i="4"/>
  <c r="C19" i="4"/>
  <c r="D19" i="4"/>
  <c r="E19" i="4"/>
  <c r="B23" i="4"/>
  <c r="C23" i="4"/>
  <c r="D23" i="4"/>
  <c r="E23" i="4"/>
  <c r="B27" i="4"/>
  <c r="C27" i="4"/>
  <c r="D27" i="4"/>
  <c r="E27" i="4"/>
  <c r="B31" i="4"/>
  <c r="D31" i="4"/>
  <c r="E31" i="4"/>
  <c r="C4" i="3"/>
  <c r="C10" i="3" s="1"/>
  <c r="D4" i="3"/>
  <c r="D10" i="3" s="1"/>
  <c r="E4" i="3"/>
  <c r="E11" i="3" s="1"/>
  <c r="B12" i="3"/>
  <c r="C12" i="3"/>
  <c r="C14" i="3"/>
  <c r="C24" i="3" s="1"/>
  <c r="D14" i="3"/>
  <c r="D21" i="3" s="1"/>
  <c r="E14" i="3"/>
  <c r="E20" i="3"/>
  <c r="C21" i="3"/>
  <c r="E21" i="3"/>
  <c r="B22" i="3"/>
  <c r="C22" i="3"/>
  <c r="E22" i="3"/>
  <c r="C26" i="3"/>
  <c r="D26" i="3"/>
  <c r="E26" i="3"/>
  <c r="C27" i="3"/>
  <c r="C31" i="3" s="1"/>
  <c r="D27" i="3"/>
  <c r="E27" i="3"/>
  <c r="B28" i="3"/>
  <c r="C28" i="3"/>
  <c r="D28" i="3"/>
  <c r="E28" i="3"/>
  <c r="B32" i="3"/>
  <c r="B4" i="2"/>
  <c r="C4" i="2"/>
  <c r="C11" i="2" s="1"/>
  <c r="D4" i="2"/>
  <c r="E4" i="2"/>
  <c r="E10" i="2" s="1"/>
  <c r="D10" i="2"/>
  <c r="D11" i="2"/>
  <c r="B12" i="2"/>
  <c r="D12" i="2"/>
  <c r="C14" i="2"/>
  <c r="C21" i="2" s="1"/>
  <c r="D14" i="2"/>
  <c r="D24" i="2" s="1"/>
  <c r="E14" i="2"/>
  <c r="E20" i="2"/>
  <c r="E21" i="2"/>
  <c r="B22" i="2"/>
  <c r="E22" i="2"/>
  <c r="C24" i="2"/>
  <c r="C30" i="2" s="1"/>
  <c r="C26" i="2"/>
  <c r="D26" i="2"/>
  <c r="E26" i="2"/>
  <c r="C27" i="2"/>
  <c r="D27" i="2"/>
  <c r="E27" i="2"/>
  <c r="C28" i="2"/>
  <c r="D28" i="2"/>
  <c r="E28" i="2"/>
  <c r="B32" i="2"/>
  <c r="C24" i="24" l="1"/>
  <c r="C25" i="24"/>
  <c r="D24" i="22"/>
  <c r="D25" i="22"/>
  <c r="B24" i="20"/>
  <c r="B22" i="20"/>
  <c r="J24" i="20"/>
  <c r="E24" i="20"/>
  <c r="E31" i="20" s="1"/>
  <c r="K22" i="20"/>
  <c r="K21" i="20"/>
  <c r="B21" i="20"/>
  <c r="K24" i="20"/>
  <c r="H24" i="20"/>
  <c r="H32" i="20" s="1"/>
  <c r="D24" i="20"/>
  <c r="J22" i="20"/>
  <c r="J21" i="20"/>
  <c r="H12" i="20"/>
  <c r="H11" i="20"/>
  <c r="D10" i="20"/>
  <c r="H31" i="20"/>
  <c r="H30" i="20"/>
  <c r="I22" i="20"/>
  <c r="I20" i="20"/>
  <c r="I12" i="20"/>
  <c r="D22" i="20"/>
  <c r="D12" i="20"/>
  <c r="I10" i="20"/>
  <c r="I24" i="20"/>
  <c r="D31" i="10"/>
  <c r="D37" i="9"/>
  <c r="H33" i="9" s="1"/>
  <c r="C37" i="9"/>
  <c r="H37" i="9"/>
  <c r="H39" i="9"/>
  <c r="G32" i="9"/>
  <c r="G39" i="9"/>
  <c r="G27" i="9"/>
  <c r="I34" i="9"/>
  <c r="G25" i="9"/>
  <c r="I37" i="9"/>
  <c r="G33" i="9"/>
  <c r="H30" i="9"/>
  <c r="I13" i="9"/>
  <c r="G35" i="9"/>
  <c r="I39" i="9"/>
  <c r="I36" i="9"/>
  <c r="I32" i="9"/>
  <c r="I15" i="9"/>
  <c r="H13" i="9"/>
  <c r="C19" i="8"/>
  <c r="E27" i="8"/>
  <c r="F23" i="8" s="1"/>
  <c r="D10" i="5"/>
  <c r="C11" i="3"/>
  <c r="C30" i="3"/>
  <c r="C32" i="3"/>
  <c r="E24" i="3"/>
  <c r="E30" i="3" s="1"/>
  <c r="C20" i="3"/>
  <c r="D12" i="3"/>
  <c r="D11" i="3"/>
  <c r="D32" i="2"/>
  <c r="D31" i="2"/>
  <c r="C32" i="2"/>
  <c r="E11" i="2"/>
  <c r="D30" i="2"/>
  <c r="C31" i="2"/>
  <c r="E24" i="2"/>
  <c r="D22" i="2"/>
  <c r="D21" i="2"/>
  <c r="C20" i="2"/>
  <c r="E12" i="2"/>
  <c r="D20" i="2"/>
  <c r="C22" i="2"/>
  <c r="C25" i="22"/>
  <c r="C24" i="22"/>
  <c r="D24" i="24"/>
  <c r="D25" i="24"/>
  <c r="D24" i="3"/>
  <c r="F9" i="7"/>
  <c r="F5" i="7"/>
  <c r="F9" i="8"/>
  <c r="F5" i="8"/>
  <c r="H35" i="9"/>
  <c r="I30" i="9"/>
  <c r="G29" i="9"/>
  <c r="I24" i="9"/>
  <c r="H23" i="9"/>
  <c r="G22" i="9"/>
  <c r="H20" i="9"/>
  <c r="G19" i="9"/>
  <c r="I17" i="9"/>
  <c r="H12" i="9"/>
  <c r="G11" i="9"/>
  <c r="I9" i="9"/>
  <c r="H8" i="9"/>
  <c r="G7" i="9"/>
  <c r="H5" i="9"/>
  <c r="F8" i="7"/>
  <c r="F17" i="8"/>
  <c r="F15" i="8"/>
  <c r="F13" i="8"/>
  <c r="F8" i="8"/>
  <c r="G37" i="9"/>
  <c r="H24" i="9"/>
  <c r="G23" i="9"/>
  <c r="I21" i="9"/>
  <c r="G20" i="9"/>
  <c r="I18" i="9"/>
  <c r="H17" i="9"/>
  <c r="G12" i="9"/>
  <c r="I10" i="9"/>
  <c r="H9" i="9"/>
  <c r="G8" i="9"/>
  <c r="I6" i="9"/>
  <c r="G5" i="9"/>
  <c r="C10" i="2"/>
  <c r="D20" i="3"/>
  <c r="E10" i="3"/>
  <c r="F7" i="7"/>
  <c r="F7" i="8"/>
  <c r="H36" i="9"/>
  <c r="G30" i="9"/>
  <c r="I29" i="9"/>
  <c r="G24" i="9"/>
  <c r="I22" i="9"/>
  <c r="H21" i="9"/>
  <c r="I19" i="9"/>
  <c r="H18" i="9"/>
  <c r="G17" i="9"/>
  <c r="I11" i="9"/>
  <c r="H10" i="9"/>
  <c r="G9" i="9"/>
  <c r="I7" i="9"/>
  <c r="H6" i="9"/>
  <c r="C12" i="2"/>
  <c r="D22" i="3"/>
  <c r="E12" i="3"/>
  <c r="F11" i="7"/>
  <c r="F10" i="7"/>
  <c r="F19" i="8"/>
  <c r="F18" i="8"/>
  <c r="F16" i="8"/>
  <c r="F11" i="8"/>
  <c r="F10" i="8"/>
  <c r="G36" i="9"/>
  <c r="I35" i="9"/>
  <c r="G34" i="9"/>
  <c r="I33" i="9"/>
  <c r="H25" i="9"/>
  <c r="I23" i="9"/>
  <c r="H22" i="9"/>
  <c r="G13" i="9"/>
  <c r="I12" i="9"/>
  <c r="H11" i="9"/>
  <c r="I8" i="9"/>
  <c r="K31" i="20" l="1"/>
  <c r="K32" i="20"/>
  <c r="K30" i="20"/>
  <c r="J31" i="20"/>
  <c r="J30" i="20"/>
  <c r="B31" i="20"/>
  <c r="B30" i="20"/>
  <c r="D32" i="20"/>
  <c r="D30" i="20"/>
  <c r="B32" i="20"/>
  <c r="E30" i="20"/>
  <c r="E32" i="20"/>
  <c r="J32" i="20"/>
  <c r="D31" i="20"/>
  <c r="I32" i="20"/>
  <c r="I30" i="20"/>
  <c r="I31" i="20"/>
  <c r="H32" i="9"/>
  <c r="H31" i="9"/>
  <c r="H29" i="9"/>
  <c r="H34" i="9"/>
  <c r="F25" i="8"/>
  <c r="F21" i="8"/>
  <c r="F22" i="8"/>
  <c r="F24" i="8"/>
  <c r="F27" i="8"/>
  <c r="F26" i="8"/>
  <c r="D25" i="5"/>
  <c r="E31" i="3"/>
  <c r="E32" i="3"/>
  <c r="E30" i="2"/>
  <c r="E32" i="2"/>
  <c r="E31" i="2"/>
  <c r="D30" i="3"/>
  <c r="D31" i="3"/>
  <c r="D32" i="3"/>
  <c r="E4" i="5" l="1"/>
  <c r="E8" i="5"/>
  <c r="E23" i="5"/>
  <c r="E9" i="5"/>
  <c r="E6" i="5"/>
  <c r="E17" i="5"/>
  <c r="E24" i="5"/>
  <c r="E19" i="5"/>
  <c r="E7" i="5"/>
  <c r="E22" i="5"/>
  <c r="E13" i="5"/>
  <c r="E20" i="5"/>
  <c r="E15" i="5"/>
  <c r="E18" i="5"/>
  <c r="E5" i="5"/>
  <c r="E16" i="5"/>
  <c r="E25" i="5"/>
  <c r="E11" i="5"/>
  <c r="E14" i="5"/>
  <c r="E21" i="5"/>
  <c r="E12" i="5"/>
  <c r="E10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0426585-858F-4564-A4E1-0C023A6AB363}">
      <text>
        <r>
          <rPr>
            <sz val="8"/>
            <color indexed="81"/>
            <rFont val="Arial"/>
            <family val="2"/>
            <charset val="238"/>
          </rPr>
          <t>Forrás: Munkaerő-felmérés.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1858F7B-EB89-468D-9FBB-4D2DB077B0EF}">
      <text>
        <r>
          <rPr>
            <i/>
            <sz val="8"/>
            <color indexed="81"/>
            <rFont val="Arial"/>
            <family val="2"/>
            <charset val="238"/>
          </rPr>
          <t>A Munkaerőpiaci Alap (MPA) foglalkoztatási alaprész decentralizált kerete, a központi és EU források által finanszírozott programok létszámadatait tartalmazza. Forrás: Foglalkoztatási és Szociális Hivatal.</t>
        </r>
      </text>
    </comment>
    <comment ref="A13" authorId="0" shapeId="0" xr:uid="{8DA25C50-10C4-46CA-B826-F8870AA7350D}">
      <text>
        <r>
          <rPr>
            <sz val="8"/>
            <color indexed="8"/>
            <rFont val="Tahoma"/>
            <family val="2"/>
            <charset val="238"/>
          </rPr>
          <t>Tartalmazza a bértámogatás, a bérköltség támogatás, a távmunka, a Start Plusz és a Start Extra programokban foglalkoztatottak számát.</t>
        </r>
      </text>
    </comment>
    <comment ref="A18" authorId="0" shapeId="0" xr:uid="{B91B9B8A-8F7B-437A-9C41-4DD518A26CC9}">
      <text>
        <r>
          <rPr>
            <sz val="8"/>
            <color indexed="81"/>
            <rFont val="Tahoma"/>
            <family val="2"/>
            <charset val="238"/>
          </rPr>
          <t>A támogatással létrehozott munkahelyeken foglalkoztatottak száma.</t>
        </r>
      </text>
    </comment>
    <comment ref="A19" authorId="0" shapeId="0" xr:uid="{A91BE9F4-486F-401F-BECF-B74495B0EA29}">
      <text>
        <r>
          <rPr>
            <sz val="8"/>
            <color indexed="8"/>
            <rFont val="Tahoma"/>
            <family val="2"/>
            <charset val="238"/>
          </rPr>
          <t>"Régi" önfoglalkoztatás és az "Új" vállalkozóvá válási támogatás létszámadatai együtt.</t>
        </r>
      </text>
    </comment>
    <comment ref="A20" authorId="0" shapeId="0" xr:uid="{AE4E76DD-1042-46DB-A0BD-D5D270BDEF66}">
      <text>
        <r>
          <rPr>
            <sz val="8"/>
            <color indexed="81"/>
            <rFont val="Tahoma"/>
            <family val="2"/>
            <charset val="238"/>
          </rPr>
          <t>Mobilitási támogatás, munkahelymegőrzés támogatása.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18DB3D5-DF29-42CE-B01A-7E84421D6731}">
      <text>
        <r>
          <rPr>
            <sz val="8"/>
            <color indexed="81"/>
            <rFont val="Arial"/>
            <family val="2"/>
            <charset val="238"/>
          </rPr>
          <t>2008-ig a Tevékenységek egységes ágazati osztályozási rendszere '03 (TEÁOR '03), 2009-ben a Tevékenységek egységes ágazati osztályozási rendszere '08 (TEÁOR '08) szerint. Forrás: Évközi intézményi munkaügyi adatgyűjtési rendszer.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D2D1985-891A-4AAD-A722-C4D9FC858B86}">
      <text>
        <r>
          <rPr>
            <sz val="8"/>
            <color indexed="81"/>
            <rFont val="Arial"/>
            <family val="2"/>
            <charset val="238"/>
          </rPr>
          <t>2008-ig a Tevékenységek egységes ágazati osztályozási rendszere '03 (TEÁOR '03), 2009-ben a Tevékenységek egységes ágazati osztályozási rendszere '08 (TEÁOR '08) szerint. Forrás: Évközi intézményi munkaügyi adatgyűjtési rendszer.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1F099B1-FCED-45DA-BD49-ED8CA341F923}">
      <text>
        <r>
          <rPr>
            <sz val="8"/>
            <color indexed="81"/>
            <rFont val="Arial"/>
            <family val="2"/>
            <charset val="238"/>
          </rPr>
          <t>2008-ig a Tevékenységek egységes ágazati osztályozási rendszere '03 (TEÁOR '03), 2009-ben a Tevékenységek egységes ágazati osztályozási rendszere '08 (TEÁOR '08) szerint. Forrás: Évközi intézményi munkaügyi adatgyűjtési rendszer.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80E434D-2C73-4071-B213-EA4FAA61DF49}">
      <text>
        <r>
          <rPr>
            <sz val="8"/>
            <color indexed="81"/>
            <rFont val="Arial"/>
            <family val="2"/>
            <charset val="238"/>
          </rPr>
          <t>2008-ig a Tevékenységek egységes ágazati osztályozási rendszere '03 (TEÁOR '03), 2009-ben a Tevékenységek egységes ágazati osztályozási rendszere '08 (TEÁOR '08) szerint. Forrás: Évközi intézményi munkaügyi adatgyűjtési rendszer.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2AF9319-2CAD-462C-8028-357E935BD60A}">
      <text>
        <r>
          <rPr>
            <sz val="8"/>
            <color indexed="81"/>
            <rFont val="Arial"/>
            <family val="2"/>
            <charset val="238"/>
          </rPr>
          <t>A legalább 5 főt foglalkoztató vállalkozások, a költségvetési és társadalombiztosítási intézmények teljes köre. Forrás: Éves munkaerőköltség-felvétel.</t>
        </r>
      </text>
    </comment>
    <comment ref="A2" authorId="0" shapeId="0" xr:uid="{ED56C590-5C95-40DB-88CF-5E0FC6529B4D}">
      <text>
        <r>
          <rPr>
            <sz val="8"/>
            <color indexed="81"/>
            <rFont val="Tahoma"/>
            <family val="2"/>
            <charset val="238"/>
          </rPr>
          <t>Tevékenységek egységes ágazati osztályozási rendszere '08 (TEÁOR '08).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E8CFBC2-CF52-4DAC-9F6F-D7F1824755B0}">
      <text>
        <r>
          <rPr>
            <sz val="8"/>
            <color indexed="81"/>
            <rFont val="Arial"/>
            <family val="2"/>
            <charset val="238"/>
          </rPr>
          <t>A legalább 5 főt foglalkoztató vállalkozások, a költségvetési és társadalombiztosítási intézmények teljes köre. Forrás: Éves munkaerőköltség-felvétel.</t>
        </r>
      </text>
    </comment>
    <comment ref="A2" authorId="0" shapeId="0" xr:uid="{D7FA198A-AC1C-4A2D-BA02-582095F8072E}">
      <text>
        <r>
          <rPr>
            <sz val="8"/>
            <color indexed="81"/>
            <rFont val="Tahoma"/>
            <family val="2"/>
            <charset val="238"/>
          </rPr>
          <t>Tevékenységek egységes ágazati osztályozási rendszere '08 (TEÁOR '08).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A73E3A3-9DC9-4472-B793-ABB3A03E0115}">
      <text>
        <r>
          <rPr>
            <sz val="8"/>
            <color indexed="81"/>
            <rFont val="Arial"/>
            <family val="2"/>
            <charset val="238"/>
          </rPr>
          <t>A legalább 5 főt foglalkoztató vállalkozások, a költségvetési és társadalombiztosítási intézmények teljes köre. Forrás: Éves munkaerőköltség-felvétel.</t>
        </r>
      </text>
    </comment>
    <comment ref="A2" authorId="0" shapeId="0" xr:uid="{40F27F81-6F82-4523-98C4-35217E9540A1}">
      <text>
        <r>
          <rPr>
            <sz val="8"/>
            <color indexed="81"/>
            <rFont val="Tahoma"/>
            <family val="2"/>
            <charset val="238"/>
          </rPr>
          <t>Tevékenységek egységes ágazati osztályozási rendszere '08 (TEÁOR '08).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85AB8CC-2CF1-4BC7-BF94-C386A001B32A}">
      <text>
        <r>
          <rPr>
            <sz val="8"/>
            <color indexed="81"/>
            <rFont val="Tahoma"/>
            <family val="2"/>
            <charset val="238"/>
          </rPr>
          <t>Prémium, jutalom, külön egyhavi juttatás nélkül. 2008-ig a Tevékenységek egységes ágazati osztályozási rendszere '03 (TEÁOR '03), 2009-ben a Tevékenységek egységes ágazati osztályozási rendszere '08 (TEÁOR '08) szerint. Forrás: Évközi intézményi munkaügyii adatgyűjtési rendszer.</t>
        </r>
      </text>
    </comment>
  </commentList>
</comments>
</file>

<file path=xl/comments1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C30C4EB-E9E4-47F2-BCC0-6EDB00E5635D}">
      <text>
        <r>
          <rPr>
            <sz val="8"/>
            <color indexed="81"/>
            <rFont val="Arial"/>
            <family val="2"/>
            <charset val="238"/>
          </rPr>
          <t>Forrás: Munkaerő-felmérés.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B2" authorId="0" shapeId="0" xr:uid="{0EA328F4-00A8-4EB2-929B-D087B781BA67}">
      <text>
        <r>
          <rPr>
            <sz val="8"/>
            <color indexed="81"/>
            <rFont val="Arial"/>
            <family val="2"/>
            <charset val="238"/>
          </rPr>
          <t>Munkavállalási korúak: férfiak 15–61 évesek, nők 15–57 évesek.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C2" authorId="0" shapeId="0" xr:uid="{F610ADC0-2AEA-417E-98B6-E0DCA12AEE06}">
      <text>
        <r>
          <rPr>
            <sz val="8"/>
            <color indexed="81"/>
            <rFont val="Arial"/>
            <family val="2"/>
            <charset val="238"/>
          </rPr>
          <t xml:space="preserve">Munkavállalási korúak: férfiak 15–61 évesek, nők 15–57
 évesek. 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D2" authorId="0" shapeId="0" xr:uid="{F91853D7-A8CA-464E-8431-8CBC123C1236}">
      <text>
        <r>
          <rPr>
            <sz val="8"/>
            <color indexed="81"/>
            <rFont val="Arial"/>
            <family val="2"/>
            <charset val="238"/>
          </rPr>
          <t>Munkavállalási korúak: férfiak 15–61 évesek, nők 15–58 évesek.</t>
        </r>
      </text>
    </comment>
    <comment ref="E2" authorId="0" shapeId="0" xr:uid="{C74B104C-4AB1-4094-9B22-6E2607D3B444}">
      <text>
        <r>
          <rPr>
            <sz val="8"/>
            <color indexed="81"/>
            <rFont val="Arial"/>
            <family val="2"/>
            <charset val="238"/>
          </rPr>
          <t>Munkavállalási korúak: férfiak 15–61 évesek, nők 15–58 évesek.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F2" authorId="0" shapeId="0" xr:uid="{E9BA40F3-14AE-4ACD-A7E8-6C433F288F7A}">
      <text>
        <r>
          <rPr>
            <sz val="8"/>
            <color indexed="81"/>
            <rFont val="Arial"/>
            <family val="2"/>
            <charset val="238"/>
          </rPr>
          <t xml:space="preserve">Munkavállalási korúak: férfiak 15–61 évesek, nők 15–59 évesek. 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G2" authorId="0" shapeId="0" xr:uid="{3C76E9FD-54F4-4F52-8D62-F205179F762E}">
      <text>
        <r>
          <rPr>
            <sz val="8"/>
            <color indexed="81"/>
            <rFont val="Arial"/>
            <family val="2"/>
            <charset val="238"/>
          </rPr>
          <t xml:space="preserve">Munkavállalási korúak: férfiak 15–61 évesek, nők 15–59 évesek. 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H2" authorId="0" shapeId="0" xr:uid="{07535170-E26A-4008-B747-B85A2B7AFFF2}">
      <text>
        <r>
          <rPr>
            <sz val="8"/>
            <color indexed="81"/>
            <rFont val="Tahoma"/>
            <family val="2"/>
            <charset val="238"/>
          </rPr>
          <t xml:space="preserve">Munkavállalási korúak: férfiak 15–61 évesek, nők 15–60 évesek. 
</t>
        </r>
      </text>
    </comment>
    <comment ref="I2" authorId="0" shapeId="0" xr:uid="{B800B658-F02B-4EEE-9BC4-A494B120A49E}">
      <text>
        <r>
          <rPr>
            <sz val="8"/>
            <color indexed="81"/>
            <rFont val="Tahoma"/>
            <family val="2"/>
            <charset val="238"/>
          </rPr>
          <t xml:space="preserve">Munkavállalási korúak: férfiak 15–61 évesek, nők 15–60 évesek. 
</t>
        </r>
      </text>
    </comment>
    <comment ref="J2" authorId="0" shapeId="0" xr:uid="{7B23C45E-44DA-4201-A6A7-741CA32A0033}">
      <text>
        <r>
          <rPr>
            <sz val="8"/>
            <color indexed="81"/>
            <rFont val="Tahoma"/>
            <family val="2"/>
            <charset val="238"/>
          </rPr>
          <t xml:space="preserve">Munkavállalási korúak: férfiak, nők  15–61 évesek. 
</t>
        </r>
      </text>
    </comment>
    <comment ref="K2" authorId="0" shapeId="0" xr:uid="{E897AFF9-AEEE-4C1A-A045-70943A6EE3AF}">
      <text>
        <r>
          <rPr>
            <sz val="8"/>
            <color indexed="81"/>
            <rFont val="Tahoma"/>
            <family val="2"/>
            <charset val="238"/>
          </rPr>
          <t xml:space="preserve">Munkavállalási korúak: férfiak, nők  15–61 évesek. 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4EB5089-5EC0-41C0-84E0-65C9E71A8576}">
      <text>
        <r>
          <rPr>
            <sz val="8"/>
            <color indexed="81"/>
            <rFont val="Arial"/>
            <family val="2"/>
            <charset val="238"/>
          </rPr>
          <t>Forrás: Munkaerő-felmérés.</t>
        </r>
      </text>
    </comment>
  </commentList>
</comments>
</file>

<file path=xl/comments2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082DD8D-3AFC-4D54-8F8F-E72CA8BFA05C}">
      <text>
        <r>
          <rPr>
            <sz val="8"/>
            <color indexed="81"/>
            <rFont val="Arial"/>
            <family val="2"/>
            <charset val="238"/>
          </rPr>
          <t xml:space="preserve">Forrás: Munkaerő-felmérés. 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A2" authorId="0" shapeId="0" xr:uid="{DC766007-C981-4518-977B-BBFF194B2C72}">
      <text>
        <r>
          <rPr>
            <sz val="8"/>
            <color indexed="81"/>
            <rFont val="Tahoma"/>
            <family val="2"/>
            <charset val="238"/>
          </rPr>
          <t xml:space="preserve">Tevékenységek egységes ágazati osztályozási rendszere '03 (TEÁOR '03).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13248E9-C87A-40F0-A07B-EE0A2B05B44A}">
      <text>
        <r>
          <rPr>
            <sz val="8"/>
            <color indexed="81"/>
            <rFont val="Arial"/>
            <family val="2"/>
            <charset val="238"/>
          </rPr>
          <t xml:space="preserve">Forrás: Munkaerő-felmérés. 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A2" authorId="0" shapeId="0" xr:uid="{B5B43756-62D6-4766-8BEB-AFF26D482DD6}">
      <text>
        <r>
          <rPr>
            <sz val="8"/>
            <color indexed="81"/>
            <rFont val="Tahoma"/>
            <family val="2"/>
            <charset val="238"/>
          </rPr>
          <t xml:space="preserve">Tevékenységek egységes ágazati osztályozási rendszere '08 (TEÁOR '08).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0073D7D-00FD-47BB-A8DD-EEF7612B817B}">
      <text>
        <r>
          <rPr>
            <sz val="8"/>
            <color indexed="81"/>
            <rFont val="Arial"/>
            <family val="2"/>
            <charset val="238"/>
          </rPr>
          <t>Forrás: Munkaerő-felmérés.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A2" authorId="0" shapeId="0" xr:uid="{AC3789EF-EF8D-46FC-BAD9-6A0BA40F1005}">
      <text>
        <r>
          <rPr>
            <sz val="8"/>
            <color indexed="81"/>
            <rFont val="Tahoma"/>
            <family val="2"/>
            <charset val="238"/>
          </rPr>
          <t xml:space="preserve">Tevékenységek egységes ágazati osztályozási rendszere '03 (TEÁOR '03).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869D91B-B46D-4A9B-9996-961B6BC99C8A}">
      <text>
        <r>
          <rPr>
            <sz val="8"/>
            <color indexed="81"/>
            <rFont val="Arial"/>
            <family val="2"/>
            <charset val="238"/>
          </rPr>
          <t>Forrás: Munkaerő-felmérés.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A2" authorId="0" shapeId="0" xr:uid="{8757B106-70BA-4138-831F-A0312BA34736}">
      <text>
        <r>
          <rPr>
            <sz val="8"/>
            <color indexed="81"/>
            <rFont val="Tahoma"/>
            <family val="2"/>
            <charset val="238"/>
          </rPr>
          <t xml:space="preserve">Tevékenységek egységes ágazati osztályozási rendszere '08 (TEÁOR '08).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7053CFC-AD08-4BF9-BA5A-B282A1F8AF2A}">
      <text>
        <r>
          <rPr>
            <sz val="8"/>
            <color indexed="8"/>
            <rFont val="Tahoma"/>
            <family val="2"/>
            <charset val="238"/>
          </rPr>
          <t>A 5 és több főt foglalkoztató vállalkozások, költségvetési szervek és a kijelölt nonprofit szervezetek adatai.
2008-ig a Tevékenységek egységes ágazati osztályozási rendszere '03 (TEÁOR '03), 2009-ben a Tevékenységek egységes ágazati osztályozási rendszere '08 (TEÁOR '08) szerint.
Forrás: Évközi intézményi munkaügyi adatgyűjtési rendszer.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C975A5F-A467-42CB-A3F3-EDF737B809BE}">
      <text>
        <r>
          <rPr>
            <sz val="8"/>
            <color indexed="81"/>
            <rFont val="Arial"/>
            <family val="2"/>
            <charset val="238"/>
          </rPr>
          <t xml:space="preserve">2008-ig a Tevékenységek egységes ágazati osztályozási rendszere '03 (TEÁOR '03), 2009-ben a Tevékenységek egységes ágazati osztályozási rendszere '08 (TEÁOR '08) szerint.
Forrás: Évközi intézményi munkaügyi adatgyűjtési rendszer.  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CE65A0B-CAD9-4334-858D-A07B51799786}">
      <text>
        <r>
          <rPr>
            <sz val="8"/>
            <color indexed="81"/>
            <rFont val="Arial"/>
            <family val="2"/>
            <charset val="238"/>
          </rPr>
          <t>2008-ig a Tevékenységek egységes ágazati osztályozási rendszere '03 (TEÁOR '03), 2009-ben a Tevékenységek egységes ágazati osztályozási rendszere '08 (TEÁOR '08) szerint.
Forrás: Évközi intézményi munkaügyi adatgyűjtési rendszer.</t>
        </r>
        <r>
          <rPr>
            <sz val="13"/>
            <color indexed="81"/>
            <rFont val="Tahoma"/>
            <family val="2"/>
            <charset val="238"/>
          </rPr>
          <t xml:space="preserve"> 
</t>
        </r>
      </text>
    </comment>
  </commentList>
</comments>
</file>

<file path=xl/comments2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A9B6773-9EED-4F4E-8CEF-7488E823752A}">
      <text>
        <r>
          <rPr>
            <sz val="8"/>
            <color indexed="81"/>
            <rFont val="Arial"/>
            <family val="2"/>
            <charset val="238"/>
          </rPr>
          <t>2008-ig a Tevékenységek egységes ágazati osztályozási rendszere '03 (TEÁOR '03), 2009-ben a Tevékenységek egységes ágazati osztályozási rendszere '08 (TEÁOR '08) szerint.
Forrás: Évközi intézményi munkaügyi adatgyűjtési rendszer.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5EFB7AC-CAD6-4F0E-9C63-CEA538637470}">
      <text>
        <r>
          <rPr>
            <sz val="8"/>
            <color indexed="81"/>
            <rFont val="Arial"/>
            <family val="2"/>
            <charset val="238"/>
          </rPr>
          <t xml:space="preserve">A legalább 5 főt foglalkoztató vállalkozások, a költségvetési és társadalombiztosítási intézmények teljes köre. Forrás: Éves munkaerőköltség-felvétel. 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A2" authorId="0" shapeId="0" xr:uid="{68D1B3E2-7FD8-4A0A-91EB-88CEB8C63F1D}">
      <text>
        <r>
          <rPr>
            <sz val="8"/>
            <color indexed="81"/>
            <rFont val="Tahoma"/>
            <family val="2"/>
            <charset val="238"/>
          </rPr>
          <t xml:space="preserve">Tevékenységek egységes ágazati osztályozási rendszere '08 (TEÁOR '08).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906C234-5B19-4EB3-89DA-E97235DB7DB5}">
      <text>
        <r>
          <rPr>
            <sz val="8"/>
            <color indexed="81"/>
            <rFont val="Arial"/>
            <family val="2"/>
            <charset val="238"/>
          </rPr>
          <t xml:space="preserve">A legalább 5 főt foglalkoztató vállalkozások, a költségvetési és társadalombiztosítási intézmények teljes köre. Forrás: Éves munkaerőköltség-felvétel. 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A2" authorId="0" shapeId="0" xr:uid="{B673E397-2A1F-4C2C-9078-838FDE230361}">
      <text>
        <r>
          <rPr>
            <sz val="8"/>
            <color indexed="81"/>
            <rFont val="Tahoma"/>
            <family val="2"/>
            <charset val="238"/>
          </rPr>
          <t xml:space="preserve">Tevékenységek egységes ágazati osztályozási rendszere '08 (TEÁOR '08).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D9D4CFE-83DF-4752-88DD-C5612BCA8E98}">
      <text>
        <r>
          <rPr>
            <sz val="8"/>
            <color indexed="81"/>
            <rFont val="Arial"/>
            <family val="2"/>
            <charset val="238"/>
          </rPr>
          <t>Forrás: Munkaerő-felmérés.</t>
        </r>
      </text>
    </comment>
  </commentList>
</comments>
</file>

<file path=xl/comments3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5F32538-E1F4-4D96-9F22-F6C4979D5C93}">
      <text>
        <r>
          <rPr>
            <sz val="8"/>
            <color indexed="81"/>
            <rFont val="Arial"/>
            <family val="2"/>
            <charset val="238"/>
          </rPr>
          <t xml:space="preserve">A legalább 5 főt foglalkoztató vállalkozások, a költségvetési és társadalombiztosítási intézmények teljes köre. Forrás: Éves munkaerőköltség-felvétel. 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A2" authorId="0" shapeId="0" xr:uid="{038FCB32-58BD-4E6D-89F1-6555F1B5B7D5}">
      <text>
        <r>
          <rPr>
            <sz val="8"/>
            <color indexed="81"/>
            <rFont val="Tahoma"/>
            <family val="2"/>
            <charset val="238"/>
          </rPr>
          <t xml:space="preserve">Tevékenységek egységes ágazati osztályozási rendszere '08 (TEÁOR '08).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718BDF3-8798-4BA0-A140-FC65CAF33797}">
      <text>
        <r>
          <rPr>
            <sz val="8"/>
            <color indexed="81"/>
            <rFont val="Arial"/>
            <family val="2"/>
            <charset val="238"/>
          </rPr>
          <t>Forrás: Munkaerő-felmérés.</t>
        </r>
      </text>
    </comment>
    <comment ref="A2" authorId="0" shapeId="0" xr:uid="{0F7A3483-A577-4FF6-AF70-94834C15B16B}">
      <text>
        <r>
          <rPr>
            <sz val="8"/>
            <color indexed="81"/>
            <rFont val="Tahoma"/>
            <family val="2"/>
            <charset val="238"/>
          </rPr>
          <t>Tevékenységek egységes ágazati osztályozási rendszere '08 (TEÁOR '08).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7D04891-4841-4932-A89D-733B8B32DE52}">
      <text>
        <r>
          <rPr>
            <sz val="8"/>
            <color indexed="81"/>
            <rFont val="Arial"/>
            <family val="2"/>
            <charset val="238"/>
          </rPr>
          <t>Forrás: Munkaerő-felmérés.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E1E08A4-74E1-4671-8D79-BEA81EE2F7E8}">
      <text>
        <r>
          <rPr>
            <sz val="8"/>
            <color indexed="81"/>
            <rFont val="Arial"/>
            <family val="2"/>
            <charset val="238"/>
          </rPr>
          <t>Forrás: Munkaerő-felmérés.</t>
        </r>
      </text>
    </comment>
    <comment ref="A9" authorId="0" shapeId="0" xr:uid="{BBD4B5C9-52ED-425E-ADF0-57FB4E3C119F}">
      <text>
        <r>
          <rPr>
            <sz val="8"/>
            <color indexed="81"/>
            <rFont val="Tahoma"/>
            <family val="2"/>
            <charset val="238"/>
          </rPr>
          <t>Főiskola akkreditált felsőfokú végzettséggel együtt.</t>
        </r>
      </text>
    </comment>
    <comment ref="A10" authorId="0" shapeId="0" xr:uid="{306F0842-32F2-40B4-B0C4-E27D55743706}">
      <text>
        <r>
          <rPr>
            <sz val="8"/>
            <color indexed="81"/>
            <rFont val="Tahoma"/>
            <family val="2"/>
            <charset val="238"/>
          </rPr>
          <t>Egyetem doktori (PhD-, DLA-) végzettséggel együtt.</t>
        </r>
      </text>
    </comment>
    <comment ref="A17" authorId="0" shapeId="0" xr:uid="{5882051B-4E27-4738-8B08-B2168421CC86}">
      <text>
        <r>
          <rPr>
            <sz val="8"/>
            <color indexed="81"/>
            <rFont val="Tahoma"/>
            <family val="2"/>
            <charset val="238"/>
          </rPr>
          <t>Főiskola akkreditált felsőfokú végzettséggel együtt.</t>
        </r>
      </text>
    </comment>
    <comment ref="A18" authorId="0" shapeId="0" xr:uid="{06AF476E-A024-4AFF-BEA8-887EDC1EF535}">
      <text>
        <r>
          <rPr>
            <sz val="8"/>
            <color indexed="81"/>
            <rFont val="Tahoma"/>
            <family val="2"/>
            <charset val="238"/>
          </rPr>
          <t>Egyetem doktori (PhD-, DLA-) végzettséggel együtt.</t>
        </r>
      </text>
    </comment>
    <comment ref="A25" authorId="0" shapeId="0" xr:uid="{C49F6E6A-0932-485E-B149-71A693718369}">
      <text>
        <r>
          <rPr>
            <sz val="8"/>
            <color indexed="81"/>
            <rFont val="Tahoma"/>
            <family val="2"/>
            <charset val="238"/>
          </rPr>
          <t>Főiskola akkreditált felsőfokú végzettséggel együtt.</t>
        </r>
      </text>
    </comment>
    <comment ref="A26" authorId="0" shapeId="0" xr:uid="{64E64EB7-3483-4D3E-B0C4-B0C25DCF8DB1}">
      <text>
        <r>
          <rPr>
            <sz val="8"/>
            <color indexed="81"/>
            <rFont val="Tahoma"/>
            <family val="2"/>
            <charset val="238"/>
          </rPr>
          <t>Egyetem doktori (PhD-, DLA-) végzettséggel együtt.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E4C3738-1076-4FBD-B9F0-7CB7851292CE}">
      <text>
        <r>
          <rPr>
            <sz val="8"/>
            <color indexed="81"/>
            <rFont val="Arial"/>
            <family val="2"/>
            <charset val="238"/>
          </rPr>
          <t>Forrás: Munkaerő-felmérés.</t>
        </r>
      </text>
    </comment>
    <comment ref="A9" authorId="0" shapeId="0" xr:uid="{8E5216C5-5602-4C5B-A67A-1668E11C96BA}">
      <text>
        <r>
          <rPr>
            <sz val="8"/>
            <color indexed="81"/>
            <rFont val="Tahoma"/>
            <family val="2"/>
            <charset val="238"/>
          </rPr>
          <t>Főiskola akkreditált felsőfokú végzettséggel együtt.</t>
        </r>
      </text>
    </comment>
    <comment ref="A10" authorId="0" shapeId="0" xr:uid="{BC4EA85D-B2DF-4AE7-BB65-40202FB9B6E3}">
      <text>
        <r>
          <rPr>
            <sz val="8"/>
            <color indexed="81"/>
            <rFont val="Tahoma"/>
            <family val="2"/>
            <charset val="238"/>
          </rPr>
          <t>Egyetem doktori (PhD-, DLA-) végzettséggel együtt.</t>
        </r>
      </text>
    </comment>
    <comment ref="A17" authorId="0" shapeId="0" xr:uid="{1B0F6A39-8677-40E9-AAE6-D7DD00AFFD8F}">
      <text>
        <r>
          <rPr>
            <sz val="8"/>
            <color indexed="81"/>
            <rFont val="Tahoma"/>
            <family val="2"/>
            <charset val="238"/>
          </rPr>
          <t>Főiskola akkreditált felsőfokú végzettséggel együtt.</t>
        </r>
      </text>
    </comment>
    <comment ref="A18" authorId="0" shapeId="0" xr:uid="{7075A576-BE69-4576-8CE5-F79359B06678}">
      <text>
        <r>
          <rPr>
            <sz val="8"/>
            <color indexed="81"/>
            <rFont val="Tahoma"/>
            <family val="2"/>
            <charset val="238"/>
          </rPr>
          <t>Egyetem doktori (PhD-, DLA-) végzettséggel együtt.</t>
        </r>
      </text>
    </comment>
    <comment ref="A25" authorId="0" shapeId="0" xr:uid="{2B6C15BF-E2DE-4A5B-AB8B-E03F74B7C9EC}">
      <text>
        <r>
          <rPr>
            <sz val="8"/>
            <color indexed="81"/>
            <rFont val="Tahoma"/>
            <family val="2"/>
            <charset val="238"/>
          </rPr>
          <t>Főiskola akkreditált felsőfokú végzettséggel együtt.</t>
        </r>
      </text>
    </comment>
    <comment ref="A26" authorId="0" shapeId="0" xr:uid="{6C2AD816-011C-4B6D-A261-BFF14A034674}">
      <text>
        <r>
          <rPr>
            <sz val="8"/>
            <color indexed="81"/>
            <rFont val="Tahoma"/>
            <family val="2"/>
            <charset val="238"/>
          </rPr>
          <t>Egyetem doktori (PhD-, DLA-) végzettséggel együtt.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28CEA94-76F0-4ECD-BDA3-66EFABDFD288}">
      <text>
        <r>
          <rPr>
            <sz val="8"/>
            <color indexed="81"/>
            <rFont val="Arial"/>
            <family val="2"/>
            <charset val="238"/>
          </rPr>
          <t>90 napon (2002-ig 30 napon) belül új állásban kezdôk nélkül. Forrás: Munkaerő-felmérés.</t>
        </r>
      </text>
    </comment>
    <comment ref="A15" authorId="0" shapeId="0" xr:uid="{D55304A5-158F-496F-8924-E5DD34C6B950}">
      <text>
        <r>
          <rPr>
            <sz val="8"/>
            <color indexed="81"/>
            <rFont val="Tahoma"/>
            <family val="2"/>
            <charset val="238"/>
          </rPr>
          <t>Tartósan munkanélküliek.</t>
        </r>
      </text>
    </comment>
    <comment ref="A27" authorId="0" shapeId="0" xr:uid="{0417A0D5-1752-4BCD-9491-87CAE15F8732}">
      <text>
        <r>
          <rPr>
            <sz val="8"/>
            <color indexed="81"/>
            <rFont val="Tahoma"/>
            <family val="2"/>
            <charset val="238"/>
          </rPr>
          <t>Tartósan munkanélküliek.</t>
        </r>
      </text>
    </comment>
    <comment ref="A39" authorId="0" shapeId="0" xr:uid="{14E3FE7E-D259-42DC-A213-6C37012A1524}">
      <text>
        <r>
          <rPr>
            <sz val="8"/>
            <color indexed="81"/>
            <rFont val="Tahoma"/>
            <family val="2"/>
            <charset val="238"/>
          </rPr>
          <t>Tartósan munkanélküliek.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20BB1B4-781B-4478-A05B-747284C4FB42}">
      <text>
        <r>
          <rPr>
            <sz val="8"/>
            <color indexed="81"/>
            <rFont val="Arial"/>
            <family val="2"/>
            <charset val="238"/>
          </rPr>
          <t>A foglalkoztatás elősegítéséről és a munkanélküliek ellátásáról szóló 1991. évi IV. törvény 2005. november 1-jei változásával összhangban. Forrás: Foglalkoztatási és Szociális Hivatal.</t>
        </r>
      </text>
    </comment>
    <comment ref="E8" authorId="0" shapeId="0" xr:uid="{89088E8C-DE99-4C36-97AE-54405FA7B37C}">
      <text>
        <r>
          <rPr>
            <sz val="8"/>
            <color indexed="81"/>
            <rFont val="Tahoma"/>
            <family val="2"/>
            <charset val="238"/>
          </rPr>
          <t>Az adatok nem összehasonlíthatók. Lásd Módszertan.</t>
        </r>
      </text>
    </comment>
    <comment ref="E10" authorId="0" shapeId="0" xr:uid="{658BB9BB-7E70-4DAB-A70F-8D991506C7EB}">
      <text>
        <r>
          <rPr>
            <sz val="8"/>
            <color indexed="81"/>
            <rFont val="Tahoma"/>
            <family val="2"/>
            <charset val="238"/>
          </rPr>
          <t>Az adatok nem összehasonlíthatók. Lásd Módszertan.</t>
        </r>
      </text>
    </comment>
    <comment ref="E11" authorId="0" shapeId="0" xr:uid="{F1B94F3B-CC75-4D6A-89BE-0669701261B4}">
      <text>
        <r>
          <rPr>
            <sz val="8"/>
            <color indexed="81"/>
            <rFont val="Tahoma"/>
            <family val="2"/>
            <charset val="238"/>
          </rPr>
          <t>Az adatok nem összehasonlíthatók. Lásd Módszertan.</t>
        </r>
      </text>
    </comment>
    <comment ref="E17" authorId="0" shapeId="0" xr:uid="{D191D5AE-2166-49C2-8574-D66CCF5BB093}">
      <text>
        <r>
          <rPr>
            <sz val="8"/>
            <color indexed="81"/>
            <rFont val="Tahoma"/>
            <family val="2"/>
            <charset val="238"/>
          </rPr>
          <t>Az adatok nem összehasonlíthatók. Lásd Módszertan.</t>
        </r>
      </text>
    </comment>
    <comment ref="E19" authorId="0" shapeId="0" xr:uid="{44843495-F102-4708-AACE-7946897BBA7E}">
      <text>
        <r>
          <rPr>
            <sz val="8"/>
            <color indexed="81"/>
            <rFont val="Tahoma"/>
            <family val="2"/>
            <charset val="238"/>
          </rPr>
          <t>Az adatok nem összehasonlíthatók. Lásd Módszertan.</t>
        </r>
      </text>
    </comment>
    <comment ref="E20" authorId="0" shapeId="0" xr:uid="{30129D03-6F8D-4345-941D-D35CE57FF490}">
      <text>
        <r>
          <rPr>
            <sz val="8"/>
            <color indexed="81"/>
            <rFont val="Tahoma"/>
            <family val="2"/>
            <charset val="238"/>
          </rPr>
          <t>Az adatok nem összehasonlíthatók. Lásd Módszertan.</t>
        </r>
      </text>
    </comment>
    <comment ref="E26" authorId="0" shapeId="0" xr:uid="{3DD11204-6D09-46B7-BABD-4EB328B1D2B5}">
      <text>
        <r>
          <rPr>
            <sz val="8"/>
            <color indexed="81"/>
            <rFont val="Tahoma"/>
            <family val="2"/>
            <charset val="238"/>
          </rPr>
          <t>Az adatok nem összehasonlíthatók. Lásd Módszertan.</t>
        </r>
      </text>
    </comment>
    <comment ref="E28" authorId="0" shapeId="0" xr:uid="{F653BC5B-3FCD-4617-AD17-90A1667D95E9}">
      <text>
        <r>
          <rPr>
            <sz val="8"/>
            <color indexed="81"/>
            <rFont val="Tahoma"/>
            <family val="2"/>
            <charset val="238"/>
          </rPr>
          <t>Az adatok nem összehasonlíthatók. Lásd Módszertan.</t>
        </r>
      </text>
    </comment>
    <comment ref="E29" authorId="0" shapeId="0" xr:uid="{F9F04037-D4EB-4B88-9F91-F73E2E19B0A1}">
      <text>
        <r>
          <rPr>
            <sz val="8"/>
            <color indexed="81"/>
            <rFont val="Tahoma"/>
            <family val="2"/>
            <charset val="238"/>
          </rPr>
          <t>Az adatok nem összehasonlíthatók. Lásd Módszertan.</t>
        </r>
      </text>
    </comment>
    <comment ref="A30" authorId="0" shapeId="0" xr:uid="{85B47CA4-1613-4E76-8898-C5AE9E71EA2D}">
      <text>
        <r>
          <rPr>
            <sz val="8"/>
            <color indexed="10"/>
            <rFont val="Tahoma"/>
            <family val="2"/>
            <charset val="238"/>
          </rPr>
          <t>Rendelkezésre állási támogatásban részesültekkel együtt.</t>
        </r>
      </text>
    </comment>
    <comment ref="B30" authorId="0" shapeId="0" xr:uid="{9661A1C9-05E4-464B-A6C5-0B06D5BAA6D2}">
      <text>
        <r>
          <rPr>
            <sz val="8"/>
            <color indexed="81"/>
            <rFont val="Tahoma"/>
            <family val="2"/>
            <charset val="238"/>
          </rPr>
          <t>Jövedelempótló támogatásban részesülőkkel együtt.</t>
        </r>
      </text>
    </comment>
    <comment ref="E31" authorId="0" shapeId="0" xr:uid="{06CF03CF-D449-46AF-A61C-B31E0910593D}">
      <text>
        <r>
          <rPr>
            <sz val="8"/>
            <color indexed="81"/>
            <rFont val="Tahoma"/>
            <family val="2"/>
            <charset val="238"/>
          </rPr>
          <t>Az adatok nem összehasonlíthatók. Lásd Módszertan.</t>
        </r>
      </text>
    </comment>
  </commentList>
</comments>
</file>

<file path=xl/sharedStrings.xml><?xml version="1.0" encoding="utf-8"?>
<sst xmlns="http://schemas.openxmlformats.org/spreadsheetml/2006/main" count="1652" uniqueCount="286">
  <si>
    <t>Foglalkoztatási ráta</t>
  </si>
  <si>
    <t>Munkanélküliségi ráta</t>
  </si>
  <si>
    <t>Aktivitási arány</t>
  </si>
  <si>
    <t>Százalék</t>
  </si>
  <si>
    <t>Gazdaságilag nem aktív 15–74 éves népesség</t>
  </si>
  <si>
    <t>munkanélküli</t>
  </si>
  <si>
    <t>foglalkoztatott</t>
  </si>
  <si>
    <t>Ebből:</t>
  </si>
  <si>
    <t>Gazdaságilag aktív 15–74 éves népesség</t>
  </si>
  <si>
    <t>Összesen, ezer fő</t>
  </si>
  <si>
    <t>Nő, ezer fő</t>
  </si>
  <si>
    <t>Férfi, ezer fő</t>
  </si>
  <si>
    <t>Gazdasági aktivitás</t>
  </si>
  <si>
    <t>3.1.1. A 15–74 éves népesség gazdasági aktivitása nemek szerint</t>
  </si>
  <si>
    <t>Gazdaságilag nem aktív 15–64 éves népesség</t>
  </si>
  <si>
    <t>Gazdaságilag aktív 15–64 éves népesség</t>
  </si>
  <si>
    <t>3.1.2. A 15–64 éves népesség gazdasági aktivitása nemek szerint</t>
  </si>
  <si>
    <t>együtt</t>
  </si>
  <si>
    <t>nő</t>
  </si>
  <si>
    <t>férfi</t>
  </si>
  <si>
    <t>15–64</t>
  </si>
  <si>
    <t>nő (15–61)</t>
  </si>
  <si>
    <t>férfi (15–61)</t>
  </si>
  <si>
    <t>Munkavállalási korú</t>
  </si>
  <si>
    <t>15–24</t>
  </si>
  <si>
    <t>Összesen</t>
  </si>
  <si>
    <t xml:space="preserve">             …</t>
  </si>
  <si>
    <t>60–74</t>
  </si>
  <si>
    <t>55–59</t>
  </si>
  <si>
    <t>40–54</t>
  </si>
  <si>
    <t>30–39</t>
  </si>
  <si>
    <t>25–29</t>
  </si>
  <si>
    <t>20–24</t>
  </si>
  <si>
    <t>15–19</t>
  </si>
  <si>
    <t>száma, ezer fő</t>
  </si>
  <si>
    <t>Foglalkoztatási ráta, %</t>
  </si>
  <si>
    <t>Munkanélküliségi ráta, %</t>
  </si>
  <si>
    <t>Aktivitási arány, %</t>
  </si>
  <si>
    <t>Gazdaságilag nem aktívak</t>
  </si>
  <si>
    <t>Gazdaságilag aktívak</t>
  </si>
  <si>
    <t>Munkanélküliek</t>
  </si>
  <si>
    <t>Foglalkoztatottak</t>
  </si>
  <si>
    <t>Korcsoport, nem</t>
  </si>
  <si>
    <t>3.1.3. A 15–74 éves népesség gazdasági aktivitása korcsoportok és nemek szerint, 2009</t>
  </si>
  <si>
    <t>Nemzetgazdaság összesen</t>
  </si>
  <si>
    <t>A–U</t>
  </si>
  <si>
    <t>Egyéb tevékenység</t>
  </si>
  <si>
    <t>S+U</t>
  </si>
  <si>
    <t>Művészet, szórakoztatás, szabad idő</t>
  </si>
  <si>
    <t>R</t>
  </si>
  <si>
    <t>Humán-egészségügyi, szociális ellátás</t>
  </si>
  <si>
    <t>Q</t>
  </si>
  <si>
    <t>Oktatás</t>
  </si>
  <si>
    <t>P</t>
  </si>
  <si>
    <t>Közigazgatás, védelem; kötelező társadalombiztosítás</t>
  </si>
  <si>
    <t>O</t>
  </si>
  <si>
    <t>Adminisztratív és szolgáltatást támogató tevékenység</t>
  </si>
  <si>
    <t>N</t>
  </si>
  <si>
    <t>Szakmai, tudományos, műszaki tevékenység</t>
  </si>
  <si>
    <t>M</t>
  </si>
  <si>
    <t>Ingatlanügyletek</t>
  </si>
  <si>
    <t>L</t>
  </si>
  <si>
    <t>Pénzügyi, biztosítási tevékenység</t>
  </si>
  <si>
    <t>K</t>
  </si>
  <si>
    <t>Információ, kommunikáció</t>
  </si>
  <si>
    <t>J</t>
  </si>
  <si>
    <t>Szálláshely-szolgáltatás, vendéglátás</t>
  </si>
  <si>
    <t>I</t>
  </si>
  <si>
    <t>Szállítás, raktározás</t>
  </si>
  <si>
    <t>H</t>
  </si>
  <si>
    <t>Kereskedelem, gépjárműjavítás</t>
  </si>
  <si>
    <t>G</t>
  </si>
  <si>
    <t>Építőipar</t>
  </si>
  <si>
    <t>F</t>
  </si>
  <si>
    <t>Ipar</t>
  </si>
  <si>
    <t>B–E</t>
  </si>
  <si>
    <t>Vízellátás; szennyvíz gyűjtése, kezelése, hulladékgazdálkodás, szennyeződésmentesítés</t>
  </si>
  <si>
    <t>E</t>
  </si>
  <si>
    <t>Ipar víz- és hulladékgazdálkodás nélkül</t>
  </si>
  <si>
    <t>B–D</t>
  </si>
  <si>
    <t>Villamosenergia-, gáz-, gőzellátás, légkondicionálás</t>
  </si>
  <si>
    <t xml:space="preserve">D </t>
  </si>
  <si>
    <t>Feldolgozóipar</t>
  </si>
  <si>
    <t>C</t>
  </si>
  <si>
    <t>Bányászat, kőfejtés</t>
  </si>
  <si>
    <t>B</t>
  </si>
  <si>
    <t>Mezőgazdaság, erdőgazdálkodás, halászat</t>
  </si>
  <si>
    <t>A</t>
  </si>
  <si>
    <t>Százalékos megoszlás</t>
  </si>
  <si>
    <t>Foglalkoztatottak száma, ezer fő</t>
  </si>
  <si>
    <t>Nemzetgazdasági ág</t>
  </si>
  <si>
    <t>Ágazati kód</t>
  </si>
  <si>
    <t>3.1.4. A 15–74 éves foglalkoztatottak létszáma nemzetgazdasági ágak szerint</t>
  </si>
  <si>
    <t>Segítő családtag</t>
  </si>
  <si>
    <t>Egyéni vállalkozó</t>
  </si>
  <si>
    <t>Társas vállalkozás tagja</t>
  </si>
  <si>
    <t>Szövetkezet tagja</t>
  </si>
  <si>
    <t>Alkalmazott</t>
  </si>
  <si>
    <t>A foglalkoztatás jellege szerint</t>
  </si>
  <si>
    <t>Foglalkoztatottak összesen</t>
  </si>
  <si>
    <t>–</t>
  </si>
  <si>
    <t>Ismeretlen</t>
  </si>
  <si>
    <t>Fegyveres erők, fegyveres testületek foglalkozásai</t>
  </si>
  <si>
    <t>Fizikai foglalkozások összesen</t>
  </si>
  <si>
    <t>Szakképzettséget nem igénylő (egyszerű) foglalkozások</t>
  </si>
  <si>
    <t>Gépkezelők, összeszerelők, járművezetők</t>
  </si>
  <si>
    <t>Ipari és építőipari foglalkozások</t>
  </si>
  <si>
    <t>Mezőgazdasági és erdőgazdálkodási foglalkozások</t>
  </si>
  <si>
    <t>Szolgáltatási jellegű foglalkozások</t>
  </si>
  <si>
    <t>Szellemi foglalkozások összesen</t>
  </si>
  <si>
    <t>Irodai és ügyviteli (ügyfélforgalmi) jellegű foglalkozások</t>
  </si>
  <si>
    <t>Egyéb felsőfokú képzettséget igénylő foglalkozások</t>
  </si>
  <si>
    <t>Egyetemi, főiskolai képzettség önálló alkalmazását igénylő foglalkozások</t>
  </si>
  <si>
    <t>Törvényhozók, igazgatási, érdek-képviseleti vezetők, gazdasági vezetők</t>
  </si>
  <si>
    <t>Foglalkozási főcsoport szerint</t>
  </si>
  <si>
    <t>Ebből: férfi</t>
  </si>
  <si>
    <t>Foglalkoztatottak száma</t>
  </si>
  <si>
    <t>Megnevezés</t>
  </si>
  <si>
    <t>3.1.5. A 15–74 éves foglalkoztatottak létszáma foglalkozási főcsoport és a foglalkoztatás jellege szerint [ezer fő]</t>
  </si>
  <si>
    <t>Egyetem</t>
  </si>
  <si>
    <t>Főiskola</t>
  </si>
  <si>
    <t>Középiskola</t>
  </si>
  <si>
    <t>Szakmunkásképző és szakiskola</t>
  </si>
  <si>
    <t>Általános iskola 8 osztálya</t>
  </si>
  <si>
    <t>8 általánosnál kevesebb</t>
  </si>
  <si>
    <t>Nő</t>
  </si>
  <si>
    <t>Férfi</t>
  </si>
  <si>
    <t>Legmagasabb iskolai végzettség</t>
  </si>
  <si>
    <t>3.1.6. A 15–74 éves foglalkoztatottak létszáma legmagasabb iskolai végzettség szerint, nemenként</t>
  </si>
  <si>
    <t>Munkanélküliek száma, ezer fő</t>
  </si>
  <si>
    <t>3.1.7. A 15–74 éves munkanélküliek létszáma legmagasabb iskolai végzettség szerint, nemenként</t>
  </si>
  <si>
    <t>12 hó és több</t>
  </si>
  <si>
    <t>25–</t>
  </si>
  <si>
    <t>19–24</t>
  </si>
  <si>
    <t>13–18</t>
  </si>
  <si>
    <t xml:space="preserve">  7–11</t>
  </si>
  <si>
    <t xml:space="preserve">  4–  6</t>
  </si>
  <si>
    <t xml:space="preserve">  1–  3</t>
  </si>
  <si>
    <t xml:space="preserve">    –  1</t>
  </si>
  <si>
    <t>Munkanélküliek aránya, %</t>
  </si>
  <si>
    <t>A munkakeresés időtartama (hónap)</t>
  </si>
  <si>
    <t>3.1.8. A 15–74 éves munkanélküliek létszáma és megoszlása a munkakeresés időtartama szerint</t>
  </si>
  <si>
    <t>Ellátásban nem részesül</t>
  </si>
  <si>
    <t>Rendszeres szociális segélyben részesül</t>
  </si>
  <si>
    <t>álláskeresési segélyben részesülő</t>
  </si>
  <si>
    <t>álláskeresési (munkanélküli) járadékban részesülő</t>
  </si>
  <si>
    <t>ezen belül:</t>
  </si>
  <si>
    <t>álláskeresési ellátásban részesülő</t>
  </si>
  <si>
    <t>diplomás</t>
  </si>
  <si>
    <t>pályakezdő</t>
  </si>
  <si>
    <t>Nyilvántartott álláskeresők száma összesen</t>
  </si>
  <si>
    <t>3.1.9. A nyilvántartott álláskeresők és az ellátásban részesülők létszáma (december) [év végi zárólétszám, fő]</t>
  </si>
  <si>
    <t>munkahelymegőrzés támogatása</t>
  </si>
  <si>
    <t>mobilitási támogatás</t>
  </si>
  <si>
    <t>Ezen belül:</t>
  </si>
  <si>
    <t>Egyéb eszköz</t>
  </si>
  <si>
    <t>Álláskeresők vállalkozóvá válásának támogatása</t>
  </si>
  <si>
    <t>Munkahelyteremtő beruházás</t>
  </si>
  <si>
    <t>távmunka</t>
  </si>
  <si>
    <t>START Plusz, START Extra kártya</t>
  </si>
  <si>
    <t>bér-, és bérköltségtámogatás</t>
  </si>
  <si>
    <t>Bérjellegű támogatás</t>
  </si>
  <si>
    <t>közmunka</t>
  </si>
  <si>
    <t>közcélú foglalkoztatás</t>
  </si>
  <si>
    <t>közhasznú foglalkoztatás</t>
  </si>
  <si>
    <t>Közjellegű foglalkoztatás</t>
  </si>
  <si>
    <t>munkaviszonyban állók képzése</t>
  </si>
  <si>
    <t>munkaviszonyban nem állók képzése</t>
  </si>
  <si>
    <t>"Lépj egyet előre!" program keretében képzésben állók</t>
  </si>
  <si>
    <t>Munkaerőpiaci képzésben résztvevők létszáma</t>
  </si>
  <si>
    <t>3.1.10. Aktív foglalkoztatáspolitikai eszközökben résztvevők létszáma [éves érintett létszám, fő]</t>
  </si>
  <si>
    <t>költségvetés</t>
  </si>
  <si>
    <t>versenyszféra</t>
  </si>
  <si>
    <t>A–S</t>
  </si>
  <si>
    <t>Egyéb szolgáltatás</t>
  </si>
  <si>
    <t>S</t>
  </si>
  <si>
    <t>Szociális ellátás</t>
  </si>
  <si>
    <t>QB</t>
  </si>
  <si>
    <t>Humán-egészségügyi ellátás</t>
  </si>
  <si>
    <t>QA</t>
  </si>
  <si>
    <t>Erdőgazdálkodás</t>
  </si>
  <si>
    <t>02</t>
  </si>
  <si>
    <t>előző év = 100,0</t>
  </si>
  <si>
    <t>szellemi</t>
  </si>
  <si>
    <t>fizikai</t>
  </si>
  <si>
    <t>ezer fő</t>
  </si>
  <si>
    <t>Ebből: teljes munkaidőben foglalkoztatottak</t>
  </si>
  <si>
    <t>Alkalmazásban állók létszáma</t>
  </si>
  <si>
    <t>Nemzetgazdasági ág, ágazat</t>
  </si>
  <si>
    <t>Év, ágazati kód</t>
  </si>
  <si>
    <t>3.1.11. Az alkalmazásban állók létszáma nemzetgazdasági ágak szerint</t>
  </si>
  <si>
    <t>Ft/hó</t>
  </si>
  <si>
    <t>Együtt</t>
  </si>
  <si>
    <t>Szellemi foglalkozású</t>
  </si>
  <si>
    <t>Fizikai foglalkozású</t>
  </si>
  <si>
    <t>3.1.12. A teljes munkaidőben foglalkoztatottak havi bruttó átlagkeresete nemzetgazdasági ágak szerint</t>
  </si>
  <si>
    <t>3.1.13. A teljes munkaidőben foglalkoztatottak havi nettó átlagkeresete nemzetgazdasági ágak szerint</t>
  </si>
  <si>
    <t>3.1.14. A teljes munkaidőben foglalkoztatottak havi átlagos munkajövedelme nemzetgazdasági ágak szerint</t>
  </si>
  <si>
    <t>Előző év = 100,0</t>
  </si>
  <si>
    <t>Munkajövedelem, Ft/óra</t>
  </si>
  <si>
    <t>3.1.15. Az egy ledolgozott órára jutó munkajövedelem alakulása nemzetgazdasági ágak szerint</t>
  </si>
  <si>
    <t>2008</t>
  </si>
  <si>
    <t>Szociális költségek, Ft/óra</t>
  </si>
  <si>
    <t>3.1.16. Az egy ledolgozott órára jutó szociális költségek alakulása nemzetgazdasági ágak szerint</t>
  </si>
  <si>
    <t>Munkaerőköltség, Ft/óra</t>
  </si>
  <si>
    <t>3.1.17. Az egy ledolgozott órára jutó munkaerőköltség alakulása nemzetgazdasági ágak szerint</t>
  </si>
  <si>
    <t>3.1.18. A teljes munkaidőben foglalkoztatottak rendszeres havi bruttó átlagkeresete nemzetgazdasági ágak szerint</t>
  </si>
  <si>
    <t>Gazdaságilag nem aktív munkavállalási korú népesség</t>
  </si>
  <si>
    <t xml:space="preserve">munkanélküli  </t>
  </si>
  <si>
    <t xml:space="preserve">foglalkoztatott </t>
  </si>
  <si>
    <t>Gazdaságilag aktív munkavállalási korú népesség</t>
  </si>
  <si>
    <t xml:space="preserve">munkanélküli </t>
  </si>
  <si>
    <t>3.1.19. A munkavállalási korú népesség gazdasági aktivitása nemek szerint</t>
  </si>
  <si>
    <r>
      <t xml:space="preserve">Szolgáltatások </t>
    </r>
    <r>
      <rPr>
        <sz val="8"/>
        <color indexed="8"/>
        <rFont val="Arial Narrow"/>
        <family val="2"/>
        <charset val="238"/>
      </rPr>
      <t>(G–Q)</t>
    </r>
  </si>
  <si>
    <r>
      <t>Ipari szektor</t>
    </r>
    <r>
      <rPr>
        <sz val="8"/>
        <color indexed="8"/>
        <rFont val="Arial"/>
        <family val="2"/>
        <charset val="238"/>
      </rPr>
      <t xml:space="preserve"> (C–F)</t>
    </r>
  </si>
  <si>
    <t>A–Q</t>
  </si>
  <si>
    <t>Egyéb közösségi, személyi szolgáltatás; egyéb tevékenység</t>
  </si>
  <si>
    <t xml:space="preserve">O–Q
</t>
  </si>
  <si>
    <t>Egészségügyi, szociális ellátás</t>
  </si>
  <si>
    <t xml:space="preserve">Közigazgatás, védelem; kötelező társadalombiztosítás </t>
  </si>
  <si>
    <t>Ingatlanügyletek, gazdasági szolgáltatás</t>
  </si>
  <si>
    <t>Pénzügyi közvetítés</t>
  </si>
  <si>
    <t>Szállítás, raktározás, posta, távközlés</t>
  </si>
  <si>
    <t>Kereskedelem, javítás</t>
  </si>
  <si>
    <t>Villamosenergia-, gáz-, gőz-, vízellátás</t>
  </si>
  <si>
    <t>D</t>
  </si>
  <si>
    <t>Bányászat</t>
  </si>
  <si>
    <t>Mezőgazdaság, vad-, erdő-, halgazdálkodás</t>
  </si>
  <si>
    <t>A+B</t>
  </si>
  <si>
    <t>Ágazati
 kód</t>
  </si>
  <si>
    <t>3.1.20. A 15–74 éves foglalkoztatott férfiak létszáma nemzetgazdasági ágak szerint [ezer fő]</t>
  </si>
  <si>
    <r>
      <t xml:space="preserve">Szolgáltatások </t>
    </r>
    <r>
      <rPr>
        <sz val="8"/>
        <color indexed="8"/>
        <rFont val="Arial Narrow"/>
        <family val="2"/>
        <charset val="238"/>
      </rPr>
      <t>(G–U)</t>
    </r>
  </si>
  <si>
    <r>
      <t>Ipari szektor</t>
    </r>
    <r>
      <rPr>
        <sz val="8"/>
        <color indexed="8"/>
        <rFont val="Arial"/>
        <family val="2"/>
        <charset val="238"/>
      </rPr>
      <t xml:space="preserve"> (B–F)</t>
    </r>
  </si>
  <si>
    <r>
      <t xml:space="preserve">Szolgáltatások </t>
    </r>
    <r>
      <rPr>
        <sz val="8"/>
        <color indexed="8"/>
        <rFont val="Arial"/>
        <family val="2"/>
        <charset val="238"/>
      </rPr>
      <t>(G–Q)</t>
    </r>
  </si>
  <si>
    <t>3.1.21. A 15–74 éves foglalkoztatott nők létszáma nemzetgazdasági ágak szerint [ezer fő]</t>
  </si>
  <si>
    <t>Nemzetgazdaság  összesen</t>
  </si>
  <si>
    <t xml:space="preserve">Ipar </t>
  </si>
  <si>
    <t xml:space="preserve">Ebből: </t>
  </si>
  <si>
    <r>
      <t xml:space="preserve">Ebből: alkalmazásban állók </t>
    </r>
    <r>
      <rPr>
        <i/>
        <sz val="8"/>
        <rFont val="Arial"/>
        <family val="2"/>
        <charset val="238"/>
      </rPr>
      <t/>
    </r>
  </si>
  <si>
    <r>
      <t>Létszám ö</t>
    </r>
    <r>
      <rPr>
        <sz val="8"/>
        <color indexed="8"/>
        <rFont val="Arial"/>
        <family val="2"/>
        <charset val="238"/>
      </rPr>
      <t>sszesen</t>
    </r>
  </si>
  <si>
    <t>3.1.22. A szervezet tevékenységében résztvevők létszáma nemzetgazdasági ágak szerint</t>
  </si>
  <si>
    <t xml:space="preserve">Egyéb feldolgozóipar; ipari gép, berendezés üzembe helyezése, javítása </t>
  </si>
  <si>
    <t>CM</t>
  </si>
  <si>
    <t>Járműgyártás</t>
  </si>
  <si>
    <t>CL</t>
  </si>
  <si>
    <t>Gép, gépi berendezés gyártása</t>
  </si>
  <si>
    <t>CK</t>
  </si>
  <si>
    <t>Villamos berendezés gyártása</t>
  </si>
  <si>
    <t>CJ</t>
  </si>
  <si>
    <t xml:space="preserve">Számítógép, elektronikai, optikai termék gyártása  </t>
  </si>
  <si>
    <t>CI</t>
  </si>
  <si>
    <t>Fémalapanyag és fémfeldolgozási termék gyártása</t>
  </si>
  <si>
    <t>CH</t>
  </si>
  <si>
    <t>Gumi-, műanyag és nemfém ásványi termék gyártása</t>
  </si>
  <si>
    <t>CG</t>
  </si>
  <si>
    <t>Gyógyszergyártás</t>
  </si>
  <si>
    <t>CF</t>
  </si>
  <si>
    <t>Vegyi anyag, termék gyártása</t>
  </si>
  <si>
    <t>CE</t>
  </si>
  <si>
    <t>Kokszgyártás, kőolaj- feldolgozás</t>
  </si>
  <si>
    <t>CD</t>
  </si>
  <si>
    <t>Fafeldolgozás, papírtermék gyártása, nyomdai tevékenység</t>
  </si>
  <si>
    <t>CC</t>
  </si>
  <si>
    <t>Textília, ruházat, bőr, és bőrtermék gyártása</t>
  </si>
  <si>
    <t>CB</t>
  </si>
  <si>
    <t>Élelmiszer, ital, dohány-termék gyártása</t>
  </si>
  <si>
    <t>CA</t>
  </si>
  <si>
    <t>3.1.23. A teljes munkaidőben foglalkoztatottak havi bruttó átlagkeresete nemzetgazdasági áganként és a feldolgozóipar ágazataiban</t>
  </si>
  <si>
    <t>szellemi  foglalkozású</t>
  </si>
  <si>
    <t>fizikai foglalkozású</t>
  </si>
  <si>
    <t>Nettó átlagkereset</t>
  </si>
  <si>
    <t>Teljes munkaidőben foglalkoztatottak létszáma, ezer fő</t>
  </si>
  <si>
    <t>3.1.24. A teljes munkaidőben foglalkoztatottak létszáma és havi nettó átlagkeresete nemzetgazdasági áganként és a feldolgozóipar ágazataiban</t>
  </si>
  <si>
    <t>Szellemi foglalkozásúak</t>
  </si>
  <si>
    <t>Fizikai foglalkozásúak</t>
  </si>
  <si>
    <t>3.1.25. A teljes munkaidőben foglalkoztatottak havi átlagos munkajövedelme nemzetgazdasági áganként és a feldolgozóipar ágazataiban</t>
  </si>
  <si>
    <t xml:space="preserve">költségvetés </t>
  </si>
  <si>
    <t xml:space="preserve">versenyszféra </t>
  </si>
  <si>
    <t>Előző év =
 100,0</t>
  </si>
  <si>
    <t>3.1.26. Az egy ledolgozott órára jutó munkajövedelem alakulása nemzetgazdasági áganként és a feldolgozóipar ágazataiban</t>
  </si>
  <si>
    <t>Szociális költség, Ft/óra</t>
  </si>
  <si>
    <t>Ágazati 
kód</t>
  </si>
  <si>
    <t xml:space="preserve">3.1.27. Az egy ledolgozott órára jutó szociális költségek alakulása nemzetgazdasági áganként és a feldolgozóipar ágazataiban </t>
  </si>
  <si>
    <t>3.1.28. Az egy ledolgozott órára jutó munkaerőköltség alakulása nemzetgazdasági áganként és a feldolgozóipar ágazataiban</t>
  </si>
  <si>
    <t>3.1.27. Az egy ledolgozott órára jutó szociális költségek alakulása nemzetgazdasági áganként és a feldolgozóipar ágazataiban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</si>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</sst>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#,##0__"/>
  </numFmts>
  <fonts count="28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81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10"/>
      <name val="Tahoma"/>
      <family val="2"/>
      <charset val="238"/>
    </font>
    <font>
      <sz val="8"/>
      <color indexed="10"/>
      <name val="Arial"/>
      <family val="2"/>
      <charset val="238"/>
    </font>
    <font>
      <sz val="8"/>
      <color indexed="8"/>
      <name val="Tahoma"/>
      <family val="2"/>
      <charset val="238"/>
    </font>
    <font>
      <i/>
      <sz val="8"/>
      <color indexed="81"/>
      <name val="Arial"/>
      <family val="2"/>
      <charset val="238"/>
    </font>
    <font>
      <sz val="8"/>
      <color indexed="12"/>
      <name val="Arial"/>
      <family val="2"/>
      <charset val="238"/>
    </font>
    <font>
      <b/>
      <sz val="10"/>
      <name val="Arial"/>
      <family val="2"/>
      <charset val="238"/>
    </font>
    <font>
      <sz val="13"/>
      <color indexed="81"/>
      <name val="Tahoma"/>
      <family val="2"/>
      <charset val="238"/>
    </font>
    <font>
      <sz val="8"/>
      <color indexed="8"/>
      <name val="Arial Narrow"/>
      <family val="2"/>
      <charset val="238"/>
    </font>
    <font>
      <b/>
      <sz val="12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8"/>
      <name val="Arial"/>
      <family val="2"/>
      <charset val="238"/>
    </font>
    <font>
      <sz val="10"/>
      <color indexed="8"/>
      <name val="Arial CE"/>
      <charset val="238"/>
    </font>
    <font>
      <sz val="8"/>
      <name val="Arial CE"/>
      <charset val="238"/>
    </font>
    <font>
      <sz val="8"/>
      <color indexed="8"/>
      <name val="Arial CE"/>
      <charset val="238"/>
    </font>
    <font>
      <sz val="10"/>
      <color indexed="10"/>
      <name val="Arial CE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331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2" fillId="0" borderId="0" xfId="0" applyNumberFormat="1" applyFont="1" applyAlignment="1">
      <alignment horizontal="right"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inden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49" fontId="3" fillId="0" borderId="4" xfId="0" applyNumberFormat="1" applyFont="1" applyBorder="1" applyAlignment="1">
      <alignment horizontal="left" vertical="top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164" fontId="3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indent="1"/>
    </xf>
    <xf numFmtId="0" fontId="2" fillId="0" borderId="0" xfId="0" applyFont="1" applyAlignment="1"/>
    <xf numFmtId="0" fontId="3" fillId="0" borderId="0" xfId="0" applyFont="1" applyAlignment="1">
      <alignment horizontal="left"/>
    </xf>
    <xf numFmtId="164" fontId="2" fillId="0" borderId="0" xfId="0" applyNumberFormat="1" applyFont="1" applyFill="1" applyAlignment="1">
      <alignment horizontal="right" vertical="top"/>
    </xf>
    <xf numFmtId="0" fontId="2" fillId="0" borderId="2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164" fontId="2" fillId="0" borderId="0" xfId="0" applyNumberFormat="1" applyFont="1" applyFill="1" applyAlignment="1">
      <alignment horizontal="right" vertical="top"/>
    </xf>
    <xf numFmtId="164" fontId="2" fillId="0" borderId="0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Alignment="1">
      <alignment vertical="top" wrapText="1"/>
    </xf>
    <xf numFmtId="49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 wrapText="1"/>
    </xf>
    <xf numFmtId="0" fontId="2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 applyAlignment="1">
      <alignment horizontal="right" vertical="top"/>
    </xf>
    <xf numFmtId="164" fontId="6" fillId="0" borderId="0" xfId="0" applyNumberFormat="1" applyFont="1" applyAlignment="1">
      <alignment horizontal="right" vertical="top"/>
    </xf>
    <xf numFmtId="0" fontId="6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4" fillId="0" borderId="0" xfId="0" applyNumberFormat="1" applyFont="1" applyAlignment="1">
      <alignment horizontal="right"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6" fillId="0" borderId="0" xfId="0" applyFont="1"/>
    <xf numFmtId="0" fontId="6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2" fillId="0" borderId="14" xfId="0" applyFont="1" applyBorder="1" applyAlignment="1">
      <alignment horizontal="center" vertical="center"/>
    </xf>
    <xf numFmtId="165" fontId="2" fillId="0" borderId="0" xfId="0" applyNumberFormat="1" applyFont="1" applyAlignment="1">
      <alignment horizontal="right" vertical="top"/>
    </xf>
    <xf numFmtId="165" fontId="3" fillId="0" borderId="0" xfId="0" applyNumberFormat="1" applyFont="1" applyAlignment="1">
      <alignment horizontal="right" vertical="top"/>
    </xf>
    <xf numFmtId="0" fontId="3" fillId="0" borderId="0" xfId="0" applyFont="1" applyAlignment="1"/>
    <xf numFmtId="1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wrapText="1"/>
    </xf>
    <xf numFmtId="1" fontId="2" fillId="0" borderId="0" xfId="0" applyNumberFormat="1" applyFont="1" applyAlignment="1">
      <alignment horizontal="left"/>
    </xf>
    <xf numFmtId="0" fontId="4" fillId="0" borderId="14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3" fontId="2" fillId="0" borderId="0" xfId="0" applyNumberFormat="1" applyFont="1" applyAlignment="1">
      <alignment horizontal="right" vertical="top"/>
    </xf>
    <xf numFmtId="3" fontId="2" fillId="0" borderId="0" xfId="0" applyNumberFormat="1" applyFont="1" applyBorder="1" applyAlignment="1">
      <alignment horizontal="right" vertical="top"/>
    </xf>
    <xf numFmtId="3" fontId="4" fillId="0" borderId="0" xfId="0" applyNumberFormat="1" applyFont="1" applyFill="1" applyAlignment="1">
      <alignment horizontal="right" vertical="top"/>
    </xf>
    <xf numFmtId="3" fontId="4" fillId="0" borderId="0" xfId="0" applyNumberFormat="1" applyFont="1" applyFill="1" applyBorder="1" applyAlignment="1">
      <alignment horizontal="right" vertical="top"/>
    </xf>
    <xf numFmtId="3" fontId="2" fillId="0" borderId="0" xfId="0" applyNumberFormat="1" applyFont="1" applyFill="1" applyAlignment="1">
      <alignment horizontal="right" vertical="top"/>
    </xf>
    <xf numFmtId="0" fontId="4" fillId="0" borderId="0" xfId="0" applyFont="1" applyAlignment="1">
      <alignment horizontal="left" vertical="top" wrapText="1" indent="2"/>
    </xf>
    <xf numFmtId="0" fontId="2" fillId="0" borderId="0" xfId="0" applyFont="1" applyFill="1" applyAlignment="1">
      <alignment horizontal="left" vertical="top" indent="2"/>
    </xf>
    <xf numFmtId="0" fontId="4" fillId="0" borderId="0" xfId="0" applyFont="1" applyAlignment="1">
      <alignment horizontal="left" vertical="top" indent="1"/>
    </xf>
    <xf numFmtId="0" fontId="4" fillId="0" borderId="0" xfId="0" applyFont="1" applyAlignment="1">
      <alignment horizontal="left" vertical="top" wrapText="1" indent="1"/>
    </xf>
    <xf numFmtId="0" fontId="2" fillId="0" borderId="0" xfId="0" applyFont="1" applyFill="1" applyAlignment="1">
      <alignment horizontal="left" vertical="top" wrapText="1"/>
    </xf>
    <xf numFmtId="0" fontId="4" fillId="0" borderId="0" xfId="0" applyFont="1"/>
    <xf numFmtId="0" fontId="3" fillId="0" borderId="0" xfId="0" applyFont="1"/>
    <xf numFmtId="3" fontId="3" fillId="0" borderId="0" xfId="0" applyNumberFormat="1" applyFont="1" applyAlignment="1">
      <alignment horizontal="right" vertical="top"/>
    </xf>
    <xf numFmtId="3" fontId="6" fillId="0" borderId="0" xfId="0" applyNumberFormat="1" applyFont="1" applyAlignment="1">
      <alignment horizontal="right" vertical="top"/>
    </xf>
    <xf numFmtId="3" fontId="2" fillId="0" borderId="0" xfId="0" applyNumberFormat="1" applyFont="1" applyFill="1" applyBorder="1" applyAlignment="1">
      <alignment horizontal="right" vertical="top"/>
    </xf>
    <xf numFmtId="3" fontId="2" fillId="0" borderId="0" xfId="0" applyNumberFormat="1" applyFont="1" applyFill="1" applyBorder="1" applyAlignment="1">
      <alignment horizontal="right" vertical="top" wrapText="1"/>
    </xf>
    <xf numFmtId="3" fontId="4" fillId="0" borderId="0" xfId="0" applyNumberFormat="1" applyFont="1" applyFill="1" applyAlignment="1">
      <alignment horizontal="right" vertical="top" wrapText="1"/>
    </xf>
    <xf numFmtId="0" fontId="4" fillId="0" borderId="0" xfId="0" applyFont="1" applyAlignment="1">
      <alignment horizontal="left" indent="2"/>
    </xf>
    <xf numFmtId="0" fontId="9" fillId="0" borderId="0" xfId="0" applyFont="1"/>
    <xf numFmtId="3" fontId="9" fillId="0" borderId="0" xfId="0" applyNumberFormat="1" applyFont="1" applyFill="1" applyBorder="1" applyAlignment="1">
      <alignment horizontal="right" vertical="top"/>
    </xf>
    <xf numFmtId="3" fontId="9" fillId="0" borderId="0" xfId="0" applyNumberFormat="1" applyFont="1" applyAlignment="1">
      <alignment horizontal="right" vertical="top"/>
    </xf>
    <xf numFmtId="0" fontId="2" fillId="0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164" fontId="4" fillId="0" borderId="0" xfId="0" applyNumberFormat="1" applyFont="1" applyFill="1" applyBorder="1" applyAlignment="1">
      <alignment horizontal="right" vertical="top"/>
    </xf>
    <xf numFmtId="0" fontId="4" fillId="0" borderId="0" xfId="0" applyFont="1" applyAlignment="1">
      <alignment horizontal="left" vertical="center" indent="1"/>
    </xf>
    <xf numFmtId="0" fontId="4" fillId="0" borderId="0" xfId="0" applyFont="1" applyAlignment="1">
      <alignment vertical="center"/>
    </xf>
    <xf numFmtId="164" fontId="6" fillId="0" borderId="0" xfId="0" applyNumberFormat="1" applyFont="1" applyFill="1" applyBorder="1" applyAlignment="1">
      <alignment horizontal="right" vertical="top"/>
    </xf>
    <xf numFmtId="0" fontId="2" fillId="0" borderId="0" xfId="0" applyFont="1" applyFill="1" applyAlignment="1">
      <alignment horizontal="left" vertical="top" wrapText="1" indent="1"/>
    </xf>
    <xf numFmtId="0" fontId="2" fillId="0" borderId="0" xfId="0" applyFont="1" applyFill="1" applyBorder="1" applyAlignment="1">
      <alignment horizontal="right" vertical="top" wrapText="1"/>
    </xf>
    <xf numFmtId="0" fontId="2" fillId="0" borderId="0" xfId="0" applyFont="1" applyFill="1" applyAlignment="1">
      <alignment vertical="top"/>
    </xf>
    <xf numFmtId="0" fontId="2" fillId="0" borderId="0" xfId="0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right" vertical="top"/>
    </xf>
    <xf numFmtId="164" fontId="4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3" fontId="4" fillId="0" borderId="0" xfId="0" applyNumberFormat="1" applyFont="1" applyAlignment="1">
      <alignment horizontal="right" vertical="top"/>
    </xf>
    <xf numFmtId="164" fontId="2" fillId="0" borderId="0" xfId="0" applyNumberFormat="1" applyFont="1" applyBorder="1" applyAlignment="1">
      <alignment horizontal="right" vertical="top"/>
    </xf>
    <xf numFmtId="164" fontId="3" fillId="0" borderId="0" xfId="0" applyNumberFormat="1" applyFont="1" applyBorder="1" applyAlignment="1">
      <alignment horizontal="right" vertical="top"/>
    </xf>
    <xf numFmtId="3" fontId="3" fillId="0" borderId="0" xfId="0" applyNumberFormat="1" applyFont="1" applyBorder="1" applyAlignment="1">
      <alignment horizontal="right" vertical="top"/>
    </xf>
    <xf numFmtId="0" fontId="4" fillId="0" borderId="0" xfId="0" applyFont="1" applyAlignment="1"/>
    <xf numFmtId="0" fontId="4" fillId="0" borderId="0" xfId="0" applyFont="1" applyAlignment="1">
      <alignment horizontal="left" vertical="top"/>
    </xf>
    <xf numFmtId="164" fontId="4" fillId="0" borderId="0" xfId="0" applyNumberFormat="1" applyFont="1" applyFill="1" applyAlignment="1">
      <alignment horizontal="right" vertical="top"/>
    </xf>
    <xf numFmtId="0" fontId="4" fillId="0" borderId="0" xfId="0" applyFont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2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right" vertical="top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164" fontId="6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left" vertical="top"/>
    </xf>
    <xf numFmtId="49" fontId="4" fillId="0" borderId="13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left" vertical="top"/>
    </xf>
    <xf numFmtId="0" fontId="9" fillId="0" borderId="0" xfId="0" applyFont="1" applyFill="1" applyAlignment="1">
      <alignment vertical="center"/>
    </xf>
    <xf numFmtId="0" fontId="4" fillId="0" borderId="6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top"/>
    </xf>
    <xf numFmtId="0" fontId="4" fillId="0" borderId="0" xfId="0" applyFont="1" applyFill="1"/>
    <xf numFmtId="0" fontId="6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/>
    </xf>
    <xf numFmtId="0" fontId="0" fillId="0" borderId="0" xfId="0"/>
    <xf numFmtId="0" fontId="4" fillId="0" borderId="0" xfId="0" applyFont="1" applyAlignment="1"/>
    <xf numFmtId="164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166" fontId="2" fillId="0" borderId="0" xfId="0" applyNumberFormat="1" applyFont="1" applyAlignment="1">
      <alignment horizontal="left" indent="1"/>
    </xf>
    <xf numFmtId="0" fontId="2" fillId="0" borderId="0" xfId="0" applyFont="1" applyAlignment="1"/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49" fontId="13" fillId="0" borderId="0" xfId="0" applyNumberFormat="1" applyFont="1" applyAlignment="1">
      <alignment horizontal="left" vertical="center"/>
    </xf>
    <xf numFmtId="164" fontId="2" fillId="0" borderId="0" xfId="0" applyNumberFormat="1" applyFont="1" applyFill="1" applyAlignment="1">
      <alignment horizontal="right" vertical="top"/>
    </xf>
    <xf numFmtId="0" fontId="2" fillId="0" borderId="0" xfId="0" applyFont="1" applyAlignment="1">
      <alignment horizontal="left" wrapText="1"/>
    </xf>
    <xf numFmtId="164" fontId="3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/>
    </xf>
    <xf numFmtId="0" fontId="2" fillId="0" borderId="20" xfId="0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2" fillId="0" borderId="0" xfId="0" applyFont="1" applyAlignment="1">
      <alignment horizontal="left" wrapText="1" indent="1"/>
    </xf>
    <xf numFmtId="0" fontId="0" fillId="0" borderId="0" xfId="0" applyAlignment="1">
      <alignment vertical="top"/>
    </xf>
    <xf numFmtId="0" fontId="6" fillId="0" borderId="0" xfId="0" applyFont="1" applyAlignment="1"/>
    <xf numFmtId="0" fontId="3" fillId="0" borderId="0" xfId="0" applyFont="1" applyAlignment="1">
      <alignment horizontal="center" vertical="top"/>
    </xf>
    <xf numFmtId="164" fontId="2" fillId="0" borderId="0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Alignment="1">
      <alignment vertical="top" wrapText="1"/>
    </xf>
    <xf numFmtId="49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164" fontId="4" fillId="0" borderId="0" xfId="0" applyNumberFormat="1" applyFont="1" applyAlignment="1">
      <alignment horizontal="right" vertical="top"/>
    </xf>
    <xf numFmtId="164" fontId="3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17" fillId="0" borderId="0" xfId="0" applyFont="1"/>
    <xf numFmtId="164" fontId="3" fillId="0" borderId="0" xfId="0" applyNumberFormat="1" applyFont="1" applyBorder="1" applyAlignment="1">
      <alignment horizontal="right" vertical="top"/>
    </xf>
    <xf numFmtId="164" fontId="6" fillId="0" borderId="0" xfId="0" applyNumberFormat="1" applyFont="1" applyAlignment="1">
      <alignment horizontal="right" vertical="top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 wrapText="1"/>
    </xf>
    <xf numFmtId="164" fontId="2" fillId="0" borderId="0" xfId="0" applyNumberFormat="1" applyFont="1" applyBorder="1" applyAlignment="1">
      <alignment horizontal="right" vertical="top"/>
    </xf>
    <xf numFmtId="164" fontId="4" fillId="0" borderId="0" xfId="0" applyNumberFormat="1" applyFont="1" applyAlignment="1">
      <alignment horizontal="right" vertical="top"/>
    </xf>
    <xf numFmtId="0" fontId="2" fillId="0" borderId="0" xfId="0" applyFont="1" applyFill="1" applyBorder="1" applyAlignment="1">
      <alignment horizontal="left" vertical="top" indent="1"/>
    </xf>
    <xf numFmtId="0" fontId="2" fillId="0" borderId="0" xfId="0" applyFont="1" applyFill="1" applyBorder="1" applyAlignment="1">
      <alignment horizontal="right" vertical="top" wrapText="1"/>
    </xf>
    <xf numFmtId="0" fontId="18" fillId="0" borderId="0" xfId="0" applyFont="1"/>
    <xf numFmtId="164" fontId="4" fillId="0" borderId="0" xfId="0" applyNumberFormat="1" applyFont="1" applyAlignment="1">
      <alignment horizontal="right" vertical="top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 indent="1"/>
    </xf>
    <xf numFmtId="0" fontId="2" fillId="0" borderId="0" xfId="0" quotePrefix="1" applyFont="1" applyFill="1" applyBorder="1" applyAlignment="1">
      <alignment horizontal="right" vertical="top" wrapText="1"/>
    </xf>
    <xf numFmtId="164" fontId="4" fillId="0" borderId="0" xfId="0" applyNumberFormat="1" applyFont="1" applyBorder="1" applyAlignment="1">
      <alignment horizontal="right" vertical="top" wrapText="1"/>
    </xf>
    <xf numFmtId="0" fontId="4" fillId="0" borderId="0" xfId="0" applyFont="1" applyAlignment="1">
      <alignment horizontal="left" vertical="top"/>
    </xf>
    <xf numFmtId="0" fontId="17" fillId="0" borderId="0" xfId="0" applyFont="1" applyAlignment="1">
      <alignment vertical="top"/>
    </xf>
    <xf numFmtId="0" fontId="4" fillId="0" borderId="0" xfId="0" applyFont="1" applyBorder="1" applyAlignment="1">
      <alignment horizontal="left" vertical="top" wrapText="1"/>
    </xf>
    <xf numFmtId="164" fontId="4" fillId="0" borderId="0" xfId="0" applyNumberFormat="1" applyFont="1" applyFill="1" applyAlignment="1">
      <alignment horizontal="right" vertical="top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20" fillId="0" borderId="0" xfId="0" applyFont="1"/>
    <xf numFmtId="165" fontId="3" fillId="0" borderId="0" xfId="0" applyNumberFormat="1" applyFont="1" applyBorder="1" applyAlignment="1">
      <alignment horizontal="right" vertical="top"/>
    </xf>
    <xf numFmtId="3" fontId="3" fillId="0" borderId="0" xfId="0" applyNumberFormat="1" applyFont="1" applyBorder="1" applyAlignment="1">
      <alignment horizontal="right" vertical="top"/>
    </xf>
    <xf numFmtId="165" fontId="2" fillId="0" borderId="0" xfId="0" applyNumberFormat="1" applyFont="1" applyBorder="1" applyAlignment="1">
      <alignment horizontal="right" vertical="top"/>
    </xf>
    <xf numFmtId="3" fontId="2" fillId="0" borderId="0" xfId="0" applyNumberFormat="1" applyFont="1" applyBorder="1" applyAlignment="1">
      <alignment horizontal="right" vertical="top"/>
    </xf>
    <xf numFmtId="0" fontId="21" fillId="0" borderId="0" xfId="0" applyFont="1" applyFill="1" applyBorder="1" applyAlignment="1">
      <alignment horizontal="left" vertical="top" wrapText="1"/>
    </xf>
    <xf numFmtId="0" fontId="21" fillId="0" borderId="0" xfId="0" applyFont="1" applyFill="1" applyBorder="1" applyAlignment="1">
      <alignment horizontal="right" vertical="top" wrapText="1"/>
    </xf>
    <xf numFmtId="165" fontId="4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left" vertical="top"/>
    </xf>
    <xf numFmtId="165" fontId="4" fillId="0" borderId="0" xfId="0" applyNumberFormat="1" applyFont="1" applyFill="1" applyAlignment="1">
      <alignment horizontal="right" vertical="top"/>
    </xf>
    <xf numFmtId="3" fontId="4" fillId="0" borderId="0" xfId="0" applyNumberFormat="1" applyFont="1" applyFill="1" applyAlignment="1">
      <alignment horizontal="right" vertical="top"/>
    </xf>
    <xf numFmtId="0" fontId="4" fillId="0" borderId="0" xfId="0" applyFont="1" applyAlignment="1">
      <alignment horizontal="left"/>
    </xf>
    <xf numFmtId="0" fontId="4" fillId="0" borderId="1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right" vertical="top"/>
    </xf>
    <xf numFmtId="164" fontId="4" fillId="0" borderId="0" xfId="0" applyNumberFormat="1" applyFont="1" applyFill="1" applyBorder="1" applyAlignment="1">
      <alignment horizontal="right" vertical="top"/>
    </xf>
    <xf numFmtId="0" fontId="4" fillId="0" borderId="0" xfId="0" applyFont="1" applyAlignment="1">
      <alignment horizontal="left" vertical="center"/>
    </xf>
    <xf numFmtId="0" fontId="2" fillId="0" borderId="0" xfId="0" applyFont="1" applyFill="1" applyBorder="1" applyAlignment="1">
      <alignment horizontal="right" vertical="center" wrapText="1"/>
    </xf>
    <xf numFmtId="0" fontId="21" fillId="0" borderId="0" xfId="0" applyFont="1" applyFill="1" applyBorder="1" applyAlignment="1">
      <alignment horizontal="left" vertical="top" wrapText="1" indent="1"/>
    </xf>
    <xf numFmtId="0" fontId="2" fillId="0" borderId="0" xfId="0" quotePrefix="1" applyFont="1" applyFill="1" applyBorder="1" applyAlignment="1">
      <alignment horizontal="right" vertical="center" wrapText="1"/>
    </xf>
    <xf numFmtId="0" fontId="0" fillId="0" borderId="0" xfId="0" applyFill="1"/>
    <xf numFmtId="0" fontId="1" fillId="0" borderId="0" xfId="0" applyFont="1" applyFill="1"/>
    <xf numFmtId="3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vertical="center"/>
    </xf>
    <xf numFmtId="164" fontId="6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Alignment="1">
      <alignment horizontal="right" vertical="top"/>
    </xf>
    <xf numFmtId="0" fontId="21" fillId="0" borderId="13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3" fillId="0" borderId="0" xfId="0" applyFont="1" applyFill="1"/>
    <xf numFmtId="3" fontId="9" fillId="0" borderId="0" xfId="0" applyNumberFormat="1" applyFont="1" applyFill="1" applyAlignment="1">
      <alignment horizontal="right" vertical="top"/>
    </xf>
    <xf numFmtId="0" fontId="22" fillId="0" borderId="13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 wrapText="1"/>
    </xf>
    <xf numFmtId="0" fontId="21" fillId="0" borderId="13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0" xfId="0" applyFont="1" applyBorder="1" applyAlignment="1">
      <alignment horizontal="left"/>
    </xf>
    <xf numFmtId="0" fontId="4" fillId="0" borderId="1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left" vertical="center"/>
    </xf>
    <xf numFmtId="49" fontId="18" fillId="0" borderId="4" xfId="0" applyNumberFormat="1" applyFont="1" applyBorder="1" applyAlignment="1">
      <alignment horizontal="left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49" fontId="18" fillId="0" borderId="4" xfId="0" applyNumberFormat="1" applyFont="1" applyBorder="1" applyAlignment="1">
      <alignment vertical="center" wrapText="1"/>
    </xf>
    <xf numFmtId="0" fontId="20" fillId="0" borderId="4" xfId="0" applyFont="1" applyBorder="1" applyAlignment="1">
      <alignment vertical="center" wrapText="1"/>
    </xf>
    <xf numFmtId="0" fontId="4" fillId="0" borderId="23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left" vertical="center" wrapText="1"/>
    </xf>
    <xf numFmtId="49" fontId="13" fillId="0" borderId="0" xfId="0" applyNumberFormat="1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0" fillId="0" borderId="20" xfId="0" applyBorder="1"/>
    <xf numFmtId="0" fontId="0" fillId="0" borderId="3" xfId="0" applyBorder="1"/>
    <xf numFmtId="0" fontId="25" fillId="0" borderId="0" xfId="0" applyFont="1" applyAlignment="1">
      <alignment horizontal="center"/>
    </xf>
    <xf numFmtId="0" fontId="26" fillId="0" borderId="0" xfId="0" applyFont="1"/>
    <xf numFmtId="0" fontId="27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7.xml"/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8.xml"/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9.xml"/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0.xml"/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0D571-E702-435D-97FF-95768E7A3673}">
  <dimension ref="A1:A31"/>
  <sheetViews>
    <sheetView tabSelected="1" workbookViewId="0"/>
  </sheetViews>
  <sheetFormatPr defaultRowHeight="12.75" x14ac:dyDescent="0.2"/>
  <cols>
    <col min="1" max="1" width="123.85546875" style="329" bestFit="1" customWidth="1"/>
    <col min="2" max="16384" width="9.140625" style="329"/>
  </cols>
  <sheetData>
    <row r="1" spans="1:1" x14ac:dyDescent="0.2">
      <c r="A1" s="328" t="s">
        <v>285</v>
      </c>
    </row>
    <row r="2" spans="1:1" x14ac:dyDescent="0.2">
      <c r="A2" s="330" t="s">
        <v>13</v>
      </c>
    </row>
    <row r="3" spans="1:1" x14ac:dyDescent="0.2">
      <c r="A3" s="330" t="s">
        <v>16</v>
      </c>
    </row>
    <row r="4" spans="1:1" x14ac:dyDescent="0.2">
      <c r="A4" s="330" t="s">
        <v>43</v>
      </c>
    </row>
    <row r="5" spans="1:1" x14ac:dyDescent="0.2">
      <c r="A5" s="330" t="s">
        <v>92</v>
      </c>
    </row>
    <row r="6" spans="1:1" x14ac:dyDescent="0.2">
      <c r="A6" s="330" t="s">
        <v>118</v>
      </c>
    </row>
    <row r="7" spans="1:1" x14ac:dyDescent="0.2">
      <c r="A7" s="330" t="s">
        <v>128</v>
      </c>
    </row>
    <row r="8" spans="1:1" x14ac:dyDescent="0.2">
      <c r="A8" s="330" t="s">
        <v>130</v>
      </c>
    </row>
    <row r="9" spans="1:1" x14ac:dyDescent="0.2">
      <c r="A9" s="330" t="s">
        <v>141</v>
      </c>
    </row>
    <row r="10" spans="1:1" x14ac:dyDescent="0.2">
      <c r="A10" s="330" t="s">
        <v>151</v>
      </c>
    </row>
    <row r="11" spans="1:1" x14ac:dyDescent="0.2">
      <c r="A11" s="330" t="s">
        <v>170</v>
      </c>
    </row>
    <row r="12" spans="1:1" x14ac:dyDescent="0.2">
      <c r="A12" s="330" t="s">
        <v>190</v>
      </c>
    </row>
    <row r="13" spans="1:1" x14ac:dyDescent="0.2">
      <c r="A13" s="330" t="s">
        <v>195</v>
      </c>
    </row>
    <row r="14" spans="1:1" x14ac:dyDescent="0.2">
      <c r="A14" s="330" t="s">
        <v>196</v>
      </c>
    </row>
    <row r="15" spans="1:1" x14ac:dyDescent="0.2">
      <c r="A15" s="330" t="s">
        <v>197</v>
      </c>
    </row>
    <row r="16" spans="1:1" x14ac:dyDescent="0.2">
      <c r="A16" s="330" t="s">
        <v>200</v>
      </c>
    </row>
    <row r="17" spans="1:1" x14ac:dyDescent="0.2">
      <c r="A17" s="330" t="s">
        <v>203</v>
      </c>
    </row>
    <row r="18" spans="1:1" x14ac:dyDescent="0.2">
      <c r="A18" s="330" t="s">
        <v>205</v>
      </c>
    </row>
    <row r="19" spans="1:1" x14ac:dyDescent="0.2">
      <c r="A19" s="330" t="s">
        <v>206</v>
      </c>
    </row>
    <row r="20" spans="1:1" x14ac:dyDescent="0.2">
      <c r="A20" s="330" t="s">
        <v>212</v>
      </c>
    </row>
    <row r="21" spans="1:1" x14ac:dyDescent="0.2">
      <c r="A21" s="330" t="s">
        <v>230</v>
      </c>
    </row>
    <row r="22" spans="1:1" x14ac:dyDescent="0.2">
      <c r="A22" s="330" t="s">
        <v>230</v>
      </c>
    </row>
    <row r="23" spans="1:1" x14ac:dyDescent="0.2">
      <c r="A23" s="330" t="s">
        <v>234</v>
      </c>
    </row>
    <row r="24" spans="1:1" x14ac:dyDescent="0.2">
      <c r="A24" s="330" t="s">
        <v>234</v>
      </c>
    </row>
    <row r="25" spans="1:1" x14ac:dyDescent="0.2">
      <c r="A25" s="330" t="s">
        <v>240</v>
      </c>
    </row>
    <row r="26" spans="1:1" x14ac:dyDescent="0.2">
      <c r="A26" s="330" t="s">
        <v>267</v>
      </c>
    </row>
    <row r="27" spans="1:1" x14ac:dyDescent="0.2">
      <c r="A27" s="330" t="s">
        <v>272</v>
      </c>
    </row>
    <row r="28" spans="1:1" x14ac:dyDescent="0.2">
      <c r="A28" s="330" t="s">
        <v>275</v>
      </c>
    </row>
    <row r="29" spans="1:1" x14ac:dyDescent="0.2">
      <c r="A29" s="330" t="s">
        <v>279</v>
      </c>
    </row>
    <row r="30" spans="1:1" x14ac:dyDescent="0.2">
      <c r="A30" s="330" t="s">
        <v>284</v>
      </c>
    </row>
    <row r="31" spans="1:1" x14ac:dyDescent="0.2">
      <c r="A31" s="330" t="s">
        <v>283</v>
      </c>
    </row>
  </sheetData>
  <hyperlinks>
    <hyperlink ref="A2" location="3.1.1.!A1" display="3.1.1. A 15–74 éves népesség gazdasági aktivitása nemek szerint" xr:uid="{4AD8A464-9E49-4C5E-94C3-2CCEADE974F7}"/>
    <hyperlink ref="A3" location="3.1.2.!A1" display="3.1.2. A 15–64 éves népesség gazdasági aktivitása nemek szerint" xr:uid="{43CFE6DB-21F7-42B2-8BF2-34BBF4972EFA}"/>
    <hyperlink ref="A4" location="3.1.3.!A1" display="3.1.3. A 15–74 éves népesség gazdasági aktivitása korcsoportok és nemek szerint, 2009" xr:uid="{D27FA8D0-A82E-45F8-BA5D-1EDE95EE1D19}"/>
    <hyperlink ref="A5" location="3.1.4.!A1" display="3.1.4. A 15–74 éves foglalkoztatottak létszáma nemzetgazdasági ágak szerint" xr:uid="{19D30B1F-314A-425A-BAFB-04232FAB31EB}"/>
    <hyperlink ref="A6" location="3.1.5.!A1" display="3.1.5. A 15–74 éves foglalkoztatottak létszáma foglalkozási főcsoport és a foglalkoztatás jellege szerint [ezer fő]" xr:uid="{D81165B9-1C1C-4634-8C4C-C3822FAF6757}"/>
    <hyperlink ref="A7" location="3.1.6.!A1" display="3.1.6. A 15–74 éves foglalkoztatottak létszáma legmagasabb iskolai végzettség szerint, nemenként" xr:uid="{78A8E0FD-4BC6-48CB-A7FA-B09E1FEF0158}"/>
    <hyperlink ref="A8" location="3.1.7.!A1" display="3.1.7. A 15–74 éves munkanélküliek létszáma legmagasabb iskolai végzettség szerint, nemenként" xr:uid="{1AA661EB-3808-4AD5-A8EA-5E72AA86C43A}"/>
    <hyperlink ref="A9" location="3.1.8.!A1" display="3.1.8. A 15–74 éves munkanélküliek létszáma és megoszlása a munkakeresés időtartama szerint" xr:uid="{C694983C-B115-4783-BEEE-9846447CC981}"/>
    <hyperlink ref="A10" location="3.1.9.!A1" display="3.1.9. A nyilvántartott álláskeresők és az ellátásban részesülők létszáma (december) [év végi zárólétszám, fő]" xr:uid="{CA69C483-F067-4100-BE49-2F831AA059B1}"/>
    <hyperlink ref="A11" location="3.1.10.!A1" display="3.1.10. Aktív foglalkoztatáspolitikai eszközökben résztvevők létszáma [éves érintett létszám, fő]" xr:uid="{3C8CABA4-802B-4F0F-A114-A785119ED75A}"/>
    <hyperlink ref="A12" location="3.1.11.!A1" display="3.1.11. Az alkalmazásban állók létszáma nemzetgazdasági ágak szerint" xr:uid="{B237F7A1-92F0-4FCE-B258-22A8C9BB5B22}"/>
    <hyperlink ref="A13" location="3.1.12.!A1" display="3.1.12. A teljes munkaidőben foglalkoztatottak havi bruttó átlagkeresete nemzetgazdasági ágak szerint" xr:uid="{43282120-9538-41FC-8ADE-7F76EFA46A11}"/>
    <hyperlink ref="A14" location="3.1.13.!A1" display="3.1.13. A teljes munkaidőben foglalkoztatottak havi nettó átlagkeresete nemzetgazdasági ágak szerint" xr:uid="{49FED408-7C1F-4679-AC10-7332F52A19CC}"/>
    <hyperlink ref="A15" location="3.1.14.!A1" display="3.1.14. A teljes munkaidőben foglalkoztatottak havi átlagos munkajövedelme nemzetgazdasági ágak szerint" xr:uid="{E7686DE6-0B72-4E38-BFB5-C58E829B50BD}"/>
    <hyperlink ref="A16" location="3.1.15.!A1" display="3.1.15. Az egy ledolgozott órára jutó munkajövedelem alakulása nemzetgazdasági ágak szerint" xr:uid="{750D0F98-51EC-4CEB-A7A4-5FED80D227F6}"/>
    <hyperlink ref="A17" location="3.1.16.!A1" display="3.1.16. Az egy ledolgozott órára jutó szociális költségek alakulása nemzetgazdasági ágak szerint" xr:uid="{0F20E08E-E1CB-48B3-B7BE-3ABCEA4872CE}"/>
    <hyperlink ref="A18" location="3.1.17.!A1" display="3.1.17. Az egy ledolgozott órára jutó munkaerőköltség alakulása nemzetgazdasági ágak szerint" xr:uid="{07E6BEE6-0DD2-4905-AD9F-622861B1D51B}"/>
    <hyperlink ref="A19" location="3.1.18.!A1" display="3.1.18. A teljes munkaidőben foglalkoztatottak rendszeres havi bruttó átlagkeresete nemzetgazdasági ágak szerint" xr:uid="{CA8E52E3-4EC0-4076-ABA5-97ED634059BA}"/>
    <hyperlink ref="A20" location="3.1.19.!A1" display="3.1.19. A munkavállalási korú népesség gazdasági aktivitása nemek szerint" xr:uid="{CC1387E6-FA55-4A77-97DA-16065A031688}"/>
    <hyperlink ref="A21" location="3.1.20._03!A1" display="3.1.20. A 15–74 éves foglalkoztatott férfiak létszáma nemzetgazdasági ágak szerint [ezer fő]" xr:uid="{2523DF79-24CA-4984-84FF-0805BA827118}"/>
    <hyperlink ref="A22" location="3.1.20._08!A1" display="3.1.20. A 15–74 éves foglalkoztatott férfiak létszáma nemzetgazdasági ágak szerint [ezer fő]" xr:uid="{98BA3500-3BED-43E4-906C-A8F314D03FC8}"/>
    <hyperlink ref="A23" location="3.1.21._03!A1" display="3.1.21. A 15–74 éves foglalkoztatott nők létszáma nemzetgazdasági ágak szerint [ezer fő]" xr:uid="{2047155A-DDEC-4C36-BF0E-7A5CF8E2C4AE}"/>
    <hyperlink ref="A24" location="3.1.21._08!A1" display="3.1.21. A 15–74 éves foglalkoztatott nők létszáma nemzetgazdasági ágak szerint [ezer fő]" xr:uid="{F3F8BE2B-BF7E-4ED1-B0D1-B23E92AFF127}"/>
    <hyperlink ref="A25" location="3.1.22.!A1" display="3.1.22. A szervezet tevékenységében résztvevők létszáma nemzetgazdasági ágak szerint" xr:uid="{C0183C33-A302-4096-B42D-B44978814B58}"/>
    <hyperlink ref="A26" location="3.1.23.!A1" display="3.1.23. A teljes munkaidőben foglalkoztatottak havi bruttó átlagkeresete nemzetgazdasági áganként és a feldolgozóipar ágazataiban" xr:uid="{ACD77D99-5D3F-451B-A23A-C021D55DD6BD}"/>
    <hyperlink ref="A27" location="3.1.24.!A1" display="3.1.24. A teljes munkaidőben foglalkoztatottak létszáma és havi nettó átlagkeresete nemzetgazdasági áganként és a feldolgozóipar ágazataiban" xr:uid="{A7AB5A88-F8C1-4B5E-8968-23DBC0F1B7EC}"/>
    <hyperlink ref="A28" location="3.1.25.!A1" display="3.1.25. A teljes munkaidőben foglalkoztatottak havi átlagos munkajövedelme nemzetgazdasági áganként és a feldolgozóipar ágazataiban" xr:uid="{38B9EDF2-F228-40A5-9D63-C4B3F450C0B9}"/>
    <hyperlink ref="A29" location="3.1.26.!A1" display="3.1.26. Az egy ledolgozott órára jutó munkajövedelem alakulása nemzetgazdasági áganként és a feldolgozóipar ágazataiban" xr:uid="{5B6B99C7-88DC-449D-9FE5-378C26E4670C}"/>
    <hyperlink ref="A30" location="3.1.27.!A1" display="3.1.27. Az egy ledolgozott órára jutó szociális költségek alakulása nemzetgazdasági áganként és a feldolgozóipar ágazataiban" xr:uid="{342D6F7D-DEB5-4A5D-840D-EE5D5F29C7CC}"/>
    <hyperlink ref="A31" location="3.1.28.!A1" display="3.1.28. Az egy ledolgozott órára jutó munkaerőköltség alakulása nemzetgazdasági áganként és a feldolgozóipar ágazataiban" xr:uid="{FE089758-6D8B-4C64-A0BA-D1F671322295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08439-FB83-443D-97F1-B45DEB3A1CA1}">
  <dimension ref="A1:E31"/>
  <sheetViews>
    <sheetView workbookViewId="0"/>
  </sheetViews>
  <sheetFormatPr defaultRowHeight="11.25" x14ac:dyDescent="0.25"/>
  <cols>
    <col min="1" max="1" width="38.7109375" style="14" customWidth="1"/>
    <col min="2" max="5" width="12.28515625" style="14" customWidth="1"/>
    <col min="6" max="16384" width="9.140625" style="14"/>
  </cols>
  <sheetData>
    <row r="1" spans="1:5" s="19" customFormat="1" ht="12" thickBot="1" x14ac:dyDescent="0.3">
      <c r="A1" s="68" t="s">
        <v>151</v>
      </c>
      <c r="B1" s="67"/>
      <c r="C1" s="67"/>
      <c r="D1" s="67"/>
      <c r="E1" s="67"/>
    </row>
    <row r="2" spans="1:5" x14ac:dyDescent="0.25">
      <c r="A2" s="22" t="s">
        <v>117</v>
      </c>
      <c r="B2" s="20">
        <v>2000</v>
      </c>
      <c r="C2" s="21">
        <v>2007</v>
      </c>
      <c r="D2" s="20">
        <v>2008</v>
      </c>
      <c r="E2" s="20">
        <v>2009</v>
      </c>
    </row>
    <row r="3" spans="1:5" x14ac:dyDescent="0.25">
      <c r="A3" s="251" t="s">
        <v>126</v>
      </c>
      <c r="B3" s="251"/>
      <c r="C3" s="251"/>
      <c r="D3" s="251"/>
      <c r="E3" s="251"/>
    </row>
    <row r="4" spans="1:5" x14ac:dyDescent="0.25">
      <c r="A4" s="17" t="s">
        <v>150</v>
      </c>
      <c r="B4" s="88">
        <v>202227</v>
      </c>
      <c r="C4" s="88">
        <v>232733</v>
      </c>
      <c r="D4" s="88">
        <v>250845</v>
      </c>
      <c r="E4" s="84">
        <v>326024</v>
      </c>
    </row>
    <row r="5" spans="1:5" x14ac:dyDescent="0.25">
      <c r="A5" s="17" t="s">
        <v>7</v>
      </c>
      <c r="B5" s="88"/>
      <c r="C5" s="88"/>
      <c r="D5" s="88"/>
      <c r="E5" s="84"/>
    </row>
    <row r="6" spans="1:5" x14ac:dyDescent="0.25">
      <c r="A6" s="92" t="s">
        <v>149</v>
      </c>
      <c r="B6" s="88">
        <v>12584</v>
      </c>
      <c r="C6" s="88">
        <v>19933</v>
      </c>
      <c r="D6" s="88">
        <v>20761</v>
      </c>
      <c r="E6" s="84">
        <v>26636</v>
      </c>
    </row>
    <row r="7" spans="1:5" x14ac:dyDescent="0.25">
      <c r="A7" s="92" t="s">
        <v>148</v>
      </c>
      <c r="B7" s="88">
        <v>4714</v>
      </c>
      <c r="C7" s="88">
        <v>7642</v>
      </c>
      <c r="D7" s="88">
        <v>7784</v>
      </c>
      <c r="E7" s="84">
        <v>11655</v>
      </c>
    </row>
    <row r="8" spans="1:5" x14ac:dyDescent="0.25">
      <c r="A8" s="92" t="s">
        <v>147</v>
      </c>
      <c r="B8" s="84">
        <v>68356</v>
      </c>
      <c r="C8" s="88">
        <v>76679</v>
      </c>
      <c r="D8" s="88">
        <f>D10+D11</f>
        <v>85618</v>
      </c>
      <c r="E8" s="85">
        <f>E10+E11</f>
        <v>138110</v>
      </c>
    </row>
    <row r="9" spans="1:5" x14ac:dyDescent="0.25">
      <c r="A9" s="91" t="s">
        <v>146</v>
      </c>
      <c r="B9" s="84"/>
      <c r="C9" s="88"/>
      <c r="D9" s="88"/>
      <c r="E9" s="85"/>
    </row>
    <row r="10" spans="1:5" x14ac:dyDescent="0.25">
      <c r="A10" s="90" t="s">
        <v>145</v>
      </c>
      <c r="B10" s="84">
        <v>68356</v>
      </c>
      <c r="C10" s="84">
        <v>49397</v>
      </c>
      <c r="D10" s="88">
        <v>56706</v>
      </c>
      <c r="E10" s="85">
        <v>92107</v>
      </c>
    </row>
    <row r="11" spans="1:5" x14ac:dyDescent="0.25">
      <c r="A11" s="89" t="s">
        <v>144</v>
      </c>
      <c r="B11" s="84" t="s">
        <v>100</v>
      </c>
      <c r="C11" s="84">
        <v>27282</v>
      </c>
      <c r="D11" s="88">
        <v>28912</v>
      </c>
      <c r="E11" s="85">
        <v>46003</v>
      </c>
    </row>
    <row r="12" spans="1:5" x14ac:dyDescent="0.25">
      <c r="A12" s="250" t="s">
        <v>125</v>
      </c>
      <c r="B12" s="250"/>
      <c r="C12" s="250"/>
      <c r="D12" s="250"/>
      <c r="E12" s="250"/>
    </row>
    <row r="13" spans="1:5" x14ac:dyDescent="0.25">
      <c r="A13" s="17" t="s">
        <v>150</v>
      </c>
      <c r="B13" s="88">
        <v>170182</v>
      </c>
      <c r="C13" s="88">
        <v>212278</v>
      </c>
      <c r="D13" s="88">
        <v>226506</v>
      </c>
      <c r="E13" s="84">
        <v>278552</v>
      </c>
    </row>
    <row r="14" spans="1:5" x14ac:dyDescent="0.25">
      <c r="A14" s="17" t="s">
        <v>7</v>
      </c>
      <c r="B14" s="88"/>
      <c r="C14" s="88"/>
      <c r="D14" s="88"/>
      <c r="E14" s="84"/>
    </row>
    <row r="15" spans="1:5" x14ac:dyDescent="0.25">
      <c r="A15" s="92" t="s">
        <v>149</v>
      </c>
      <c r="B15" s="88">
        <v>11129</v>
      </c>
      <c r="C15" s="88">
        <v>20247</v>
      </c>
      <c r="D15" s="88">
        <v>20820</v>
      </c>
      <c r="E15" s="84">
        <v>24678</v>
      </c>
    </row>
    <row r="16" spans="1:5" x14ac:dyDescent="0.25">
      <c r="A16" s="92" t="s">
        <v>148</v>
      </c>
      <c r="B16" s="88">
        <v>5560</v>
      </c>
      <c r="C16" s="88">
        <v>12306</v>
      </c>
      <c r="D16" s="88">
        <v>11936</v>
      </c>
      <c r="E16" s="84">
        <v>16803</v>
      </c>
    </row>
    <row r="17" spans="1:5" x14ac:dyDescent="0.25">
      <c r="A17" s="92" t="s">
        <v>147</v>
      </c>
      <c r="B17" s="84">
        <v>54102</v>
      </c>
      <c r="C17" s="88">
        <v>64556</v>
      </c>
      <c r="D17" s="88">
        <f>D19+D20</f>
        <v>68944</v>
      </c>
      <c r="E17" s="85">
        <f>E19+E20</f>
        <v>100932</v>
      </c>
    </row>
    <row r="18" spans="1:5" x14ac:dyDescent="0.25">
      <c r="A18" s="91" t="s">
        <v>146</v>
      </c>
      <c r="B18" s="84"/>
      <c r="C18" s="88"/>
      <c r="D18" s="88"/>
      <c r="E18" s="84"/>
    </row>
    <row r="19" spans="1:5" x14ac:dyDescent="0.25">
      <c r="A19" s="90" t="s">
        <v>145</v>
      </c>
      <c r="B19" s="88">
        <v>54088</v>
      </c>
      <c r="C19" s="84">
        <v>46310</v>
      </c>
      <c r="D19" s="88">
        <v>49137</v>
      </c>
      <c r="E19" s="85">
        <v>70413</v>
      </c>
    </row>
    <row r="20" spans="1:5" x14ac:dyDescent="0.25">
      <c r="A20" s="89" t="s">
        <v>144</v>
      </c>
      <c r="B20" s="84" t="s">
        <v>100</v>
      </c>
      <c r="C20" s="84">
        <v>18246</v>
      </c>
      <c r="D20" s="88">
        <v>19807</v>
      </c>
      <c r="E20" s="85">
        <v>30519</v>
      </c>
    </row>
    <row r="21" spans="1:5" x14ac:dyDescent="0.25">
      <c r="A21" s="250" t="s">
        <v>25</v>
      </c>
      <c r="B21" s="250"/>
      <c r="C21" s="250"/>
      <c r="D21" s="250"/>
      <c r="E21" s="250"/>
    </row>
    <row r="22" spans="1:5" x14ac:dyDescent="0.25">
      <c r="A22" s="93" t="s">
        <v>150</v>
      </c>
      <c r="B22" s="88">
        <v>372409</v>
      </c>
      <c r="C22" s="86">
        <v>445011</v>
      </c>
      <c r="D22" s="86">
        <f>D4+D13</f>
        <v>477351</v>
      </c>
      <c r="E22" s="84">
        <f>E4+E13</f>
        <v>604576</v>
      </c>
    </row>
    <row r="23" spans="1:5" x14ac:dyDescent="0.25">
      <c r="A23" s="17" t="s">
        <v>7</v>
      </c>
      <c r="B23" s="88"/>
      <c r="C23" s="86"/>
      <c r="D23" s="86"/>
      <c r="E23" s="84"/>
    </row>
    <row r="24" spans="1:5" x14ac:dyDescent="0.25">
      <c r="A24" s="92" t="s">
        <v>149</v>
      </c>
      <c r="B24" s="88">
        <f>SUM(B6+B15)</f>
        <v>23713</v>
      </c>
      <c r="C24" s="86">
        <v>40180</v>
      </c>
      <c r="D24" s="86">
        <f>D6+D15</f>
        <v>41581</v>
      </c>
      <c r="E24" s="84">
        <f>E6+E15</f>
        <v>51314</v>
      </c>
    </row>
    <row r="25" spans="1:5" x14ac:dyDescent="0.25">
      <c r="A25" s="92" t="s">
        <v>148</v>
      </c>
      <c r="B25" s="88">
        <v>10274</v>
      </c>
      <c r="C25" s="86">
        <v>19948</v>
      </c>
      <c r="D25" s="86">
        <f>D7+D16</f>
        <v>19720</v>
      </c>
      <c r="E25" s="84">
        <v>28458</v>
      </c>
    </row>
    <row r="26" spans="1:5" x14ac:dyDescent="0.25">
      <c r="A26" s="92" t="s">
        <v>147</v>
      </c>
      <c r="B26" s="88">
        <v>122458</v>
      </c>
      <c r="C26" s="86">
        <v>141235</v>
      </c>
      <c r="D26" s="86">
        <f>D8+D17</f>
        <v>154562</v>
      </c>
      <c r="E26" s="85">
        <f>E8+E17</f>
        <v>239042</v>
      </c>
    </row>
    <row r="27" spans="1:5" x14ac:dyDescent="0.25">
      <c r="A27" s="91" t="s">
        <v>146</v>
      </c>
      <c r="B27" s="88"/>
      <c r="C27" s="86"/>
      <c r="D27" s="86"/>
      <c r="E27" s="84"/>
    </row>
    <row r="28" spans="1:5" x14ac:dyDescent="0.25">
      <c r="A28" s="90" t="s">
        <v>145</v>
      </c>
      <c r="B28" s="88">
        <v>122444</v>
      </c>
      <c r="C28" s="86">
        <v>95707</v>
      </c>
      <c r="D28" s="86">
        <f>D10+D19</f>
        <v>105843</v>
      </c>
      <c r="E28" s="85">
        <v>162520</v>
      </c>
    </row>
    <row r="29" spans="1:5" x14ac:dyDescent="0.25">
      <c r="A29" s="89" t="s">
        <v>144</v>
      </c>
      <c r="B29" s="84" t="s">
        <v>100</v>
      </c>
      <c r="C29" s="86">
        <v>45528</v>
      </c>
      <c r="D29" s="86">
        <f>D11+D20</f>
        <v>48719</v>
      </c>
      <c r="E29" s="85">
        <v>76522</v>
      </c>
    </row>
    <row r="30" spans="1:5" x14ac:dyDescent="0.25">
      <c r="A30" s="54" t="s">
        <v>143</v>
      </c>
      <c r="B30" s="88">
        <v>137282</v>
      </c>
      <c r="C30" s="86">
        <v>140186</v>
      </c>
      <c r="D30" s="86">
        <v>152058</v>
      </c>
      <c r="E30" s="84">
        <v>167742</v>
      </c>
    </row>
    <row r="31" spans="1:5" x14ac:dyDescent="0.25">
      <c r="A31" s="18" t="s">
        <v>142</v>
      </c>
      <c r="B31" s="88">
        <v>112669</v>
      </c>
      <c r="C31" s="87">
        <v>163590</v>
      </c>
      <c r="D31" s="86">
        <f>D22-(D26+D30)</f>
        <v>170731</v>
      </c>
      <c r="E31" s="85">
        <f>E22-E26-E30</f>
        <v>197792</v>
      </c>
    </row>
  </sheetData>
  <mergeCells count="3">
    <mergeCell ref="A3:E3"/>
    <mergeCell ref="A12:E12"/>
    <mergeCell ref="A21:E21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829DA8-73AF-40D0-98AF-E9BB80DF0D89}">
  <dimension ref="A1:D24"/>
  <sheetViews>
    <sheetView workbookViewId="0"/>
  </sheetViews>
  <sheetFormatPr defaultRowHeight="11.25" x14ac:dyDescent="0.2"/>
  <cols>
    <col min="1" max="1" width="42.140625" style="94" customWidth="1"/>
    <col min="2" max="4" width="15.140625" style="47" customWidth="1"/>
    <col min="5" max="16384" width="9.140625" style="47"/>
  </cols>
  <sheetData>
    <row r="1" spans="1:4" ht="12" thickBot="1" x14ac:dyDescent="0.25">
      <c r="A1" s="68" t="s">
        <v>170</v>
      </c>
      <c r="B1" s="107"/>
      <c r="C1" s="107"/>
      <c r="D1" s="107"/>
    </row>
    <row r="2" spans="1:4" x14ac:dyDescent="0.2">
      <c r="A2" s="106" t="s">
        <v>117</v>
      </c>
      <c r="B2" s="21">
        <v>2007</v>
      </c>
      <c r="C2" s="21">
        <v>2008</v>
      </c>
      <c r="D2" s="105">
        <v>2009</v>
      </c>
    </row>
    <row r="3" spans="1:4" x14ac:dyDescent="0.2">
      <c r="A3" s="54" t="s">
        <v>169</v>
      </c>
      <c r="B3" s="86">
        <v>47735</v>
      </c>
      <c r="C3" s="86">
        <v>80945</v>
      </c>
      <c r="D3" s="86">
        <v>73279</v>
      </c>
    </row>
    <row r="4" spans="1:4" x14ac:dyDescent="0.2">
      <c r="A4" s="56" t="s">
        <v>154</v>
      </c>
      <c r="B4" s="98"/>
      <c r="C4" s="87"/>
      <c r="D4" s="87"/>
    </row>
    <row r="5" spans="1:4" x14ac:dyDescent="0.2">
      <c r="A5" s="89" t="s">
        <v>168</v>
      </c>
      <c r="B5" s="98">
        <v>5919</v>
      </c>
      <c r="C5" s="87">
        <v>23881</v>
      </c>
      <c r="D5" s="87">
        <v>18804</v>
      </c>
    </row>
    <row r="6" spans="1:4" x14ac:dyDescent="0.2">
      <c r="A6" s="89" t="s">
        <v>167</v>
      </c>
      <c r="B6" s="86">
        <v>38513</v>
      </c>
      <c r="C6" s="86">
        <v>53500</v>
      </c>
      <c r="D6" s="86">
        <v>53591</v>
      </c>
    </row>
    <row r="7" spans="1:4" x14ac:dyDescent="0.2">
      <c r="A7" s="89" t="s">
        <v>166</v>
      </c>
      <c r="B7" s="86">
        <v>3303</v>
      </c>
      <c r="C7" s="86">
        <v>3564</v>
      </c>
      <c r="D7" s="86">
        <v>884</v>
      </c>
    </row>
    <row r="8" spans="1:4" x14ac:dyDescent="0.2">
      <c r="A8" s="56" t="s">
        <v>165</v>
      </c>
      <c r="B8" s="86">
        <v>85867</v>
      </c>
      <c r="C8" s="86">
        <v>81421</v>
      </c>
      <c r="D8" s="86">
        <v>139350</v>
      </c>
    </row>
    <row r="9" spans="1:4" s="102" customFormat="1" x14ac:dyDescent="0.2">
      <c r="A9" s="56" t="s">
        <v>154</v>
      </c>
      <c r="B9" s="103"/>
      <c r="C9" s="104"/>
      <c r="D9" s="103"/>
    </row>
    <row r="10" spans="1:4" x14ac:dyDescent="0.2">
      <c r="A10" s="89" t="s">
        <v>164</v>
      </c>
      <c r="B10" s="86">
        <v>63098</v>
      </c>
      <c r="C10" s="86">
        <v>63100</v>
      </c>
      <c r="D10" s="86">
        <v>20507</v>
      </c>
    </row>
    <row r="11" spans="1:4" x14ac:dyDescent="0.2">
      <c r="A11" s="89" t="s">
        <v>163</v>
      </c>
      <c r="B11" s="86" t="s">
        <v>100</v>
      </c>
      <c r="C11" s="86" t="s">
        <v>100</v>
      </c>
      <c r="D11" s="86">
        <v>103247</v>
      </c>
    </row>
    <row r="12" spans="1:4" x14ac:dyDescent="0.2">
      <c r="A12" s="101" t="s">
        <v>162</v>
      </c>
      <c r="B12" s="86">
        <v>22769</v>
      </c>
      <c r="C12" s="86">
        <v>18321</v>
      </c>
      <c r="D12" s="86">
        <v>15596</v>
      </c>
    </row>
    <row r="13" spans="1:4" x14ac:dyDescent="0.2">
      <c r="A13" s="56" t="s">
        <v>161</v>
      </c>
      <c r="B13" s="87">
        <v>44513</v>
      </c>
      <c r="C13" s="100">
        <v>62199</v>
      </c>
      <c r="D13" s="88">
        <v>71462</v>
      </c>
    </row>
    <row r="14" spans="1:4" x14ac:dyDescent="0.2">
      <c r="A14" s="56" t="s">
        <v>154</v>
      </c>
      <c r="B14" s="84"/>
      <c r="C14" s="84"/>
      <c r="D14" s="84"/>
    </row>
    <row r="15" spans="1:4" x14ac:dyDescent="0.2">
      <c r="A15" s="89" t="s">
        <v>160</v>
      </c>
      <c r="B15" s="87">
        <v>43073</v>
      </c>
      <c r="C15" s="87">
        <v>52668</v>
      </c>
      <c r="D15" s="88">
        <v>42365</v>
      </c>
    </row>
    <row r="16" spans="1:4" x14ac:dyDescent="0.2">
      <c r="A16" s="89" t="s">
        <v>159</v>
      </c>
      <c r="B16" s="87">
        <v>1012</v>
      </c>
      <c r="C16" s="100">
        <v>8930</v>
      </c>
      <c r="D16" s="88">
        <v>28036</v>
      </c>
    </row>
    <row r="17" spans="1:4" x14ac:dyDescent="0.2">
      <c r="A17" s="89" t="s">
        <v>158</v>
      </c>
      <c r="B17" s="87">
        <v>428</v>
      </c>
      <c r="C17" s="100">
        <v>601</v>
      </c>
      <c r="D17" s="88">
        <v>1061</v>
      </c>
    </row>
    <row r="18" spans="1:4" x14ac:dyDescent="0.2">
      <c r="A18" s="56" t="s">
        <v>157</v>
      </c>
      <c r="B18" s="87">
        <v>1875</v>
      </c>
      <c r="C18" s="87">
        <v>5388</v>
      </c>
      <c r="D18" s="84">
        <v>2675</v>
      </c>
    </row>
    <row r="19" spans="1:4" x14ac:dyDescent="0.2">
      <c r="A19" s="56" t="s">
        <v>156</v>
      </c>
      <c r="B19" s="99">
        <v>4861</v>
      </c>
      <c r="C19" s="87">
        <v>7126</v>
      </c>
      <c r="D19" s="88">
        <v>6605</v>
      </c>
    </row>
    <row r="20" spans="1:4" x14ac:dyDescent="0.2">
      <c r="A20" s="56" t="s">
        <v>155</v>
      </c>
      <c r="B20" s="98">
        <v>6304</v>
      </c>
      <c r="C20" s="87">
        <v>5250</v>
      </c>
      <c r="D20" s="87">
        <v>81762</v>
      </c>
    </row>
    <row r="21" spans="1:4" x14ac:dyDescent="0.2">
      <c r="A21" s="56" t="s">
        <v>154</v>
      </c>
      <c r="B21" s="98"/>
      <c r="C21" s="87"/>
      <c r="D21" s="87"/>
    </row>
    <row r="22" spans="1:4" x14ac:dyDescent="0.2">
      <c r="A22" s="89" t="s">
        <v>153</v>
      </c>
      <c r="B22" s="98">
        <v>2461</v>
      </c>
      <c r="C22" s="87">
        <v>2210</v>
      </c>
      <c r="D22" s="88">
        <v>1293</v>
      </c>
    </row>
    <row r="23" spans="1:4" x14ac:dyDescent="0.2">
      <c r="A23" s="89" t="s">
        <v>152</v>
      </c>
      <c r="B23" s="98">
        <v>3843</v>
      </c>
      <c r="C23" s="87">
        <v>3040</v>
      </c>
      <c r="D23" s="88">
        <v>80469</v>
      </c>
    </row>
    <row r="24" spans="1:4" s="95" customFormat="1" x14ac:dyDescent="0.2">
      <c r="A24" s="57" t="s">
        <v>25</v>
      </c>
      <c r="B24" s="96">
        <v>191155</v>
      </c>
      <c r="C24" s="97">
        <f>+C3+C8+C13+C18+C19+C20</f>
        <v>242329</v>
      </c>
      <c r="D24" s="96">
        <v>375133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836BF-D15C-4997-8D19-239122476664}">
  <dimension ref="A1:H38"/>
  <sheetViews>
    <sheetView workbookViewId="0"/>
  </sheetViews>
  <sheetFormatPr defaultRowHeight="11.25" x14ac:dyDescent="0.2"/>
  <cols>
    <col min="1" max="1" width="6.42578125" style="94" customWidth="1"/>
    <col min="2" max="2" width="31.7109375" style="94" customWidth="1"/>
    <col min="3" max="8" width="14.5703125" style="94" customWidth="1"/>
    <col min="9" max="16384" width="9.140625" style="94"/>
  </cols>
  <sheetData>
    <row r="1" spans="1:8" ht="12" thickBot="1" x14ac:dyDescent="0.25">
      <c r="A1" s="68" t="s">
        <v>190</v>
      </c>
      <c r="B1" s="68"/>
      <c r="C1" s="68"/>
      <c r="D1" s="68"/>
      <c r="E1" s="68"/>
      <c r="F1" s="68"/>
      <c r="G1" s="68"/>
      <c r="H1" s="68"/>
    </row>
    <row r="2" spans="1:8" ht="16.5" customHeight="1" x14ac:dyDescent="0.2">
      <c r="A2" s="280" t="s">
        <v>189</v>
      </c>
      <c r="B2" s="281" t="s">
        <v>188</v>
      </c>
      <c r="C2" s="277" t="s">
        <v>187</v>
      </c>
      <c r="D2" s="279"/>
      <c r="E2" s="283" t="s">
        <v>186</v>
      </c>
      <c r="F2" s="272"/>
      <c r="G2" s="272"/>
      <c r="H2" s="272"/>
    </row>
    <row r="3" spans="1:8" ht="16.5" customHeight="1" x14ac:dyDescent="0.2">
      <c r="A3" s="270"/>
      <c r="B3" s="282"/>
      <c r="C3" s="121" t="s">
        <v>185</v>
      </c>
      <c r="D3" s="121" t="s">
        <v>182</v>
      </c>
      <c r="E3" s="121" t="s">
        <v>184</v>
      </c>
      <c r="F3" s="120" t="s">
        <v>182</v>
      </c>
      <c r="G3" s="121" t="s">
        <v>183</v>
      </c>
      <c r="H3" s="120" t="s">
        <v>182</v>
      </c>
    </row>
    <row r="4" spans="1:8" x14ac:dyDescent="0.2">
      <c r="A4" s="118">
        <v>2000</v>
      </c>
      <c r="C4" s="53">
        <v>2718.1</v>
      </c>
      <c r="D4" s="53">
        <v>101</v>
      </c>
      <c r="E4" s="53">
        <v>1472.9</v>
      </c>
      <c r="F4" s="53">
        <v>100.2</v>
      </c>
      <c r="G4" s="53">
        <v>1109.5999999999999</v>
      </c>
      <c r="H4" s="53">
        <v>102.3</v>
      </c>
    </row>
    <row r="5" spans="1:8" x14ac:dyDescent="0.2">
      <c r="A5" s="119">
        <v>2005</v>
      </c>
      <c r="C5" s="53">
        <v>2786.6</v>
      </c>
      <c r="D5" s="53">
        <v>99.9</v>
      </c>
      <c r="E5" s="53">
        <v>1378.9</v>
      </c>
      <c r="F5" s="53">
        <v>99.2</v>
      </c>
      <c r="G5" s="108">
        <v>1190.4000000000001</v>
      </c>
      <c r="H5" s="53">
        <v>100</v>
      </c>
    </row>
    <row r="6" spans="1:8" x14ac:dyDescent="0.2">
      <c r="A6" s="119">
        <v>2006</v>
      </c>
      <c r="C6" s="117">
        <v>2790.1626666666666</v>
      </c>
      <c r="D6" s="117">
        <v>100.1</v>
      </c>
      <c r="E6" s="117">
        <v>1368.8</v>
      </c>
      <c r="F6" s="117">
        <v>99.3</v>
      </c>
      <c r="G6" s="108">
        <v>1192.9000000000001</v>
      </c>
      <c r="H6" s="53">
        <v>100.2</v>
      </c>
    </row>
    <row r="7" spans="1:8" x14ac:dyDescent="0.2">
      <c r="A7" s="119">
        <v>2007</v>
      </c>
      <c r="C7" s="117">
        <v>2760.6719166666671</v>
      </c>
      <c r="D7" s="117">
        <v>98.9</v>
      </c>
      <c r="E7" s="117">
        <v>1343.30675</v>
      </c>
      <c r="F7" s="117">
        <v>98.1</v>
      </c>
      <c r="G7" s="117">
        <v>1187.0642499999999</v>
      </c>
      <c r="H7" s="117">
        <v>99.5</v>
      </c>
    </row>
    <row r="8" spans="1:8" x14ac:dyDescent="0.2">
      <c r="A8" s="119">
        <v>2008</v>
      </c>
      <c r="C8" s="35">
        <v>2762.5097500000002</v>
      </c>
      <c r="D8" s="35">
        <v>100.1</v>
      </c>
      <c r="E8" s="35">
        <v>1328.5989166666668</v>
      </c>
      <c r="F8" s="35">
        <v>98.9</v>
      </c>
      <c r="G8" s="35">
        <v>1192.7403333333332</v>
      </c>
      <c r="H8" s="35">
        <v>100.5</v>
      </c>
    </row>
    <row r="9" spans="1:8" x14ac:dyDescent="0.2">
      <c r="A9" s="119">
        <v>2009</v>
      </c>
      <c r="C9" s="108">
        <v>2660.7130000000002</v>
      </c>
      <c r="D9" s="15">
        <v>96.3</v>
      </c>
      <c r="E9" s="53">
        <v>1214.789</v>
      </c>
      <c r="F9" s="15">
        <v>91.4</v>
      </c>
      <c r="G9" s="53">
        <v>1167.663</v>
      </c>
      <c r="H9" s="15">
        <v>98</v>
      </c>
    </row>
    <row r="10" spans="1:8" x14ac:dyDescent="0.2">
      <c r="A10" s="119"/>
      <c r="B10" s="118" t="s">
        <v>7</v>
      </c>
      <c r="C10" s="117"/>
      <c r="D10" s="108"/>
      <c r="E10" s="117"/>
      <c r="F10" s="108"/>
      <c r="G10" s="117"/>
      <c r="H10" s="108"/>
    </row>
    <row r="11" spans="1:8" x14ac:dyDescent="0.2">
      <c r="A11" s="39" t="s">
        <v>87</v>
      </c>
      <c r="B11" s="38" t="s">
        <v>86</v>
      </c>
      <c r="C11" s="108">
        <v>82.802000000000007</v>
      </c>
      <c r="D11" s="15">
        <v>98.3</v>
      </c>
      <c r="E11" s="53">
        <v>58.000999999999998</v>
      </c>
      <c r="F11" s="15">
        <v>97.7</v>
      </c>
      <c r="G11" s="53">
        <v>16.733000000000001</v>
      </c>
      <c r="H11" s="15">
        <v>97</v>
      </c>
    </row>
    <row r="12" spans="1:8" x14ac:dyDescent="0.2">
      <c r="A12" s="116" t="s">
        <v>181</v>
      </c>
      <c r="B12" s="112" t="s">
        <v>180</v>
      </c>
      <c r="C12" s="108">
        <v>9.048</v>
      </c>
      <c r="D12" s="15">
        <v>107</v>
      </c>
      <c r="E12" s="53">
        <v>5.2590000000000003</v>
      </c>
      <c r="F12" s="15">
        <v>106.8</v>
      </c>
      <c r="G12" s="53">
        <v>3.036</v>
      </c>
      <c r="H12" s="15">
        <v>96.9</v>
      </c>
    </row>
    <row r="13" spans="1:8" x14ac:dyDescent="0.2">
      <c r="A13" s="39" t="s">
        <v>85</v>
      </c>
      <c r="B13" s="38" t="s">
        <v>84</v>
      </c>
      <c r="C13" s="108">
        <v>4.431</v>
      </c>
      <c r="D13" s="15">
        <v>89.4</v>
      </c>
      <c r="E13" s="53">
        <v>3.2149999999999999</v>
      </c>
      <c r="F13" s="15">
        <v>89.9</v>
      </c>
      <c r="G13" s="53">
        <v>1.018</v>
      </c>
      <c r="H13" s="15">
        <v>91.1</v>
      </c>
    </row>
    <row r="14" spans="1:8" x14ac:dyDescent="0.2">
      <c r="A14" s="37" t="s">
        <v>83</v>
      </c>
      <c r="B14" s="38" t="s">
        <v>82</v>
      </c>
      <c r="C14" s="108">
        <v>606.32899999999995</v>
      </c>
      <c r="D14" s="15">
        <v>88.5</v>
      </c>
      <c r="E14" s="53">
        <v>407.14499999999998</v>
      </c>
      <c r="F14" s="15">
        <v>82.6</v>
      </c>
      <c r="G14" s="53">
        <v>134.93299999999999</v>
      </c>
      <c r="H14" s="15">
        <v>92.7</v>
      </c>
    </row>
    <row r="15" spans="1:8" ht="22.5" x14ac:dyDescent="0.2">
      <c r="A15" s="39" t="s">
        <v>81</v>
      </c>
      <c r="B15" s="42" t="s">
        <v>80</v>
      </c>
      <c r="C15" s="108">
        <v>25.661000000000001</v>
      </c>
      <c r="D15" s="15">
        <v>96.4</v>
      </c>
      <c r="E15" s="53">
        <v>13.348000000000001</v>
      </c>
      <c r="F15" s="15">
        <v>94.4</v>
      </c>
      <c r="G15" s="53">
        <v>12.023999999999999</v>
      </c>
      <c r="H15" s="15">
        <v>98.9</v>
      </c>
    </row>
    <row r="16" spans="1:8" x14ac:dyDescent="0.2">
      <c r="A16" s="37" t="s">
        <v>79</v>
      </c>
      <c r="B16" s="40" t="s">
        <v>78</v>
      </c>
      <c r="C16" s="108">
        <v>636.42100000000005</v>
      </c>
      <c r="D16" s="15">
        <v>88.8</v>
      </c>
      <c r="E16" s="53">
        <v>423.70800000000003</v>
      </c>
      <c r="F16" s="15">
        <v>82.9</v>
      </c>
      <c r="G16" s="53">
        <v>147.97399999999999</v>
      </c>
      <c r="H16" s="15">
        <v>93.2</v>
      </c>
    </row>
    <row r="17" spans="1:8" ht="33.75" x14ac:dyDescent="0.2">
      <c r="A17" s="37" t="s">
        <v>77</v>
      </c>
      <c r="B17" s="38" t="s">
        <v>76</v>
      </c>
      <c r="C17" s="108">
        <v>45.226999999999997</v>
      </c>
      <c r="D17" s="15">
        <v>100.7</v>
      </c>
      <c r="E17" s="53">
        <v>31.068000000000001</v>
      </c>
      <c r="F17" s="15">
        <v>100.6</v>
      </c>
      <c r="G17" s="53">
        <v>11.335000000000001</v>
      </c>
      <c r="H17" s="15">
        <v>102.5</v>
      </c>
    </row>
    <row r="18" spans="1:8" x14ac:dyDescent="0.2">
      <c r="A18" s="115" t="s">
        <v>75</v>
      </c>
      <c r="B18" s="40" t="s">
        <v>74</v>
      </c>
      <c r="C18" s="108">
        <v>681.64800000000002</v>
      </c>
      <c r="D18" s="15">
        <v>89.5</v>
      </c>
      <c r="E18" s="53">
        <v>454.77499999999998</v>
      </c>
      <c r="F18" s="15">
        <v>83.9</v>
      </c>
      <c r="G18" s="53">
        <v>159.309</v>
      </c>
      <c r="H18" s="15">
        <v>93.8</v>
      </c>
    </row>
    <row r="19" spans="1:8" x14ac:dyDescent="0.2">
      <c r="A19" s="115" t="s">
        <v>73</v>
      </c>
      <c r="B19" s="40" t="s">
        <v>72</v>
      </c>
      <c r="C19" s="108">
        <v>117.846</v>
      </c>
      <c r="D19" s="15">
        <v>92.1</v>
      </c>
      <c r="E19" s="53">
        <v>78.625</v>
      </c>
      <c r="F19" s="15">
        <v>88.1</v>
      </c>
      <c r="G19" s="53">
        <v>29.277000000000001</v>
      </c>
      <c r="H19" s="15">
        <v>96</v>
      </c>
    </row>
    <row r="20" spans="1:8" x14ac:dyDescent="0.2">
      <c r="A20" s="37" t="s">
        <v>71</v>
      </c>
      <c r="B20" s="38" t="s">
        <v>70</v>
      </c>
      <c r="C20" s="108">
        <v>345.41199999999998</v>
      </c>
      <c r="D20" s="15">
        <v>94.6</v>
      </c>
      <c r="E20" s="53">
        <v>173.494</v>
      </c>
      <c r="F20" s="15">
        <v>91.6</v>
      </c>
      <c r="G20" s="53">
        <v>128.18199999999999</v>
      </c>
      <c r="H20" s="15">
        <v>94.2</v>
      </c>
    </row>
    <row r="21" spans="1:8" x14ac:dyDescent="0.2">
      <c r="A21" s="39" t="s">
        <v>69</v>
      </c>
      <c r="B21" s="38" t="s">
        <v>68</v>
      </c>
      <c r="C21" s="108">
        <v>186.24600000000001</v>
      </c>
      <c r="D21" s="15">
        <v>97</v>
      </c>
      <c r="E21" s="53">
        <v>114.258</v>
      </c>
      <c r="F21" s="15">
        <v>99.1</v>
      </c>
      <c r="G21" s="53">
        <v>59.853000000000002</v>
      </c>
      <c r="H21" s="15">
        <v>92</v>
      </c>
    </row>
    <row r="22" spans="1:8" x14ac:dyDescent="0.2">
      <c r="A22" s="37" t="s">
        <v>67</v>
      </c>
      <c r="B22" s="38" t="s">
        <v>66</v>
      </c>
      <c r="C22" s="108">
        <v>80.421000000000006</v>
      </c>
      <c r="D22" s="15">
        <v>91.5</v>
      </c>
      <c r="E22" s="53">
        <v>50.146000000000001</v>
      </c>
      <c r="F22" s="15">
        <v>88</v>
      </c>
      <c r="G22" s="53">
        <v>15.065</v>
      </c>
      <c r="H22" s="15">
        <v>91</v>
      </c>
    </row>
    <row r="23" spans="1:8" x14ac:dyDescent="0.2">
      <c r="A23" s="39" t="s">
        <v>65</v>
      </c>
      <c r="B23" s="38" t="s">
        <v>64</v>
      </c>
      <c r="C23" s="108">
        <v>65.316999999999993</v>
      </c>
      <c r="D23" s="15">
        <v>109.2</v>
      </c>
      <c r="E23" s="53">
        <v>6.8019999999999996</v>
      </c>
      <c r="F23" s="15">
        <v>101</v>
      </c>
      <c r="G23" s="53">
        <v>54.417000000000002</v>
      </c>
      <c r="H23" s="15">
        <v>109.8</v>
      </c>
    </row>
    <row r="24" spans="1:8" x14ac:dyDescent="0.2">
      <c r="A24" s="37" t="s">
        <v>63</v>
      </c>
      <c r="B24" s="38" t="s">
        <v>62</v>
      </c>
      <c r="C24" s="108">
        <v>70.233999999999995</v>
      </c>
      <c r="D24" s="15">
        <v>97</v>
      </c>
      <c r="E24" s="53">
        <v>1.1160000000000001</v>
      </c>
      <c r="F24" s="15">
        <v>91.6</v>
      </c>
      <c r="G24" s="53">
        <v>60.823999999999998</v>
      </c>
      <c r="H24" s="15">
        <v>96.3</v>
      </c>
    </row>
    <row r="25" spans="1:8" x14ac:dyDescent="0.2">
      <c r="A25" s="39" t="s">
        <v>61</v>
      </c>
      <c r="B25" s="38" t="s">
        <v>60</v>
      </c>
      <c r="C25" s="108">
        <v>29.57</v>
      </c>
      <c r="D25" s="15">
        <v>93.1</v>
      </c>
      <c r="E25" s="53">
        <v>13.621</v>
      </c>
      <c r="F25" s="15">
        <v>87.4</v>
      </c>
      <c r="G25" s="53">
        <v>11.782</v>
      </c>
      <c r="H25" s="15">
        <v>93.9</v>
      </c>
    </row>
    <row r="26" spans="1:8" x14ac:dyDescent="0.2">
      <c r="A26" s="37" t="s">
        <v>59</v>
      </c>
      <c r="B26" s="114" t="s">
        <v>58</v>
      </c>
      <c r="C26" s="108">
        <v>72.466999999999999</v>
      </c>
      <c r="D26" s="15">
        <v>99.8</v>
      </c>
      <c r="E26" s="53">
        <v>11.427</v>
      </c>
      <c r="F26" s="15">
        <v>94.5</v>
      </c>
      <c r="G26" s="53">
        <v>53.030999999999999</v>
      </c>
      <c r="H26" s="15">
        <v>98.9</v>
      </c>
    </row>
    <row r="27" spans="1:8" ht="22.5" x14ac:dyDescent="0.2">
      <c r="A27" s="39" t="s">
        <v>57</v>
      </c>
      <c r="B27" s="38" t="s">
        <v>56</v>
      </c>
      <c r="C27" s="108">
        <v>109.879</v>
      </c>
      <c r="D27" s="15">
        <v>92.4</v>
      </c>
      <c r="E27" s="53">
        <v>56.366999999999997</v>
      </c>
      <c r="F27" s="15">
        <v>86.2</v>
      </c>
      <c r="G27" s="53">
        <v>32.323999999999998</v>
      </c>
      <c r="H27" s="15">
        <v>99.4</v>
      </c>
    </row>
    <row r="28" spans="1:8" ht="22.5" x14ac:dyDescent="0.2">
      <c r="A28" s="37" t="s">
        <v>55</v>
      </c>
      <c r="B28" s="38" t="s">
        <v>54</v>
      </c>
      <c r="C28" s="108">
        <v>293.48899999999998</v>
      </c>
      <c r="D28" s="15">
        <v>111.7</v>
      </c>
      <c r="E28" s="53">
        <v>86.159000000000006</v>
      </c>
      <c r="F28" s="15">
        <v>131.80000000000001</v>
      </c>
      <c r="G28" s="53">
        <v>185.822</v>
      </c>
      <c r="H28" s="15">
        <v>101.1</v>
      </c>
    </row>
    <row r="29" spans="1:8" x14ac:dyDescent="0.2">
      <c r="A29" s="39" t="s">
        <v>53</v>
      </c>
      <c r="B29" s="38" t="s">
        <v>52</v>
      </c>
      <c r="C29" s="108">
        <v>256.52100000000002</v>
      </c>
      <c r="D29" s="15">
        <v>98.8</v>
      </c>
      <c r="E29" s="53">
        <v>42.536000000000001</v>
      </c>
      <c r="F29" s="15">
        <v>96.8</v>
      </c>
      <c r="G29" s="53">
        <v>189.10300000000001</v>
      </c>
      <c r="H29" s="15">
        <v>99.4</v>
      </c>
    </row>
    <row r="30" spans="1:8" x14ac:dyDescent="0.2">
      <c r="A30" s="37" t="s">
        <v>51</v>
      </c>
      <c r="B30" s="38" t="s">
        <v>50</v>
      </c>
      <c r="C30" s="108">
        <v>213.345</v>
      </c>
      <c r="D30" s="15">
        <v>101.8</v>
      </c>
      <c r="E30" s="53">
        <v>46.625999999999998</v>
      </c>
      <c r="F30" s="15">
        <v>104.6</v>
      </c>
      <c r="G30" s="53">
        <v>145.58699999999999</v>
      </c>
      <c r="H30" s="15">
        <v>100.7</v>
      </c>
    </row>
    <row r="31" spans="1:8" x14ac:dyDescent="0.2">
      <c r="A31" s="113" t="s">
        <v>179</v>
      </c>
      <c r="B31" s="112" t="s">
        <v>178</v>
      </c>
      <c r="C31" s="108">
        <v>118.831</v>
      </c>
      <c r="D31" s="15">
        <v>101.4</v>
      </c>
      <c r="E31" s="53">
        <v>25.09</v>
      </c>
      <c r="F31" s="15">
        <v>104.9</v>
      </c>
      <c r="G31" s="53">
        <v>83.465999999999994</v>
      </c>
      <c r="H31" s="15">
        <v>100.1</v>
      </c>
    </row>
    <row r="32" spans="1:8" x14ac:dyDescent="0.2">
      <c r="A32" s="113" t="s">
        <v>177</v>
      </c>
      <c r="B32" s="112" t="s">
        <v>176</v>
      </c>
      <c r="C32" s="108">
        <v>94.513999999999996</v>
      </c>
      <c r="D32" s="15">
        <v>102.3</v>
      </c>
      <c r="E32" s="53">
        <v>21.535</v>
      </c>
      <c r="F32" s="15">
        <v>104.1</v>
      </c>
      <c r="G32" s="53">
        <v>62.121000000000002</v>
      </c>
      <c r="H32" s="15">
        <v>101.6</v>
      </c>
    </row>
    <row r="33" spans="1:8" x14ac:dyDescent="0.2">
      <c r="A33" s="39" t="s">
        <v>49</v>
      </c>
      <c r="B33" s="38" t="s">
        <v>48</v>
      </c>
      <c r="C33" s="108">
        <v>37.698</v>
      </c>
      <c r="D33" s="15">
        <v>98.9</v>
      </c>
      <c r="E33" s="53">
        <v>11.465999999999999</v>
      </c>
      <c r="F33" s="15">
        <v>94.3</v>
      </c>
      <c r="G33" s="53">
        <v>20.966999999999999</v>
      </c>
      <c r="H33" s="15">
        <v>100.1</v>
      </c>
    </row>
    <row r="34" spans="1:8" s="47" customFormat="1" x14ac:dyDescent="0.2">
      <c r="A34" s="37" t="s">
        <v>175</v>
      </c>
      <c r="B34" s="38" t="s">
        <v>174</v>
      </c>
      <c r="C34" s="108">
        <v>17.818000000000001</v>
      </c>
      <c r="D34" s="15">
        <v>101.8</v>
      </c>
      <c r="E34" s="53">
        <v>9.3689999999999998</v>
      </c>
      <c r="F34" s="15">
        <v>96.9</v>
      </c>
      <c r="G34" s="53">
        <v>5.3860000000000001</v>
      </c>
      <c r="H34" s="15">
        <v>101.6</v>
      </c>
    </row>
    <row r="35" spans="1:8" s="47" customFormat="1" x14ac:dyDescent="0.2">
      <c r="A35" s="34" t="s">
        <v>173</v>
      </c>
      <c r="B35" s="33" t="s">
        <v>44</v>
      </c>
      <c r="C35" s="111">
        <v>2660.7130000000002</v>
      </c>
      <c r="D35" s="49">
        <v>96.3</v>
      </c>
      <c r="E35" s="50">
        <v>1214.789</v>
      </c>
      <c r="F35" s="49">
        <v>91.4</v>
      </c>
      <c r="G35" s="50">
        <v>1167.663</v>
      </c>
      <c r="H35" s="49">
        <v>98</v>
      </c>
    </row>
    <row r="36" spans="1:8" x14ac:dyDescent="0.2">
      <c r="B36" s="110" t="s">
        <v>7</v>
      </c>
      <c r="C36" s="108"/>
      <c r="D36" s="15"/>
      <c r="E36" s="53"/>
      <c r="F36" s="15"/>
      <c r="G36" s="53"/>
      <c r="H36" s="15"/>
    </row>
    <row r="37" spans="1:8" x14ac:dyDescent="0.2">
      <c r="B37" s="109" t="s">
        <v>172</v>
      </c>
      <c r="C37" s="108">
        <v>1821.896</v>
      </c>
      <c r="D37" s="15">
        <v>93.3</v>
      </c>
      <c r="E37" s="53">
        <v>1006.355</v>
      </c>
      <c r="F37" s="15">
        <v>88.2</v>
      </c>
      <c r="G37" s="53">
        <v>624.97500000000002</v>
      </c>
      <c r="H37" s="15">
        <v>96.4</v>
      </c>
    </row>
    <row r="38" spans="1:8" x14ac:dyDescent="0.2">
      <c r="B38" s="109" t="s">
        <v>171</v>
      </c>
      <c r="C38" s="108">
        <v>747.85</v>
      </c>
      <c r="D38" s="15">
        <v>103.6</v>
      </c>
      <c r="E38" s="53">
        <v>181.62100000000001</v>
      </c>
      <c r="F38" s="15">
        <v>112</v>
      </c>
      <c r="G38" s="53">
        <v>504.08300000000003</v>
      </c>
      <c r="H38" s="15">
        <v>99.5</v>
      </c>
    </row>
  </sheetData>
  <mergeCells count="4">
    <mergeCell ref="A2:A3"/>
    <mergeCell ref="B2:B3"/>
    <mergeCell ref="E2:H2"/>
    <mergeCell ref="C2:D2"/>
  </mergeCells>
  <printOptions horizontalCentered="1"/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54ED99-E4BE-4FFB-8FF5-D9AC1440632A}">
  <dimension ref="A1:H38"/>
  <sheetViews>
    <sheetView workbookViewId="0"/>
  </sheetViews>
  <sheetFormatPr defaultRowHeight="11.25" x14ac:dyDescent="0.25"/>
  <cols>
    <col min="1" max="1" width="6.140625" style="119" customWidth="1"/>
    <col min="2" max="2" width="27.5703125" style="110" customWidth="1"/>
    <col min="3" max="8" width="16.28515625" style="110" customWidth="1"/>
    <col min="9" max="16384" width="9.140625" style="110"/>
  </cols>
  <sheetData>
    <row r="1" spans="1:8" s="131" customFormat="1" ht="12" thickBot="1" x14ac:dyDescent="0.3">
      <c r="A1" s="68" t="s">
        <v>195</v>
      </c>
      <c r="B1" s="107"/>
      <c r="C1" s="107"/>
      <c r="D1" s="107"/>
      <c r="E1" s="107"/>
      <c r="F1" s="107"/>
      <c r="G1" s="107"/>
      <c r="H1" s="107"/>
    </row>
    <row r="2" spans="1:8" s="129" customFormat="1" ht="14.25" customHeight="1" x14ac:dyDescent="0.25">
      <c r="A2" s="286" t="s">
        <v>189</v>
      </c>
      <c r="B2" s="287" t="s">
        <v>188</v>
      </c>
      <c r="C2" s="280" t="s">
        <v>194</v>
      </c>
      <c r="D2" s="284"/>
      <c r="E2" s="283" t="s">
        <v>193</v>
      </c>
      <c r="F2" s="280"/>
      <c r="G2" s="281" t="s">
        <v>192</v>
      </c>
      <c r="H2" s="285"/>
    </row>
    <row r="3" spans="1:8" s="129" customFormat="1" ht="14.25" customHeight="1" x14ac:dyDescent="0.25">
      <c r="A3" s="270"/>
      <c r="B3" s="282"/>
      <c r="C3" s="130" t="s">
        <v>191</v>
      </c>
      <c r="D3" s="121" t="s">
        <v>182</v>
      </c>
      <c r="E3" s="130" t="s">
        <v>191</v>
      </c>
      <c r="F3" s="121" t="s">
        <v>182</v>
      </c>
      <c r="G3" s="130" t="s">
        <v>191</v>
      </c>
      <c r="H3" s="120" t="s">
        <v>182</v>
      </c>
    </row>
    <row r="4" spans="1:8" x14ac:dyDescent="0.2">
      <c r="A4" s="118">
        <v>2000</v>
      </c>
      <c r="B4" s="126"/>
      <c r="C4" s="122">
        <v>61930</v>
      </c>
      <c r="D4" s="53">
        <v>112.6</v>
      </c>
      <c r="E4" s="122">
        <v>121779</v>
      </c>
      <c r="F4" s="53">
        <v>114</v>
      </c>
      <c r="G4" s="122">
        <v>87645</v>
      </c>
      <c r="H4" s="53">
        <v>113.5</v>
      </c>
    </row>
    <row r="5" spans="1:8" x14ac:dyDescent="0.25">
      <c r="A5" s="127">
        <v>2005</v>
      </c>
      <c r="C5" s="122">
        <v>102675.6598090179</v>
      </c>
      <c r="D5" s="53">
        <v>106.9</v>
      </c>
      <c r="E5" s="122">
        <v>222826.0778921404</v>
      </c>
      <c r="F5" s="53">
        <v>109.6</v>
      </c>
      <c r="G5" s="122">
        <v>158342.52233946687</v>
      </c>
      <c r="H5" s="53">
        <v>108.8</v>
      </c>
    </row>
    <row r="6" spans="1:8" x14ac:dyDescent="0.25">
      <c r="A6" s="127">
        <v>2006</v>
      </c>
      <c r="C6" s="122">
        <v>111881.97124658621</v>
      </c>
      <c r="D6" s="53">
        <v>109</v>
      </c>
      <c r="E6" s="122">
        <v>239588.18588474253</v>
      </c>
      <c r="F6" s="53">
        <v>107.5</v>
      </c>
      <c r="G6" s="122">
        <v>171350.84878667965</v>
      </c>
      <c r="H6" s="53">
        <v>108.2</v>
      </c>
    </row>
    <row r="7" spans="1:8" x14ac:dyDescent="0.25">
      <c r="A7" s="127">
        <v>2007</v>
      </c>
      <c r="C7" s="122">
        <v>122642.60521036366</v>
      </c>
      <c r="D7" s="53">
        <v>109.6</v>
      </c>
      <c r="E7" s="122">
        <v>255600.96697939196</v>
      </c>
      <c r="F7" s="53">
        <v>106.7</v>
      </c>
      <c r="G7" s="122">
        <v>185016.90447105715</v>
      </c>
      <c r="H7" s="53">
        <v>108</v>
      </c>
    </row>
    <row r="8" spans="1:8" x14ac:dyDescent="0.25">
      <c r="A8" s="127">
        <v>2008</v>
      </c>
      <c r="C8" s="86">
        <v>130822.68852519889</v>
      </c>
      <c r="D8" s="128">
        <v>106.7</v>
      </c>
      <c r="E8" s="86">
        <v>274866.4693991791</v>
      </c>
      <c r="F8" s="128">
        <v>107.5</v>
      </c>
      <c r="G8" s="86">
        <v>198963.78743294196</v>
      </c>
      <c r="H8" s="128">
        <v>107.5</v>
      </c>
    </row>
    <row r="9" spans="1:8" x14ac:dyDescent="0.25">
      <c r="A9" s="127">
        <v>2009</v>
      </c>
      <c r="C9" s="85">
        <v>131854</v>
      </c>
      <c r="D9" s="123">
        <v>100.8</v>
      </c>
      <c r="E9" s="85">
        <v>270564</v>
      </c>
      <c r="F9" s="123">
        <v>98.5</v>
      </c>
      <c r="G9" s="85">
        <v>199837</v>
      </c>
      <c r="H9" s="123">
        <v>100.6</v>
      </c>
    </row>
    <row r="10" spans="1:8" x14ac:dyDescent="0.25">
      <c r="A10" s="127"/>
      <c r="B10" s="127" t="s">
        <v>7</v>
      </c>
      <c r="C10" s="122"/>
      <c r="D10" s="53"/>
      <c r="E10" s="122"/>
      <c r="F10" s="53"/>
      <c r="G10" s="122"/>
      <c r="H10" s="53"/>
    </row>
    <row r="11" spans="1:8" s="126" customFormat="1" ht="22.5" x14ac:dyDescent="0.2">
      <c r="A11" s="39" t="s">
        <v>87</v>
      </c>
      <c r="B11" s="38" t="s">
        <v>86</v>
      </c>
      <c r="C11" s="85">
        <v>113939</v>
      </c>
      <c r="D11" s="123">
        <v>101.3</v>
      </c>
      <c r="E11" s="85">
        <v>217390</v>
      </c>
      <c r="F11" s="123">
        <v>105.4</v>
      </c>
      <c r="G11" s="85">
        <v>137101</v>
      </c>
      <c r="H11" s="123">
        <v>102.6</v>
      </c>
    </row>
    <row r="12" spans="1:8" x14ac:dyDescent="0.25">
      <c r="A12" s="116" t="s">
        <v>181</v>
      </c>
      <c r="B12" s="112" t="s">
        <v>180</v>
      </c>
      <c r="C12" s="85">
        <v>91592</v>
      </c>
      <c r="D12" s="123">
        <v>99.5</v>
      </c>
      <c r="E12" s="85">
        <v>251034</v>
      </c>
      <c r="F12" s="123">
        <v>104</v>
      </c>
      <c r="G12" s="85">
        <v>149948</v>
      </c>
      <c r="H12" s="123">
        <v>99.9</v>
      </c>
    </row>
    <row r="13" spans="1:8" x14ac:dyDescent="0.25">
      <c r="A13" s="39" t="s">
        <v>85</v>
      </c>
      <c r="B13" s="38" t="s">
        <v>84</v>
      </c>
      <c r="C13" s="85">
        <v>201507</v>
      </c>
      <c r="D13" s="123">
        <v>107.1</v>
      </c>
      <c r="E13" s="85">
        <v>378393</v>
      </c>
      <c r="F13" s="123">
        <v>109.6</v>
      </c>
      <c r="G13" s="85">
        <v>244051</v>
      </c>
      <c r="H13" s="123">
        <v>108.2</v>
      </c>
    </row>
    <row r="14" spans="1:8" x14ac:dyDescent="0.25">
      <c r="A14" s="37" t="s">
        <v>83</v>
      </c>
      <c r="B14" s="38" t="s">
        <v>82</v>
      </c>
      <c r="C14" s="85">
        <v>142034</v>
      </c>
      <c r="D14" s="123">
        <v>101</v>
      </c>
      <c r="E14" s="85">
        <v>336062</v>
      </c>
      <c r="F14" s="123">
        <v>102.8</v>
      </c>
      <c r="G14" s="85">
        <v>190331</v>
      </c>
      <c r="H14" s="123">
        <v>104</v>
      </c>
    </row>
    <row r="15" spans="1:8" ht="22.5" x14ac:dyDescent="0.25">
      <c r="A15" s="39" t="s">
        <v>81</v>
      </c>
      <c r="B15" s="42" t="s">
        <v>80</v>
      </c>
      <c r="C15" s="85">
        <v>258973</v>
      </c>
      <c r="D15" s="123">
        <v>106.4</v>
      </c>
      <c r="E15" s="85">
        <v>440580</v>
      </c>
      <c r="F15" s="123">
        <v>106.8</v>
      </c>
      <c r="G15" s="85">
        <v>345035</v>
      </c>
      <c r="H15" s="123">
        <v>107.3</v>
      </c>
    </row>
    <row r="16" spans="1:8" ht="22.5" x14ac:dyDescent="0.25">
      <c r="A16" s="37" t="s">
        <v>79</v>
      </c>
      <c r="B16" s="40" t="s">
        <v>78</v>
      </c>
      <c r="C16" s="85">
        <v>146169</v>
      </c>
      <c r="D16" s="123">
        <v>101.6</v>
      </c>
      <c r="E16" s="85">
        <v>344845</v>
      </c>
      <c r="F16" s="123">
        <v>103.4</v>
      </c>
      <c r="G16" s="85">
        <v>197594</v>
      </c>
      <c r="H16" s="123">
        <v>104.6</v>
      </c>
    </row>
    <row r="17" spans="1:8" ht="33.75" x14ac:dyDescent="0.25">
      <c r="A17" s="37" t="s">
        <v>77</v>
      </c>
      <c r="B17" s="38" t="s">
        <v>76</v>
      </c>
      <c r="C17" s="85">
        <v>145034</v>
      </c>
      <c r="D17" s="123">
        <v>101.5</v>
      </c>
      <c r="E17" s="85">
        <v>282640</v>
      </c>
      <c r="F17" s="123">
        <v>102.3</v>
      </c>
      <c r="G17" s="85">
        <v>181818</v>
      </c>
      <c r="H17" s="123">
        <v>102.1</v>
      </c>
    </row>
    <row r="18" spans="1:8" x14ac:dyDescent="0.25">
      <c r="A18" s="41" t="s">
        <v>75</v>
      </c>
      <c r="B18" s="40" t="s">
        <v>74</v>
      </c>
      <c r="C18" s="85">
        <v>146091</v>
      </c>
      <c r="D18" s="123">
        <v>101.6</v>
      </c>
      <c r="E18" s="85">
        <v>340419</v>
      </c>
      <c r="F18" s="123">
        <v>103.2</v>
      </c>
      <c r="G18" s="85">
        <v>196505</v>
      </c>
      <c r="H18" s="123">
        <v>104.4</v>
      </c>
    </row>
    <row r="19" spans="1:8" x14ac:dyDescent="0.25">
      <c r="A19" s="115" t="s">
        <v>73</v>
      </c>
      <c r="B19" s="40" t="s">
        <v>72</v>
      </c>
      <c r="C19" s="85">
        <v>119831</v>
      </c>
      <c r="D19" s="123">
        <v>103.3</v>
      </c>
      <c r="E19" s="85">
        <v>239141</v>
      </c>
      <c r="F19" s="123">
        <v>101.5</v>
      </c>
      <c r="G19" s="85">
        <v>152204</v>
      </c>
      <c r="H19" s="123">
        <v>103.9</v>
      </c>
    </row>
    <row r="20" spans="1:8" x14ac:dyDescent="0.25">
      <c r="A20" s="37" t="s">
        <v>71</v>
      </c>
      <c r="B20" s="38" t="s">
        <v>70</v>
      </c>
      <c r="C20" s="85">
        <v>115457</v>
      </c>
      <c r="D20" s="123">
        <v>102.3</v>
      </c>
      <c r="E20" s="85">
        <v>256079</v>
      </c>
      <c r="F20" s="123">
        <v>100.9</v>
      </c>
      <c r="G20" s="85">
        <v>175207</v>
      </c>
      <c r="H20" s="123">
        <v>102</v>
      </c>
    </row>
    <row r="21" spans="1:8" x14ac:dyDescent="0.25">
      <c r="A21" s="39" t="s">
        <v>69</v>
      </c>
      <c r="B21" s="38" t="s">
        <v>68</v>
      </c>
      <c r="C21" s="85">
        <v>158158</v>
      </c>
      <c r="D21" s="123">
        <v>104.9</v>
      </c>
      <c r="E21" s="85">
        <v>269257</v>
      </c>
      <c r="F21" s="123">
        <v>107.9</v>
      </c>
      <c r="G21" s="85">
        <v>196350</v>
      </c>
      <c r="H21" s="123">
        <v>105.4</v>
      </c>
    </row>
    <row r="22" spans="1:8" x14ac:dyDescent="0.25">
      <c r="A22" s="37" t="s">
        <v>67</v>
      </c>
      <c r="B22" s="38" t="s">
        <v>66</v>
      </c>
      <c r="C22" s="85">
        <v>98081</v>
      </c>
      <c r="D22" s="123">
        <v>100.7</v>
      </c>
      <c r="E22" s="85">
        <v>204050</v>
      </c>
      <c r="F22" s="123">
        <v>101.8</v>
      </c>
      <c r="G22" s="85">
        <v>122561</v>
      </c>
      <c r="H22" s="123">
        <v>101.6</v>
      </c>
    </row>
    <row r="23" spans="1:8" x14ac:dyDescent="0.25">
      <c r="A23" s="39" t="s">
        <v>65</v>
      </c>
      <c r="B23" s="38" t="s">
        <v>64</v>
      </c>
      <c r="C23" s="85">
        <v>211601</v>
      </c>
      <c r="D23" s="123">
        <v>99.2</v>
      </c>
      <c r="E23" s="85">
        <v>386147</v>
      </c>
      <c r="F23" s="123">
        <v>102.2</v>
      </c>
      <c r="G23" s="85">
        <v>366752</v>
      </c>
      <c r="H23" s="123">
        <v>102.4</v>
      </c>
    </row>
    <row r="24" spans="1:8" x14ac:dyDescent="0.25">
      <c r="A24" s="37" t="s">
        <v>63</v>
      </c>
      <c r="B24" s="38" t="s">
        <v>62</v>
      </c>
      <c r="C24" s="85">
        <v>152665</v>
      </c>
      <c r="D24" s="123">
        <v>99.7</v>
      </c>
      <c r="E24" s="85">
        <v>432552</v>
      </c>
      <c r="F24" s="123">
        <v>99</v>
      </c>
      <c r="G24" s="85">
        <v>427508</v>
      </c>
      <c r="H24" s="123">
        <v>99.1</v>
      </c>
    </row>
    <row r="25" spans="1:8" x14ac:dyDescent="0.25">
      <c r="A25" s="39" t="s">
        <v>61</v>
      </c>
      <c r="B25" s="38" t="s">
        <v>60</v>
      </c>
      <c r="C25" s="85">
        <v>117705</v>
      </c>
      <c r="D25" s="123">
        <v>106.3</v>
      </c>
      <c r="E25" s="85">
        <v>247158</v>
      </c>
      <c r="F25" s="123">
        <v>101.6</v>
      </c>
      <c r="G25" s="85">
        <v>177747</v>
      </c>
      <c r="H25" s="123">
        <v>104.7</v>
      </c>
    </row>
    <row r="26" spans="1:8" ht="22.5" x14ac:dyDescent="0.25">
      <c r="A26" s="37" t="s">
        <v>59</v>
      </c>
      <c r="B26" s="38" t="s">
        <v>58</v>
      </c>
      <c r="C26" s="85">
        <v>132407</v>
      </c>
      <c r="D26" s="123">
        <v>99.4</v>
      </c>
      <c r="E26" s="85">
        <v>327571</v>
      </c>
      <c r="F26" s="123">
        <v>104.2</v>
      </c>
      <c r="G26" s="85">
        <v>292974</v>
      </c>
      <c r="H26" s="123">
        <v>104.2</v>
      </c>
    </row>
    <row r="27" spans="1:8" ht="22.5" x14ac:dyDescent="0.25">
      <c r="A27" s="39" t="s">
        <v>57</v>
      </c>
      <c r="B27" s="38" t="s">
        <v>56</v>
      </c>
      <c r="C27" s="85">
        <v>107290</v>
      </c>
      <c r="D27" s="123">
        <v>102.9</v>
      </c>
      <c r="E27" s="85">
        <v>222094</v>
      </c>
      <c r="F27" s="123">
        <v>95.2</v>
      </c>
      <c r="G27" s="85">
        <v>149131</v>
      </c>
      <c r="H27" s="123">
        <v>101.4</v>
      </c>
    </row>
    <row r="28" spans="1:8" ht="22.5" x14ac:dyDescent="0.25">
      <c r="A28" s="37" t="s">
        <v>55</v>
      </c>
      <c r="B28" s="38" t="s">
        <v>54</v>
      </c>
      <c r="C28" s="85">
        <v>136301</v>
      </c>
      <c r="D28" s="123">
        <v>88.7</v>
      </c>
      <c r="E28" s="85">
        <v>280319</v>
      </c>
      <c r="F28" s="123">
        <v>90.9</v>
      </c>
      <c r="G28" s="85">
        <v>234696</v>
      </c>
      <c r="H28" s="123">
        <v>87.7</v>
      </c>
    </row>
    <row r="29" spans="1:8" x14ac:dyDescent="0.25">
      <c r="A29" s="39" t="s">
        <v>53</v>
      </c>
      <c r="B29" s="38" t="s">
        <v>52</v>
      </c>
      <c r="C29" s="85">
        <v>106516</v>
      </c>
      <c r="D29" s="123">
        <v>95.4</v>
      </c>
      <c r="E29" s="85">
        <v>214852</v>
      </c>
      <c r="F29" s="123">
        <v>95</v>
      </c>
      <c r="G29" s="85">
        <v>194958</v>
      </c>
      <c r="H29" s="123">
        <v>95.3</v>
      </c>
    </row>
    <row r="30" spans="1:8" x14ac:dyDescent="0.25">
      <c r="A30" s="37" t="s">
        <v>51</v>
      </c>
      <c r="B30" s="114" t="s">
        <v>50</v>
      </c>
      <c r="C30" s="85">
        <v>112126</v>
      </c>
      <c r="D30" s="123">
        <v>95.3</v>
      </c>
      <c r="E30" s="85">
        <v>177002</v>
      </c>
      <c r="F30" s="123">
        <v>95.1</v>
      </c>
      <c r="G30" s="85">
        <v>161265</v>
      </c>
      <c r="H30" s="123">
        <v>94.9</v>
      </c>
    </row>
    <row r="31" spans="1:8" x14ac:dyDescent="0.25">
      <c r="A31" s="113" t="s">
        <v>179</v>
      </c>
      <c r="B31" s="112" t="s">
        <v>178</v>
      </c>
      <c r="C31" s="85">
        <v>119741</v>
      </c>
      <c r="D31" s="123">
        <v>96.3</v>
      </c>
      <c r="E31" s="85">
        <v>193593</v>
      </c>
      <c r="F31" s="123">
        <v>95.4</v>
      </c>
      <c r="G31" s="85">
        <v>176524</v>
      </c>
      <c r="H31" s="123">
        <v>95.2</v>
      </c>
    </row>
    <row r="32" spans="1:8" x14ac:dyDescent="0.25">
      <c r="A32" s="113" t="s">
        <v>177</v>
      </c>
      <c r="B32" s="112" t="s">
        <v>176</v>
      </c>
      <c r="C32" s="85">
        <v>103255</v>
      </c>
      <c r="D32" s="123">
        <v>93.9</v>
      </c>
      <c r="E32" s="85">
        <v>154712</v>
      </c>
      <c r="F32" s="123">
        <v>94.9</v>
      </c>
      <c r="G32" s="85">
        <v>141465</v>
      </c>
      <c r="H32" s="123">
        <v>94.5</v>
      </c>
    </row>
    <row r="33" spans="1:8" x14ac:dyDescent="0.25">
      <c r="A33" s="39" t="s">
        <v>49</v>
      </c>
      <c r="B33" s="38" t="s">
        <v>48</v>
      </c>
      <c r="C33" s="85">
        <v>121859</v>
      </c>
      <c r="D33" s="123">
        <v>99.4</v>
      </c>
      <c r="E33" s="85">
        <v>210555</v>
      </c>
      <c r="F33" s="123">
        <v>96</v>
      </c>
      <c r="G33" s="85">
        <v>179199</v>
      </c>
      <c r="H33" s="123">
        <v>97.5</v>
      </c>
    </row>
    <row r="34" spans="1:8" x14ac:dyDescent="0.25">
      <c r="A34" s="37" t="s">
        <v>175</v>
      </c>
      <c r="B34" s="38" t="s">
        <v>174</v>
      </c>
      <c r="C34" s="85">
        <v>107985</v>
      </c>
      <c r="D34" s="123">
        <v>100.7</v>
      </c>
      <c r="E34" s="85">
        <v>251499</v>
      </c>
      <c r="F34" s="123">
        <v>100.4</v>
      </c>
      <c r="G34" s="85">
        <v>160375</v>
      </c>
      <c r="H34" s="123">
        <v>101.5</v>
      </c>
    </row>
    <row r="35" spans="1:8" x14ac:dyDescent="0.25">
      <c r="A35" s="34" t="s">
        <v>173</v>
      </c>
      <c r="B35" s="33" t="s">
        <v>44</v>
      </c>
      <c r="C35" s="125">
        <v>131854</v>
      </c>
      <c r="D35" s="124">
        <v>100.8</v>
      </c>
      <c r="E35" s="125">
        <v>270564</v>
      </c>
      <c r="F35" s="124">
        <v>98.5</v>
      </c>
      <c r="G35" s="125">
        <v>199837</v>
      </c>
      <c r="H35" s="124">
        <v>100.6</v>
      </c>
    </row>
    <row r="36" spans="1:8" x14ac:dyDescent="0.2">
      <c r="A36" s="94"/>
      <c r="B36" s="110" t="s">
        <v>7</v>
      </c>
      <c r="C36" s="85"/>
      <c r="D36" s="123"/>
      <c r="E36" s="85"/>
      <c r="F36" s="123"/>
      <c r="G36" s="85"/>
      <c r="H36" s="123"/>
    </row>
    <row r="37" spans="1:8" x14ac:dyDescent="0.2">
      <c r="A37" s="94"/>
      <c r="B37" s="109" t="s">
        <v>172</v>
      </c>
      <c r="C37" s="85">
        <v>134313</v>
      </c>
      <c r="D37" s="123">
        <v>102.3</v>
      </c>
      <c r="E37" s="85">
        <v>306564</v>
      </c>
      <c r="F37" s="123">
        <v>102.5</v>
      </c>
      <c r="G37" s="85">
        <v>200304</v>
      </c>
      <c r="H37" s="123">
        <v>104.3</v>
      </c>
    </row>
    <row r="38" spans="1:8" x14ac:dyDescent="0.2">
      <c r="A38" s="94"/>
      <c r="B38" s="109" t="s">
        <v>171</v>
      </c>
      <c r="C38" s="85">
        <v>121818</v>
      </c>
      <c r="D38" s="123">
        <v>93.4</v>
      </c>
      <c r="E38" s="85">
        <v>230389</v>
      </c>
      <c r="F38" s="123">
        <v>93.1</v>
      </c>
      <c r="G38" s="85">
        <v>201632</v>
      </c>
      <c r="H38" s="123">
        <v>92.1</v>
      </c>
    </row>
  </sheetData>
  <mergeCells count="5">
    <mergeCell ref="C2:D2"/>
    <mergeCell ref="E2:F2"/>
    <mergeCell ref="G2:H2"/>
    <mergeCell ref="A2:A3"/>
    <mergeCell ref="B2:B3"/>
  </mergeCells>
  <printOptions horizontalCentered="1"/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B17AD-4515-4B4F-9A88-72A131EE2A0E}">
  <dimension ref="A1:H38"/>
  <sheetViews>
    <sheetView workbookViewId="0"/>
  </sheetViews>
  <sheetFormatPr defaultRowHeight="11.25" x14ac:dyDescent="0.25"/>
  <cols>
    <col min="1" max="1" width="7.140625" style="119" customWidth="1"/>
    <col min="2" max="2" width="29.42578125" style="110" customWidth="1"/>
    <col min="3" max="8" width="15.28515625" style="110" customWidth="1"/>
    <col min="9" max="16384" width="9.140625" style="110"/>
  </cols>
  <sheetData>
    <row r="1" spans="1:8" s="131" customFormat="1" ht="12" thickBot="1" x14ac:dyDescent="0.3">
      <c r="A1" s="68" t="s">
        <v>196</v>
      </c>
      <c r="B1" s="107"/>
      <c r="C1" s="107"/>
      <c r="D1" s="107"/>
      <c r="E1" s="107"/>
      <c r="F1" s="107"/>
      <c r="G1" s="107"/>
      <c r="H1" s="107"/>
    </row>
    <row r="2" spans="1:8" s="129" customFormat="1" x14ac:dyDescent="0.25">
      <c r="A2" s="286" t="s">
        <v>189</v>
      </c>
      <c r="B2" s="287" t="s">
        <v>188</v>
      </c>
      <c r="C2" s="288" t="s">
        <v>194</v>
      </c>
      <c r="D2" s="289"/>
      <c r="E2" s="288" t="s">
        <v>193</v>
      </c>
      <c r="F2" s="289"/>
      <c r="G2" s="288" t="s">
        <v>192</v>
      </c>
      <c r="H2" s="290"/>
    </row>
    <row r="3" spans="1:8" s="129" customFormat="1" ht="18.75" customHeight="1" x14ac:dyDescent="0.25">
      <c r="A3" s="270"/>
      <c r="B3" s="282"/>
      <c r="C3" s="121" t="s">
        <v>191</v>
      </c>
      <c r="D3" s="121" t="s">
        <v>182</v>
      </c>
      <c r="E3" s="130" t="s">
        <v>191</v>
      </c>
      <c r="F3" s="121" t="s">
        <v>182</v>
      </c>
      <c r="G3" s="130" t="s">
        <v>191</v>
      </c>
      <c r="H3" s="120" t="s">
        <v>182</v>
      </c>
    </row>
    <row r="4" spans="1:8" s="126" customFormat="1" x14ac:dyDescent="0.2">
      <c r="A4" s="118">
        <v>2000</v>
      </c>
      <c r="C4" s="122">
        <v>42006</v>
      </c>
      <c r="D4" s="53">
        <v>110.3</v>
      </c>
      <c r="E4" s="122">
        <v>74076</v>
      </c>
      <c r="F4" s="53">
        <v>112.1</v>
      </c>
      <c r="G4" s="122">
        <v>55785</v>
      </c>
      <c r="H4" s="53">
        <v>111.4</v>
      </c>
    </row>
    <row r="5" spans="1:8" x14ac:dyDescent="0.25">
      <c r="A5" s="127">
        <v>2005</v>
      </c>
      <c r="C5" s="122">
        <v>76019.783966356525</v>
      </c>
      <c r="D5" s="53">
        <v>108.3</v>
      </c>
      <c r="E5" s="122">
        <v>134574.49921735702</v>
      </c>
      <c r="F5" s="53">
        <v>111</v>
      </c>
      <c r="G5" s="122">
        <v>103148.75560365869</v>
      </c>
      <c r="H5" s="53">
        <v>110.1</v>
      </c>
    </row>
    <row r="6" spans="1:8" x14ac:dyDescent="0.25">
      <c r="A6" s="127">
        <v>2006</v>
      </c>
      <c r="C6" s="122">
        <v>81855.263290069139</v>
      </c>
      <c r="D6" s="53">
        <v>107.7</v>
      </c>
      <c r="E6" s="122">
        <v>144337.03586551093</v>
      </c>
      <c r="F6" s="53">
        <v>107.3</v>
      </c>
      <c r="G6" s="122">
        <v>110951.11342003396</v>
      </c>
      <c r="H6" s="53">
        <v>107.6</v>
      </c>
    </row>
    <row r="7" spans="1:8" x14ac:dyDescent="0.25">
      <c r="A7" s="127">
        <v>2007</v>
      </c>
      <c r="C7" s="122">
        <v>85454.925503798746</v>
      </c>
      <c r="D7" s="53">
        <v>104.4</v>
      </c>
      <c r="E7" s="122">
        <v>146902.39232347085</v>
      </c>
      <c r="F7" s="53">
        <v>101.8</v>
      </c>
      <c r="G7" s="122">
        <v>114281.56440959316</v>
      </c>
      <c r="H7" s="53">
        <v>103</v>
      </c>
    </row>
    <row r="8" spans="1:8" x14ac:dyDescent="0.25">
      <c r="A8" s="127">
        <v>2008</v>
      </c>
      <c r="C8" s="86">
        <v>90939.928384456638</v>
      </c>
      <c r="D8" s="128">
        <v>106.4</v>
      </c>
      <c r="E8" s="86">
        <v>157162.94004758229</v>
      </c>
      <c r="F8" s="128">
        <v>107</v>
      </c>
      <c r="G8" s="86">
        <v>122267.27039343608</v>
      </c>
      <c r="H8" s="128">
        <v>107</v>
      </c>
    </row>
    <row r="9" spans="1:8" x14ac:dyDescent="0.25">
      <c r="A9" s="127">
        <v>2009</v>
      </c>
      <c r="C9" s="85">
        <v>91803</v>
      </c>
      <c r="D9" s="123">
        <v>101.4</v>
      </c>
      <c r="E9" s="85">
        <v>157732</v>
      </c>
      <c r="F9" s="123">
        <v>100.4</v>
      </c>
      <c r="G9" s="85">
        <v>124116</v>
      </c>
      <c r="H9" s="123">
        <v>101.8</v>
      </c>
    </row>
    <row r="10" spans="1:8" x14ac:dyDescent="0.25">
      <c r="A10" s="127"/>
      <c r="B10" s="127" t="s">
        <v>7</v>
      </c>
      <c r="C10" s="122"/>
      <c r="D10" s="53"/>
      <c r="E10" s="122"/>
      <c r="F10" s="53"/>
      <c r="G10" s="122"/>
      <c r="H10" s="53"/>
    </row>
    <row r="11" spans="1:8" s="126" customFormat="1" ht="22.5" x14ac:dyDescent="0.2">
      <c r="A11" s="39" t="s">
        <v>87</v>
      </c>
      <c r="B11" s="38" t="s">
        <v>86</v>
      </c>
      <c r="C11" s="85">
        <v>83420</v>
      </c>
      <c r="D11" s="123">
        <v>101.5</v>
      </c>
      <c r="E11" s="85">
        <v>132912</v>
      </c>
      <c r="F11" s="123">
        <v>105.5</v>
      </c>
      <c r="G11" s="85">
        <v>94501</v>
      </c>
      <c r="H11" s="123">
        <v>102.7</v>
      </c>
    </row>
    <row r="12" spans="1:8" x14ac:dyDescent="0.25">
      <c r="A12" s="116" t="s">
        <v>181</v>
      </c>
      <c r="B12" s="112" t="s">
        <v>180</v>
      </c>
      <c r="C12" s="85">
        <v>70135</v>
      </c>
      <c r="D12" s="123">
        <v>99.8</v>
      </c>
      <c r="E12" s="85">
        <v>149314</v>
      </c>
      <c r="F12" s="123">
        <v>104.9</v>
      </c>
      <c r="G12" s="85">
        <v>99114</v>
      </c>
      <c r="H12" s="123">
        <v>100.8</v>
      </c>
    </row>
    <row r="13" spans="1:8" x14ac:dyDescent="0.25">
      <c r="A13" s="39" t="s">
        <v>85</v>
      </c>
      <c r="B13" s="38" t="s">
        <v>84</v>
      </c>
      <c r="C13" s="85">
        <v>124821</v>
      </c>
      <c r="D13" s="123">
        <v>106.6</v>
      </c>
      <c r="E13" s="85">
        <v>210703</v>
      </c>
      <c r="F13" s="123">
        <v>109.9</v>
      </c>
      <c r="G13" s="85">
        <v>145477</v>
      </c>
      <c r="H13" s="123">
        <v>107.9</v>
      </c>
    </row>
    <row r="14" spans="1:8" x14ac:dyDescent="0.25">
      <c r="A14" s="37" t="s">
        <v>83</v>
      </c>
      <c r="B14" s="38" t="s">
        <v>82</v>
      </c>
      <c r="C14" s="85">
        <v>97142</v>
      </c>
      <c r="D14" s="123">
        <v>101.8</v>
      </c>
      <c r="E14" s="85">
        <v>187759</v>
      </c>
      <c r="F14" s="123">
        <v>103.7</v>
      </c>
      <c r="G14" s="85">
        <v>119698</v>
      </c>
      <c r="H14" s="123">
        <v>104.1</v>
      </c>
    </row>
    <row r="15" spans="1:8" ht="22.5" x14ac:dyDescent="0.25">
      <c r="A15" s="39" t="s">
        <v>81</v>
      </c>
      <c r="B15" s="42" t="s">
        <v>80</v>
      </c>
      <c r="C15" s="85">
        <v>151817</v>
      </c>
      <c r="D15" s="123">
        <v>106.6</v>
      </c>
      <c r="E15" s="85">
        <v>237797</v>
      </c>
      <c r="F15" s="123">
        <v>107.4</v>
      </c>
      <c r="G15" s="85">
        <v>192562</v>
      </c>
      <c r="H15" s="123">
        <v>107.6</v>
      </c>
    </row>
    <row r="16" spans="1:8" x14ac:dyDescent="0.25">
      <c r="A16" s="37" t="s">
        <v>79</v>
      </c>
      <c r="B16" s="132" t="s">
        <v>78</v>
      </c>
      <c r="C16" s="85">
        <v>99075</v>
      </c>
      <c r="D16" s="123">
        <v>102.2</v>
      </c>
      <c r="E16" s="85">
        <v>191982</v>
      </c>
      <c r="F16" s="123">
        <v>104.2</v>
      </c>
      <c r="G16" s="85">
        <v>123123</v>
      </c>
      <c r="H16" s="123">
        <v>104.7</v>
      </c>
    </row>
    <row r="17" spans="1:8" ht="33.75" x14ac:dyDescent="0.25">
      <c r="A17" s="37" t="s">
        <v>77</v>
      </c>
      <c r="B17" s="38" t="s">
        <v>76</v>
      </c>
      <c r="C17" s="85">
        <v>99224</v>
      </c>
      <c r="D17" s="123">
        <v>101.9</v>
      </c>
      <c r="E17" s="85">
        <v>162538</v>
      </c>
      <c r="F17" s="123">
        <v>103.5</v>
      </c>
      <c r="G17" s="85">
        <v>116149</v>
      </c>
      <c r="H17" s="123">
        <v>102.7</v>
      </c>
    </row>
    <row r="18" spans="1:8" x14ac:dyDescent="0.25">
      <c r="A18" s="115" t="s">
        <v>75</v>
      </c>
      <c r="B18" s="132" t="s">
        <v>74</v>
      </c>
      <c r="C18" s="85">
        <v>99085</v>
      </c>
      <c r="D18" s="123">
        <v>102.2</v>
      </c>
      <c r="E18" s="85">
        <v>189887</v>
      </c>
      <c r="F18" s="123">
        <v>104.1</v>
      </c>
      <c r="G18" s="85">
        <v>122641</v>
      </c>
      <c r="H18" s="123">
        <v>104.5</v>
      </c>
    </row>
    <row r="19" spans="1:8" x14ac:dyDescent="0.25">
      <c r="A19" s="115" t="s">
        <v>73</v>
      </c>
      <c r="B19" s="132" t="s">
        <v>72</v>
      </c>
      <c r="C19" s="85">
        <v>85126</v>
      </c>
      <c r="D19" s="123">
        <v>103.1</v>
      </c>
      <c r="E19" s="85">
        <v>142927</v>
      </c>
      <c r="F19" s="123">
        <v>102.3</v>
      </c>
      <c r="G19" s="85">
        <v>100809</v>
      </c>
      <c r="H19" s="123">
        <v>103.8</v>
      </c>
    </row>
    <row r="20" spans="1:8" x14ac:dyDescent="0.25">
      <c r="A20" s="37" t="s">
        <v>71</v>
      </c>
      <c r="B20" s="38" t="s">
        <v>70</v>
      </c>
      <c r="C20" s="85">
        <v>83882</v>
      </c>
      <c r="D20" s="123">
        <v>102.2</v>
      </c>
      <c r="E20" s="85">
        <v>151123</v>
      </c>
      <c r="F20" s="123">
        <v>101.9</v>
      </c>
      <c r="G20" s="85">
        <v>112452</v>
      </c>
      <c r="H20" s="123">
        <v>102.5</v>
      </c>
    </row>
    <row r="21" spans="1:8" x14ac:dyDescent="0.25">
      <c r="A21" s="39" t="s">
        <v>69</v>
      </c>
      <c r="B21" s="38" t="s">
        <v>68</v>
      </c>
      <c r="C21" s="85">
        <v>105156</v>
      </c>
      <c r="D21" s="123">
        <v>104.7</v>
      </c>
      <c r="E21" s="85">
        <v>156995</v>
      </c>
      <c r="F21" s="123">
        <v>108.4</v>
      </c>
      <c r="G21" s="85">
        <v>122976</v>
      </c>
      <c r="H21" s="123">
        <v>105.6</v>
      </c>
    </row>
    <row r="22" spans="1:8" x14ac:dyDescent="0.25">
      <c r="A22" s="37" t="s">
        <v>67</v>
      </c>
      <c r="B22" s="38" t="s">
        <v>66</v>
      </c>
      <c r="C22" s="85">
        <v>74341</v>
      </c>
      <c r="D22" s="123">
        <v>100.8</v>
      </c>
      <c r="E22" s="85">
        <v>126351</v>
      </c>
      <c r="F22" s="123">
        <v>103</v>
      </c>
      <c r="G22" s="85">
        <v>86356</v>
      </c>
      <c r="H22" s="123">
        <v>101.9</v>
      </c>
    </row>
    <row r="23" spans="1:8" x14ac:dyDescent="0.25">
      <c r="A23" s="39" t="s">
        <v>65</v>
      </c>
      <c r="B23" s="38" t="s">
        <v>64</v>
      </c>
      <c r="C23" s="85">
        <v>128592</v>
      </c>
      <c r="D23" s="123">
        <v>100.9</v>
      </c>
      <c r="E23" s="85">
        <v>211900</v>
      </c>
      <c r="F23" s="123">
        <v>102.9</v>
      </c>
      <c r="G23" s="85">
        <v>202643</v>
      </c>
      <c r="H23" s="123">
        <v>103.1</v>
      </c>
    </row>
    <row r="24" spans="1:8" x14ac:dyDescent="0.25">
      <c r="A24" s="37" t="s">
        <v>63</v>
      </c>
      <c r="B24" s="38" t="s">
        <v>62</v>
      </c>
      <c r="C24" s="85">
        <v>100649</v>
      </c>
      <c r="D24" s="123">
        <v>101.1</v>
      </c>
      <c r="E24" s="85">
        <v>234171</v>
      </c>
      <c r="F24" s="123">
        <v>100</v>
      </c>
      <c r="G24" s="85">
        <v>231765</v>
      </c>
      <c r="H24" s="123">
        <v>100.1</v>
      </c>
    </row>
    <row r="25" spans="1:8" x14ac:dyDescent="0.25">
      <c r="A25" s="39" t="s">
        <v>61</v>
      </c>
      <c r="B25" s="38" t="s">
        <v>60</v>
      </c>
      <c r="C25" s="85">
        <v>84921</v>
      </c>
      <c r="D25" s="123">
        <v>105.3</v>
      </c>
      <c r="E25" s="85">
        <v>146440</v>
      </c>
      <c r="F25" s="123">
        <v>102.5</v>
      </c>
      <c r="G25" s="85">
        <v>113454</v>
      </c>
      <c r="H25" s="123">
        <v>104.7</v>
      </c>
    </row>
    <row r="26" spans="1:8" ht="22.5" x14ac:dyDescent="0.25">
      <c r="A26" s="37" t="s">
        <v>59</v>
      </c>
      <c r="B26" s="38" t="s">
        <v>58</v>
      </c>
      <c r="C26" s="85">
        <v>92136</v>
      </c>
      <c r="D26" s="123">
        <v>100.6</v>
      </c>
      <c r="E26" s="85">
        <v>184653</v>
      </c>
      <c r="F26" s="123">
        <v>104.8</v>
      </c>
      <c r="G26" s="85">
        <v>168252</v>
      </c>
      <c r="H26" s="123">
        <v>104.7</v>
      </c>
    </row>
    <row r="27" spans="1:8" ht="22.5" x14ac:dyDescent="0.25">
      <c r="A27" s="39" t="s">
        <v>57</v>
      </c>
      <c r="B27" s="38" t="s">
        <v>56</v>
      </c>
      <c r="C27" s="85">
        <v>78899</v>
      </c>
      <c r="D27" s="123">
        <v>102.4</v>
      </c>
      <c r="E27" s="85">
        <v>135130</v>
      </c>
      <c r="F27" s="123">
        <v>97.4</v>
      </c>
      <c r="G27" s="85">
        <v>99393</v>
      </c>
      <c r="H27" s="123">
        <v>101.9</v>
      </c>
    </row>
    <row r="28" spans="1:8" ht="22.5" x14ac:dyDescent="0.25">
      <c r="A28" s="37" t="s">
        <v>55</v>
      </c>
      <c r="B28" s="38" t="s">
        <v>54</v>
      </c>
      <c r="C28" s="85">
        <v>92394</v>
      </c>
      <c r="D28" s="123">
        <v>92.6</v>
      </c>
      <c r="E28" s="85">
        <v>160862</v>
      </c>
      <c r="F28" s="123">
        <v>94.1</v>
      </c>
      <c r="G28" s="85">
        <v>139172</v>
      </c>
      <c r="H28" s="123">
        <v>91.4</v>
      </c>
    </row>
    <row r="29" spans="1:8" x14ac:dyDescent="0.25">
      <c r="A29" s="39" t="s">
        <v>53</v>
      </c>
      <c r="B29" s="38" t="s">
        <v>52</v>
      </c>
      <c r="C29" s="85">
        <v>79951</v>
      </c>
      <c r="D29" s="123">
        <v>96.8</v>
      </c>
      <c r="E29" s="85">
        <v>131739</v>
      </c>
      <c r="F29" s="123">
        <v>98.5</v>
      </c>
      <c r="G29" s="85">
        <v>122229</v>
      </c>
      <c r="H29" s="123">
        <v>98.5</v>
      </c>
    </row>
    <row r="30" spans="1:8" x14ac:dyDescent="0.25">
      <c r="A30" s="37" t="s">
        <v>51</v>
      </c>
      <c r="B30" s="38" t="s">
        <v>50</v>
      </c>
      <c r="C30" s="85">
        <v>83095</v>
      </c>
      <c r="D30" s="123">
        <v>96.9</v>
      </c>
      <c r="E30" s="85">
        <v>115742</v>
      </c>
      <c r="F30" s="123">
        <v>98.8</v>
      </c>
      <c r="G30" s="85">
        <v>107822</v>
      </c>
      <c r="H30" s="123">
        <v>98.2</v>
      </c>
    </row>
    <row r="31" spans="1:8" x14ac:dyDescent="0.25">
      <c r="A31" s="113" t="s">
        <v>179</v>
      </c>
      <c r="B31" s="112" t="s">
        <v>178</v>
      </c>
      <c r="C31" s="85">
        <v>87503</v>
      </c>
      <c r="D31" s="123">
        <v>97.9</v>
      </c>
      <c r="E31" s="85">
        <v>122750</v>
      </c>
      <c r="F31" s="123">
        <v>99.1</v>
      </c>
      <c r="G31" s="85">
        <v>114603</v>
      </c>
      <c r="H31" s="123">
        <v>98.6</v>
      </c>
    </row>
    <row r="32" spans="1:8" x14ac:dyDescent="0.25">
      <c r="A32" s="113" t="s">
        <v>177</v>
      </c>
      <c r="B32" s="112" t="s">
        <v>176</v>
      </c>
      <c r="C32" s="85">
        <v>77959</v>
      </c>
      <c r="D32" s="123">
        <v>95.5</v>
      </c>
      <c r="E32" s="85">
        <v>106326</v>
      </c>
      <c r="F32" s="123">
        <v>98.5</v>
      </c>
      <c r="G32" s="85">
        <v>99023</v>
      </c>
      <c r="H32" s="123">
        <v>97.8</v>
      </c>
    </row>
    <row r="33" spans="1:8" x14ac:dyDescent="0.25">
      <c r="A33" s="39" t="s">
        <v>49</v>
      </c>
      <c r="B33" s="38" t="s">
        <v>48</v>
      </c>
      <c r="C33" s="85">
        <v>87542</v>
      </c>
      <c r="D33" s="123">
        <v>100.3</v>
      </c>
      <c r="E33" s="85">
        <v>130093</v>
      </c>
      <c r="F33" s="123">
        <v>99.1</v>
      </c>
      <c r="G33" s="85">
        <v>115050</v>
      </c>
      <c r="H33" s="123">
        <v>99.9</v>
      </c>
    </row>
    <row r="34" spans="1:8" x14ac:dyDescent="0.25">
      <c r="A34" s="37" t="s">
        <v>175</v>
      </c>
      <c r="B34" s="38" t="s">
        <v>174</v>
      </c>
      <c r="C34" s="85">
        <v>80012</v>
      </c>
      <c r="D34" s="123">
        <v>101.1</v>
      </c>
      <c r="E34" s="85">
        <v>149625</v>
      </c>
      <c r="F34" s="123">
        <v>101.1</v>
      </c>
      <c r="G34" s="85">
        <v>105424</v>
      </c>
      <c r="H34" s="123">
        <v>101.8</v>
      </c>
    </row>
    <row r="35" spans="1:8" x14ac:dyDescent="0.25">
      <c r="A35" s="34" t="s">
        <v>173</v>
      </c>
      <c r="B35" s="33" t="s">
        <v>44</v>
      </c>
      <c r="C35" s="125">
        <v>91803</v>
      </c>
      <c r="D35" s="124">
        <v>101.4</v>
      </c>
      <c r="E35" s="125">
        <v>157732</v>
      </c>
      <c r="F35" s="124">
        <v>100.4</v>
      </c>
      <c r="G35" s="125">
        <v>124116</v>
      </c>
      <c r="H35" s="124">
        <v>101.8</v>
      </c>
    </row>
    <row r="36" spans="1:8" x14ac:dyDescent="0.25">
      <c r="A36" s="52"/>
      <c r="B36" s="52" t="s">
        <v>7</v>
      </c>
      <c r="C36" s="85"/>
      <c r="D36" s="123"/>
      <c r="E36" s="85"/>
      <c r="F36" s="123"/>
      <c r="G36" s="85"/>
      <c r="H36" s="123"/>
    </row>
    <row r="37" spans="1:8" x14ac:dyDescent="0.25">
      <c r="A37" s="52"/>
      <c r="B37" s="91" t="s">
        <v>172</v>
      </c>
      <c r="C37" s="85">
        <v>93087</v>
      </c>
      <c r="D37" s="123">
        <v>102.6</v>
      </c>
      <c r="E37" s="85">
        <v>174579</v>
      </c>
      <c r="F37" s="123">
        <v>103.4</v>
      </c>
      <c r="G37" s="85">
        <v>124308</v>
      </c>
      <c r="H37" s="123">
        <v>104.4</v>
      </c>
    </row>
    <row r="38" spans="1:8" x14ac:dyDescent="0.25">
      <c r="A38" s="52"/>
      <c r="B38" s="91" t="s">
        <v>171</v>
      </c>
      <c r="C38" s="85">
        <v>86485</v>
      </c>
      <c r="D38" s="123">
        <v>95.6</v>
      </c>
      <c r="E38" s="85">
        <v>138874</v>
      </c>
      <c r="F38" s="123">
        <v>96.6</v>
      </c>
      <c r="G38" s="85">
        <v>124998</v>
      </c>
      <c r="H38" s="123">
        <v>95.5</v>
      </c>
    </row>
  </sheetData>
  <mergeCells count="5">
    <mergeCell ref="C2:D2"/>
    <mergeCell ref="E2:F2"/>
    <mergeCell ref="G2:H2"/>
    <mergeCell ref="A2:A3"/>
    <mergeCell ref="B2:B3"/>
  </mergeCells>
  <printOptions horizontalCentered="1"/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D5B55-56B4-442C-9477-79AF78C4998E}">
  <dimension ref="A1:H38"/>
  <sheetViews>
    <sheetView workbookViewId="0"/>
  </sheetViews>
  <sheetFormatPr defaultRowHeight="11.25" x14ac:dyDescent="0.25"/>
  <cols>
    <col min="1" max="1" width="8.140625" style="119" customWidth="1"/>
    <col min="2" max="2" width="28.7109375" style="110" customWidth="1"/>
    <col min="3" max="8" width="13.5703125" style="110" customWidth="1"/>
    <col min="9" max="16384" width="9.140625" style="110"/>
  </cols>
  <sheetData>
    <row r="1" spans="1:8" s="131" customFormat="1" ht="12" thickBot="1" x14ac:dyDescent="0.3">
      <c r="A1" s="68" t="s">
        <v>197</v>
      </c>
      <c r="B1" s="107"/>
      <c r="C1" s="107"/>
      <c r="D1" s="107"/>
      <c r="E1" s="107"/>
      <c r="F1" s="107"/>
      <c r="G1" s="107"/>
      <c r="H1" s="107"/>
    </row>
    <row r="2" spans="1:8" s="129" customFormat="1" x14ac:dyDescent="0.25">
      <c r="A2" s="286" t="s">
        <v>189</v>
      </c>
      <c r="B2" s="287" t="s">
        <v>188</v>
      </c>
      <c r="C2" s="281" t="s">
        <v>194</v>
      </c>
      <c r="D2" s="284"/>
      <c r="E2" s="283" t="s">
        <v>193</v>
      </c>
      <c r="F2" s="280"/>
      <c r="G2" s="281" t="s">
        <v>192</v>
      </c>
      <c r="H2" s="285"/>
    </row>
    <row r="3" spans="1:8" s="129" customFormat="1" ht="21" customHeight="1" x14ac:dyDescent="0.25">
      <c r="A3" s="270"/>
      <c r="B3" s="282"/>
      <c r="C3" s="121" t="s">
        <v>191</v>
      </c>
      <c r="D3" s="121" t="s">
        <v>182</v>
      </c>
      <c r="E3" s="130" t="s">
        <v>191</v>
      </c>
      <c r="F3" s="121" t="s">
        <v>182</v>
      </c>
      <c r="G3" s="130" t="s">
        <v>191</v>
      </c>
      <c r="H3" s="120" t="s">
        <v>182</v>
      </c>
    </row>
    <row r="4" spans="1:8" s="126" customFormat="1" x14ac:dyDescent="0.2">
      <c r="A4" s="118">
        <v>2000</v>
      </c>
      <c r="C4" s="122">
        <v>65176</v>
      </c>
      <c r="D4" s="53">
        <v>112.2</v>
      </c>
      <c r="E4" s="122">
        <v>126897</v>
      </c>
      <c r="F4" s="53">
        <v>113.8</v>
      </c>
      <c r="G4" s="122">
        <v>91695</v>
      </c>
      <c r="H4" s="53">
        <v>113.2</v>
      </c>
    </row>
    <row r="5" spans="1:8" x14ac:dyDescent="0.25">
      <c r="A5" s="127">
        <v>2005</v>
      </c>
      <c r="C5" s="122">
        <v>108370.98845557072</v>
      </c>
      <c r="D5" s="53">
        <v>107.3</v>
      </c>
      <c r="E5" s="122">
        <v>234174.53340876353</v>
      </c>
      <c r="F5" s="53">
        <v>109.8</v>
      </c>
      <c r="G5" s="122">
        <v>166656.99989422975</v>
      </c>
      <c r="H5" s="53">
        <v>109</v>
      </c>
    </row>
    <row r="6" spans="1:8" x14ac:dyDescent="0.25">
      <c r="A6" s="127">
        <v>2006</v>
      </c>
      <c r="C6" s="122">
        <v>118177.353589355</v>
      </c>
      <c r="D6" s="53">
        <v>109</v>
      </c>
      <c r="E6" s="122">
        <v>252055.79379863525</v>
      </c>
      <c r="F6" s="53">
        <v>107.6</v>
      </c>
      <c r="G6" s="122">
        <v>180520.44776549094</v>
      </c>
      <c r="H6" s="53">
        <v>108.3</v>
      </c>
    </row>
    <row r="7" spans="1:8" x14ac:dyDescent="0.25">
      <c r="A7" s="127">
        <v>2007</v>
      </c>
      <c r="C7" s="122">
        <v>129969.19926641228</v>
      </c>
      <c r="D7" s="53">
        <v>110</v>
      </c>
      <c r="E7" s="122">
        <v>269090.05065788701</v>
      </c>
      <c r="F7" s="53">
        <v>106.8</v>
      </c>
      <c r="G7" s="122">
        <v>195234.48610236734</v>
      </c>
      <c r="H7" s="53">
        <v>108.2</v>
      </c>
    </row>
    <row r="8" spans="1:8" x14ac:dyDescent="0.25">
      <c r="A8" s="127">
        <v>2008</v>
      </c>
      <c r="C8" s="86">
        <v>139202.6582890861</v>
      </c>
      <c r="D8" s="128">
        <v>107.1</v>
      </c>
      <c r="E8" s="86">
        <v>290426.20208477898</v>
      </c>
      <c r="F8" s="128">
        <v>107.9</v>
      </c>
      <c r="G8" s="86">
        <v>210740.20328019458</v>
      </c>
      <c r="H8" s="128">
        <v>107.9</v>
      </c>
    </row>
    <row r="9" spans="1:8" x14ac:dyDescent="0.25">
      <c r="A9" s="127">
        <v>2009</v>
      </c>
      <c r="C9" s="85">
        <v>141435</v>
      </c>
      <c r="D9" s="123">
        <v>101.7</v>
      </c>
      <c r="E9" s="85">
        <v>287201</v>
      </c>
      <c r="F9" s="123">
        <v>99</v>
      </c>
      <c r="G9" s="85">
        <v>212876</v>
      </c>
      <c r="H9" s="123">
        <v>101.1</v>
      </c>
    </row>
    <row r="10" spans="1:8" x14ac:dyDescent="0.25">
      <c r="A10" s="127"/>
      <c r="B10" s="127" t="s">
        <v>7</v>
      </c>
      <c r="C10" s="122"/>
      <c r="D10" s="53"/>
      <c r="E10" s="122"/>
      <c r="F10" s="53"/>
      <c r="G10" s="122"/>
      <c r="H10" s="53"/>
    </row>
    <row r="11" spans="1:8" s="126" customFormat="1" ht="22.5" x14ac:dyDescent="0.2">
      <c r="A11" s="39" t="s">
        <v>87</v>
      </c>
      <c r="B11" s="38" t="s">
        <v>86</v>
      </c>
      <c r="C11" s="85">
        <v>119892</v>
      </c>
      <c r="D11" s="123">
        <v>101.1</v>
      </c>
      <c r="E11" s="85">
        <v>227873</v>
      </c>
      <c r="F11" s="123">
        <v>105.2</v>
      </c>
      <c r="G11" s="85">
        <v>144068</v>
      </c>
      <c r="H11" s="123">
        <v>102.4</v>
      </c>
    </row>
    <row r="12" spans="1:8" x14ac:dyDescent="0.25">
      <c r="A12" s="116" t="s">
        <v>181</v>
      </c>
      <c r="B12" s="112" t="s">
        <v>180</v>
      </c>
      <c r="C12" s="85">
        <v>99789</v>
      </c>
      <c r="D12" s="123">
        <v>98.6</v>
      </c>
      <c r="E12" s="85">
        <v>274105</v>
      </c>
      <c r="F12" s="123">
        <v>104.6</v>
      </c>
      <c r="G12" s="85">
        <v>163589</v>
      </c>
      <c r="H12" s="123">
        <v>99.9</v>
      </c>
    </row>
    <row r="13" spans="1:8" x14ac:dyDescent="0.25">
      <c r="A13" s="39" t="s">
        <v>85</v>
      </c>
      <c r="B13" s="38" t="s">
        <v>84</v>
      </c>
      <c r="C13" s="85">
        <v>212804</v>
      </c>
      <c r="D13" s="123">
        <v>108.3</v>
      </c>
      <c r="E13" s="85">
        <v>391671</v>
      </c>
      <c r="F13" s="123">
        <v>109.7</v>
      </c>
      <c r="G13" s="85">
        <v>255825</v>
      </c>
      <c r="H13" s="123">
        <v>108.9</v>
      </c>
    </row>
    <row r="14" spans="1:8" x14ac:dyDescent="0.25">
      <c r="A14" s="37" t="s">
        <v>83</v>
      </c>
      <c r="B14" s="38" t="s">
        <v>82</v>
      </c>
      <c r="C14" s="85">
        <v>153419</v>
      </c>
      <c r="D14" s="123">
        <v>102</v>
      </c>
      <c r="E14" s="85">
        <v>355484</v>
      </c>
      <c r="F14" s="123">
        <v>102.7</v>
      </c>
      <c r="G14" s="85">
        <v>203716</v>
      </c>
      <c r="H14" s="123">
        <v>104.5</v>
      </c>
    </row>
    <row r="15" spans="1:8" ht="22.5" x14ac:dyDescent="0.25">
      <c r="A15" s="39" t="s">
        <v>81</v>
      </c>
      <c r="B15" s="42" t="s">
        <v>80</v>
      </c>
      <c r="C15" s="85">
        <v>287133</v>
      </c>
      <c r="D15" s="123">
        <v>107.1</v>
      </c>
      <c r="E15" s="85">
        <v>478678</v>
      </c>
      <c r="F15" s="123">
        <v>107.2</v>
      </c>
      <c r="G15" s="85">
        <v>377905</v>
      </c>
      <c r="H15" s="123">
        <v>107.8</v>
      </c>
    </row>
    <row r="16" spans="1:8" x14ac:dyDescent="0.25">
      <c r="A16" s="37" t="s">
        <v>79</v>
      </c>
      <c r="B16" s="132" t="s">
        <v>78</v>
      </c>
      <c r="C16" s="85">
        <v>158082</v>
      </c>
      <c r="D16" s="123">
        <v>102.7</v>
      </c>
      <c r="E16" s="85">
        <v>365743</v>
      </c>
      <c r="F16" s="123">
        <v>103.3</v>
      </c>
      <c r="G16" s="85">
        <v>211833</v>
      </c>
      <c r="H16" s="123">
        <v>105.2</v>
      </c>
    </row>
    <row r="17" spans="1:8" ht="33.75" x14ac:dyDescent="0.25">
      <c r="A17" s="37" t="s">
        <v>77</v>
      </c>
      <c r="B17" s="38" t="s">
        <v>76</v>
      </c>
      <c r="C17" s="85">
        <v>156341</v>
      </c>
      <c r="D17" s="123">
        <v>102</v>
      </c>
      <c r="E17" s="85">
        <v>298499</v>
      </c>
      <c r="F17" s="123">
        <v>102.8</v>
      </c>
      <c r="G17" s="85">
        <v>194342</v>
      </c>
      <c r="H17" s="123">
        <v>102.6</v>
      </c>
    </row>
    <row r="18" spans="1:8" x14ac:dyDescent="0.25">
      <c r="A18" s="115" t="s">
        <v>75</v>
      </c>
      <c r="B18" s="132" t="s">
        <v>74</v>
      </c>
      <c r="C18" s="85">
        <v>157963</v>
      </c>
      <c r="D18" s="123">
        <v>102.6</v>
      </c>
      <c r="E18" s="85">
        <v>360958</v>
      </c>
      <c r="F18" s="123">
        <v>103.2</v>
      </c>
      <c r="G18" s="85">
        <v>210625</v>
      </c>
      <c r="H18" s="123">
        <v>104.9</v>
      </c>
    </row>
    <row r="19" spans="1:8" x14ac:dyDescent="0.25">
      <c r="A19" s="115" t="s">
        <v>73</v>
      </c>
      <c r="B19" s="132" t="s">
        <v>72</v>
      </c>
      <c r="C19" s="85">
        <v>132327</v>
      </c>
      <c r="D19" s="123">
        <v>106.8</v>
      </c>
      <c r="E19" s="85">
        <v>248608</v>
      </c>
      <c r="F19" s="123">
        <v>101.7</v>
      </c>
      <c r="G19" s="85">
        <v>163878</v>
      </c>
      <c r="H19" s="123">
        <v>106</v>
      </c>
    </row>
    <row r="20" spans="1:8" x14ac:dyDescent="0.25">
      <c r="A20" s="37" t="s">
        <v>71</v>
      </c>
      <c r="B20" s="38" t="s">
        <v>70</v>
      </c>
      <c r="C20" s="85">
        <v>120130</v>
      </c>
      <c r="D20" s="123">
        <v>102.5</v>
      </c>
      <c r="E20" s="85">
        <v>265615</v>
      </c>
      <c r="F20" s="123">
        <v>101.1</v>
      </c>
      <c r="G20" s="85">
        <v>181946</v>
      </c>
      <c r="H20" s="123">
        <v>102.2</v>
      </c>
    </row>
    <row r="21" spans="1:8" x14ac:dyDescent="0.25">
      <c r="A21" s="39" t="s">
        <v>69</v>
      </c>
      <c r="B21" s="38" t="s">
        <v>68</v>
      </c>
      <c r="C21" s="85">
        <v>169910</v>
      </c>
      <c r="D21" s="123">
        <v>105</v>
      </c>
      <c r="E21" s="85">
        <v>289049</v>
      </c>
      <c r="F21" s="123">
        <v>108.1</v>
      </c>
      <c r="G21" s="85">
        <v>210866</v>
      </c>
      <c r="H21" s="123">
        <v>105.5</v>
      </c>
    </row>
    <row r="22" spans="1:8" x14ac:dyDescent="0.25">
      <c r="A22" s="37" t="s">
        <v>67</v>
      </c>
      <c r="B22" s="38" t="s">
        <v>66</v>
      </c>
      <c r="C22" s="85">
        <v>102546</v>
      </c>
      <c r="D22" s="123">
        <v>100.9</v>
      </c>
      <c r="E22" s="85">
        <v>212061</v>
      </c>
      <c r="F22" s="123">
        <v>101.9</v>
      </c>
      <c r="G22" s="85">
        <v>127845</v>
      </c>
      <c r="H22" s="123">
        <v>101.8</v>
      </c>
    </row>
    <row r="23" spans="1:8" x14ac:dyDescent="0.25">
      <c r="A23" s="39" t="s">
        <v>65</v>
      </c>
      <c r="B23" s="38" t="s">
        <v>64</v>
      </c>
      <c r="C23" s="85">
        <v>227491</v>
      </c>
      <c r="D23" s="123">
        <v>99.7</v>
      </c>
      <c r="E23" s="85">
        <v>406187</v>
      </c>
      <c r="F23" s="123">
        <v>103.2</v>
      </c>
      <c r="G23" s="85">
        <v>386331</v>
      </c>
      <c r="H23" s="123">
        <v>103.4</v>
      </c>
    </row>
    <row r="24" spans="1:8" x14ac:dyDescent="0.25">
      <c r="A24" s="37" t="s">
        <v>63</v>
      </c>
      <c r="B24" s="38" t="s">
        <v>62</v>
      </c>
      <c r="C24" s="85">
        <v>165663</v>
      </c>
      <c r="D24" s="123">
        <v>100.1</v>
      </c>
      <c r="E24" s="85">
        <v>455468</v>
      </c>
      <c r="F24" s="123">
        <v>99.1</v>
      </c>
      <c r="G24" s="85">
        <v>450245</v>
      </c>
      <c r="H24" s="123">
        <v>99.2</v>
      </c>
    </row>
    <row r="25" spans="1:8" x14ac:dyDescent="0.25">
      <c r="A25" s="39" t="s">
        <v>61</v>
      </c>
      <c r="B25" s="38" t="s">
        <v>60</v>
      </c>
      <c r="C25" s="85">
        <v>123149</v>
      </c>
      <c r="D25" s="123">
        <v>106</v>
      </c>
      <c r="E25" s="85">
        <v>255482</v>
      </c>
      <c r="F25" s="123">
        <v>101.4</v>
      </c>
      <c r="G25" s="85">
        <v>184527</v>
      </c>
      <c r="H25" s="123">
        <v>104.4</v>
      </c>
    </row>
    <row r="26" spans="1:8" ht="22.5" x14ac:dyDescent="0.25">
      <c r="A26" s="37" t="s">
        <v>59</v>
      </c>
      <c r="B26" s="38" t="s">
        <v>58</v>
      </c>
      <c r="C26" s="85">
        <v>138264</v>
      </c>
      <c r="D26" s="123">
        <v>98.8</v>
      </c>
      <c r="E26" s="85">
        <v>342187</v>
      </c>
      <c r="F26" s="123">
        <v>104.4</v>
      </c>
      <c r="G26" s="85">
        <v>306037</v>
      </c>
      <c r="H26" s="123">
        <v>104.3</v>
      </c>
    </row>
    <row r="27" spans="1:8" ht="22.5" x14ac:dyDescent="0.25">
      <c r="A27" s="39" t="s">
        <v>57</v>
      </c>
      <c r="B27" s="38" t="s">
        <v>56</v>
      </c>
      <c r="C27" s="85">
        <v>111493</v>
      </c>
      <c r="D27" s="123">
        <v>102.7</v>
      </c>
      <c r="E27" s="85">
        <v>236001</v>
      </c>
      <c r="F27" s="123">
        <v>96.2</v>
      </c>
      <c r="G27" s="85">
        <v>156871</v>
      </c>
      <c r="H27" s="123">
        <v>101.9</v>
      </c>
    </row>
    <row r="28" spans="1:8" ht="22.5" x14ac:dyDescent="0.25">
      <c r="A28" s="37" t="s">
        <v>55</v>
      </c>
      <c r="B28" s="38" t="s">
        <v>54</v>
      </c>
      <c r="C28" s="85">
        <v>151339</v>
      </c>
      <c r="D28" s="123">
        <v>90.1</v>
      </c>
      <c r="E28" s="85">
        <v>310573</v>
      </c>
      <c r="F28" s="123">
        <v>92.2</v>
      </c>
      <c r="G28" s="85">
        <v>260130</v>
      </c>
      <c r="H28" s="123">
        <v>88.9</v>
      </c>
    </row>
    <row r="29" spans="1:8" x14ac:dyDescent="0.25">
      <c r="A29" s="39" t="s">
        <v>53</v>
      </c>
      <c r="B29" s="38" t="s">
        <v>52</v>
      </c>
      <c r="C29" s="85">
        <v>114355</v>
      </c>
      <c r="D29" s="123">
        <v>96.4</v>
      </c>
      <c r="E29" s="85">
        <v>226601</v>
      </c>
      <c r="F29" s="123">
        <v>95.6</v>
      </c>
      <c r="G29" s="85">
        <v>205990</v>
      </c>
      <c r="H29" s="123">
        <v>95.9</v>
      </c>
    </row>
    <row r="30" spans="1:8" x14ac:dyDescent="0.25">
      <c r="A30" s="37" t="s">
        <v>51</v>
      </c>
      <c r="B30" s="38" t="s">
        <v>50</v>
      </c>
      <c r="C30" s="85">
        <v>117850</v>
      </c>
      <c r="D30" s="123">
        <v>95.5</v>
      </c>
      <c r="E30" s="85">
        <v>185437</v>
      </c>
      <c r="F30" s="123">
        <v>95.4</v>
      </c>
      <c r="G30" s="85">
        <v>169042</v>
      </c>
      <c r="H30" s="123">
        <v>95.2</v>
      </c>
    </row>
    <row r="31" spans="1:8" s="133" customFormat="1" x14ac:dyDescent="0.25">
      <c r="A31" s="113" t="s">
        <v>179</v>
      </c>
      <c r="B31" s="112" t="s">
        <v>178</v>
      </c>
      <c r="C31" s="85">
        <v>125201</v>
      </c>
      <c r="D31" s="123">
        <v>96.4</v>
      </c>
      <c r="E31" s="85">
        <v>201727</v>
      </c>
      <c r="F31" s="123">
        <v>95.5</v>
      </c>
      <c r="G31" s="85">
        <v>184040</v>
      </c>
      <c r="H31" s="123">
        <v>95.3</v>
      </c>
    </row>
    <row r="32" spans="1:8" s="133" customFormat="1" x14ac:dyDescent="0.25">
      <c r="A32" s="113" t="s">
        <v>177</v>
      </c>
      <c r="B32" s="112" t="s">
        <v>176</v>
      </c>
      <c r="C32" s="85">
        <v>109286</v>
      </c>
      <c r="D32" s="123">
        <v>94.3</v>
      </c>
      <c r="E32" s="85">
        <v>163549</v>
      </c>
      <c r="F32" s="123">
        <v>95.4</v>
      </c>
      <c r="G32" s="85">
        <v>149581</v>
      </c>
      <c r="H32" s="123">
        <v>95</v>
      </c>
    </row>
    <row r="33" spans="1:8" s="133" customFormat="1" x14ac:dyDescent="0.25">
      <c r="A33" s="39" t="s">
        <v>49</v>
      </c>
      <c r="B33" s="38" t="s">
        <v>48</v>
      </c>
      <c r="C33" s="85">
        <v>128825</v>
      </c>
      <c r="D33" s="123">
        <v>99</v>
      </c>
      <c r="E33" s="85">
        <v>221568</v>
      </c>
      <c r="F33" s="123">
        <v>96.3</v>
      </c>
      <c r="G33" s="85">
        <v>188782</v>
      </c>
      <c r="H33" s="123">
        <v>97.6</v>
      </c>
    </row>
    <row r="34" spans="1:8" x14ac:dyDescent="0.25">
      <c r="A34" s="37" t="s">
        <v>175</v>
      </c>
      <c r="B34" s="38" t="s">
        <v>174</v>
      </c>
      <c r="C34" s="85">
        <v>114280</v>
      </c>
      <c r="D34" s="123">
        <v>101</v>
      </c>
      <c r="E34" s="85">
        <v>263350</v>
      </c>
      <c r="F34" s="123">
        <v>100.9</v>
      </c>
      <c r="G34" s="85">
        <v>168698</v>
      </c>
      <c r="H34" s="123">
        <v>101.9</v>
      </c>
    </row>
    <row r="35" spans="1:8" x14ac:dyDescent="0.25">
      <c r="A35" s="34" t="s">
        <v>173</v>
      </c>
      <c r="B35" s="33" t="s">
        <v>44</v>
      </c>
      <c r="C35" s="125">
        <v>141435</v>
      </c>
      <c r="D35" s="124">
        <v>101.7</v>
      </c>
      <c r="E35" s="125">
        <v>287201</v>
      </c>
      <c r="F35" s="124">
        <v>99</v>
      </c>
      <c r="G35" s="125">
        <v>212876</v>
      </c>
      <c r="H35" s="124">
        <v>101.1</v>
      </c>
    </row>
    <row r="36" spans="1:8" x14ac:dyDescent="0.25">
      <c r="A36" s="52"/>
      <c r="B36" s="52" t="s">
        <v>7</v>
      </c>
      <c r="C36" s="85"/>
      <c r="D36" s="123"/>
      <c r="E36" s="85"/>
      <c r="F36" s="123"/>
      <c r="G36" s="85"/>
      <c r="H36" s="123"/>
    </row>
    <row r="37" spans="1:8" x14ac:dyDescent="0.25">
      <c r="A37" s="52"/>
      <c r="B37" s="91" t="s">
        <v>172</v>
      </c>
      <c r="C37" s="85">
        <v>143723</v>
      </c>
      <c r="D37" s="123">
        <v>103.1</v>
      </c>
      <c r="E37" s="85">
        <v>322426</v>
      </c>
      <c r="F37" s="123">
        <v>102.8</v>
      </c>
      <c r="G37" s="85">
        <v>212186</v>
      </c>
      <c r="H37" s="123">
        <v>104.7</v>
      </c>
    </row>
    <row r="38" spans="1:8" x14ac:dyDescent="0.25">
      <c r="A38" s="52"/>
      <c r="B38" s="91" t="s">
        <v>171</v>
      </c>
      <c r="C38" s="85">
        <v>132640</v>
      </c>
      <c r="D38" s="123">
        <v>94.6</v>
      </c>
      <c r="E38" s="85">
        <v>248371</v>
      </c>
      <c r="F38" s="123">
        <v>94</v>
      </c>
      <c r="G38" s="85">
        <v>217717</v>
      </c>
      <c r="H38" s="123">
        <v>92.9</v>
      </c>
    </row>
  </sheetData>
  <mergeCells count="5">
    <mergeCell ref="C2:D2"/>
    <mergeCell ref="E2:F2"/>
    <mergeCell ref="G2:H2"/>
    <mergeCell ref="A2:A3"/>
    <mergeCell ref="B2:B3"/>
  </mergeCells>
  <printOptions horizontalCentered="1"/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234D9-74C8-4055-B8BC-E7B386D16B20}">
  <dimension ref="A1:E28"/>
  <sheetViews>
    <sheetView workbookViewId="0"/>
  </sheetViews>
  <sheetFormatPr defaultRowHeight="11.25" x14ac:dyDescent="0.25"/>
  <cols>
    <col min="1" max="1" width="8" style="135" customWidth="1"/>
    <col min="2" max="2" width="38.42578125" style="134" customWidth="1"/>
    <col min="3" max="5" width="13.85546875" style="134" customWidth="1"/>
    <col min="6" max="16384" width="9.140625" style="134"/>
  </cols>
  <sheetData>
    <row r="1" spans="1:5" s="138" customFormat="1" ht="12" thickBot="1" x14ac:dyDescent="0.3">
      <c r="A1" s="143" t="s">
        <v>200</v>
      </c>
      <c r="B1" s="143"/>
      <c r="C1" s="143"/>
      <c r="D1" s="143"/>
      <c r="E1" s="143"/>
    </row>
    <row r="2" spans="1:5" s="140" customFormat="1" ht="14.25" customHeight="1" x14ac:dyDescent="0.25">
      <c r="A2" s="291" t="s">
        <v>91</v>
      </c>
      <c r="B2" s="293" t="s">
        <v>90</v>
      </c>
      <c r="C2" s="296" t="s">
        <v>199</v>
      </c>
      <c r="D2" s="297"/>
      <c r="E2" s="142" t="s">
        <v>198</v>
      </c>
    </row>
    <row r="3" spans="1:5" s="140" customFormat="1" ht="14.25" customHeight="1" x14ac:dyDescent="0.25">
      <c r="A3" s="292"/>
      <c r="B3" s="255"/>
      <c r="C3" s="141">
        <v>2008</v>
      </c>
      <c r="D3" s="294">
        <v>2009</v>
      </c>
      <c r="E3" s="295"/>
    </row>
    <row r="4" spans="1:5" s="139" customFormat="1" x14ac:dyDescent="0.2">
      <c r="A4" s="39" t="s">
        <v>87</v>
      </c>
      <c r="B4" s="38" t="s">
        <v>86</v>
      </c>
      <c r="C4" s="88">
        <v>922</v>
      </c>
      <c r="D4" s="86">
        <v>934</v>
      </c>
      <c r="E4" s="128">
        <v>101.3</v>
      </c>
    </row>
    <row r="5" spans="1:5" x14ac:dyDescent="0.25">
      <c r="A5" s="39" t="s">
        <v>85</v>
      </c>
      <c r="B5" s="38" t="s">
        <v>84</v>
      </c>
      <c r="C5" s="88">
        <v>1542</v>
      </c>
      <c r="D5" s="86">
        <v>1684</v>
      </c>
      <c r="E5" s="128">
        <v>109.2</v>
      </c>
    </row>
    <row r="6" spans="1:5" x14ac:dyDescent="0.25">
      <c r="A6" s="37" t="s">
        <v>83</v>
      </c>
      <c r="B6" s="38" t="s">
        <v>82</v>
      </c>
      <c r="C6" s="88">
        <v>1302</v>
      </c>
      <c r="D6" s="86">
        <v>1363</v>
      </c>
      <c r="E6" s="128">
        <v>104.7</v>
      </c>
    </row>
    <row r="7" spans="1:5" x14ac:dyDescent="0.25">
      <c r="A7" s="39" t="s">
        <v>81</v>
      </c>
      <c r="B7" s="42" t="s">
        <v>80</v>
      </c>
      <c r="C7" s="88">
        <v>2444</v>
      </c>
      <c r="D7" s="86">
        <v>2618</v>
      </c>
      <c r="E7" s="128">
        <v>107.1</v>
      </c>
    </row>
    <row r="8" spans="1:5" x14ac:dyDescent="0.25">
      <c r="A8" s="37" t="s">
        <v>79</v>
      </c>
      <c r="B8" s="132" t="s">
        <v>78</v>
      </c>
      <c r="C8" s="88">
        <v>1347</v>
      </c>
      <c r="D8" s="86">
        <v>1417</v>
      </c>
      <c r="E8" s="128">
        <v>105.2</v>
      </c>
    </row>
    <row r="9" spans="1:5" ht="22.5" x14ac:dyDescent="0.25">
      <c r="A9" s="37" t="s">
        <v>77</v>
      </c>
      <c r="B9" s="38" t="s">
        <v>76</v>
      </c>
      <c r="C9" s="88">
        <v>1280</v>
      </c>
      <c r="D9" s="86">
        <v>1286</v>
      </c>
      <c r="E9" s="128">
        <v>100.5</v>
      </c>
    </row>
    <row r="10" spans="1:5" x14ac:dyDescent="0.25">
      <c r="A10" s="115" t="s">
        <v>75</v>
      </c>
      <c r="B10" s="132" t="s">
        <v>74</v>
      </c>
      <c r="C10" s="88">
        <v>1343</v>
      </c>
      <c r="D10" s="86">
        <v>1408</v>
      </c>
      <c r="E10" s="128">
        <v>104.8</v>
      </c>
    </row>
    <row r="11" spans="1:5" x14ac:dyDescent="0.25">
      <c r="A11" s="115" t="s">
        <v>73</v>
      </c>
      <c r="B11" s="132" t="s">
        <v>72</v>
      </c>
      <c r="C11" s="88">
        <v>1044</v>
      </c>
      <c r="D11" s="86">
        <v>1090</v>
      </c>
      <c r="E11" s="128">
        <v>104.4</v>
      </c>
    </row>
    <row r="12" spans="1:5" x14ac:dyDescent="0.25">
      <c r="A12" s="37" t="s">
        <v>71</v>
      </c>
      <c r="B12" s="38" t="s">
        <v>70</v>
      </c>
      <c r="C12" s="88">
        <v>1141</v>
      </c>
      <c r="D12" s="86">
        <v>1176</v>
      </c>
      <c r="E12" s="128">
        <v>103.1</v>
      </c>
    </row>
    <row r="13" spans="1:5" x14ac:dyDescent="0.25">
      <c r="A13" s="39" t="s">
        <v>69</v>
      </c>
      <c r="B13" s="38" t="s">
        <v>68</v>
      </c>
      <c r="C13" s="88">
        <v>1324</v>
      </c>
      <c r="D13" s="86">
        <v>1399</v>
      </c>
      <c r="E13" s="128">
        <v>105.7</v>
      </c>
    </row>
    <row r="14" spans="1:5" x14ac:dyDescent="0.25">
      <c r="A14" s="37" t="s">
        <v>67</v>
      </c>
      <c r="B14" s="38" t="s">
        <v>66</v>
      </c>
      <c r="C14" s="88">
        <v>807</v>
      </c>
      <c r="D14" s="86">
        <v>823</v>
      </c>
      <c r="E14" s="128">
        <v>102</v>
      </c>
    </row>
    <row r="15" spans="1:5" x14ac:dyDescent="0.25">
      <c r="A15" s="39" t="s">
        <v>65</v>
      </c>
      <c r="B15" s="38" t="s">
        <v>64</v>
      </c>
      <c r="C15" s="88">
        <v>2412</v>
      </c>
      <c r="D15" s="86">
        <v>2530</v>
      </c>
      <c r="E15" s="128">
        <v>104.9</v>
      </c>
    </row>
    <row r="16" spans="1:5" x14ac:dyDescent="0.25">
      <c r="A16" s="37" t="s">
        <v>63</v>
      </c>
      <c r="B16" s="38" t="s">
        <v>62</v>
      </c>
      <c r="C16" s="88">
        <v>2966</v>
      </c>
      <c r="D16" s="86">
        <v>2942</v>
      </c>
      <c r="E16" s="128">
        <v>99.2</v>
      </c>
    </row>
    <row r="17" spans="1:5" x14ac:dyDescent="0.25">
      <c r="A17" s="39" t="s">
        <v>61</v>
      </c>
      <c r="B17" s="38" t="s">
        <v>60</v>
      </c>
      <c r="C17" s="88">
        <v>1175</v>
      </c>
      <c r="D17" s="86">
        <v>1199</v>
      </c>
      <c r="E17" s="128">
        <v>102</v>
      </c>
    </row>
    <row r="18" spans="1:5" x14ac:dyDescent="0.25">
      <c r="A18" s="37" t="s">
        <v>59</v>
      </c>
      <c r="B18" s="38" t="s">
        <v>58</v>
      </c>
      <c r="C18" s="88">
        <v>1846</v>
      </c>
      <c r="D18" s="86">
        <v>1946</v>
      </c>
      <c r="E18" s="128">
        <v>105.4</v>
      </c>
    </row>
    <row r="19" spans="1:5" x14ac:dyDescent="0.25">
      <c r="A19" s="39" t="s">
        <v>57</v>
      </c>
      <c r="B19" s="114" t="s">
        <v>56</v>
      </c>
      <c r="C19" s="88">
        <v>947</v>
      </c>
      <c r="D19" s="86">
        <v>978</v>
      </c>
      <c r="E19" s="128">
        <v>103.3</v>
      </c>
    </row>
    <row r="20" spans="1:5" s="138" customFormat="1" x14ac:dyDescent="0.25">
      <c r="A20" s="37" t="s">
        <v>55</v>
      </c>
      <c r="B20" s="114" t="s">
        <v>54</v>
      </c>
      <c r="C20" s="88">
        <v>1875</v>
      </c>
      <c r="D20" s="86">
        <v>1502</v>
      </c>
      <c r="E20" s="128">
        <v>80.099999999999994</v>
      </c>
    </row>
    <row r="21" spans="1:5" x14ac:dyDescent="0.25">
      <c r="A21" s="39" t="s">
        <v>53</v>
      </c>
      <c r="B21" s="38" t="s">
        <v>52</v>
      </c>
      <c r="C21" s="88">
        <v>1465</v>
      </c>
      <c r="D21" s="88">
        <v>1437</v>
      </c>
      <c r="E21" s="128">
        <v>98.1</v>
      </c>
    </row>
    <row r="22" spans="1:5" x14ac:dyDescent="0.25">
      <c r="A22" s="37" t="s">
        <v>51</v>
      </c>
      <c r="B22" s="38" t="s">
        <v>50</v>
      </c>
      <c r="C22" s="88">
        <v>1165</v>
      </c>
      <c r="D22" s="88">
        <v>1134</v>
      </c>
      <c r="E22" s="128">
        <v>97.3</v>
      </c>
    </row>
    <row r="23" spans="1:5" x14ac:dyDescent="0.25">
      <c r="A23" s="39" t="s">
        <v>49</v>
      </c>
      <c r="B23" s="38" t="s">
        <v>48</v>
      </c>
      <c r="C23" s="88">
        <v>1261</v>
      </c>
      <c r="D23" s="88">
        <v>1257</v>
      </c>
      <c r="E23" s="128">
        <v>99.7</v>
      </c>
    </row>
    <row r="24" spans="1:5" x14ac:dyDescent="0.25">
      <c r="A24" s="37" t="s">
        <v>175</v>
      </c>
      <c r="B24" s="38" t="s">
        <v>174</v>
      </c>
      <c r="C24" s="88">
        <v>1049</v>
      </c>
      <c r="D24" s="88">
        <v>1020</v>
      </c>
      <c r="E24" s="128">
        <v>97.2</v>
      </c>
    </row>
    <row r="25" spans="1:5" x14ac:dyDescent="0.25">
      <c r="A25" s="34" t="s">
        <v>173</v>
      </c>
      <c r="B25" s="33" t="s">
        <v>44</v>
      </c>
      <c r="C25" s="137">
        <v>1379</v>
      </c>
      <c r="D25" s="137">
        <v>1381</v>
      </c>
      <c r="E25" s="136">
        <v>100.1</v>
      </c>
    </row>
    <row r="26" spans="1:5" x14ac:dyDescent="0.25">
      <c r="B26" s="52" t="s">
        <v>7</v>
      </c>
      <c r="C26" s="88"/>
      <c r="D26" s="88"/>
      <c r="E26" s="128"/>
    </row>
    <row r="27" spans="1:5" x14ac:dyDescent="0.25">
      <c r="B27" s="91" t="s">
        <v>172</v>
      </c>
      <c r="C27" s="88">
        <v>1328</v>
      </c>
      <c r="D27" s="88">
        <v>1392</v>
      </c>
      <c r="E27" s="128">
        <v>104.8</v>
      </c>
    </row>
    <row r="28" spans="1:5" x14ac:dyDescent="0.25">
      <c r="B28" s="91" t="s">
        <v>171</v>
      </c>
      <c r="C28" s="88">
        <v>1543</v>
      </c>
      <c r="D28" s="88">
        <v>1393</v>
      </c>
      <c r="E28" s="128">
        <v>90.3</v>
      </c>
    </row>
  </sheetData>
  <mergeCells count="4">
    <mergeCell ref="A2:A3"/>
    <mergeCell ref="B2:B3"/>
    <mergeCell ref="D3:E3"/>
    <mergeCell ref="C2:D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EEDE6C-4F41-4EAD-9DF1-36C6E61F4E08}">
  <dimension ref="A1:E28"/>
  <sheetViews>
    <sheetView workbookViewId="0"/>
  </sheetViews>
  <sheetFormatPr defaultRowHeight="11.25" x14ac:dyDescent="0.25"/>
  <cols>
    <col min="1" max="1" width="8" style="135" customWidth="1"/>
    <col min="2" max="2" width="38.28515625" style="134" customWidth="1"/>
    <col min="3" max="5" width="13.85546875" style="134" customWidth="1"/>
    <col min="6" max="16384" width="9.140625" style="134"/>
  </cols>
  <sheetData>
    <row r="1" spans="1:5" s="138" customFormat="1" ht="12" thickBot="1" x14ac:dyDescent="0.3">
      <c r="A1" s="146" t="s">
        <v>203</v>
      </c>
      <c r="B1" s="146"/>
      <c r="C1" s="146"/>
      <c r="D1" s="146"/>
      <c r="E1" s="146"/>
    </row>
    <row r="2" spans="1:5" s="140" customFormat="1" ht="12.75" customHeight="1" x14ac:dyDescent="0.25">
      <c r="A2" s="291" t="s">
        <v>91</v>
      </c>
      <c r="B2" s="293" t="s">
        <v>90</v>
      </c>
      <c r="C2" s="298" t="s">
        <v>202</v>
      </c>
      <c r="D2" s="299"/>
      <c r="E2" s="145" t="s">
        <v>198</v>
      </c>
    </row>
    <row r="3" spans="1:5" s="140" customFormat="1" ht="12.75" customHeight="1" x14ac:dyDescent="0.25">
      <c r="A3" s="292"/>
      <c r="B3" s="255"/>
      <c r="C3" s="144" t="s">
        <v>201</v>
      </c>
      <c r="D3" s="294">
        <v>2009</v>
      </c>
      <c r="E3" s="295"/>
    </row>
    <row r="4" spans="1:5" s="139" customFormat="1" x14ac:dyDescent="0.2">
      <c r="A4" s="39" t="s">
        <v>87</v>
      </c>
      <c r="B4" s="38" t="s">
        <v>86</v>
      </c>
      <c r="C4" s="88">
        <v>344</v>
      </c>
      <c r="D4" s="86">
        <v>321</v>
      </c>
      <c r="E4" s="128">
        <v>93.3</v>
      </c>
    </row>
    <row r="5" spans="1:5" x14ac:dyDescent="0.25">
      <c r="A5" s="39" t="s">
        <v>85</v>
      </c>
      <c r="B5" s="38" t="s">
        <v>84</v>
      </c>
      <c r="C5" s="88">
        <v>571</v>
      </c>
      <c r="D5" s="86">
        <v>578</v>
      </c>
      <c r="E5" s="128">
        <v>101.2</v>
      </c>
    </row>
    <row r="6" spans="1:5" x14ac:dyDescent="0.25">
      <c r="A6" s="37" t="s">
        <v>83</v>
      </c>
      <c r="B6" s="38" t="s">
        <v>82</v>
      </c>
      <c r="C6" s="88">
        <v>483</v>
      </c>
      <c r="D6" s="86">
        <v>479</v>
      </c>
      <c r="E6" s="128">
        <v>99.2</v>
      </c>
    </row>
    <row r="7" spans="1:5" x14ac:dyDescent="0.25">
      <c r="A7" s="39" t="s">
        <v>81</v>
      </c>
      <c r="B7" s="42" t="s">
        <v>80</v>
      </c>
      <c r="C7" s="88">
        <v>1110</v>
      </c>
      <c r="D7" s="86">
        <v>1142</v>
      </c>
      <c r="E7" s="128">
        <v>102.9</v>
      </c>
    </row>
    <row r="8" spans="1:5" x14ac:dyDescent="0.25">
      <c r="A8" s="37" t="s">
        <v>79</v>
      </c>
      <c r="B8" s="132" t="s">
        <v>78</v>
      </c>
      <c r="C8" s="88">
        <v>507</v>
      </c>
      <c r="D8" s="86">
        <v>507</v>
      </c>
      <c r="E8" s="128">
        <v>100</v>
      </c>
    </row>
    <row r="9" spans="1:5" ht="22.5" x14ac:dyDescent="0.25">
      <c r="A9" s="37" t="s">
        <v>77</v>
      </c>
      <c r="B9" s="38" t="s">
        <v>76</v>
      </c>
      <c r="C9" s="88">
        <v>519</v>
      </c>
      <c r="D9" s="86">
        <v>485</v>
      </c>
      <c r="E9" s="128">
        <v>93.4</v>
      </c>
    </row>
    <row r="10" spans="1:5" x14ac:dyDescent="0.25">
      <c r="A10" s="115" t="s">
        <v>75</v>
      </c>
      <c r="B10" s="132" t="s">
        <v>74</v>
      </c>
      <c r="C10" s="88">
        <v>508</v>
      </c>
      <c r="D10" s="86">
        <v>506</v>
      </c>
      <c r="E10" s="128">
        <v>99.6</v>
      </c>
    </row>
    <row r="11" spans="1:5" x14ac:dyDescent="0.25">
      <c r="A11" s="115" t="s">
        <v>73</v>
      </c>
      <c r="B11" s="132" t="s">
        <v>72</v>
      </c>
      <c r="C11" s="88">
        <v>372</v>
      </c>
      <c r="D11" s="86">
        <v>367</v>
      </c>
      <c r="E11" s="128">
        <v>98.7</v>
      </c>
    </row>
    <row r="12" spans="1:5" x14ac:dyDescent="0.25">
      <c r="A12" s="37" t="s">
        <v>71</v>
      </c>
      <c r="B12" s="38" t="s">
        <v>70</v>
      </c>
      <c r="C12" s="88">
        <v>414</v>
      </c>
      <c r="D12" s="86">
        <v>392</v>
      </c>
      <c r="E12" s="128">
        <v>94.7</v>
      </c>
    </row>
    <row r="13" spans="1:5" x14ac:dyDescent="0.25">
      <c r="A13" s="39" t="s">
        <v>69</v>
      </c>
      <c r="B13" s="38" t="s">
        <v>68</v>
      </c>
      <c r="C13" s="88">
        <v>511</v>
      </c>
      <c r="D13" s="86">
        <v>508</v>
      </c>
      <c r="E13" s="128">
        <v>99.4</v>
      </c>
    </row>
    <row r="14" spans="1:5" x14ac:dyDescent="0.25">
      <c r="A14" s="37" t="s">
        <v>67</v>
      </c>
      <c r="B14" s="38" t="s">
        <v>66</v>
      </c>
      <c r="C14" s="88">
        <v>296</v>
      </c>
      <c r="D14" s="86">
        <v>275</v>
      </c>
      <c r="E14" s="128">
        <v>92.9</v>
      </c>
    </row>
    <row r="15" spans="1:5" x14ac:dyDescent="0.25">
      <c r="A15" s="39" t="s">
        <v>65</v>
      </c>
      <c r="B15" s="38" t="s">
        <v>64</v>
      </c>
      <c r="C15" s="88">
        <v>971</v>
      </c>
      <c r="D15" s="86">
        <v>952</v>
      </c>
      <c r="E15" s="128">
        <v>98</v>
      </c>
    </row>
    <row r="16" spans="1:5" x14ac:dyDescent="0.25">
      <c r="A16" s="37" t="s">
        <v>63</v>
      </c>
      <c r="B16" s="38" t="s">
        <v>62</v>
      </c>
      <c r="C16" s="88">
        <v>1115</v>
      </c>
      <c r="D16" s="86">
        <v>1034</v>
      </c>
      <c r="E16" s="128">
        <v>92.7</v>
      </c>
    </row>
    <row r="17" spans="1:5" x14ac:dyDescent="0.25">
      <c r="A17" s="39" t="s">
        <v>61</v>
      </c>
      <c r="B17" s="38" t="s">
        <v>60</v>
      </c>
      <c r="C17" s="88">
        <v>435</v>
      </c>
      <c r="D17" s="86">
        <v>406</v>
      </c>
      <c r="E17" s="128">
        <v>93.3</v>
      </c>
    </row>
    <row r="18" spans="1:5" x14ac:dyDescent="0.25">
      <c r="A18" s="37" t="s">
        <v>59</v>
      </c>
      <c r="B18" s="38" t="s">
        <v>58</v>
      </c>
      <c r="C18" s="88">
        <v>658</v>
      </c>
      <c r="D18" s="86">
        <v>646</v>
      </c>
      <c r="E18" s="128">
        <v>98.2</v>
      </c>
    </row>
    <row r="19" spans="1:5" x14ac:dyDescent="0.25">
      <c r="A19" s="39" t="s">
        <v>57</v>
      </c>
      <c r="B19" s="114" t="s">
        <v>56</v>
      </c>
      <c r="C19" s="88">
        <v>354</v>
      </c>
      <c r="D19" s="86">
        <v>335</v>
      </c>
      <c r="E19" s="128">
        <v>94.6</v>
      </c>
    </row>
    <row r="20" spans="1:5" x14ac:dyDescent="0.25">
      <c r="A20" s="37" t="s">
        <v>55</v>
      </c>
      <c r="B20" s="114" t="s">
        <v>54</v>
      </c>
      <c r="C20" s="88">
        <v>709</v>
      </c>
      <c r="D20" s="86">
        <v>528</v>
      </c>
      <c r="E20" s="128">
        <v>74.5</v>
      </c>
    </row>
    <row r="21" spans="1:5" x14ac:dyDescent="0.25">
      <c r="A21" s="39" t="s">
        <v>53</v>
      </c>
      <c r="B21" s="38" t="s">
        <v>52</v>
      </c>
      <c r="C21" s="88">
        <v>543</v>
      </c>
      <c r="D21" s="88">
        <v>484</v>
      </c>
      <c r="E21" s="128">
        <v>89.1</v>
      </c>
    </row>
    <row r="22" spans="1:5" x14ac:dyDescent="0.25">
      <c r="A22" s="37" t="s">
        <v>51</v>
      </c>
      <c r="B22" s="38" t="s">
        <v>50</v>
      </c>
      <c r="C22" s="88">
        <v>435</v>
      </c>
      <c r="D22" s="88">
        <v>391</v>
      </c>
      <c r="E22" s="128">
        <v>89.9</v>
      </c>
    </row>
    <row r="23" spans="1:5" x14ac:dyDescent="0.25">
      <c r="A23" s="39" t="s">
        <v>49</v>
      </c>
      <c r="B23" s="38" t="s">
        <v>48</v>
      </c>
      <c r="C23" s="88">
        <v>460</v>
      </c>
      <c r="D23" s="88">
        <v>425</v>
      </c>
      <c r="E23" s="128">
        <v>92.4</v>
      </c>
    </row>
    <row r="24" spans="1:5" x14ac:dyDescent="0.25">
      <c r="A24" s="37" t="s">
        <v>175</v>
      </c>
      <c r="B24" s="38" t="s">
        <v>174</v>
      </c>
      <c r="C24" s="88">
        <v>396</v>
      </c>
      <c r="D24" s="88">
        <v>353</v>
      </c>
      <c r="E24" s="128">
        <v>89.1</v>
      </c>
    </row>
    <row r="25" spans="1:5" x14ac:dyDescent="0.25">
      <c r="A25" s="34" t="s">
        <v>173</v>
      </c>
      <c r="B25" s="33" t="s">
        <v>44</v>
      </c>
      <c r="C25" s="137">
        <v>517</v>
      </c>
      <c r="D25" s="137">
        <v>482</v>
      </c>
      <c r="E25" s="136">
        <v>93.2</v>
      </c>
    </row>
    <row r="26" spans="1:5" x14ac:dyDescent="0.25">
      <c r="B26" s="52" t="s">
        <v>7</v>
      </c>
      <c r="C26" s="88"/>
      <c r="D26" s="88"/>
      <c r="E26" s="128"/>
    </row>
    <row r="27" spans="1:5" x14ac:dyDescent="0.25">
      <c r="B27" s="91" t="s">
        <v>172</v>
      </c>
      <c r="C27" s="88">
        <v>498</v>
      </c>
      <c r="D27" s="88">
        <v>489</v>
      </c>
      <c r="E27" s="128">
        <v>98.2</v>
      </c>
    </row>
    <row r="28" spans="1:5" x14ac:dyDescent="0.25">
      <c r="B28" s="91" t="s">
        <v>171</v>
      </c>
      <c r="C28" s="88">
        <v>577</v>
      </c>
      <c r="D28" s="88">
        <v>481</v>
      </c>
      <c r="E28" s="128">
        <v>83.4</v>
      </c>
    </row>
  </sheetData>
  <mergeCells count="4">
    <mergeCell ref="A2:A3"/>
    <mergeCell ref="B2:B3"/>
    <mergeCell ref="D3:E3"/>
    <mergeCell ref="C2:D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F6C0E6-B785-4423-A131-FA837428A7B7}">
  <dimension ref="A1:E28"/>
  <sheetViews>
    <sheetView workbookViewId="0"/>
  </sheetViews>
  <sheetFormatPr defaultRowHeight="11.25" x14ac:dyDescent="0.25"/>
  <cols>
    <col min="1" max="1" width="7.140625" style="135" customWidth="1"/>
    <col min="2" max="2" width="39.28515625" style="134" customWidth="1"/>
    <col min="3" max="3" width="13.85546875" style="147" customWidth="1"/>
    <col min="4" max="5" width="13.85546875" style="134" customWidth="1"/>
    <col min="6" max="16384" width="9.140625" style="134"/>
  </cols>
  <sheetData>
    <row r="1" spans="1:5" s="138" customFormat="1" ht="12" thickBot="1" x14ac:dyDescent="0.3">
      <c r="A1" s="146" t="s">
        <v>205</v>
      </c>
      <c r="B1" s="149"/>
      <c r="C1" s="149"/>
      <c r="D1" s="149"/>
      <c r="E1" s="149"/>
    </row>
    <row r="2" spans="1:5" s="140" customFormat="1" ht="15" customHeight="1" x14ac:dyDescent="0.25">
      <c r="A2" s="291" t="s">
        <v>91</v>
      </c>
      <c r="B2" s="300" t="s">
        <v>90</v>
      </c>
      <c r="C2" s="298" t="s">
        <v>204</v>
      </c>
      <c r="D2" s="299"/>
      <c r="E2" s="145" t="s">
        <v>198</v>
      </c>
    </row>
    <row r="3" spans="1:5" s="140" customFormat="1" ht="15" customHeight="1" x14ac:dyDescent="0.25">
      <c r="A3" s="292"/>
      <c r="B3" s="301"/>
      <c r="C3" s="148">
        <v>2008</v>
      </c>
      <c r="D3" s="294">
        <v>2009</v>
      </c>
      <c r="E3" s="295"/>
    </row>
    <row r="4" spans="1:5" s="139" customFormat="1" x14ac:dyDescent="0.2">
      <c r="A4" s="39" t="s">
        <v>87</v>
      </c>
      <c r="B4" s="38" t="s">
        <v>86</v>
      </c>
      <c r="C4" s="88">
        <v>1285</v>
      </c>
      <c r="D4" s="88">
        <v>1274</v>
      </c>
      <c r="E4" s="128">
        <v>99.1</v>
      </c>
    </row>
    <row r="5" spans="1:5" x14ac:dyDescent="0.25">
      <c r="A5" s="39" t="s">
        <v>85</v>
      </c>
      <c r="B5" s="38" t="s">
        <v>84</v>
      </c>
      <c r="C5" s="88">
        <v>2166</v>
      </c>
      <c r="D5" s="88">
        <v>2319</v>
      </c>
      <c r="E5" s="128">
        <v>107.1</v>
      </c>
    </row>
    <row r="6" spans="1:5" x14ac:dyDescent="0.25">
      <c r="A6" s="37" t="s">
        <v>83</v>
      </c>
      <c r="B6" s="38" t="s">
        <v>82</v>
      </c>
      <c r="C6" s="88">
        <v>1831</v>
      </c>
      <c r="D6" s="88">
        <v>1890</v>
      </c>
      <c r="E6" s="128">
        <v>103.2</v>
      </c>
    </row>
    <row r="7" spans="1:5" x14ac:dyDescent="0.25">
      <c r="A7" s="39" t="s">
        <v>81</v>
      </c>
      <c r="B7" s="42" t="s">
        <v>80</v>
      </c>
      <c r="C7" s="88">
        <v>3683</v>
      </c>
      <c r="D7" s="88">
        <v>3898</v>
      </c>
      <c r="E7" s="128">
        <v>105.8</v>
      </c>
    </row>
    <row r="8" spans="1:5" x14ac:dyDescent="0.25">
      <c r="A8" s="37" t="s">
        <v>79</v>
      </c>
      <c r="B8" s="132" t="s">
        <v>78</v>
      </c>
      <c r="C8" s="88">
        <v>1903</v>
      </c>
      <c r="D8" s="88">
        <v>1975</v>
      </c>
      <c r="E8" s="128">
        <v>103.8</v>
      </c>
    </row>
    <row r="9" spans="1:5" ht="22.5" x14ac:dyDescent="0.25">
      <c r="A9" s="37" t="s">
        <v>77</v>
      </c>
      <c r="B9" s="38" t="s">
        <v>76</v>
      </c>
      <c r="C9" s="88">
        <v>1865</v>
      </c>
      <c r="D9" s="88">
        <v>1836</v>
      </c>
      <c r="E9" s="128">
        <v>98.4</v>
      </c>
    </row>
    <row r="10" spans="1:5" x14ac:dyDescent="0.25">
      <c r="A10" s="115" t="s">
        <v>75</v>
      </c>
      <c r="B10" s="132" t="s">
        <v>74</v>
      </c>
      <c r="C10" s="88">
        <v>1901</v>
      </c>
      <c r="D10" s="88">
        <v>1965</v>
      </c>
      <c r="E10" s="128">
        <v>103.4</v>
      </c>
    </row>
    <row r="11" spans="1:5" x14ac:dyDescent="0.25">
      <c r="A11" s="115" t="s">
        <v>73</v>
      </c>
      <c r="B11" s="132" t="s">
        <v>72</v>
      </c>
      <c r="C11" s="88">
        <v>1447</v>
      </c>
      <c r="D11" s="88">
        <v>1490</v>
      </c>
      <c r="E11" s="128">
        <v>103</v>
      </c>
    </row>
    <row r="12" spans="1:5" x14ac:dyDescent="0.25">
      <c r="A12" s="37" t="s">
        <v>71</v>
      </c>
      <c r="B12" s="38" t="s">
        <v>70</v>
      </c>
      <c r="C12" s="88">
        <v>1596</v>
      </c>
      <c r="D12" s="88">
        <v>1610</v>
      </c>
      <c r="E12" s="128">
        <v>100.9</v>
      </c>
    </row>
    <row r="13" spans="1:5" x14ac:dyDescent="0.25">
      <c r="A13" s="39" t="s">
        <v>69</v>
      </c>
      <c r="B13" s="38" t="s">
        <v>68</v>
      </c>
      <c r="C13" s="88">
        <v>1880</v>
      </c>
      <c r="D13" s="88">
        <v>1954</v>
      </c>
      <c r="E13" s="128">
        <v>103.9</v>
      </c>
    </row>
    <row r="14" spans="1:5" x14ac:dyDescent="0.25">
      <c r="A14" s="37" t="s">
        <v>67</v>
      </c>
      <c r="B14" s="38" t="s">
        <v>66</v>
      </c>
      <c r="C14" s="88">
        <v>1137</v>
      </c>
      <c r="D14" s="88">
        <v>1131</v>
      </c>
      <c r="E14" s="128">
        <v>99.5</v>
      </c>
    </row>
    <row r="15" spans="1:5" x14ac:dyDescent="0.25">
      <c r="A15" s="39" t="s">
        <v>65</v>
      </c>
      <c r="B15" s="38" t="s">
        <v>64</v>
      </c>
      <c r="C15" s="88">
        <v>3517</v>
      </c>
      <c r="D15" s="88">
        <v>3620</v>
      </c>
      <c r="E15" s="128">
        <v>102.9</v>
      </c>
    </row>
    <row r="16" spans="1:5" x14ac:dyDescent="0.25">
      <c r="A16" s="37" t="s">
        <v>63</v>
      </c>
      <c r="B16" s="38" t="s">
        <v>62</v>
      </c>
      <c r="C16" s="88">
        <v>4254</v>
      </c>
      <c r="D16" s="88">
        <v>4148</v>
      </c>
      <c r="E16" s="128">
        <v>97.5</v>
      </c>
    </row>
    <row r="17" spans="1:5" x14ac:dyDescent="0.25">
      <c r="A17" s="39" t="s">
        <v>61</v>
      </c>
      <c r="B17" s="38" t="s">
        <v>60</v>
      </c>
      <c r="C17" s="88">
        <v>1685</v>
      </c>
      <c r="D17" s="88">
        <v>1677</v>
      </c>
      <c r="E17" s="128">
        <v>99.5</v>
      </c>
    </row>
    <row r="18" spans="1:5" x14ac:dyDescent="0.25">
      <c r="A18" s="37" t="s">
        <v>59</v>
      </c>
      <c r="B18" s="38" t="s">
        <v>58</v>
      </c>
      <c r="C18" s="88">
        <v>2597</v>
      </c>
      <c r="D18" s="88">
        <v>2689</v>
      </c>
      <c r="E18" s="128">
        <v>103.5</v>
      </c>
    </row>
    <row r="19" spans="1:5" x14ac:dyDescent="0.25">
      <c r="A19" s="39" t="s">
        <v>57</v>
      </c>
      <c r="B19" s="38" t="s">
        <v>56</v>
      </c>
      <c r="C19" s="88">
        <v>1352</v>
      </c>
      <c r="D19" s="88">
        <v>1357</v>
      </c>
      <c r="E19" s="128">
        <v>100.4</v>
      </c>
    </row>
    <row r="20" spans="1:5" x14ac:dyDescent="0.25">
      <c r="A20" s="37" t="s">
        <v>55</v>
      </c>
      <c r="B20" s="38" t="s">
        <v>54</v>
      </c>
      <c r="C20" s="88">
        <v>2695</v>
      </c>
      <c r="D20" s="88">
        <v>2118</v>
      </c>
      <c r="E20" s="128">
        <v>78.599999999999994</v>
      </c>
    </row>
    <row r="21" spans="1:5" x14ac:dyDescent="0.25">
      <c r="A21" s="39" t="s">
        <v>53</v>
      </c>
      <c r="B21" s="38" t="s">
        <v>52</v>
      </c>
      <c r="C21" s="88">
        <v>2088</v>
      </c>
      <c r="D21" s="88">
        <v>2000</v>
      </c>
      <c r="E21" s="128">
        <v>95.8</v>
      </c>
    </row>
    <row r="22" spans="1:5" x14ac:dyDescent="0.25">
      <c r="A22" s="37" t="s">
        <v>51</v>
      </c>
      <c r="B22" s="38" t="s">
        <v>50</v>
      </c>
      <c r="C22" s="88">
        <v>1640</v>
      </c>
      <c r="D22" s="88">
        <v>1564</v>
      </c>
      <c r="E22" s="128">
        <v>95.4</v>
      </c>
    </row>
    <row r="23" spans="1:5" x14ac:dyDescent="0.25">
      <c r="A23" s="39" t="s">
        <v>49</v>
      </c>
      <c r="B23" s="38" t="s">
        <v>48</v>
      </c>
      <c r="C23" s="88">
        <v>1801</v>
      </c>
      <c r="D23" s="88">
        <v>1761</v>
      </c>
      <c r="E23" s="128">
        <v>97.8</v>
      </c>
    </row>
    <row r="24" spans="1:5" x14ac:dyDescent="0.25">
      <c r="A24" s="37" t="s">
        <v>175</v>
      </c>
      <c r="B24" s="38" t="s">
        <v>174</v>
      </c>
      <c r="C24" s="88">
        <v>1497</v>
      </c>
      <c r="D24" s="88">
        <v>1423</v>
      </c>
      <c r="E24" s="128">
        <v>95.1</v>
      </c>
    </row>
    <row r="25" spans="1:5" x14ac:dyDescent="0.25">
      <c r="A25" s="34" t="s">
        <v>173</v>
      </c>
      <c r="B25" s="33" t="s">
        <v>44</v>
      </c>
      <c r="C25" s="137">
        <v>1957</v>
      </c>
      <c r="D25" s="137">
        <v>1924</v>
      </c>
      <c r="E25" s="136">
        <v>98.3</v>
      </c>
    </row>
    <row r="26" spans="1:5" x14ac:dyDescent="0.25">
      <c r="B26" s="52" t="s">
        <v>7</v>
      </c>
      <c r="C26" s="88"/>
      <c r="D26" s="88"/>
      <c r="E26" s="128"/>
    </row>
    <row r="27" spans="1:5" x14ac:dyDescent="0.25">
      <c r="B27" s="91" t="s">
        <v>172</v>
      </c>
      <c r="C27" s="88">
        <v>1882</v>
      </c>
      <c r="D27" s="88">
        <v>1938</v>
      </c>
      <c r="E27" s="128">
        <v>103</v>
      </c>
    </row>
    <row r="28" spans="1:5" x14ac:dyDescent="0.25">
      <c r="B28" s="91" t="s">
        <v>171</v>
      </c>
      <c r="C28" s="88">
        <v>2200</v>
      </c>
      <c r="D28" s="88">
        <v>1946</v>
      </c>
      <c r="E28" s="128">
        <v>88.5</v>
      </c>
    </row>
  </sheetData>
  <mergeCells count="4">
    <mergeCell ref="A2:A3"/>
    <mergeCell ref="B2:B3"/>
    <mergeCell ref="D3:E3"/>
    <mergeCell ref="C2:D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EA80D4-AB84-47C9-BE6A-255C630AEDBA}">
  <dimension ref="A1:H37"/>
  <sheetViews>
    <sheetView workbookViewId="0"/>
  </sheetViews>
  <sheetFormatPr defaultRowHeight="11.25" x14ac:dyDescent="0.2"/>
  <cols>
    <col min="1" max="1" width="6.28515625" style="150" customWidth="1"/>
    <col min="2" max="2" width="29.28515625" style="150" customWidth="1"/>
    <col min="3" max="8" width="11.140625" style="150" customWidth="1"/>
    <col min="9" max="16384" width="9.140625" style="150"/>
  </cols>
  <sheetData>
    <row r="1" spans="1:8" ht="12" thickBot="1" x14ac:dyDescent="0.25">
      <c r="A1" s="155" t="s">
        <v>206</v>
      </c>
      <c r="B1" s="154"/>
      <c r="C1" s="154"/>
      <c r="D1" s="154"/>
      <c r="E1" s="154"/>
      <c r="F1" s="154"/>
      <c r="G1" s="154"/>
      <c r="H1" s="154"/>
    </row>
    <row r="2" spans="1:8" x14ac:dyDescent="0.2">
      <c r="A2" s="286" t="s">
        <v>189</v>
      </c>
      <c r="B2" s="302" t="s">
        <v>188</v>
      </c>
      <c r="C2" s="281" t="s">
        <v>194</v>
      </c>
      <c r="D2" s="284"/>
      <c r="E2" s="283" t="s">
        <v>193</v>
      </c>
      <c r="F2" s="280"/>
      <c r="G2" s="281" t="s">
        <v>192</v>
      </c>
      <c r="H2" s="285"/>
    </row>
    <row r="3" spans="1:8" ht="22.5" x14ac:dyDescent="0.2">
      <c r="A3" s="270"/>
      <c r="B3" s="303"/>
      <c r="C3" s="130" t="s">
        <v>191</v>
      </c>
      <c r="D3" s="121" t="s">
        <v>182</v>
      </c>
      <c r="E3" s="130" t="s">
        <v>191</v>
      </c>
      <c r="F3" s="121" t="s">
        <v>182</v>
      </c>
      <c r="G3" s="130" t="s">
        <v>191</v>
      </c>
      <c r="H3" s="120" t="s">
        <v>182</v>
      </c>
    </row>
    <row r="4" spans="1:8" x14ac:dyDescent="0.2">
      <c r="A4" s="152">
        <v>2005</v>
      </c>
      <c r="C4" s="122">
        <v>96821.547002595442</v>
      </c>
      <c r="D4" s="53">
        <v>106.5</v>
      </c>
      <c r="E4" s="122">
        <v>195254.81677739552</v>
      </c>
      <c r="F4" s="53">
        <v>107.6</v>
      </c>
      <c r="G4" s="122">
        <v>142426.6425519558</v>
      </c>
      <c r="H4" s="53">
        <v>107.3</v>
      </c>
    </row>
    <row r="5" spans="1:8" x14ac:dyDescent="0.2">
      <c r="A5" s="152">
        <v>2006</v>
      </c>
      <c r="C5" s="122">
        <v>105602.68481030328</v>
      </c>
      <c r="D5" s="53">
        <v>109.1</v>
      </c>
      <c r="E5" s="122">
        <v>208951.72413118623</v>
      </c>
      <c r="F5" s="53">
        <v>107</v>
      </c>
      <c r="G5" s="122">
        <v>153729.17090711661</v>
      </c>
      <c r="H5" s="53">
        <v>107.9</v>
      </c>
    </row>
    <row r="6" spans="1:8" x14ac:dyDescent="0.2">
      <c r="A6" s="152">
        <v>2007</v>
      </c>
      <c r="C6" s="122">
        <v>115418.81114148599</v>
      </c>
      <c r="D6" s="53">
        <v>109.3</v>
      </c>
      <c r="E6" s="122">
        <v>222434.83050727876</v>
      </c>
      <c r="F6" s="53">
        <v>106.5</v>
      </c>
      <c r="G6" s="122">
        <v>165622.86847791623</v>
      </c>
      <c r="H6" s="53">
        <v>107.7</v>
      </c>
    </row>
    <row r="7" spans="1:8" x14ac:dyDescent="0.2">
      <c r="A7" s="152">
        <v>2008</v>
      </c>
      <c r="C7" s="86">
        <v>123354.18746578084</v>
      </c>
      <c r="D7" s="128">
        <v>106.9</v>
      </c>
      <c r="E7" s="86">
        <v>238728.21508229928</v>
      </c>
      <c r="F7" s="128">
        <v>107.3</v>
      </c>
      <c r="G7" s="86">
        <v>177932.82306879832</v>
      </c>
      <c r="H7" s="128">
        <v>107.4</v>
      </c>
    </row>
    <row r="8" spans="1:8" x14ac:dyDescent="0.2">
      <c r="A8" s="152">
        <v>2009</v>
      </c>
      <c r="C8" s="85">
        <v>125790</v>
      </c>
      <c r="D8" s="123">
        <v>102</v>
      </c>
      <c r="E8" s="85">
        <v>244160</v>
      </c>
      <c r="F8" s="123">
        <v>102.4</v>
      </c>
      <c r="G8" s="85">
        <v>183804</v>
      </c>
      <c r="H8" s="123">
        <v>103.4</v>
      </c>
    </row>
    <row r="9" spans="1:8" x14ac:dyDescent="0.2">
      <c r="A9" s="153"/>
      <c r="B9" s="127" t="s">
        <v>7</v>
      </c>
      <c r="C9" s="122"/>
      <c r="D9" s="53"/>
      <c r="E9" s="122"/>
      <c r="F9" s="53"/>
      <c r="G9" s="122"/>
      <c r="H9" s="53"/>
    </row>
    <row r="10" spans="1:8" ht="22.5" x14ac:dyDescent="0.2">
      <c r="A10" s="39" t="s">
        <v>87</v>
      </c>
      <c r="B10" s="38" t="s">
        <v>86</v>
      </c>
      <c r="C10" s="85">
        <v>111536</v>
      </c>
      <c r="D10" s="123">
        <v>101.6</v>
      </c>
      <c r="E10" s="85">
        <v>201853</v>
      </c>
      <c r="F10" s="123">
        <v>106.4</v>
      </c>
      <c r="G10" s="85">
        <v>131758</v>
      </c>
      <c r="H10" s="123">
        <v>103.1</v>
      </c>
    </row>
    <row r="11" spans="1:8" s="151" customFormat="1" x14ac:dyDescent="0.25">
      <c r="A11" s="116" t="s">
        <v>181</v>
      </c>
      <c r="B11" s="112" t="s">
        <v>180</v>
      </c>
      <c r="C11" s="85">
        <v>87780</v>
      </c>
      <c r="D11" s="123">
        <v>99.7</v>
      </c>
      <c r="E11" s="85">
        <v>202768</v>
      </c>
      <c r="F11" s="123">
        <v>105.6</v>
      </c>
      <c r="G11" s="85">
        <v>129866</v>
      </c>
      <c r="H11" s="123">
        <v>101.1</v>
      </c>
    </row>
    <row r="12" spans="1:8" s="151" customFormat="1" x14ac:dyDescent="0.25">
      <c r="A12" s="39" t="s">
        <v>85</v>
      </c>
      <c r="B12" s="38" t="s">
        <v>84</v>
      </c>
      <c r="C12" s="85">
        <v>176255</v>
      </c>
      <c r="D12" s="123">
        <v>105.9</v>
      </c>
      <c r="E12" s="85">
        <v>316950</v>
      </c>
      <c r="F12" s="123">
        <v>107.7</v>
      </c>
      <c r="G12" s="85">
        <v>210094</v>
      </c>
      <c r="H12" s="123">
        <v>106.7</v>
      </c>
    </row>
    <row r="13" spans="1:8" s="151" customFormat="1" x14ac:dyDescent="0.25">
      <c r="A13" s="37" t="s">
        <v>83</v>
      </c>
      <c r="B13" s="38" t="s">
        <v>82</v>
      </c>
      <c r="C13" s="85">
        <v>134623</v>
      </c>
      <c r="D13" s="123">
        <v>101.6</v>
      </c>
      <c r="E13" s="85">
        <v>305011</v>
      </c>
      <c r="F13" s="123">
        <v>103.3</v>
      </c>
      <c r="G13" s="85">
        <v>177036</v>
      </c>
      <c r="H13" s="123">
        <v>104.4</v>
      </c>
    </row>
    <row r="14" spans="1:8" s="151" customFormat="1" ht="22.5" x14ac:dyDescent="0.25">
      <c r="A14" s="39" t="s">
        <v>81</v>
      </c>
      <c r="B14" s="42" t="s">
        <v>80</v>
      </c>
      <c r="C14" s="85">
        <v>226109</v>
      </c>
      <c r="D14" s="123">
        <v>107.1</v>
      </c>
      <c r="E14" s="85">
        <v>362362</v>
      </c>
      <c r="F14" s="123">
        <v>108.5</v>
      </c>
      <c r="G14" s="85">
        <v>290678</v>
      </c>
      <c r="H14" s="123">
        <v>108.5</v>
      </c>
    </row>
    <row r="15" spans="1:8" s="151" customFormat="1" x14ac:dyDescent="0.25">
      <c r="A15" s="37" t="s">
        <v>79</v>
      </c>
      <c r="B15" s="132" t="s">
        <v>78</v>
      </c>
      <c r="C15" s="85">
        <v>137821</v>
      </c>
      <c r="D15" s="123">
        <v>102.2</v>
      </c>
      <c r="E15" s="85">
        <v>309753</v>
      </c>
      <c r="F15" s="123">
        <v>103.9</v>
      </c>
      <c r="G15" s="85">
        <v>182324</v>
      </c>
      <c r="H15" s="123">
        <v>105</v>
      </c>
    </row>
    <row r="16" spans="1:8" s="151" customFormat="1" ht="33.75" x14ac:dyDescent="0.25">
      <c r="A16" s="37" t="s">
        <v>77</v>
      </c>
      <c r="B16" s="38" t="s">
        <v>76</v>
      </c>
      <c r="C16" s="85">
        <v>134906</v>
      </c>
      <c r="D16" s="123">
        <v>102.9</v>
      </c>
      <c r="E16" s="85">
        <v>235257</v>
      </c>
      <c r="F16" s="123">
        <v>104.3</v>
      </c>
      <c r="G16" s="85">
        <v>161731</v>
      </c>
      <c r="H16" s="123">
        <v>103.7</v>
      </c>
    </row>
    <row r="17" spans="1:8" s="151" customFormat="1" x14ac:dyDescent="0.25">
      <c r="A17" s="115" t="s">
        <v>75</v>
      </c>
      <c r="B17" s="132" t="s">
        <v>74</v>
      </c>
      <c r="C17" s="85">
        <v>137622</v>
      </c>
      <c r="D17" s="123">
        <v>102.2</v>
      </c>
      <c r="E17" s="85">
        <v>304452</v>
      </c>
      <c r="F17" s="123">
        <v>103.8</v>
      </c>
      <c r="G17" s="85">
        <v>180902</v>
      </c>
      <c r="H17" s="123">
        <v>104.8</v>
      </c>
    </row>
    <row r="18" spans="1:8" s="151" customFormat="1" x14ac:dyDescent="0.25">
      <c r="A18" s="115" t="s">
        <v>73</v>
      </c>
      <c r="B18" s="132" t="s">
        <v>72</v>
      </c>
      <c r="C18" s="85">
        <v>115737</v>
      </c>
      <c r="D18" s="123">
        <v>103.7</v>
      </c>
      <c r="E18" s="85">
        <v>222519</v>
      </c>
      <c r="F18" s="123">
        <v>103.3</v>
      </c>
      <c r="G18" s="85">
        <v>144710</v>
      </c>
      <c r="H18" s="123">
        <v>104.9</v>
      </c>
    </row>
    <row r="19" spans="1:8" s="151" customFormat="1" x14ac:dyDescent="0.25">
      <c r="A19" s="37" t="s">
        <v>71</v>
      </c>
      <c r="B19" s="38" t="s">
        <v>70</v>
      </c>
      <c r="C19" s="85">
        <v>112863</v>
      </c>
      <c r="D19" s="123">
        <v>102.6</v>
      </c>
      <c r="E19" s="85">
        <v>236447</v>
      </c>
      <c r="F19" s="123">
        <v>101.3</v>
      </c>
      <c r="G19" s="85">
        <v>165374</v>
      </c>
      <c r="H19" s="123">
        <v>102.3</v>
      </c>
    </row>
    <row r="20" spans="1:8" s="151" customFormat="1" x14ac:dyDescent="0.25">
      <c r="A20" s="39" t="s">
        <v>69</v>
      </c>
      <c r="B20" s="38" t="s">
        <v>68</v>
      </c>
      <c r="C20" s="85">
        <v>153402</v>
      </c>
      <c r="D20" s="123">
        <v>106</v>
      </c>
      <c r="E20" s="85">
        <v>244426</v>
      </c>
      <c r="F20" s="123">
        <v>108.9</v>
      </c>
      <c r="G20" s="85">
        <v>184692</v>
      </c>
      <c r="H20" s="123">
        <v>106.4</v>
      </c>
    </row>
    <row r="21" spans="1:8" s="151" customFormat="1" x14ac:dyDescent="0.25">
      <c r="A21" s="37" t="s">
        <v>67</v>
      </c>
      <c r="B21" s="38" t="s">
        <v>66</v>
      </c>
      <c r="C21" s="85">
        <v>95294</v>
      </c>
      <c r="D21" s="123">
        <v>101.5</v>
      </c>
      <c r="E21" s="85">
        <v>190363</v>
      </c>
      <c r="F21" s="123">
        <v>103.5</v>
      </c>
      <c r="G21" s="85">
        <v>117257</v>
      </c>
      <c r="H21" s="123">
        <v>102.8</v>
      </c>
    </row>
    <row r="22" spans="1:8" s="151" customFormat="1" x14ac:dyDescent="0.25">
      <c r="A22" s="39" t="s">
        <v>65</v>
      </c>
      <c r="B22" s="38" t="s">
        <v>64</v>
      </c>
      <c r="C22" s="85">
        <v>199120</v>
      </c>
      <c r="D22" s="123">
        <v>99.9</v>
      </c>
      <c r="E22" s="85">
        <v>349902</v>
      </c>
      <c r="F22" s="123">
        <v>104.6</v>
      </c>
      <c r="G22" s="85">
        <v>333148</v>
      </c>
      <c r="H22" s="123">
        <v>104.6</v>
      </c>
    </row>
    <row r="23" spans="1:8" s="151" customFormat="1" x14ac:dyDescent="0.25">
      <c r="A23" s="37" t="s">
        <v>63</v>
      </c>
      <c r="B23" s="38" t="s">
        <v>62</v>
      </c>
      <c r="C23" s="85">
        <v>138437</v>
      </c>
      <c r="D23" s="123">
        <v>101</v>
      </c>
      <c r="E23" s="85">
        <v>350412</v>
      </c>
      <c r="F23" s="123">
        <v>101.5</v>
      </c>
      <c r="G23" s="85">
        <v>346591</v>
      </c>
      <c r="H23" s="123">
        <v>101.6</v>
      </c>
    </row>
    <row r="24" spans="1:8" s="151" customFormat="1" x14ac:dyDescent="0.25">
      <c r="A24" s="39" t="s">
        <v>61</v>
      </c>
      <c r="B24" s="38" t="s">
        <v>60</v>
      </c>
      <c r="C24" s="85">
        <v>113444</v>
      </c>
      <c r="D24" s="123">
        <v>105.9</v>
      </c>
      <c r="E24" s="85">
        <v>225056</v>
      </c>
      <c r="F24" s="123">
        <v>103.4</v>
      </c>
      <c r="G24" s="85">
        <v>165211</v>
      </c>
      <c r="H24" s="123">
        <v>105.6</v>
      </c>
    </row>
    <row r="25" spans="1:8" s="151" customFormat="1" ht="22.5" x14ac:dyDescent="0.25">
      <c r="A25" s="37" t="s">
        <v>59</v>
      </c>
      <c r="B25" s="38" t="s">
        <v>58</v>
      </c>
      <c r="C25" s="85">
        <v>128622</v>
      </c>
      <c r="D25" s="123">
        <v>100.5</v>
      </c>
      <c r="E25" s="85">
        <v>299787</v>
      </c>
      <c r="F25" s="123">
        <v>105.1</v>
      </c>
      <c r="G25" s="85">
        <v>269444</v>
      </c>
      <c r="H25" s="123">
        <v>105.1</v>
      </c>
    </row>
    <row r="26" spans="1:8" ht="22.5" x14ac:dyDescent="0.2">
      <c r="A26" s="39" t="s">
        <v>57</v>
      </c>
      <c r="B26" s="38" t="s">
        <v>56</v>
      </c>
      <c r="C26" s="85">
        <v>103921</v>
      </c>
      <c r="D26" s="123">
        <v>102.7</v>
      </c>
      <c r="E26" s="85">
        <v>204274</v>
      </c>
      <c r="F26" s="123">
        <v>95.1</v>
      </c>
      <c r="G26" s="85">
        <v>140495</v>
      </c>
      <c r="H26" s="123">
        <v>101.1</v>
      </c>
    </row>
    <row r="27" spans="1:8" s="151" customFormat="1" ht="22.5" x14ac:dyDescent="0.25">
      <c r="A27" s="37" t="s">
        <v>55</v>
      </c>
      <c r="B27" s="38" t="s">
        <v>54</v>
      </c>
      <c r="C27" s="85">
        <v>128657</v>
      </c>
      <c r="D27" s="123">
        <v>94.6</v>
      </c>
      <c r="E27" s="85">
        <v>249202</v>
      </c>
      <c r="F27" s="123">
        <v>100.6</v>
      </c>
      <c r="G27" s="85">
        <v>211015</v>
      </c>
      <c r="H27" s="123">
        <v>96.6</v>
      </c>
    </row>
    <row r="28" spans="1:8" s="151" customFormat="1" x14ac:dyDescent="0.25">
      <c r="A28" s="39" t="s">
        <v>53</v>
      </c>
      <c r="B28" s="38" t="s">
        <v>52</v>
      </c>
      <c r="C28" s="85">
        <v>97163</v>
      </c>
      <c r="D28" s="123">
        <v>101</v>
      </c>
      <c r="E28" s="85">
        <v>200096</v>
      </c>
      <c r="F28" s="123">
        <v>102.3</v>
      </c>
      <c r="G28" s="85">
        <v>181195</v>
      </c>
      <c r="H28" s="123">
        <v>102.4</v>
      </c>
    </row>
    <row r="29" spans="1:8" s="151" customFormat="1" x14ac:dyDescent="0.25">
      <c r="A29" s="37" t="s">
        <v>51</v>
      </c>
      <c r="B29" s="38" t="s">
        <v>50</v>
      </c>
      <c r="C29" s="85">
        <v>104745</v>
      </c>
      <c r="D29" s="123">
        <v>99.6</v>
      </c>
      <c r="E29" s="85">
        <v>164890</v>
      </c>
      <c r="F29" s="123">
        <v>100.2</v>
      </c>
      <c r="G29" s="85">
        <v>150301</v>
      </c>
      <c r="H29" s="123">
        <v>99.8</v>
      </c>
    </row>
    <row r="30" spans="1:8" x14ac:dyDescent="0.2">
      <c r="A30" s="113" t="s">
        <v>179</v>
      </c>
      <c r="B30" s="112" t="s">
        <v>178</v>
      </c>
      <c r="C30" s="85">
        <v>113250</v>
      </c>
      <c r="D30" s="123">
        <v>99.6</v>
      </c>
      <c r="E30" s="85">
        <v>182091</v>
      </c>
      <c r="F30" s="123">
        <v>100</v>
      </c>
      <c r="G30" s="85">
        <v>166180</v>
      </c>
      <c r="H30" s="123">
        <v>99.6</v>
      </c>
    </row>
    <row r="31" spans="1:8" x14ac:dyDescent="0.2">
      <c r="A31" s="113" t="s">
        <v>177</v>
      </c>
      <c r="B31" s="112" t="s">
        <v>176</v>
      </c>
      <c r="C31" s="85">
        <v>94835</v>
      </c>
      <c r="D31" s="123">
        <v>99.5</v>
      </c>
      <c r="E31" s="85">
        <v>141779</v>
      </c>
      <c r="F31" s="123">
        <v>100.8</v>
      </c>
      <c r="G31" s="85">
        <v>129695</v>
      </c>
      <c r="H31" s="123">
        <v>100.4</v>
      </c>
    </row>
    <row r="32" spans="1:8" s="151" customFormat="1" x14ac:dyDescent="0.25">
      <c r="A32" s="39" t="s">
        <v>49</v>
      </c>
      <c r="B32" s="38" t="s">
        <v>48</v>
      </c>
      <c r="C32" s="85">
        <v>113575</v>
      </c>
      <c r="D32" s="123">
        <v>102.8</v>
      </c>
      <c r="E32" s="85">
        <v>190009</v>
      </c>
      <c r="F32" s="123">
        <v>101.5</v>
      </c>
      <c r="G32" s="85">
        <v>162988</v>
      </c>
      <c r="H32" s="123">
        <v>102.5</v>
      </c>
    </row>
    <row r="33" spans="1:8" s="151" customFormat="1" x14ac:dyDescent="0.25">
      <c r="A33" s="37" t="s">
        <v>175</v>
      </c>
      <c r="B33" s="38" t="s">
        <v>174</v>
      </c>
      <c r="C33" s="85">
        <v>104499</v>
      </c>
      <c r="D33" s="123">
        <v>101.3</v>
      </c>
      <c r="E33" s="85">
        <v>232686</v>
      </c>
      <c r="F33" s="123">
        <v>102.3</v>
      </c>
      <c r="G33" s="85">
        <v>151294</v>
      </c>
      <c r="H33" s="123">
        <v>102.8</v>
      </c>
    </row>
    <row r="34" spans="1:8" s="151" customFormat="1" x14ac:dyDescent="0.25">
      <c r="A34" s="34" t="s">
        <v>173</v>
      </c>
      <c r="B34" s="33" t="s">
        <v>44</v>
      </c>
      <c r="C34" s="125">
        <v>125790</v>
      </c>
      <c r="D34" s="124">
        <v>102</v>
      </c>
      <c r="E34" s="125">
        <v>244160</v>
      </c>
      <c r="F34" s="124">
        <v>102.4</v>
      </c>
      <c r="G34" s="125">
        <v>183804</v>
      </c>
      <c r="H34" s="124">
        <v>103.4</v>
      </c>
    </row>
    <row r="35" spans="1:8" s="151" customFormat="1" x14ac:dyDescent="0.25">
      <c r="A35" s="52"/>
      <c r="B35" s="52" t="s">
        <v>7</v>
      </c>
      <c r="C35" s="85"/>
      <c r="D35" s="123"/>
      <c r="E35" s="85"/>
      <c r="F35" s="123"/>
      <c r="G35" s="85"/>
      <c r="H35" s="123"/>
    </row>
    <row r="36" spans="1:8" x14ac:dyDescent="0.2">
      <c r="A36" s="52"/>
      <c r="B36" s="91" t="s">
        <v>172</v>
      </c>
      <c r="C36" s="85">
        <v>128684</v>
      </c>
      <c r="D36" s="123">
        <v>102.9</v>
      </c>
      <c r="E36" s="85">
        <v>275092</v>
      </c>
      <c r="F36" s="123">
        <v>103.6</v>
      </c>
      <c r="G36" s="85">
        <v>184774</v>
      </c>
      <c r="H36" s="123">
        <v>105</v>
      </c>
    </row>
    <row r="37" spans="1:8" x14ac:dyDescent="0.2">
      <c r="A37" s="52"/>
      <c r="B37" s="91" t="s">
        <v>171</v>
      </c>
      <c r="C37" s="85">
        <v>113217</v>
      </c>
      <c r="D37" s="123">
        <v>99.2</v>
      </c>
      <c r="E37" s="85">
        <v>209373</v>
      </c>
      <c r="F37" s="123">
        <v>101.2</v>
      </c>
      <c r="G37" s="85">
        <v>183904</v>
      </c>
      <c r="H37" s="123">
        <v>99.7</v>
      </c>
    </row>
  </sheetData>
  <mergeCells count="5">
    <mergeCell ref="G2:H2"/>
    <mergeCell ref="C2:D2"/>
    <mergeCell ref="E2:F2"/>
    <mergeCell ref="A2:A3"/>
    <mergeCell ref="B2:B3"/>
  </mergeCells>
  <printOptions horizontalCentered="1"/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1413E-9E35-4C2B-8E96-054D6DDE7486}">
  <dimension ref="A1:E32"/>
  <sheetViews>
    <sheetView workbookViewId="0"/>
  </sheetViews>
  <sheetFormatPr defaultRowHeight="11.25" x14ac:dyDescent="0.25"/>
  <cols>
    <col min="1" max="1" width="35.140625" style="1" customWidth="1"/>
    <col min="2" max="5" width="13.140625" style="1" customWidth="1"/>
    <col min="6" max="16384" width="9.140625" style="1"/>
  </cols>
  <sheetData>
    <row r="1" spans="1:5" s="12" customFormat="1" ht="12" thickBot="1" x14ac:dyDescent="0.3">
      <c r="A1" s="13" t="s">
        <v>13</v>
      </c>
      <c r="B1" s="13"/>
      <c r="C1" s="13"/>
      <c r="D1" s="13"/>
      <c r="E1" s="13"/>
    </row>
    <row r="2" spans="1:5" s="8" customFormat="1" x14ac:dyDescent="0.25">
      <c r="A2" s="11" t="s">
        <v>12</v>
      </c>
      <c r="B2" s="10">
        <v>2000</v>
      </c>
      <c r="C2" s="9">
        <v>2007</v>
      </c>
      <c r="D2" s="9">
        <v>2008</v>
      </c>
      <c r="E2" s="9">
        <v>2009</v>
      </c>
    </row>
    <row r="3" spans="1:5" x14ac:dyDescent="0.25">
      <c r="A3" s="251" t="s">
        <v>11</v>
      </c>
      <c r="B3" s="251"/>
      <c r="C3" s="251"/>
      <c r="D3" s="251"/>
      <c r="E3" s="251"/>
    </row>
    <row r="4" spans="1:5" x14ac:dyDescent="0.25">
      <c r="A4" s="5" t="s">
        <v>8</v>
      </c>
      <c r="B4" s="3">
        <f>+B6+B7</f>
        <v>2264.7000000000003</v>
      </c>
      <c r="C4" s="3">
        <f>+C6+C7</f>
        <v>2307.1999999999998</v>
      </c>
      <c r="D4" s="3">
        <f>+D6+D7</f>
        <v>2285.1000000000004</v>
      </c>
      <c r="E4" s="3">
        <f>+E6+E7</f>
        <v>2278.5</v>
      </c>
    </row>
    <row r="5" spans="1:5" x14ac:dyDescent="0.25">
      <c r="A5" s="7" t="s">
        <v>7</v>
      </c>
      <c r="B5" s="3"/>
      <c r="C5" s="3"/>
      <c r="D5" s="3"/>
      <c r="E5" s="3"/>
    </row>
    <row r="6" spans="1:5" x14ac:dyDescent="0.25">
      <c r="A6" s="6" t="s">
        <v>6</v>
      </c>
      <c r="B6" s="3">
        <v>2105.8000000000002</v>
      </c>
      <c r="C6" s="3">
        <v>2143</v>
      </c>
      <c r="D6" s="3">
        <v>2110.8000000000002</v>
      </c>
      <c r="E6" s="3">
        <v>2044.9</v>
      </c>
    </row>
    <row r="7" spans="1:5" x14ac:dyDescent="0.25">
      <c r="A7" s="6" t="s">
        <v>5</v>
      </c>
      <c r="B7" s="3">
        <v>158.9</v>
      </c>
      <c r="C7" s="3">
        <v>164.2</v>
      </c>
      <c r="D7" s="3">
        <v>174.3</v>
      </c>
      <c r="E7" s="3">
        <v>233.6</v>
      </c>
    </row>
    <row r="8" spans="1:5" x14ac:dyDescent="0.25">
      <c r="A8" s="5" t="s">
        <v>4</v>
      </c>
      <c r="B8" s="3">
        <v>1441</v>
      </c>
      <c r="C8" s="3">
        <v>1386</v>
      </c>
      <c r="D8" s="3">
        <v>1403.5</v>
      </c>
      <c r="E8" s="3">
        <v>1406.2</v>
      </c>
    </row>
    <row r="9" spans="1:5" x14ac:dyDescent="0.25">
      <c r="A9" s="250" t="s">
        <v>3</v>
      </c>
      <c r="B9" s="250"/>
      <c r="C9" s="250"/>
      <c r="D9" s="250"/>
      <c r="E9" s="250"/>
    </row>
    <row r="10" spans="1:5" x14ac:dyDescent="0.25">
      <c r="A10" s="5" t="s">
        <v>2</v>
      </c>
      <c r="B10" s="3">
        <v>61.113959575788655</v>
      </c>
      <c r="C10" s="3">
        <f>+C4/(C4+C8)*100</f>
        <v>62.471569370735402</v>
      </c>
      <c r="D10" s="3">
        <f>+D4/(D4+D8)*100</f>
        <v>61.950333459849269</v>
      </c>
      <c r="E10" s="3">
        <f>+E4/(E4+E8)*100</f>
        <v>61.836784541482345</v>
      </c>
    </row>
    <row r="11" spans="1:5" x14ac:dyDescent="0.25">
      <c r="A11" s="5" t="s">
        <v>1</v>
      </c>
      <c r="B11" s="3">
        <v>7.016381860732106</v>
      </c>
      <c r="C11" s="3">
        <f>+C7/C4*100</f>
        <v>7.1168515950069349</v>
      </c>
      <c r="D11" s="3">
        <f>+D7/D4*100</f>
        <v>7.6276749376394894</v>
      </c>
      <c r="E11" s="3">
        <f>+E7/E4*100</f>
        <v>10.252359008119377</v>
      </c>
    </row>
    <row r="12" spans="1:5" x14ac:dyDescent="0.25">
      <c r="A12" s="4" t="s">
        <v>0</v>
      </c>
      <c r="B12" s="3">
        <f>+B6/(B4+B8)*100</f>
        <v>56.825970801737867</v>
      </c>
      <c r="C12" s="3">
        <f>+C6/(C4+C8)*100</f>
        <v>58.025560489548369</v>
      </c>
      <c r="D12" s="3">
        <f>+D6/(D4+D8)*100</f>
        <v>57.224963400748251</v>
      </c>
      <c r="E12" s="3">
        <f>+E6/(E4+E8)*100</f>
        <v>55.497055391212314</v>
      </c>
    </row>
    <row r="13" spans="1:5" x14ac:dyDescent="0.25">
      <c r="A13" s="250" t="s">
        <v>10</v>
      </c>
      <c r="B13" s="250"/>
      <c r="C13" s="250"/>
      <c r="D13" s="250"/>
      <c r="E13" s="250"/>
    </row>
    <row r="14" spans="1:5" x14ac:dyDescent="0.25">
      <c r="A14" s="5" t="s">
        <v>8</v>
      </c>
      <c r="B14" s="3">
        <v>1855.2</v>
      </c>
      <c r="C14" s="3">
        <f>+C16+C17</f>
        <v>1930.9</v>
      </c>
      <c r="D14" s="3">
        <f>+D16+D17</f>
        <v>1923.5</v>
      </c>
      <c r="E14" s="3">
        <f>+E16+E17</f>
        <v>1924.1</v>
      </c>
    </row>
    <row r="15" spans="1:5" x14ac:dyDescent="0.25">
      <c r="A15" s="7" t="s">
        <v>7</v>
      </c>
      <c r="B15" s="3"/>
      <c r="C15" s="3"/>
      <c r="D15" s="3"/>
      <c r="E15" s="3"/>
    </row>
    <row r="16" spans="1:5" x14ac:dyDescent="0.25">
      <c r="A16" s="6" t="s">
        <v>6</v>
      </c>
      <c r="B16" s="3">
        <v>1750.4</v>
      </c>
      <c r="C16" s="3">
        <v>1783.2</v>
      </c>
      <c r="D16" s="3">
        <v>1768.6</v>
      </c>
      <c r="E16" s="3">
        <v>1737</v>
      </c>
    </row>
    <row r="17" spans="1:5" x14ac:dyDescent="0.25">
      <c r="A17" s="6" t="s">
        <v>5</v>
      </c>
      <c r="B17" s="3">
        <v>104.8</v>
      </c>
      <c r="C17" s="3">
        <v>147.69999999999999</v>
      </c>
      <c r="D17" s="3">
        <v>154.9</v>
      </c>
      <c r="E17" s="3">
        <v>187.1</v>
      </c>
    </row>
    <row r="18" spans="1:5" x14ac:dyDescent="0.25">
      <c r="A18" s="5" t="s">
        <v>4</v>
      </c>
      <c r="B18" s="3">
        <v>2218.6</v>
      </c>
      <c r="C18" s="3">
        <v>2095.3000000000002</v>
      </c>
      <c r="D18" s="3">
        <v>2098.1</v>
      </c>
      <c r="E18" s="3">
        <v>2080.9</v>
      </c>
    </row>
    <row r="19" spans="1:5" x14ac:dyDescent="0.25">
      <c r="A19" s="250" t="s">
        <v>3</v>
      </c>
      <c r="B19" s="250"/>
      <c r="C19" s="250"/>
      <c r="D19" s="250"/>
      <c r="E19" s="250"/>
    </row>
    <row r="20" spans="1:5" x14ac:dyDescent="0.25">
      <c r="A20" s="5" t="s">
        <v>2</v>
      </c>
      <c r="B20" s="3">
        <v>45.539790858657767</v>
      </c>
      <c r="C20" s="3">
        <f>+C14/(C14+C18)*100</f>
        <v>47.958372659083004</v>
      </c>
      <c r="D20" s="3">
        <f>+D14/(D14+D18)*100</f>
        <v>47.829222200119361</v>
      </c>
      <c r="E20" s="3">
        <f>+E14/(E14+E18)*100</f>
        <v>48.042446941323341</v>
      </c>
    </row>
    <row r="21" spans="1:5" x14ac:dyDescent="0.25">
      <c r="A21" s="5" t="s">
        <v>1</v>
      </c>
      <c r="B21" s="3">
        <v>5.6489866321690378</v>
      </c>
      <c r="C21" s="3">
        <f>+C17/C14*100</f>
        <v>7.6492827179035672</v>
      </c>
      <c r="D21" s="3">
        <f>+D17/D14*100</f>
        <v>8.0530283337665729</v>
      </c>
      <c r="E21" s="3">
        <f>+E17/E14*100</f>
        <v>9.7240268177329661</v>
      </c>
    </row>
    <row r="22" spans="1:5" x14ac:dyDescent="0.25">
      <c r="A22" s="4" t="s">
        <v>0</v>
      </c>
      <c r="B22" s="3">
        <f>+B16/(B14+B18)*100</f>
        <v>42.967254160734448</v>
      </c>
      <c r="C22" s="3">
        <f>+C16/(C14+C18)*100</f>
        <v>44.289901147483981</v>
      </c>
      <c r="D22" s="3">
        <f>+D16/(D14+D18)*100</f>
        <v>43.97752138452357</v>
      </c>
      <c r="E22" s="3">
        <f>+E16/(E14+E18)*100</f>
        <v>43.370786516853933</v>
      </c>
    </row>
    <row r="23" spans="1:5" x14ac:dyDescent="0.25">
      <c r="A23" s="250" t="s">
        <v>9</v>
      </c>
      <c r="B23" s="250"/>
      <c r="C23" s="250"/>
      <c r="D23" s="250"/>
      <c r="E23" s="250"/>
    </row>
    <row r="24" spans="1:5" x14ac:dyDescent="0.25">
      <c r="A24" s="5" t="s">
        <v>8</v>
      </c>
      <c r="B24" s="3">
        <v>4119.8999999999996</v>
      </c>
      <c r="C24" s="3">
        <f>+C4+C14</f>
        <v>4238.1000000000004</v>
      </c>
      <c r="D24" s="3">
        <f>+D4+D14</f>
        <v>4208.6000000000004</v>
      </c>
      <c r="E24" s="3">
        <f>+E4+E14</f>
        <v>4202.6000000000004</v>
      </c>
    </row>
    <row r="25" spans="1:5" x14ac:dyDescent="0.25">
      <c r="A25" s="7" t="s">
        <v>7</v>
      </c>
      <c r="B25" s="3"/>
      <c r="C25" s="3"/>
      <c r="D25" s="3"/>
      <c r="E25" s="3"/>
    </row>
    <row r="26" spans="1:5" x14ac:dyDescent="0.25">
      <c r="A26" s="6" t="s">
        <v>6</v>
      </c>
      <c r="B26" s="3">
        <v>3856.2</v>
      </c>
      <c r="C26" s="3">
        <f t="shared" ref="C26:E28" si="0">+C6+C16</f>
        <v>3926.2</v>
      </c>
      <c r="D26" s="3">
        <f t="shared" si="0"/>
        <v>3879.4</v>
      </c>
      <c r="E26" s="3">
        <f t="shared" si="0"/>
        <v>3781.9</v>
      </c>
    </row>
    <row r="27" spans="1:5" x14ac:dyDescent="0.25">
      <c r="A27" s="6" t="s">
        <v>5</v>
      </c>
      <c r="B27" s="3">
        <v>263.7</v>
      </c>
      <c r="C27" s="3">
        <f t="shared" si="0"/>
        <v>311.89999999999998</v>
      </c>
      <c r="D27" s="3">
        <f t="shared" si="0"/>
        <v>329.20000000000005</v>
      </c>
      <c r="E27" s="3">
        <f t="shared" si="0"/>
        <v>420.7</v>
      </c>
    </row>
    <row r="28" spans="1:5" x14ac:dyDescent="0.25">
      <c r="A28" s="5" t="s">
        <v>4</v>
      </c>
      <c r="B28" s="3">
        <v>3659.6</v>
      </c>
      <c r="C28" s="3">
        <f t="shared" si="0"/>
        <v>3481.3</v>
      </c>
      <c r="D28" s="3">
        <f t="shared" si="0"/>
        <v>3501.6</v>
      </c>
      <c r="E28" s="3">
        <f t="shared" si="0"/>
        <v>3487.1000000000004</v>
      </c>
    </row>
    <row r="29" spans="1:5" x14ac:dyDescent="0.25">
      <c r="A29" s="250" t="s">
        <v>3</v>
      </c>
      <c r="B29" s="250"/>
      <c r="C29" s="250"/>
      <c r="D29" s="250"/>
      <c r="E29" s="250"/>
    </row>
    <row r="30" spans="1:5" x14ac:dyDescent="0.25">
      <c r="A30" s="5" t="s">
        <v>2</v>
      </c>
      <c r="B30" s="3">
        <v>52.958416350665217</v>
      </c>
      <c r="C30" s="3">
        <f>+C24/(C24+C28)*100</f>
        <v>54.901935383579037</v>
      </c>
      <c r="D30" s="3">
        <f>+D24/(D24+D28)*100</f>
        <v>54.584835672226404</v>
      </c>
      <c r="E30" s="3">
        <f>+E24/(E24+E28)*100</f>
        <v>54.652327138900091</v>
      </c>
    </row>
    <row r="31" spans="1:5" x14ac:dyDescent="0.25">
      <c r="A31" s="5" t="s">
        <v>1</v>
      </c>
      <c r="B31" s="3">
        <v>6.4006407922522381</v>
      </c>
      <c r="C31" s="3">
        <f>+C27/C24*100</f>
        <v>7.3594299332247921</v>
      </c>
      <c r="D31" s="3">
        <f>+D27/D24*100</f>
        <v>7.822078600959939</v>
      </c>
      <c r="E31" s="3">
        <f>+E27/E24*100</f>
        <v>10.010469709227619</v>
      </c>
    </row>
    <row r="32" spans="1:5" x14ac:dyDescent="0.25">
      <c r="A32" s="4" t="s">
        <v>0</v>
      </c>
      <c r="B32" s="3">
        <f>+B26/(B24+B28)*100</f>
        <v>49.568738350793751</v>
      </c>
      <c r="C32" s="3">
        <f>+C26/(C24+C28)*100</f>
        <v>50.861465917040185</v>
      </c>
      <c r="D32" s="3">
        <f>+D26/(D24+D28)*100</f>
        <v>50.31516692174003</v>
      </c>
      <c r="E32" s="3">
        <f>+E26/(E24+E28)*100</f>
        <v>49.181372485272504</v>
      </c>
    </row>
  </sheetData>
  <mergeCells count="6">
    <mergeCell ref="A23:E23"/>
    <mergeCell ref="A29:E29"/>
    <mergeCell ref="A3:E3"/>
    <mergeCell ref="A9:E9"/>
    <mergeCell ref="A13:E13"/>
    <mergeCell ref="A19:E19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68B72-7F69-429A-A6F3-0B33BC24DD8B}">
  <dimension ref="A1:K32"/>
  <sheetViews>
    <sheetView workbookViewId="0"/>
  </sheetViews>
  <sheetFormatPr defaultRowHeight="15" x14ac:dyDescent="0.25"/>
  <cols>
    <col min="1" max="1" width="38.7109375" style="156" customWidth="1"/>
    <col min="2" max="16384" width="9.140625" style="156"/>
  </cols>
  <sheetData>
    <row r="1" spans="1:11" ht="15" customHeight="1" x14ac:dyDescent="0.25">
      <c r="A1" s="167" t="s">
        <v>212</v>
      </c>
      <c r="B1" s="166"/>
      <c r="C1" s="166"/>
      <c r="D1" s="166"/>
      <c r="E1" s="166"/>
      <c r="F1" s="166"/>
      <c r="G1" s="166"/>
      <c r="H1" s="166"/>
    </row>
    <row r="2" spans="1:11" x14ac:dyDescent="0.25">
      <c r="A2" s="165" t="s">
        <v>12</v>
      </c>
      <c r="B2" s="163">
        <v>2000</v>
      </c>
      <c r="C2" s="164">
        <v>2001</v>
      </c>
      <c r="D2" s="164">
        <v>2002</v>
      </c>
      <c r="E2" s="164">
        <v>2003</v>
      </c>
      <c r="F2" s="164">
        <v>2004</v>
      </c>
      <c r="G2" s="164">
        <v>2005</v>
      </c>
      <c r="H2" s="163">
        <v>2006</v>
      </c>
      <c r="I2" s="163">
        <v>2007</v>
      </c>
      <c r="J2" s="163">
        <v>2008</v>
      </c>
      <c r="K2" s="163">
        <v>2009</v>
      </c>
    </row>
    <row r="3" spans="1:11" x14ac:dyDescent="0.25">
      <c r="A3" s="274" t="s">
        <v>11</v>
      </c>
      <c r="B3" s="274"/>
      <c r="C3" s="274"/>
      <c r="D3" s="274"/>
      <c r="E3" s="274"/>
      <c r="F3" s="274"/>
      <c r="G3" s="274"/>
      <c r="H3" s="274"/>
      <c r="I3" s="274"/>
      <c r="J3" s="274"/>
      <c r="K3" s="274"/>
    </row>
    <row r="4" spans="1:11" x14ac:dyDescent="0.25">
      <c r="A4" s="160" t="s">
        <v>210</v>
      </c>
      <c r="B4" s="158">
        <f>+B6+B7</f>
        <v>2239.9</v>
      </c>
      <c r="C4" s="158">
        <f>+C6+C7</f>
        <v>2233.7000000000003</v>
      </c>
      <c r="D4" s="158">
        <f>+D6+D7</f>
        <v>2224.1</v>
      </c>
      <c r="E4" s="158">
        <f>+E6+E7</f>
        <v>2233.7999999999997</v>
      </c>
      <c r="F4" s="158">
        <v>2217.3000000000002</v>
      </c>
      <c r="G4" s="158">
        <f>+G6+G7</f>
        <v>2240.5</v>
      </c>
      <c r="H4" s="158">
        <f>+H6+H7</f>
        <v>2263</v>
      </c>
      <c r="I4" s="158">
        <f>+I6+I7</f>
        <v>2270.7000000000003</v>
      </c>
      <c r="J4" s="158">
        <f>+J6+J7</f>
        <v>2249.4</v>
      </c>
      <c r="K4" s="158">
        <f>+K6+K7</f>
        <v>2241.5</v>
      </c>
    </row>
    <row r="5" spans="1:11" x14ac:dyDescent="0.25">
      <c r="A5" s="160" t="s">
        <v>7</v>
      </c>
      <c r="B5" s="158"/>
      <c r="C5" s="158"/>
      <c r="D5" s="158"/>
      <c r="E5" s="158"/>
      <c r="F5" s="158"/>
      <c r="G5" s="158"/>
      <c r="H5" s="158"/>
      <c r="I5" s="158"/>
      <c r="J5" s="158"/>
      <c r="K5" s="158"/>
    </row>
    <row r="6" spans="1:11" x14ac:dyDescent="0.25">
      <c r="A6" s="161" t="s">
        <v>6</v>
      </c>
      <c r="B6" s="158">
        <v>2081.4</v>
      </c>
      <c r="C6" s="158">
        <v>2091.9</v>
      </c>
      <c r="D6" s="158">
        <v>2086.1999999999998</v>
      </c>
      <c r="E6" s="158">
        <v>2095.6</v>
      </c>
      <c r="F6" s="158">
        <v>2080.8000000000002</v>
      </c>
      <c r="G6" s="158">
        <v>2081.8000000000002</v>
      </c>
      <c r="H6" s="158">
        <v>2099.1</v>
      </c>
      <c r="I6" s="158">
        <v>2106.9</v>
      </c>
      <c r="J6" s="158">
        <v>2075.4</v>
      </c>
      <c r="K6" s="158">
        <v>2008</v>
      </c>
    </row>
    <row r="7" spans="1:11" x14ac:dyDescent="0.25">
      <c r="A7" s="161" t="s">
        <v>5</v>
      </c>
      <c r="B7" s="158">
        <v>158.5</v>
      </c>
      <c r="C7" s="158">
        <v>141.80000000000001</v>
      </c>
      <c r="D7" s="158">
        <v>137.9</v>
      </c>
      <c r="E7" s="158">
        <v>138.19999999999999</v>
      </c>
      <c r="F7" s="158">
        <v>136.5</v>
      </c>
      <c r="G7" s="158">
        <v>158.69999999999999</v>
      </c>
      <c r="H7" s="158">
        <v>163.9</v>
      </c>
      <c r="I7" s="158">
        <v>163.80000000000001</v>
      </c>
      <c r="J7" s="158">
        <v>174</v>
      </c>
      <c r="K7" s="158">
        <v>233.5</v>
      </c>
    </row>
    <row r="8" spans="1:11" x14ac:dyDescent="0.25">
      <c r="A8" s="160" t="s">
        <v>207</v>
      </c>
      <c r="B8" s="158">
        <v>969.4</v>
      </c>
      <c r="C8" s="158">
        <v>977.3</v>
      </c>
      <c r="D8" s="158">
        <v>977.2</v>
      </c>
      <c r="E8" s="158">
        <v>957.4</v>
      </c>
      <c r="F8" s="158">
        <v>971.3</v>
      </c>
      <c r="G8" s="158">
        <v>950.7</v>
      </c>
      <c r="H8" s="158">
        <v>920.2</v>
      </c>
      <c r="I8" s="158">
        <v>911.5</v>
      </c>
      <c r="J8" s="158">
        <v>930.8</v>
      </c>
      <c r="K8" s="158">
        <v>934.2</v>
      </c>
    </row>
    <row r="9" spans="1:11" x14ac:dyDescent="0.25">
      <c r="A9" s="250" t="s">
        <v>3</v>
      </c>
      <c r="B9" s="250"/>
      <c r="C9" s="250"/>
      <c r="D9" s="250"/>
      <c r="E9" s="250"/>
      <c r="F9" s="250"/>
      <c r="G9" s="250"/>
      <c r="H9" s="250"/>
      <c r="I9" s="250"/>
      <c r="J9" s="250"/>
      <c r="K9" s="250"/>
    </row>
    <row r="10" spans="1:11" x14ac:dyDescent="0.25">
      <c r="A10" s="160" t="s">
        <v>2</v>
      </c>
      <c r="B10" s="158">
        <f>+B4/(B4+B8)*100</f>
        <v>69.794036082634832</v>
      </c>
      <c r="C10" s="158">
        <v>69.599999999999994</v>
      </c>
      <c r="D10" s="158">
        <f>+D4/(D4+D8)*100</f>
        <v>69.47490082154124</v>
      </c>
      <c r="E10" s="158">
        <f>+E4/(E4+E8)*100</f>
        <v>69.998746553020808</v>
      </c>
      <c r="F10" s="158">
        <v>69.5</v>
      </c>
      <c r="G10" s="158">
        <v>70.2</v>
      </c>
      <c r="H10" s="3">
        <f>+H4/(H4+H8)*100</f>
        <v>71.091982910278972</v>
      </c>
      <c r="I10" s="3">
        <f>+I4/(I4+I8)*100</f>
        <v>71.356294387530639</v>
      </c>
      <c r="J10" s="3">
        <f>+J4/(J4+J8)*100</f>
        <v>70.731400540846494</v>
      </c>
      <c r="K10" s="3">
        <f>+K4/(K4+K8)*100</f>
        <v>70.582863620619079</v>
      </c>
    </row>
    <row r="11" spans="1:11" x14ac:dyDescent="0.25">
      <c r="A11" s="162" t="s">
        <v>1</v>
      </c>
      <c r="B11" s="158">
        <f>+B7/B4*100</f>
        <v>7.0762087593196119</v>
      </c>
      <c r="C11" s="158">
        <v>6.3</v>
      </c>
      <c r="D11" s="158">
        <f>+D7/D4*100</f>
        <v>6.2002607796412033</v>
      </c>
      <c r="E11" s="158">
        <f>+E7/E4*100</f>
        <v>6.1867669442206106</v>
      </c>
      <c r="F11" s="158">
        <v>6.2</v>
      </c>
      <c r="G11" s="158">
        <v>7.1</v>
      </c>
      <c r="H11" s="158">
        <f>+H7/H4*100</f>
        <v>7.2425983208130802</v>
      </c>
      <c r="I11" s="158">
        <f>+I7/I4*100</f>
        <v>7.2136345620293296</v>
      </c>
      <c r="J11" s="158">
        <f>+J7/J4*100</f>
        <v>7.7353961056281673</v>
      </c>
      <c r="K11" s="158">
        <f>+K7/K4*100</f>
        <v>10.417131385233102</v>
      </c>
    </row>
    <row r="12" spans="1:11" x14ac:dyDescent="0.25">
      <c r="A12" s="157" t="s">
        <v>0</v>
      </c>
      <c r="B12" s="3">
        <f t="shared" ref="B12:K12" si="0">+B6/(B4+B8)*100</f>
        <v>64.855264387872751</v>
      </c>
      <c r="C12" s="3">
        <f t="shared" si="0"/>
        <v>65.147928994082832</v>
      </c>
      <c r="D12" s="3">
        <f t="shared" si="0"/>
        <v>65.167275794208592</v>
      </c>
      <c r="E12" s="3">
        <f t="shared" si="0"/>
        <v>65.668087239909752</v>
      </c>
      <c r="F12" s="3">
        <f t="shared" si="0"/>
        <v>65.257479771686633</v>
      </c>
      <c r="G12" s="3">
        <f t="shared" si="0"/>
        <v>65.23564803208825</v>
      </c>
      <c r="H12" s="3">
        <f t="shared" si="0"/>
        <v>65.943076149786378</v>
      </c>
      <c r="I12" s="3">
        <f t="shared" si="0"/>
        <v>66.208912073408328</v>
      </c>
      <c r="J12" s="3">
        <f t="shared" si="0"/>
        <v>65.260046537953599</v>
      </c>
      <c r="K12" s="3">
        <f t="shared" si="0"/>
        <v>63.230153981799297</v>
      </c>
    </row>
    <row r="13" spans="1:11" x14ac:dyDescent="0.25">
      <c r="A13" s="250" t="s">
        <v>10</v>
      </c>
      <c r="B13" s="250"/>
      <c r="C13" s="250"/>
      <c r="D13" s="250"/>
      <c r="E13" s="250"/>
      <c r="F13" s="250"/>
      <c r="G13" s="250"/>
      <c r="H13" s="250"/>
      <c r="I13" s="250"/>
      <c r="J13" s="250"/>
      <c r="K13" s="250"/>
    </row>
    <row r="14" spans="1:11" x14ac:dyDescent="0.25">
      <c r="A14" s="160" t="s">
        <v>210</v>
      </c>
      <c r="B14" s="158">
        <f>+B16+B17</f>
        <v>1817.2</v>
      </c>
      <c r="C14" s="158">
        <f>+C16+C17</f>
        <v>1807.2</v>
      </c>
      <c r="D14" s="158">
        <f>+D16+D17</f>
        <v>1824.5</v>
      </c>
      <c r="E14" s="158">
        <f>+E16+E17</f>
        <v>1856.5</v>
      </c>
      <c r="F14" s="158">
        <v>1859.4</v>
      </c>
      <c r="G14" s="158">
        <f>+G16+G17</f>
        <v>1891.6000000000001</v>
      </c>
      <c r="H14" s="158">
        <f>+H16+H17</f>
        <v>1915.5</v>
      </c>
      <c r="I14" s="158">
        <f>+I16+I17</f>
        <v>1899.4</v>
      </c>
      <c r="J14" s="158">
        <f>+J16+J17</f>
        <v>1898.5</v>
      </c>
      <c r="K14" s="158">
        <f>+K16+K17</f>
        <v>1897.9</v>
      </c>
    </row>
    <row r="15" spans="1:11" x14ac:dyDescent="0.25">
      <c r="A15" s="160" t="s">
        <v>7</v>
      </c>
      <c r="B15" s="158"/>
      <c r="C15" s="158"/>
      <c r="D15" s="158"/>
      <c r="E15" s="158"/>
      <c r="F15" s="158"/>
      <c r="G15" s="158"/>
      <c r="H15" s="158"/>
      <c r="I15" s="158"/>
      <c r="J15" s="158"/>
      <c r="K15" s="158"/>
    </row>
    <row r="16" spans="1:11" x14ac:dyDescent="0.25">
      <c r="A16" s="161" t="s">
        <v>209</v>
      </c>
      <c r="B16" s="158">
        <v>1713</v>
      </c>
      <c r="C16" s="158">
        <v>1716.3</v>
      </c>
      <c r="D16" s="158">
        <v>1724.4</v>
      </c>
      <c r="E16" s="158">
        <v>1751.6</v>
      </c>
      <c r="F16" s="158">
        <v>1744.6</v>
      </c>
      <c r="G16" s="158">
        <v>1748.2</v>
      </c>
      <c r="H16" s="158">
        <v>1764.2</v>
      </c>
      <c r="I16" s="158">
        <v>1751.9</v>
      </c>
      <c r="J16" s="158">
        <v>1744</v>
      </c>
      <c r="K16" s="158">
        <v>1711.5</v>
      </c>
    </row>
    <row r="17" spans="1:11" x14ac:dyDescent="0.25">
      <c r="A17" s="161" t="s">
        <v>211</v>
      </c>
      <c r="B17" s="158">
        <v>104.2</v>
      </c>
      <c r="C17" s="158">
        <v>90.9</v>
      </c>
      <c r="D17" s="158">
        <v>100.1</v>
      </c>
      <c r="E17" s="158">
        <v>104.9</v>
      </c>
      <c r="F17" s="158">
        <v>114.8</v>
      </c>
      <c r="G17" s="158">
        <v>143.4</v>
      </c>
      <c r="H17" s="158">
        <v>151.30000000000001</v>
      </c>
      <c r="I17" s="158">
        <v>147.5</v>
      </c>
      <c r="J17" s="158">
        <v>154.5</v>
      </c>
      <c r="K17" s="158">
        <v>186.4</v>
      </c>
    </row>
    <row r="18" spans="1:11" x14ac:dyDescent="0.25">
      <c r="A18" s="160" t="s">
        <v>207</v>
      </c>
      <c r="B18" s="158">
        <v>1275.5999999999999</v>
      </c>
      <c r="C18" s="158">
        <v>1284.2</v>
      </c>
      <c r="D18" s="158">
        <v>1321.1</v>
      </c>
      <c r="E18" s="158">
        <v>1277.5999999999999</v>
      </c>
      <c r="F18" s="158">
        <v>1326.8</v>
      </c>
      <c r="G18" s="158">
        <v>1290.2</v>
      </c>
      <c r="H18" s="158">
        <v>1322.7</v>
      </c>
      <c r="I18" s="158">
        <v>1336.7</v>
      </c>
      <c r="J18" s="158">
        <v>1393.8</v>
      </c>
      <c r="K18" s="158">
        <v>1375.6</v>
      </c>
    </row>
    <row r="19" spans="1:11" x14ac:dyDescent="0.25">
      <c r="A19" s="250" t="s">
        <v>3</v>
      </c>
      <c r="B19" s="250"/>
      <c r="C19" s="250"/>
      <c r="D19" s="250"/>
      <c r="E19" s="250"/>
      <c r="F19" s="250"/>
      <c r="G19" s="250"/>
      <c r="H19" s="250"/>
      <c r="I19" s="250"/>
      <c r="J19" s="250"/>
      <c r="K19" s="250"/>
    </row>
    <row r="20" spans="1:11" x14ac:dyDescent="0.25">
      <c r="A20" s="160" t="s">
        <v>2</v>
      </c>
      <c r="B20" s="158">
        <f>+B14/(B14+B18)*100</f>
        <v>58.755819968960168</v>
      </c>
      <c r="C20" s="158">
        <v>58.5</v>
      </c>
      <c r="D20" s="158">
        <f>+D14/(D14+D18)*100</f>
        <v>58.001653102746701</v>
      </c>
      <c r="E20" s="158">
        <f>+E14/(E14+E18)*100</f>
        <v>59.235506205928331</v>
      </c>
      <c r="F20" s="158">
        <v>58.4</v>
      </c>
      <c r="G20" s="158">
        <v>59.5</v>
      </c>
      <c r="H20" s="3">
        <f>+H14/(H14+H18)*100</f>
        <v>59.153233277746899</v>
      </c>
      <c r="I20" s="3">
        <f>+I14/(I14+I18)*100</f>
        <v>58.694107104230397</v>
      </c>
      <c r="J20" s="3">
        <f>+J14/(J14+J18)*100</f>
        <v>57.664854357136342</v>
      </c>
      <c r="K20" s="3">
        <f>+K14/(K14+K18)*100</f>
        <v>57.977699709790741</v>
      </c>
    </row>
    <row r="21" spans="1:11" x14ac:dyDescent="0.25">
      <c r="A21" s="160" t="s">
        <v>1</v>
      </c>
      <c r="B21" s="158">
        <f>+B17/B14*100</f>
        <v>5.734096412062514</v>
      </c>
      <c r="C21" s="158">
        <v>5</v>
      </c>
      <c r="D21" s="158">
        <f>+D17/D14*100</f>
        <v>5.4864346396272943</v>
      </c>
      <c r="E21" s="158">
        <f>+E17/E14*100</f>
        <v>5.6504174521949908</v>
      </c>
      <c r="F21" s="158">
        <v>6.2</v>
      </c>
      <c r="G21" s="158">
        <v>7.6</v>
      </c>
      <c r="H21" s="158">
        <f>+H17/H14*100</f>
        <v>7.8987209605847042</v>
      </c>
      <c r="I21" s="158">
        <f>+I17/I14*100</f>
        <v>7.7656101926924297</v>
      </c>
      <c r="J21" s="158">
        <f>+J17/J14*100</f>
        <v>8.1380036871214116</v>
      </c>
      <c r="K21" s="158">
        <f>+K17/K14*100</f>
        <v>9.8213815269508391</v>
      </c>
    </row>
    <row r="22" spans="1:11" x14ac:dyDescent="0.25">
      <c r="A22" s="157" t="s">
        <v>0</v>
      </c>
      <c r="B22" s="3">
        <f t="shared" ref="B22:K22" si="1">+B16/(B14+B18)*100</f>
        <v>55.386704604242112</v>
      </c>
      <c r="C22" s="3">
        <f t="shared" si="1"/>
        <v>55.518535291453709</v>
      </c>
      <c r="D22" s="3">
        <f t="shared" si="1"/>
        <v>54.819430315361139</v>
      </c>
      <c r="E22" s="3">
        <f t="shared" si="1"/>
        <v>55.888452825372511</v>
      </c>
      <c r="F22" s="3">
        <f t="shared" si="1"/>
        <v>54.754880421819095</v>
      </c>
      <c r="G22" s="3">
        <f t="shared" si="1"/>
        <v>54.943742535671639</v>
      </c>
      <c r="H22" s="3">
        <f t="shared" si="1"/>
        <v>54.480884441973942</v>
      </c>
      <c r="I22" s="3">
        <f t="shared" si="1"/>
        <v>54.136151540434476</v>
      </c>
      <c r="J22" s="3">
        <f t="shared" si="1"/>
        <v>52.972086383379406</v>
      </c>
      <c r="K22" s="3">
        <f t="shared" si="1"/>
        <v>52.283488620742325</v>
      </c>
    </row>
    <row r="23" spans="1:11" x14ac:dyDescent="0.25">
      <c r="A23" s="250" t="s">
        <v>9</v>
      </c>
      <c r="B23" s="250"/>
      <c r="C23" s="250"/>
      <c r="D23" s="250"/>
      <c r="E23" s="250"/>
      <c r="F23" s="250"/>
      <c r="G23" s="250"/>
      <c r="H23" s="250"/>
      <c r="I23" s="250"/>
      <c r="J23" s="250"/>
      <c r="K23" s="250"/>
    </row>
    <row r="24" spans="1:11" x14ac:dyDescent="0.25">
      <c r="A24" s="160" t="s">
        <v>210</v>
      </c>
      <c r="B24" s="158">
        <f t="shared" ref="B24:K24" si="2">+B4+B14</f>
        <v>4057.1000000000004</v>
      </c>
      <c r="C24" s="158">
        <f t="shared" si="2"/>
        <v>4040.9000000000005</v>
      </c>
      <c r="D24" s="158">
        <f t="shared" si="2"/>
        <v>4048.6</v>
      </c>
      <c r="E24" s="158">
        <f t="shared" si="2"/>
        <v>4090.2999999999997</v>
      </c>
      <c r="F24" s="158">
        <f t="shared" si="2"/>
        <v>4076.7000000000003</v>
      </c>
      <c r="G24" s="158">
        <f t="shared" si="2"/>
        <v>4132.1000000000004</v>
      </c>
      <c r="H24" s="158">
        <f t="shared" si="2"/>
        <v>4178.5</v>
      </c>
      <c r="I24" s="158">
        <f t="shared" si="2"/>
        <v>4170.1000000000004</v>
      </c>
      <c r="J24" s="158">
        <f t="shared" si="2"/>
        <v>4147.8999999999996</v>
      </c>
      <c r="K24" s="158">
        <f t="shared" si="2"/>
        <v>4139.3999999999996</v>
      </c>
    </row>
    <row r="25" spans="1:11" x14ac:dyDescent="0.25">
      <c r="A25" s="160" t="s">
        <v>7</v>
      </c>
      <c r="B25" s="158"/>
      <c r="C25" s="158"/>
      <c r="D25" s="158"/>
      <c r="E25" s="158"/>
      <c r="F25" s="158"/>
      <c r="G25" s="158"/>
      <c r="H25" s="158"/>
      <c r="I25" s="158"/>
      <c r="J25" s="158"/>
      <c r="K25" s="158"/>
    </row>
    <row r="26" spans="1:11" x14ac:dyDescent="0.25">
      <c r="A26" s="161" t="s">
        <v>209</v>
      </c>
      <c r="B26" s="158">
        <f t="shared" ref="B26:J26" si="3">+B6+B16</f>
        <v>3794.4</v>
      </c>
      <c r="C26" s="158">
        <f t="shared" si="3"/>
        <v>3808.2</v>
      </c>
      <c r="D26" s="158">
        <f t="shared" si="3"/>
        <v>3810.6</v>
      </c>
      <c r="E26" s="158">
        <f t="shared" si="3"/>
        <v>3847.2</v>
      </c>
      <c r="F26" s="158">
        <f t="shared" si="3"/>
        <v>3825.4</v>
      </c>
      <c r="G26" s="158">
        <f t="shared" si="3"/>
        <v>3830</v>
      </c>
      <c r="H26" s="158">
        <f t="shared" si="3"/>
        <v>3863.3</v>
      </c>
      <c r="I26" s="158">
        <f t="shared" si="3"/>
        <v>3858.8</v>
      </c>
      <c r="J26" s="158">
        <f t="shared" si="3"/>
        <v>3819.4</v>
      </c>
      <c r="K26" s="158">
        <v>3719.5</v>
      </c>
    </row>
    <row r="27" spans="1:11" x14ac:dyDescent="0.25">
      <c r="A27" s="161" t="s">
        <v>208</v>
      </c>
      <c r="B27" s="158">
        <f t="shared" ref="B27:J27" si="4">+B7+B17</f>
        <v>262.7</v>
      </c>
      <c r="C27" s="158">
        <f t="shared" si="4"/>
        <v>232.70000000000002</v>
      </c>
      <c r="D27" s="158">
        <f t="shared" si="4"/>
        <v>238</v>
      </c>
      <c r="E27" s="158">
        <f t="shared" si="4"/>
        <v>243.1</v>
      </c>
      <c r="F27" s="158">
        <f t="shared" si="4"/>
        <v>251.3</v>
      </c>
      <c r="G27" s="158">
        <f t="shared" si="4"/>
        <v>302.10000000000002</v>
      </c>
      <c r="H27" s="158">
        <f t="shared" si="4"/>
        <v>315.20000000000005</v>
      </c>
      <c r="I27" s="158">
        <f t="shared" si="4"/>
        <v>311.3</v>
      </c>
      <c r="J27" s="158">
        <f t="shared" si="4"/>
        <v>328.5</v>
      </c>
      <c r="K27" s="158">
        <v>419.9</v>
      </c>
    </row>
    <row r="28" spans="1:11" x14ac:dyDescent="0.25">
      <c r="A28" s="160" t="s">
        <v>207</v>
      </c>
      <c r="B28" s="158">
        <f t="shared" ref="B28:J28" si="5">+B8+B18</f>
        <v>2245</v>
      </c>
      <c r="C28" s="158">
        <f t="shared" si="5"/>
        <v>2261.5</v>
      </c>
      <c r="D28" s="158">
        <f t="shared" si="5"/>
        <v>2298.3000000000002</v>
      </c>
      <c r="E28" s="158">
        <f t="shared" si="5"/>
        <v>2235</v>
      </c>
      <c r="F28" s="158">
        <f t="shared" si="5"/>
        <v>2298.1</v>
      </c>
      <c r="G28" s="158">
        <f t="shared" si="5"/>
        <v>2240.9</v>
      </c>
      <c r="H28" s="158">
        <f t="shared" si="5"/>
        <v>2242.9</v>
      </c>
      <c r="I28" s="158">
        <f t="shared" si="5"/>
        <v>2248.1999999999998</v>
      </c>
      <c r="J28" s="158">
        <f t="shared" si="5"/>
        <v>2324.6</v>
      </c>
      <c r="K28" s="158">
        <v>2309.8000000000002</v>
      </c>
    </row>
    <row r="29" spans="1:11" x14ac:dyDescent="0.25">
      <c r="A29" s="250" t="s">
        <v>3</v>
      </c>
      <c r="B29" s="250"/>
      <c r="C29" s="250"/>
      <c r="D29" s="250"/>
      <c r="E29" s="250"/>
      <c r="F29" s="250"/>
      <c r="G29" s="250"/>
      <c r="H29" s="250"/>
      <c r="I29" s="250"/>
      <c r="J29" s="250"/>
      <c r="K29" s="250"/>
    </row>
    <row r="30" spans="1:11" x14ac:dyDescent="0.25">
      <c r="A30" s="159" t="s">
        <v>2</v>
      </c>
      <c r="B30" s="158">
        <f>+B24/(B24+B28)*100</f>
        <v>64.376953713841417</v>
      </c>
      <c r="C30" s="158">
        <v>64.099999999999994</v>
      </c>
      <c r="D30" s="158">
        <f>+D24/(D24+D28)*100</f>
        <v>63.788621216656949</v>
      </c>
      <c r="E30" s="158">
        <f>+E24/(E24+E28)*100</f>
        <v>64.665707555372876</v>
      </c>
      <c r="F30" s="158">
        <f>+F24/(F24+F28)*100</f>
        <v>63.950241576206309</v>
      </c>
      <c r="G30" s="158">
        <v>64.8</v>
      </c>
      <c r="H30" s="3">
        <f>+H24/(H24+H28)*100</f>
        <v>65.071479739620656</v>
      </c>
      <c r="I30" s="3">
        <f>+I24/(I24+I28)*100</f>
        <v>64.972033092875066</v>
      </c>
      <c r="J30" s="3">
        <f>+J24/(J24+J28)*100</f>
        <v>64.084974893781379</v>
      </c>
      <c r="K30" s="3">
        <f>+K24/(K24+K28)*100</f>
        <v>64.184705079699796</v>
      </c>
    </row>
    <row r="31" spans="1:11" x14ac:dyDescent="0.25">
      <c r="A31" s="159" t="s">
        <v>1</v>
      </c>
      <c r="B31" s="158">
        <f>+B27/B24*100</f>
        <v>6.4750683986098441</v>
      </c>
      <c r="C31" s="158">
        <v>5.8</v>
      </c>
      <c r="D31" s="158">
        <f>+D27/D24*100</f>
        <v>5.8785753099836979</v>
      </c>
      <c r="E31" s="158">
        <f>+E27/E24*100</f>
        <v>5.9433293401462004</v>
      </c>
      <c r="F31" s="158">
        <f>+F27/F24*100</f>
        <v>6.1642995560134421</v>
      </c>
      <c r="G31" s="158">
        <v>7.3</v>
      </c>
      <c r="H31" s="158">
        <f>+H27/H24*100</f>
        <v>7.5433768098599989</v>
      </c>
      <c r="I31" s="158">
        <f>+I27/I24*100</f>
        <v>7.4650487997889732</v>
      </c>
      <c r="J31" s="158">
        <f>+J27/J24*100</f>
        <v>7.9196701945562813</v>
      </c>
      <c r="K31" s="158">
        <f>+K27/K24*100</f>
        <v>10.143982219645361</v>
      </c>
    </row>
    <row r="32" spans="1:11" x14ac:dyDescent="0.25">
      <c r="A32" s="157" t="s">
        <v>0</v>
      </c>
      <c r="B32" s="3">
        <f t="shared" ref="B32:K32" si="6">+B26/(B24+B28)*100</f>
        <v>60.208501927928779</v>
      </c>
      <c r="C32" s="3">
        <f t="shared" si="6"/>
        <v>60.424600152322917</v>
      </c>
      <c r="D32" s="3">
        <f t="shared" si="6"/>
        <v>60.03875907923554</v>
      </c>
      <c r="E32" s="3">
        <f t="shared" si="6"/>
        <v>60.822411585221261</v>
      </c>
      <c r="F32" s="3">
        <f t="shared" si="6"/>
        <v>60.008157118654701</v>
      </c>
      <c r="G32" s="3">
        <f t="shared" si="6"/>
        <v>60.097285422877768</v>
      </c>
      <c r="H32" s="3">
        <f t="shared" si="6"/>
        <v>60.16289282710936</v>
      </c>
      <c r="I32" s="3">
        <f t="shared" si="6"/>
        <v>60.121839116276895</v>
      </c>
      <c r="J32" s="3">
        <f t="shared" si="6"/>
        <v>59.009656237929711</v>
      </c>
      <c r="K32" s="3">
        <f t="shared" si="6"/>
        <v>57.673820008683251</v>
      </c>
    </row>
  </sheetData>
  <mergeCells count="6">
    <mergeCell ref="A23:K23"/>
    <mergeCell ref="A29:K29"/>
    <mergeCell ref="A3:K3"/>
    <mergeCell ref="A9:K9"/>
    <mergeCell ref="A13:K13"/>
    <mergeCell ref="A19:K19"/>
  </mergeCells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5C483-787A-4E51-9061-4337F132205D}">
  <dimension ref="A1:K19"/>
  <sheetViews>
    <sheetView workbookViewId="0"/>
  </sheetViews>
  <sheetFormatPr defaultRowHeight="15" x14ac:dyDescent="0.25"/>
  <cols>
    <col min="1" max="1" width="9.140625" style="156"/>
    <col min="2" max="2" width="37.85546875" style="156" customWidth="1"/>
    <col min="3" max="16384" width="9.140625" style="156"/>
  </cols>
  <sheetData>
    <row r="1" spans="1:11" ht="15" customHeight="1" x14ac:dyDescent="0.25">
      <c r="A1" s="167" t="s">
        <v>230</v>
      </c>
      <c r="B1" s="167"/>
      <c r="C1" s="167"/>
      <c r="D1" s="167"/>
      <c r="E1" s="167"/>
      <c r="F1" s="167"/>
      <c r="G1" s="167"/>
      <c r="H1" s="173"/>
      <c r="I1" s="173"/>
    </row>
    <row r="2" spans="1:11" ht="22.5" x14ac:dyDescent="0.25">
      <c r="A2" s="172" t="s">
        <v>229</v>
      </c>
      <c r="B2" s="163" t="s">
        <v>90</v>
      </c>
      <c r="C2" s="163">
        <v>2000</v>
      </c>
      <c r="D2" s="163">
        <v>2001</v>
      </c>
      <c r="E2" s="164">
        <v>2002</v>
      </c>
      <c r="F2" s="164">
        <v>2003</v>
      </c>
      <c r="G2" s="164">
        <v>2004</v>
      </c>
      <c r="H2" s="164">
        <v>2005</v>
      </c>
      <c r="I2" s="163">
        <v>2006</v>
      </c>
      <c r="J2" s="163">
        <v>2007</v>
      </c>
      <c r="K2" s="163">
        <v>2008</v>
      </c>
    </row>
    <row r="3" spans="1:11" x14ac:dyDescent="0.25">
      <c r="A3" s="160" t="s">
        <v>228</v>
      </c>
      <c r="B3" s="160" t="s">
        <v>227</v>
      </c>
      <c r="C3" s="158">
        <v>192.2</v>
      </c>
      <c r="D3" s="158">
        <v>181.2</v>
      </c>
      <c r="E3" s="158">
        <v>176.9</v>
      </c>
      <c r="F3" s="158">
        <v>166.6</v>
      </c>
      <c r="G3" s="158">
        <v>158</v>
      </c>
      <c r="H3" s="158">
        <v>145.4</v>
      </c>
      <c r="I3" s="158">
        <v>142.19999999999999</v>
      </c>
      <c r="J3" s="158">
        <v>140.80000000000001</v>
      </c>
      <c r="K3" s="158">
        <v>132.1</v>
      </c>
    </row>
    <row r="4" spans="1:11" x14ac:dyDescent="0.25">
      <c r="A4" s="160" t="s">
        <v>83</v>
      </c>
      <c r="B4" s="160" t="s">
        <v>226</v>
      </c>
      <c r="C4" s="158">
        <v>15.5</v>
      </c>
      <c r="D4" s="158">
        <v>11.6</v>
      </c>
      <c r="E4" s="158">
        <v>13.4</v>
      </c>
      <c r="F4" s="158">
        <v>11</v>
      </c>
      <c r="G4" s="158">
        <v>11.3</v>
      </c>
      <c r="H4" s="158">
        <v>12.6</v>
      </c>
      <c r="I4" s="158">
        <v>13</v>
      </c>
      <c r="J4" s="158">
        <v>12.7</v>
      </c>
      <c r="K4" s="158">
        <v>8.1999999999999993</v>
      </c>
    </row>
    <row r="5" spans="1:11" x14ac:dyDescent="0.25">
      <c r="A5" s="160" t="s">
        <v>225</v>
      </c>
      <c r="B5" s="160" t="s">
        <v>82</v>
      </c>
      <c r="C5" s="158">
        <v>542.4</v>
      </c>
      <c r="D5" s="158">
        <v>555.5</v>
      </c>
      <c r="E5" s="158">
        <v>564.29999999999995</v>
      </c>
      <c r="F5" s="158">
        <v>547.29999999999995</v>
      </c>
      <c r="G5" s="158">
        <v>536.1</v>
      </c>
      <c r="H5" s="158">
        <v>530.70000000000005</v>
      </c>
      <c r="I5" s="158">
        <v>530.70000000000005</v>
      </c>
      <c r="J5" s="158">
        <v>533.29999999999995</v>
      </c>
      <c r="K5" s="158">
        <v>537.70000000000005</v>
      </c>
    </row>
    <row r="6" spans="1:11" x14ac:dyDescent="0.25">
      <c r="A6" s="160" t="s">
        <v>77</v>
      </c>
      <c r="B6" s="160" t="s">
        <v>224</v>
      </c>
      <c r="C6" s="158">
        <v>60.8</v>
      </c>
      <c r="D6" s="158">
        <v>60.6</v>
      </c>
      <c r="E6" s="158">
        <v>55.6</v>
      </c>
      <c r="F6" s="158">
        <v>50.2</v>
      </c>
      <c r="G6" s="158">
        <v>46.2</v>
      </c>
      <c r="H6" s="158">
        <v>47.9</v>
      </c>
      <c r="I6" s="158">
        <v>48.7</v>
      </c>
      <c r="J6" s="158">
        <v>48</v>
      </c>
      <c r="K6" s="158">
        <v>44</v>
      </c>
    </row>
    <row r="7" spans="1:11" x14ac:dyDescent="0.25">
      <c r="A7" s="160" t="s">
        <v>73</v>
      </c>
      <c r="B7" s="160" t="s">
        <v>72</v>
      </c>
      <c r="C7" s="158">
        <v>246.4</v>
      </c>
      <c r="D7" s="158">
        <v>250</v>
      </c>
      <c r="E7" s="158">
        <v>250.3</v>
      </c>
      <c r="F7" s="158">
        <v>275.10000000000002</v>
      </c>
      <c r="G7" s="158">
        <v>284.3</v>
      </c>
      <c r="H7" s="158">
        <v>293.89999999999998</v>
      </c>
      <c r="I7" s="158">
        <v>300</v>
      </c>
      <c r="J7" s="158">
        <v>307.3</v>
      </c>
      <c r="K7" s="158">
        <v>284.7</v>
      </c>
    </row>
    <row r="8" spans="1:11" x14ac:dyDescent="0.25">
      <c r="A8" s="160" t="s">
        <v>71</v>
      </c>
      <c r="B8" s="160" t="s">
        <v>223</v>
      </c>
      <c r="C8" s="158">
        <v>262.89999999999998</v>
      </c>
      <c r="D8" s="158">
        <v>268.89999999999998</v>
      </c>
      <c r="E8" s="158">
        <v>263.8</v>
      </c>
      <c r="F8" s="158">
        <v>267.60000000000002</v>
      </c>
      <c r="G8" s="158">
        <v>266.2</v>
      </c>
      <c r="H8" s="158">
        <v>267.2</v>
      </c>
      <c r="I8" s="158">
        <v>269.60000000000002</v>
      </c>
      <c r="J8" s="158">
        <v>277</v>
      </c>
      <c r="K8" s="158">
        <v>279.7</v>
      </c>
    </row>
    <row r="9" spans="1:11" x14ac:dyDescent="0.25">
      <c r="A9" s="160" t="s">
        <v>69</v>
      </c>
      <c r="B9" s="160" t="s">
        <v>66</v>
      </c>
      <c r="C9" s="158">
        <v>63.2</v>
      </c>
      <c r="D9" s="158">
        <v>72.099999999999994</v>
      </c>
      <c r="E9" s="158">
        <v>62.5</v>
      </c>
      <c r="F9" s="158">
        <v>59.7</v>
      </c>
      <c r="G9" s="158">
        <v>62.6</v>
      </c>
      <c r="H9" s="158">
        <v>70.8</v>
      </c>
      <c r="I9" s="158">
        <v>69.3</v>
      </c>
      <c r="J9" s="158">
        <v>67.7</v>
      </c>
      <c r="K9" s="158">
        <v>69.599999999999994</v>
      </c>
    </row>
    <row r="10" spans="1:11" x14ac:dyDescent="0.25">
      <c r="A10" s="160" t="s">
        <v>67</v>
      </c>
      <c r="B10" s="160" t="s">
        <v>222</v>
      </c>
      <c r="C10" s="158">
        <v>226.5</v>
      </c>
      <c r="D10" s="158">
        <v>226.1</v>
      </c>
      <c r="E10" s="158">
        <v>227.3</v>
      </c>
      <c r="F10" s="158">
        <v>219.5</v>
      </c>
      <c r="G10" s="158">
        <v>215.5</v>
      </c>
      <c r="H10" s="158">
        <v>212.5</v>
      </c>
      <c r="I10" s="158">
        <v>218.9</v>
      </c>
      <c r="J10" s="158">
        <v>224</v>
      </c>
      <c r="K10" s="158">
        <v>209.9</v>
      </c>
    </row>
    <row r="11" spans="1:11" x14ac:dyDescent="0.25">
      <c r="A11" s="160" t="s">
        <v>65</v>
      </c>
      <c r="B11" s="160" t="s">
        <v>221</v>
      </c>
      <c r="C11" s="158">
        <v>28.1</v>
      </c>
      <c r="D11" s="158">
        <v>24.3</v>
      </c>
      <c r="E11" s="158">
        <v>23.2</v>
      </c>
      <c r="F11" s="158">
        <v>22.6</v>
      </c>
      <c r="G11" s="158">
        <v>25.7</v>
      </c>
      <c r="H11" s="158">
        <v>26.6</v>
      </c>
      <c r="I11" s="158">
        <v>27.8</v>
      </c>
      <c r="J11" s="158">
        <v>26.9</v>
      </c>
      <c r="K11" s="158">
        <v>30.4</v>
      </c>
    </row>
    <row r="12" spans="1:11" x14ac:dyDescent="0.25">
      <c r="A12" s="160" t="s">
        <v>63</v>
      </c>
      <c r="B12" s="169" t="s">
        <v>220</v>
      </c>
      <c r="C12" s="158">
        <v>110.4</v>
      </c>
      <c r="D12" s="158">
        <v>120.7</v>
      </c>
      <c r="E12" s="158">
        <v>128.4</v>
      </c>
      <c r="F12" s="158">
        <v>143.6</v>
      </c>
      <c r="G12" s="158">
        <v>149.19999999999999</v>
      </c>
      <c r="H12" s="158">
        <v>152.80000000000001</v>
      </c>
      <c r="I12" s="158">
        <v>157.69999999999999</v>
      </c>
      <c r="J12" s="158">
        <v>153</v>
      </c>
      <c r="K12" s="158">
        <v>168.2</v>
      </c>
    </row>
    <row r="13" spans="1:11" x14ac:dyDescent="0.25">
      <c r="A13" s="160" t="s">
        <v>61</v>
      </c>
      <c r="B13" s="160" t="s">
        <v>219</v>
      </c>
      <c r="C13" s="158">
        <v>145.69999999999999</v>
      </c>
      <c r="D13" s="158">
        <v>141.69999999999999</v>
      </c>
      <c r="E13" s="158">
        <v>147.80000000000001</v>
      </c>
      <c r="F13" s="158">
        <v>151.5</v>
      </c>
      <c r="G13" s="158">
        <v>151</v>
      </c>
      <c r="H13" s="158">
        <v>146.30000000000001</v>
      </c>
      <c r="I13" s="158">
        <v>151</v>
      </c>
      <c r="J13" s="158">
        <v>139</v>
      </c>
      <c r="K13" s="158">
        <v>141.9</v>
      </c>
    </row>
    <row r="14" spans="1:11" x14ac:dyDescent="0.25">
      <c r="A14" s="160" t="s">
        <v>59</v>
      </c>
      <c r="B14" s="160" t="s">
        <v>52</v>
      </c>
      <c r="C14" s="158">
        <v>70.900000000000006</v>
      </c>
      <c r="D14" s="158">
        <v>69.900000000000006</v>
      </c>
      <c r="E14" s="158">
        <v>69.400000000000006</v>
      </c>
      <c r="F14" s="158">
        <v>71.400000000000006</v>
      </c>
      <c r="G14" s="158">
        <v>72</v>
      </c>
      <c r="H14" s="158">
        <v>72.7</v>
      </c>
      <c r="I14" s="158">
        <v>72.2</v>
      </c>
      <c r="J14" s="158">
        <v>72.400000000000006</v>
      </c>
      <c r="K14" s="158">
        <v>68.099999999999994</v>
      </c>
    </row>
    <row r="15" spans="1:11" x14ac:dyDescent="0.25">
      <c r="A15" s="160" t="s">
        <v>57</v>
      </c>
      <c r="B15" s="160" t="s">
        <v>218</v>
      </c>
      <c r="C15" s="158">
        <v>60</v>
      </c>
      <c r="D15" s="158">
        <v>55.2</v>
      </c>
      <c r="E15" s="158">
        <v>56.6</v>
      </c>
      <c r="F15" s="158">
        <v>62.5</v>
      </c>
      <c r="G15" s="158">
        <v>61.3</v>
      </c>
      <c r="H15" s="158">
        <v>58.4</v>
      </c>
      <c r="I15" s="158">
        <v>60</v>
      </c>
      <c r="J15" s="158">
        <v>57</v>
      </c>
      <c r="K15" s="158">
        <v>55.9</v>
      </c>
    </row>
    <row r="16" spans="1:11" ht="23.25" x14ac:dyDescent="0.25">
      <c r="A16" s="169" t="s">
        <v>217</v>
      </c>
      <c r="B16" s="169" t="s">
        <v>216</v>
      </c>
      <c r="C16" s="158">
        <v>80.8</v>
      </c>
      <c r="D16" s="158">
        <v>75.900000000000006</v>
      </c>
      <c r="E16" s="158">
        <v>73</v>
      </c>
      <c r="F16" s="158">
        <v>77.900000000000006</v>
      </c>
      <c r="G16" s="158">
        <v>77.900000000000006</v>
      </c>
      <c r="H16" s="158">
        <v>78.3</v>
      </c>
      <c r="I16" s="158">
        <v>76.3</v>
      </c>
      <c r="J16" s="158">
        <v>83.9</v>
      </c>
      <c r="K16" s="158">
        <v>80.400000000000006</v>
      </c>
    </row>
    <row r="17" spans="1:11" x14ac:dyDescent="0.25">
      <c r="A17" s="171" t="s">
        <v>215</v>
      </c>
      <c r="B17" s="171" t="s">
        <v>44</v>
      </c>
      <c r="C17" s="170">
        <v>2105.8000000000002</v>
      </c>
      <c r="D17" s="170">
        <v>2113.6999999999998</v>
      </c>
      <c r="E17" s="170">
        <v>2112.5</v>
      </c>
      <c r="F17" s="170">
        <v>2126.5</v>
      </c>
      <c r="G17" s="170">
        <v>2117.3000000000002</v>
      </c>
      <c r="H17" s="170">
        <v>2116.1</v>
      </c>
      <c r="I17" s="170">
        <v>2137.4</v>
      </c>
      <c r="J17" s="170">
        <f>SUM(J3:J16)</f>
        <v>2143.0000000000005</v>
      </c>
      <c r="K17" s="170">
        <f>+K3+K4+K5+K6+K7+K8+K9+K10+K11+K12+K13+K14+K15+K16</f>
        <v>2110.8000000000002</v>
      </c>
    </row>
    <row r="18" spans="1:11" x14ac:dyDescent="0.25">
      <c r="B18" s="169" t="s">
        <v>214</v>
      </c>
      <c r="C18" s="168">
        <f t="shared" ref="C18:K18" si="0">+C4+C5+C6+C7</f>
        <v>865.09999999999991</v>
      </c>
      <c r="D18" s="168">
        <f t="shared" si="0"/>
        <v>877.7</v>
      </c>
      <c r="E18" s="168">
        <f t="shared" si="0"/>
        <v>883.59999999999991</v>
      </c>
      <c r="F18" s="168">
        <f t="shared" si="0"/>
        <v>883.6</v>
      </c>
      <c r="G18" s="168">
        <f t="shared" si="0"/>
        <v>877.90000000000009</v>
      </c>
      <c r="H18" s="168">
        <f t="shared" si="0"/>
        <v>885.1</v>
      </c>
      <c r="I18" s="168">
        <f t="shared" si="0"/>
        <v>892.40000000000009</v>
      </c>
      <c r="J18" s="168">
        <f t="shared" si="0"/>
        <v>901.3</v>
      </c>
      <c r="K18" s="168">
        <f t="shared" si="0"/>
        <v>874.60000000000014</v>
      </c>
    </row>
    <row r="19" spans="1:11" x14ac:dyDescent="0.25">
      <c r="B19" s="169" t="s">
        <v>213</v>
      </c>
      <c r="C19" s="168">
        <f t="shared" ref="C19:K19" si="1">SUM(C8:C16)</f>
        <v>1048.5</v>
      </c>
      <c r="D19" s="168">
        <f t="shared" si="1"/>
        <v>1054.8</v>
      </c>
      <c r="E19" s="168">
        <f t="shared" si="1"/>
        <v>1052</v>
      </c>
      <c r="F19" s="168">
        <f t="shared" si="1"/>
        <v>1076.3</v>
      </c>
      <c r="G19" s="168">
        <f t="shared" si="1"/>
        <v>1081.4000000000001</v>
      </c>
      <c r="H19" s="168">
        <f t="shared" si="1"/>
        <v>1085.6000000000001</v>
      </c>
      <c r="I19" s="168">
        <f t="shared" si="1"/>
        <v>1102.8</v>
      </c>
      <c r="J19" s="168">
        <f t="shared" si="1"/>
        <v>1100.9000000000001</v>
      </c>
      <c r="K19" s="168">
        <f t="shared" si="1"/>
        <v>1104.0999999999999</v>
      </c>
    </row>
  </sheetData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648D1-0337-4C4B-80ED-8405B6E171C7}">
  <dimension ref="A1:D26"/>
  <sheetViews>
    <sheetView workbookViewId="0"/>
  </sheetViews>
  <sheetFormatPr defaultRowHeight="15" x14ac:dyDescent="0.25"/>
  <cols>
    <col min="1" max="1" width="9.140625" style="156"/>
    <col min="2" max="2" width="37.85546875" style="156" customWidth="1"/>
    <col min="3" max="4" width="11.5703125" style="156" customWidth="1"/>
    <col min="5" max="16384" width="9.140625" style="156"/>
  </cols>
  <sheetData>
    <row r="1" spans="1:4" ht="15" customHeight="1" x14ac:dyDescent="0.25">
      <c r="A1" s="167" t="s">
        <v>230</v>
      </c>
      <c r="B1" s="167"/>
    </row>
    <row r="2" spans="1:4" ht="22.5" x14ac:dyDescent="0.25">
      <c r="A2" s="172" t="s">
        <v>229</v>
      </c>
      <c r="B2" s="163" t="s">
        <v>90</v>
      </c>
      <c r="C2" s="163">
        <v>2008</v>
      </c>
      <c r="D2" s="163">
        <v>2009</v>
      </c>
    </row>
    <row r="3" spans="1:4" x14ac:dyDescent="0.25">
      <c r="A3" s="181" t="s">
        <v>87</v>
      </c>
      <c r="B3" s="180" t="s">
        <v>86</v>
      </c>
      <c r="C3" s="158">
        <v>128.5</v>
      </c>
      <c r="D3" s="158">
        <v>130</v>
      </c>
    </row>
    <row r="4" spans="1:4" x14ac:dyDescent="0.25">
      <c r="A4" s="181" t="s">
        <v>85</v>
      </c>
      <c r="B4" s="180" t="s">
        <v>84</v>
      </c>
      <c r="C4" s="158">
        <v>7.8</v>
      </c>
      <c r="D4" s="158">
        <v>7.9</v>
      </c>
    </row>
    <row r="5" spans="1:4" x14ac:dyDescent="0.25">
      <c r="A5" s="179" t="s">
        <v>83</v>
      </c>
      <c r="B5" s="180" t="s">
        <v>82</v>
      </c>
      <c r="C5" s="158">
        <v>527.5</v>
      </c>
      <c r="D5" s="158">
        <v>496.8</v>
      </c>
    </row>
    <row r="6" spans="1:4" x14ac:dyDescent="0.25">
      <c r="A6" s="181" t="s">
        <v>81</v>
      </c>
      <c r="B6" s="184" t="s">
        <v>80</v>
      </c>
      <c r="C6" s="158">
        <v>25.8</v>
      </c>
      <c r="D6" s="158">
        <v>29.5</v>
      </c>
    </row>
    <row r="7" spans="1:4" x14ac:dyDescent="0.25">
      <c r="A7" s="179" t="s">
        <v>79</v>
      </c>
      <c r="B7" s="182" t="s">
        <v>78</v>
      </c>
      <c r="C7" s="158">
        <f>SUM(C4:C6)</f>
        <v>561.09999999999991</v>
      </c>
      <c r="D7" s="158">
        <f>SUM(D4:D6)</f>
        <v>534.20000000000005</v>
      </c>
    </row>
    <row r="8" spans="1:4" ht="22.5" x14ac:dyDescent="0.25">
      <c r="A8" s="179" t="s">
        <v>77</v>
      </c>
      <c r="B8" s="180" t="s">
        <v>76</v>
      </c>
      <c r="C8" s="158">
        <v>35.9</v>
      </c>
      <c r="D8" s="158">
        <v>35.9</v>
      </c>
    </row>
    <row r="9" spans="1:4" x14ac:dyDescent="0.25">
      <c r="A9" s="183" t="s">
        <v>75</v>
      </c>
      <c r="B9" s="182" t="s">
        <v>74</v>
      </c>
      <c r="C9" s="158">
        <f>SUM(C7:C8)</f>
        <v>596.99999999999989</v>
      </c>
      <c r="D9" s="158">
        <f>SUM(D7:D8)</f>
        <v>570.1</v>
      </c>
    </row>
    <row r="10" spans="1:4" x14ac:dyDescent="0.25">
      <c r="A10" s="183" t="s">
        <v>73</v>
      </c>
      <c r="B10" s="182" t="s">
        <v>72</v>
      </c>
      <c r="C10" s="158">
        <v>287.2</v>
      </c>
      <c r="D10" s="158">
        <v>271.60000000000002</v>
      </c>
    </row>
    <row r="11" spans="1:4" x14ac:dyDescent="0.25">
      <c r="A11" s="179" t="s">
        <v>71</v>
      </c>
      <c r="B11" s="180" t="s">
        <v>70</v>
      </c>
      <c r="C11" s="158">
        <v>272.60000000000002</v>
      </c>
      <c r="D11" s="158">
        <v>257.5</v>
      </c>
    </row>
    <row r="12" spans="1:4" x14ac:dyDescent="0.25">
      <c r="A12" s="181" t="s">
        <v>69</v>
      </c>
      <c r="B12" s="180" t="s">
        <v>68</v>
      </c>
      <c r="C12" s="158">
        <v>194</v>
      </c>
      <c r="D12" s="158">
        <v>188.7</v>
      </c>
    </row>
    <row r="13" spans="1:4" x14ac:dyDescent="0.25">
      <c r="A13" s="179" t="s">
        <v>67</v>
      </c>
      <c r="B13" s="180" t="s">
        <v>66</v>
      </c>
      <c r="C13" s="158">
        <v>69.599999999999994</v>
      </c>
      <c r="D13" s="158">
        <v>68.5</v>
      </c>
    </row>
    <row r="14" spans="1:4" x14ac:dyDescent="0.25">
      <c r="A14" s="181" t="s">
        <v>65</v>
      </c>
      <c r="B14" s="180" t="s">
        <v>64</v>
      </c>
      <c r="C14" s="158">
        <v>64.8</v>
      </c>
      <c r="D14" s="158">
        <v>61.8</v>
      </c>
    </row>
    <row r="15" spans="1:4" x14ac:dyDescent="0.25">
      <c r="A15" s="179" t="s">
        <v>63</v>
      </c>
      <c r="B15" s="180" t="s">
        <v>62</v>
      </c>
      <c r="C15" s="158">
        <v>30.5</v>
      </c>
      <c r="D15" s="158">
        <v>30.7</v>
      </c>
    </row>
    <row r="16" spans="1:4" x14ac:dyDescent="0.25">
      <c r="A16" s="181" t="s">
        <v>61</v>
      </c>
      <c r="B16" s="180" t="s">
        <v>60</v>
      </c>
      <c r="C16" s="158">
        <v>11</v>
      </c>
      <c r="D16" s="158">
        <v>9.1999999999999993</v>
      </c>
    </row>
    <row r="17" spans="1:4" x14ac:dyDescent="0.25">
      <c r="A17" s="179" t="s">
        <v>59</v>
      </c>
      <c r="B17" s="180" t="s">
        <v>58</v>
      </c>
      <c r="C17" s="158">
        <v>65.599999999999994</v>
      </c>
      <c r="D17" s="158">
        <v>63.7</v>
      </c>
    </row>
    <row r="18" spans="1:4" ht="11.25" customHeight="1" x14ac:dyDescent="0.25">
      <c r="A18" s="181" t="s">
        <v>57</v>
      </c>
      <c r="B18" s="180" t="s">
        <v>56</v>
      </c>
      <c r="C18" s="158">
        <v>61.7</v>
      </c>
      <c r="D18" s="158">
        <v>68.099999999999994</v>
      </c>
    </row>
    <row r="19" spans="1:4" ht="13.5" customHeight="1" x14ac:dyDescent="0.25">
      <c r="A19" s="179" t="s">
        <v>55</v>
      </c>
      <c r="B19" s="180" t="s">
        <v>54</v>
      </c>
      <c r="C19" s="158">
        <v>140.5</v>
      </c>
      <c r="D19" s="158">
        <v>143.69999999999999</v>
      </c>
    </row>
    <row r="20" spans="1:4" x14ac:dyDescent="0.25">
      <c r="A20" s="181" t="s">
        <v>53</v>
      </c>
      <c r="B20" s="180" t="s">
        <v>52</v>
      </c>
      <c r="C20" s="158">
        <v>70</v>
      </c>
      <c r="D20" s="158">
        <v>72.400000000000006</v>
      </c>
    </row>
    <row r="21" spans="1:4" x14ac:dyDescent="0.25">
      <c r="A21" s="179" t="s">
        <v>51</v>
      </c>
      <c r="B21" s="180" t="s">
        <v>50</v>
      </c>
      <c r="C21" s="158">
        <v>53.6</v>
      </c>
      <c r="D21" s="158">
        <v>52.1</v>
      </c>
    </row>
    <row r="22" spans="1:4" x14ac:dyDescent="0.25">
      <c r="A22" s="181" t="s">
        <v>49</v>
      </c>
      <c r="B22" s="180" t="s">
        <v>48</v>
      </c>
      <c r="C22" s="158">
        <v>34.299999999999997</v>
      </c>
      <c r="D22" s="158">
        <v>28.8</v>
      </c>
    </row>
    <row r="23" spans="1:4" x14ac:dyDescent="0.25">
      <c r="A23" s="179" t="s">
        <v>47</v>
      </c>
      <c r="B23" s="178" t="s">
        <v>46</v>
      </c>
      <c r="C23" s="158">
        <v>29.9</v>
      </c>
      <c r="D23" s="158">
        <v>28</v>
      </c>
    </row>
    <row r="24" spans="1:4" x14ac:dyDescent="0.25">
      <c r="A24" s="177" t="s">
        <v>45</v>
      </c>
      <c r="B24" s="176" t="s">
        <v>44</v>
      </c>
      <c r="C24" s="170">
        <f>C3+C9+C10+C11+C12+C13+C14+C15+C16+C17+C18+C19+C20+C21+C22+C23</f>
        <v>2110.7999999999997</v>
      </c>
      <c r="D24" s="170">
        <f>D3+D9+D10+D11+D12+D13+D14+D15+D16+D17+D18+D19+D20+D21+D22+D23</f>
        <v>2044.9</v>
      </c>
    </row>
    <row r="25" spans="1:4" x14ac:dyDescent="0.25">
      <c r="A25" s="175"/>
      <c r="B25" s="174" t="s">
        <v>232</v>
      </c>
      <c r="C25" s="158">
        <f>C9+C10</f>
        <v>884.19999999999982</v>
      </c>
      <c r="D25" s="158">
        <f>D9+D10</f>
        <v>841.7</v>
      </c>
    </row>
    <row r="26" spans="1:4" x14ac:dyDescent="0.25">
      <c r="A26" s="175"/>
      <c r="B26" s="174" t="s">
        <v>231</v>
      </c>
      <c r="C26" s="168">
        <f>C11+C12+C13+C14+C15+C16+C17+C18+C19+C20+C21+C22+C23</f>
        <v>1098.1000000000001</v>
      </c>
      <c r="D26" s="168">
        <f>D11+D12+D13+D14+D15+D16+D17+D18+D19+D20+D21+D22+D23</f>
        <v>1073.2</v>
      </c>
    </row>
  </sheetData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2109A4-98FE-4BA3-90E6-A645DE20FB84}">
  <dimension ref="A1:K19"/>
  <sheetViews>
    <sheetView workbookViewId="0"/>
  </sheetViews>
  <sheetFormatPr defaultRowHeight="15" x14ac:dyDescent="0.25"/>
  <cols>
    <col min="1" max="1" width="9.140625" style="156"/>
    <col min="2" max="2" width="38.28515625" style="156" customWidth="1"/>
    <col min="3" max="16384" width="9.140625" style="156"/>
  </cols>
  <sheetData>
    <row r="1" spans="1:11" ht="15" customHeight="1" x14ac:dyDescent="0.25">
      <c r="A1" s="167" t="s">
        <v>234</v>
      </c>
      <c r="B1" s="167"/>
      <c r="C1" s="167"/>
      <c r="D1" s="167"/>
      <c r="E1" s="167"/>
      <c r="F1" s="167"/>
      <c r="G1" s="167"/>
      <c r="H1" s="173"/>
      <c r="I1" s="173"/>
    </row>
    <row r="2" spans="1:11" x14ac:dyDescent="0.25">
      <c r="A2" s="172" t="s">
        <v>91</v>
      </c>
      <c r="B2" s="163" t="s">
        <v>90</v>
      </c>
      <c r="C2" s="163">
        <v>2000</v>
      </c>
      <c r="D2" s="163">
        <v>2001</v>
      </c>
      <c r="E2" s="164">
        <v>2002</v>
      </c>
      <c r="F2" s="164">
        <v>2003</v>
      </c>
      <c r="G2" s="164">
        <v>2004</v>
      </c>
      <c r="H2" s="164">
        <v>2005</v>
      </c>
      <c r="I2" s="163">
        <v>2006</v>
      </c>
      <c r="J2" s="163">
        <v>2007</v>
      </c>
      <c r="K2" s="163">
        <v>2008</v>
      </c>
    </row>
    <row r="3" spans="1:11" x14ac:dyDescent="0.25">
      <c r="A3" s="160" t="s">
        <v>228</v>
      </c>
      <c r="B3" s="160" t="s">
        <v>227</v>
      </c>
      <c r="C3" s="158">
        <v>63.3</v>
      </c>
      <c r="D3" s="158">
        <v>62.2</v>
      </c>
      <c r="E3" s="158">
        <v>64</v>
      </c>
      <c r="F3" s="158">
        <v>48.6</v>
      </c>
      <c r="G3" s="158">
        <v>46.9</v>
      </c>
      <c r="H3" s="158">
        <v>48.6</v>
      </c>
      <c r="I3" s="158">
        <v>48.6</v>
      </c>
      <c r="J3" s="158">
        <v>42.1</v>
      </c>
      <c r="K3" s="187">
        <v>42</v>
      </c>
    </row>
    <row r="4" spans="1:11" x14ac:dyDescent="0.25">
      <c r="A4" s="160" t="s">
        <v>83</v>
      </c>
      <c r="B4" s="160" t="s">
        <v>226</v>
      </c>
      <c r="C4" s="158">
        <v>4</v>
      </c>
      <c r="D4" s="158">
        <v>1.7</v>
      </c>
      <c r="E4" s="158">
        <v>1.4</v>
      </c>
      <c r="F4" s="158">
        <v>1.8</v>
      </c>
      <c r="G4" s="158">
        <v>2.9</v>
      </c>
      <c r="H4" s="158">
        <v>2.2999999999999998</v>
      </c>
      <c r="I4" s="158">
        <v>2</v>
      </c>
      <c r="J4" s="158">
        <v>1.9</v>
      </c>
      <c r="K4" s="187">
        <v>0.8</v>
      </c>
    </row>
    <row r="5" spans="1:11" x14ac:dyDescent="0.25">
      <c r="A5" s="160" t="s">
        <v>225</v>
      </c>
      <c r="B5" s="160" t="s">
        <v>82</v>
      </c>
      <c r="C5" s="158">
        <v>394.3</v>
      </c>
      <c r="D5" s="158">
        <v>405.5</v>
      </c>
      <c r="E5" s="158">
        <v>395.6</v>
      </c>
      <c r="F5" s="158">
        <v>378.2</v>
      </c>
      <c r="G5" s="158">
        <v>357.8</v>
      </c>
      <c r="H5" s="158">
        <v>338.7</v>
      </c>
      <c r="I5" s="158">
        <v>334.5</v>
      </c>
      <c r="J5" s="158">
        <v>338.7</v>
      </c>
      <c r="K5" s="30">
        <v>333.1</v>
      </c>
    </row>
    <row r="6" spans="1:11" x14ac:dyDescent="0.25">
      <c r="A6" s="160" t="s">
        <v>77</v>
      </c>
      <c r="B6" s="160" t="s">
        <v>224</v>
      </c>
      <c r="C6" s="158">
        <v>19.899999999999999</v>
      </c>
      <c r="D6" s="158">
        <v>19.5</v>
      </c>
      <c r="E6" s="158">
        <v>18.600000000000001</v>
      </c>
      <c r="F6" s="158">
        <v>18</v>
      </c>
      <c r="G6" s="158">
        <v>17.5</v>
      </c>
      <c r="H6" s="158">
        <v>16.7</v>
      </c>
      <c r="I6" s="158">
        <v>18.899999999999999</v>
      </c>
      <c r="J6" s="158">
        <v>16.2</v>
      </c>
      <c r="K6" s="187">
        <v>13.4</v>
      </c>
    </row>
    <row r="7" spans="1:11" x14ac:dyDescent="0.25">
      <c r="A7" s="160" t="s">
        <v>73</v>
      </c>
      <c r="B7" s="160" t="s">
        <v>72</v>
      </c>
      <c r="C7" s="158">
        <v>20.7</v>
      </c>
      <c r="D7" s="158">
        <v>21.5</v>
      </c>
      <c r="E7" s="158">
        <v>20.7</v>
      </c>
      <c r="F7" s="158">
        <v>24.3</v>
      </c>
      <c r="G7" s="158">
        <v>24.4</v>
      </c>
      <c r="H7" s="158">
        <v>21.2</v>
      </c>
      <c r="I7" s="158">
        <v>21.6</v>
      </c>
      <c r="J7" s="158">
        <v>23.2</v>
      </c>
      <c r="K7" s="187">
        <v>24.8</v>
      </c>
    </row>
    <row r="8" spans="1:11" x14ac:dyDescent="0.25">
      <c r="A8" s="160" t="s">
        <v>71</v>
      </c>
      <c r="B8" s="160" t="s">
        <v>223</v>
      </c>
      <c r="C8" s="158">
        <v>280.3</v>
      </c>
      <c r="D8" s="158">
        <v>281.2</v>
      </c>
      <c r="E8" s="158">
        <v>288.3</v>
      </c>
      <c r="F8" s="158">
        <v>285.5</v>
      </c>
      <c r="G8" s="158">
        <v>279.5</v>
      </c>
      <c r="H8" s="158">
        <v>318.7</v>
      </c>
      <c r="I8" s="158">
        <v>312.39999999999998</v>
      </c>
      <c r="J8" s="158">
        <v>314.5</v>
      </c>
      <c r="K8" s="187">
        <v>305.3</v>
      </c>
    </row>
    <row r="9" spans="1:11" x14ac:dyDescent="0.25">
      <c r="A9" s="160" t="s">
        <v>69</v>
      </c>
      <c r="B9" s="160" t="s">
        <v>66</v>
      </c>
      <c r="C9" s="158">
        <v>71.099999999999994</v>
      </c>
      <c r="D9" s="158">
        <v>71</v>
      </c>
      <c r="E9" s="158">
        <v>74.8</v>
      </c>
      <c r="F9" s="158">
        <v>79.7</v>
      </c>
      <c r="G9" s="158">
        <v>86.2</v>
      </c>
      <c r="H9" s="158">
        <v>83.5</v>
      </c>
      <c r="I9" s="158">
        <v>87.9</v>
      </c>
      <c r="J9" s="158">
        <v>88.4</v>
      </c>
      <c r="K9" s="187">
        <v>87.6</v>
      </c>
    </row>
    <row r="10" spans="1:11" x14ac:dyDescent="0.25">
      <c r="A10" s="160" t="s">
        <v>67</v>
      </c>
      <c r="B10" s="160" t="s">
        <v>222</v>
      </c>
      <c r="C10" s="158">
        <v>86.8</v>
      </c>
      <c r="D10" s="158">
        <v>86.4</v>
      </c>
      <c r="E10" s="158">
        <v>82.4</v>
      </c>
      <c r="F10" s="158">
        <v>83.7</v>
      </c>
      <c r="G10" s="158">
        <v>80.599999999999994</v>
      </c>
      <c r="H10" s="158">
        <v>72.900000000000006</v>
      </c>
      <c r="I10" s="158">
        <v>82.4</v>
      </c>
      <c r="J10" s="158">
        <v>77.7</v>
      </c>
      <c r="K10" s="187">
        <v>77.5</v>
      </c>
    </row>
    <row r="11" spans="1:11" x14ac:dyDescent="0.25">
      <c r="A11" s="160" t="s">
        <v>65</v>
      </c>
      <c r="B11" s="160" t="s">
        <v>221</v>
      </c>
      <c r="C11" s="158">
        <v>56.2</v>
      </c>
      <c r="D11" s="158">
        <v>54.6</v>
      </c>
      <c r="E11" s="158">
        <v>52.1</v>
      </c>
      <c r="F11" s="158">
        <v>50.2</v>
      </c>
      <c r="G11" s="158">
        <v>54.4</v>
      </c>
      <c r="H11" s="158">
        <v>53.7</v>
      </c>
      <c r="I11" s="158">
        <v>52.5</v>
      </c>
      <c r="J11" s="158">
        <v>56.9</v>
      </c>
      <c r="K11" s="187">
        <v>64.3</v>
      </c>
    </row>
    <row r="12" spans="1:11" x14ac:dyDescent="0.25">
      <c r="A12" s="160" t="s">
        <v>63</v>
      </c>
      <c r="B12" s="169" t="s">
        <v>220</v>
      </c>
      <c r="C12" s="158">
        <v>94.2</v>
      </c>
      <c r="D12" s="158">
        <v>98.4</v>
      </c>
      <c r="E12" s="158">
        <v>104.4</v>
      </c>
      <c r="F12" s="158">
        <v>122.3</v>
      </c>
      <c r="G12" s="158">
        <v>123.3</v>
      </c>
      <c r="H12" s="158">
        <v>123</v>
      </c>
      <c r="I12" s="158">
        <v>125.1</v>
      </c>
      <c r="J12" s="158">
        <v>129.9</v>
      </c>
      <c r="K12" s="187">
        <v>138.4</v>
      </c>
    </row>
    <row r="13" spans="1:11" x14ac:dyDescent="0.25">
      <c r="A13" s="160" t="s">
        <v>61</v>
      </c>
      <c r="B13" s="160" t="s">
        <v>219</v>
      </c>
      <c r="C13" s="158">
        <v>136.4</v>
      </c>
      <c r="D13" s="158">
        <v>134.69999999999999</v>
      </c>
      <c r="E13" s="158">
        <v>134.30000000000001</v>
      </c>
      <c r="F13" s="158">
        <v>143.9</v>
      </c>
      <c r="G13" s="158">
        <v>147.80000000000001</v>
      </c>
      <c r="H13" s="158">
        <v>151.6</v>
      </c>
      <c r="I13" s="158">
        <v>148.19999999999999</v>
      </c>
      <c r="J13" s="158">
        <v>146.30000000000001</v>
      </c>
      <c r="K13" s="30">
        <v>146.69999999999999</v>
      </c>
    </row>
    <row r="14" spans="1:11" x14ac:dyDescent="0.25">
      <c r="A14" s="160" t="s">
        <v>59</v>
      </c>
      <c r="B14" s="160" t="s">
        <v>52</v>
      </c>
      <c r="C14" s="158">
        <v>251.9</v>
      </c>
      <c r="D14" s="158">
        <v>244.6</v>
      </c>
      <c r="E14" s="158">
        <v>248.6</v>
      </c>
      <c r="F14" s="158">
        <v>257.60000000000002</v>
      </c>
      <c r="G14" s="158">
        <v>261</v>
      </c>
      <c r="H14" s="158">
        <v>250.7</v>
      </c>
      <c r="I14" s="158">
        <v>250.7</v>
      </c>
      <c r="J14" s="158">
        <v>243.9</v>
      </c>
      <c r="K14" s="30">
        <v>242.6</v>
      </c>
    </row>
    <row r="15" spans="1:11" x14ac:dyDescent="0.25">
      <c r="A15" s="160" t="s">
        <v>57</v>
      </c>
      <c r="B15" s="160" t="s">
        <v>218</v>
      </c>
      <c r="C15" s="158">
        <v>185.2</v>
      </c>
      <c r="D15" s="158">
        <v>183.5</v>
      </c>
      <c r="E15" s="158">
        <v>184.1</v>
      </c>
      <c r="F15" s="158">
        <v>204.7</v>
      </c>
      <c r="G15" s="158">
        <v>208.1</v>
      </c>
      <c r="H15" s="158">
        <v>204.3</v>
      </c>
      <c r="I15" s="158">
        <v>209.5</v>
      </c>
      <c r="J15" s="158">
        <v>203.4</v>
      </c>
      <c r="K15" s="187">
        <v>193.2</v>
      </c>
    </row>
    <row r="16" spans="1:11" ht="23.25" x14ac:dyDescent="0.25">
      <c r="A16" s="169" t="s">
        <v>217</v>
      </c>
      <c r="B16" s="169" t="s">
        <v>216</v>
      </c>
      <c r="C16" s="158">
        <v>86.1</v>
      </c>
      <c r="D16" s="158">
        <v>89.8</v>
      </c>
      <c r="E16" s="158">
        <v>88.8</v>
      </c>
      <c r="F16" s="158">
        <v>96.9</v>
      </c>
      <c r="G16" s="158">
        <v>92.7</v>
      </c>
      <c r="H16" s="158">
        <v>99.5</v>
      </c>
      <c r="I16" s="158">
        <v>98.4</v>
      </c>
      <c r="J16" s="158">
        <v>100.1</v>
      </c>
      <c r="K16" s="187">
        <v>98.9</v>
      </c>
    </row>
    <row r="17" spans="1:11" x14ac:dyDescent="0.25">
      <c r="A17" s="171" t="s">
        <v>215</v>
      </c>
      <c r="B17" s="171" t="s">
        <v>44</v>
      </c>
      <c r="C17" s="170">
        <v>1750.4</v>
      </c>
      <c r="D17" s="170">
        <v>1754.6</v>
      </c>
      <c r="E17" s="170">
        <v>1758.1</v>
      </c>
      <c r="F17" s="170">
        <v>1795.4</v>
      </c>
      <c r="G17" s="170">
        <v>1783.1</v>
      </c>
      <c r="H17" s="170">
        <v>1785.4</v>
      </c>
      <c r="I17" s="170">
        <v>1792.7</v>
      </c>
      <c r="J17" s="170">
        <f>SUM(J3:J16)</f>
        <v>1783.2</v>
      </c>
      <c r="K17" s="186">
        <f>+K3+K4+K5+K6+K7+K8+K9+K10+K11+K12+K13+K14+K15+K16</f>
        <v>1768.6000000000001</v>
      </c>
    </row>
    <row r="18" spans="1:11" x14ac:dyDescent="0.25">
      <c r="B18" s="169" t="s">
        <v>214</v>
      </c>
      <c r="C18" s="168">
        <f t="shared" ref="C18:K18" si="0">+C4+C5+C6+C7</f>
        <v>438.9</v>
      </c>
      <c r="D18" s="168">
        <f t="shared" si="0"/>
        <v>448.2</v>
      </c>
      <c r="E18" s="168">
        <f t="shared" si="0"/>
        <v>436.3</v>
      </c>
      <c r="F18" s="168">
        <f t="shared" si="0"/>
        <v>422.3</v>
      </c>
      <c r="G18" s="168">
        <f t="shared" si="0"/>
        <v>402.59999999999997</v>
      </c>
      <c r="H18" s="168">
        <f t="shared" si="0"/>
        <v>378.9</v>
      </c>
      <c r="I18" s="168">
        <f t="shared" si="0"/>
        <v>377</v>
      </c>
      <c r="J18" s="168">
        <f t="shared" si="0"/>
        <v>379.99999999999994</v>
      </c>
      <c r="K18" s="185">
        <f t="shared" si="0"/>
        <v>372.1</v>
      </c>
    </row>
    <row r="19" spans="1:11" x14ac:dyDescent="0.25">
      <c r="B19" s="169" t="s">
        <v>233</v>
      </c>
      <c r="C19" s="168">
        <f t="shared" ref="C19:K19" si="1">SUM(C8:C16)</f>
        <v>1248.1999999999998</v>
      </c>
      <c r="D19" s="168">
        <f t="shared" si="1"/>
        <v>1244.2</v>
      </c>
      <c r="E19" s="168">
        <f t="shared" si="1"/>
        <v>1257.8</v>
      </c>
      <c r="F19" s="168">
        <f t="shared" si="1"/>
        <v>1324.5</v>
      </c>
      <c r="G19" s="168">
        <f t="shared" si="1"/>
        <v>1333.6</v>
      </c>
      <c r="H19" s="168">
        <f t="shared" si="1"/>
        <v>1357.9</v>
      </c>
      <c r="I19" s="168">
        <f t="shared" si="1"/>
        <v>1367.1000000000001</v>
      </c>
      <c r="J19" s="168">
        <f t="shared" si="1"/>
        <v>1361.1000000000001</v>
      </c>
      <c r="K19" s="168">
        <f t="shared" si="1"/>
        <v>1354.5</v>
      </c>
    </row>
  </sheetData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DD171-972F-4F6E-89D9-FD10824975E3}">
  <dimension ref="A1:D26"/>
  <sheetViews>
    <sheetView workbookViewId="0"/>
  </sheetViews>
  <sheetFormatPr defaultRowHeight="15" x14ac:dyDescent="0.25"/>
  <cols>
    <col min="1" max="1" width="9.140625" style="156"/>
    <col min="2" max="2" width="38.28515625" style="156" customWidth="1"/>
    <col min="3" max="4" width="12.140625" style="156" customWidth="1"/>
    <col min="5" max="16384" width="9.140625" style="156"/>
  </cols>
  <sheetData>
    <row r="1" spans="1:4" ht="15" customHeight="1" x14ac:dyDescent="0.25">
      <c r="A1" s="167" t="s">
        <v>234</v>
      </c>
      <c r="B1" s="167"/>
    </row>
    <row r="2" spans="1:4" x14ac:dyDescent="0.25">
      <c r="A2" s="172" t="s">
        <v>91</v>
      </c>
      <c r="B2" s="163" t="s">
        <v>90</v>
      </c>
      <c r="C2" s="163">
        <v>2008</v>
      </c>
      <c r="D2" s="163">
        <v>2009</v>
      </c>
    </row>
    <row r="3" spans="1:4" x14ac:dyDescent="0.25">
      <c r="A3" s="181" t="s">
        <v>87</v>
      </c>
      <c r="B3" s="180" t="s">
        <v>86</v>
      </c>
      <c r="C3" s="187">
        <v>40.700000000000003</v>
      </c>
      <c r="D3" s="158">
        <v>45.8</v>
      </c>
    </row>
    <row r="4" spans="1:4" x14ac:dyDescent="0.25">
      <c r="A4" s="181" t="s">
        <v>85</v>
      </c>
      <c r="B4" s="180" t="s">
        <v>84</v>
      </c>
      <c r="C4" s="187">
        <v>0.7</v>
      </c>
      <c r="D4" s="158">
        <v>0.6</v>
      </c>
    </row>
    <row r="5" spans="1:4" x14ac:dyDescent="0.25">
      <c r="A5" s="179" t="s">
        <v>83</v>
      </c>
      <c r="B5" s="180" t="s">
        <v>82</v>
      </c>
      <c r="C5" s="30">
        <v>325.5</v>
      </c>
      <c r="D5" s="158">
        <v>297.8</v>
      </c>
    </row>
    <row r="6" spans="1:4" x14ac:dyDescent="0.25">
      <c r="A6" s="181" t="s">
        <v>81</v>
      </c>
      <c r="B6" s="184" t="s">
        <v>80</v>
      </c>
      <c r="C6" s="187">
        <v>7.9</v>
      </c>
      <c r="D6" s="158">
        <v>9.3000000000000007</v>
      </c>
    </row>
    <row r="7" spans="1:4" x14ac:dyDescent="0.25">
      <c r="A7" s="179" t="s">
        <v>79</v>
      </c>
      <c r="B7" s="182" t="s">
        <v>78</v>
      </c>
      <c r="C7" s="187">
        <f>SUM(C4:C6)</f>
        <v>334.09999999999997</v>
      </c>
      <c r="D7" s="187">
        <f>SUM(D4:D6)</f>
        <v>307.70000000000005</v>
      </c>
    </row>
    <row r="8" spans="1:4" ht="22.5" x14ac:dyDescent="0.25">
      <c r="A8" s="179" t="s">
        <v>77</v>
      </c>
      <c r="B8" s="180" t="s">
        <v>76</v>
      </c>
      <c r="C8" s="187">
        <v>11.1</v>
      </c>
      <c r="D8" s="158">
        <v>9.4</v>
      </c>
    </row>
    <row r="9" spans="1:4" x14ac:dyDescent="0.25">
      <c r="A9" s="189" t="s">
        <v>75</v>
      </c>
      <c r="B9" s="182" t="s">
        <v>74</v>
      </c>
      <c r="C9" s="187">
        <f>SUM(C7:C8)</f>
        <v>345.2</v>
      </c>
      <c r="D9" s="187">
        <f>SUM(D7:D8)</f>
        <v>317.10000000000002</v>
      </c>
    </row>
    <row r="10" spans="1:4" x14ac:dyDescent="0.25">
      <c r="A10" s="189" t="s">
        <v>73</v>
      </c>
      <c r="B10" s="182" t="s">
        <v>72</v>
      </c>
      <c r="C10" s="187">
        <v>24.8</v>
      </c>
      <c r="D10" s="158">
        <v>21.7</v>
      </c>
    </row>
    <row r="11" spans="1:4" x14ac:dyDescent="0.25">
      <c r="A11" s="179" t="s">
        <v>71</v>
      </c>
      <c r="B11" s="180" t="s">
        <v>70</v>
      </c>
      <c r="C11" s="187">
        <v>303.8</v>
      </c>
      <c r="D11" s="158">
        <v>291.7</v>
      </c>
    </row>
    <row r="12" spans="1:4" x14ac:dyDescent="0.25">
      <c r="A12" s="181" t="s">
        <v>69</v>
      </c>
      <c r="B12" s="180" t="s">
        <v>68</v>
      </c>
      <c r="C12" s="187">
        <v>64.3</v>
      </c>
      <c r="D12" s="158">
        <v>65.599999999999994</v>
      </c>
    </row>
    <row r="13" spans="1:4" x14ac:dyDescent="0.25">
      <c r="A13" s="179" t="s">
        <v>67</v>
      </c>
      <c r="B13" s="180" t="s">
        <v>66</v>
      </c>
      <c r="C13" s="30">
        <v>87.6</v>
      </c>
      <c r="D13" s="158">
        <v>84.3</v>
      </c>
    </row>
    <row r="14" spans="1:4" x14ac:dyDescent="0.25">
      <c r="A14" s="181" t="s">
        <v>65</v>
      </c>
      <c r="B14" s="180" t="s">
        <v>64</v>
      </c>
      <c r="C14" s="30">
        <v>31.8</v>
      </c>
      <c r="D14" s="158">
        <v>29.2</v>
      </c>
    </row>
    <row r="15" spans="1:4" x14ac:dyDescent="0.25">
      <c r="A15" s="179" t="s">
        <v>63</v>
      </c>
      <c r="B15" s="180" t="s">
        <v>62</v>
      </c>
      <c r="C15" s="187">
        <v>63.6</v>
      </c>
      <c r="D15" s="158">
        <v>64.8</v>
      </c>
    </row>
    <row r="16" spans="1:4" x14ac:dyDescent="0.25">
      <c r="A16" s="181" t="s">
        <v>61</v>
      </c>
      <c r="B16" s="180" t="s">
        <v>60</v>
      </c>
      <c r="C16" s="187">
        <v>9.4</v>
      </c>
      <c r="D16" s="158">
        <v>10.7</v>
      </c>
    </row>
    <row r="17" spans="1:4" x14ac:dyDescent="0.25">
      <c r="A17" s="179" t="s">
        <v>59</v>
      </c>
      <c r="B17" s="180" t="s">
        <v>58</v>
      </c>
      <c r="C17" s="187">
        <v>80.099999999999994</v>
      </c>
      <c r="D17" s="158">
        <v>74.400000000000006</v>
      </c>
    </row>
    <row r="18" spans="1:4" ht="14.25" customHeight="1" x14ac:dyDescent="0.25">
      <c r="A18" s="181" t="s">
        <v>57</v>
      </c>
      <c r="B18" s="180" t="s">
        <v>56</v>
      </c>
      <c r="C18" s="185">
        <v>43.1</v>
      </c>
      <c r="D18" s="158">
        <v>48.2</v>
      </c>
    </row>
    <row r="19" spans="1:4" ht="13.5" customHeight="1" x14ac:dyDescent="0.25">
      <c r="A19" s="179" t="s">
        <v>55</v>
      </c>
      <c r="B19" s="180" t="s">
        <v>54</v>
      </c>
      <c r="C19" s="168">
        <v>147.30000000000001</v>
      </c>
      <c r="D19" s="158">
        <v>161</v>
      </c>
    </row>
    <row r="20" spans="1:4" x14ac:dyDescent="0.25">
      <c r="A20" s="181" t="s">
        <v>53</v>
      </c>
      <c r="B20" s="180" t="s">
        <v>52</v>
      </c>
      <c r="C20" s="158">
        <v>243.2</v>
      </c>
      <c r="D20" s="158">
        <v>246.7</v>
      </c>
    </row>
    <row r="21" spans="1:4" x14ac:dyDescent="0.25">
      <c r="A21" s="179" t="s">
        <v>51</v>
      </c>
      <c r="B21" s="180" t="s">
        <v>50</v>
      </c>
      <c r="C21" s="158">
        <v>192.2</v>
      </c>
      <c r="D21" s="158">
        <v>187.5</v>
      </c>
    </row>
    <row r="22" spans="1:4" x14ac:dyDescent="0.25">
      <c r="A22" s="181" t="s">
        <v>49</v>
      </c>
      <c r="B22" s="180" t="s">
        <v>48</v>
      </c>
      <c r="C22" s="158">
        <v>30.9</v>
      </c>
      <c r="D22" s="158">
        <v>29.6</v>
      </c>
    </row>
    <row r="23" spans="1:4" x14ac:dyDescent="0.25">
      <c r="A23" s="179" t="s">
        <v>47</v>
      </c>
      <c r="B23" s="178" t="s">
        <v>46</v>
      </c>
      <c r="C23" s="158">
        <v>60.6</v>
      </c>
      <c r="D23" s="158">
        <v>58.7</v>
      </c>
    </row>
    <row r="24" spans="1:4" x14ac:dyDescent="0.25">
      <c r="A24" s="188" t="s">
        <v>45</v>
      </c>
      <c r="B24" s="176" t="s">
        <v>44</v>
      </c>
      <c r="C24" s="170">
        <f>C3+C9+C10+C11+C12+C13+C14+C15+C16+C17+C18+C19+C20+C21+C22+C23</f>
        <v>1768.6</v>
      </c>
      <c r="D24" s="170">
        <f>D3+D9+D10+D11+D12+D13+D14+D15+D16+D17+D18+D19+D20+D21+D22+D23</f>
        <v>1737</v>
      </c>
    </row>
    <row r="25" spans="1:4" x14ac:dyDescent="0.25">
      <c r="B25" s="174" t="s">
        <v>232</v>
      </c>
      <c r="C25" s="158">
        <f>C9+C10</f>
        <v>370</v>
      </c>
      <c r="D25" s="158">
        <f>D9+D10</f>
        <v>338.8</v>
      </c>
    </row>
    <row r="26" spans="1:4" x14ac:dyDescent="0.25">
      <c r="B26" s="174" t="s">
        <v>231</v>
      </c>
      <c r="C26" s="158">
        <f>SUM(C11:C23)</f>
        <v>1357.9</v>
      </c>
      <c r="D26" s="158">
        <f>SUM(D11:D23)</f>
        <v>1352.3999999999999</v>
      </c>
    </row>
  </sheetData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C6CB23-E656-43FC-AA28-A60570098BC1}">
  <dimension ref="A1:F34"/>
  <sheetViews>
    <sheetView workbookViewId="0">
      <selection sqref="A1:F1"/>
    </sheetView>
  </sheetViews>
  <sheetFormatPr defaultRowHeight="12.75" x14ac:dyDescent="0.2"/>
  <cols>
    <col min="1" max="1" width="6.140625" style="190" customWidth="1"/>
    <col min="2" max="2" width="31.7109375" style="190" customWidth="1"/>
    <col min="3" max="6" width="12.5703125" style="190" customWidth="1"/>
    <col min="7" max="16384" width="9.140625" style="190"/>
  </cols>
  <sheetData>
    <row r="1" spans="1:6" ht="18" customHeight="1" thickBot="1" x14ac:dyDescent="0.25">
      <c r="A1" s="304" t="s">
        <v>240</v>
      </c>
      <c r="B1" s="304"/>
      <c r="C1" s="304"/>
      <c r="D1" s="304"/>
      <c r="E1" s="304"/>
      <c r="F1" s="304"/>
    </row>
    <row r="2" spans="1:6" ht="27" customHeight="1" x14ac:dyDescent="0.2">
      <c r="A2" s="286" t="s">
        <v>189</v>
      </c>
      <c r="B2" s="287" t="s">
        <v>188</v>
      </c>
      <c r="C2" s="277" t="s">
        <v>239</v>
      </c>
      <c r="D2" s="279"/>
      <c r="E2" s="277" t="s">
        <v>238</v>
      </c>
      <c r="F2" s="279"/>
    </row>
    <row r="3" spans="1:6" x14ac:dyDescent="0.2">
      <c r="A3" s="270"/>
      <c r="B3" s="282"/>
      <c r="C3" s="212" t="s">
        <v>185</v>
      </c>
      <c r="D3" s="211" t="s">
        <v>182</v>
      </c>
      <c r="E3" s="210" t="s">
        <v>185</v>
      </c>
      <c r="F3" s="209" t="s">
        <v>182</v>
      </c>
    </row>
    <row r="4" spans="1:6" x14ac:dyDescent="0.2">
      <c r="A4" s="207">
        <v>2005</v>
      </c>
      <c r="C4" s="200">
        <v>2826.6992500000001</v>
      </c>
      <c r="D4" s="200">
        <v>99.9</v>
      </c>
      <c r="E4" s="200">
        <v>2786.5968333333331</v>
      </c>
      <c r="F4" s="204">
        <v>99.9</v>
      </c>
    </row>
    <row r="5" spans="1:6" x14ac:dyDescent="0.2">
      <c r="A5" s="207">
        <v>2006</v>
      </c>
      <c r="C5" s="200">
        <v>2829.1195833333336</v>
      </c>
      <c r="D5" s="200">
        <v>100.1</v>
      </c>
      <c r="E5" s="200">
        <v>2790.1626666666666</v>
      </c>
      <c r="F5" s="204">
        <v>100.1</v>
      </c>
    </row>
    <row r="6" spans="1:6" x14ac:dyDescent="0.2">
      <c r="A6" s="207">
        <v>2007</v>
      </c>
      <c r="C6" s="200">
        <v>2805.7454166666666</v>
      </c>
      <c r="D6" s="200">
        <v>99.2</v>
      </c>
      <c r="E6" s="200">
        <v>2760.6719166666671</v>
      </c>
      <c r="F6" s="204">
        <v>98.9</v>
      </c>
    </row>
    <row r="7" spans="1:6" x14ac:dyDescent="0.2">
      <c r="A7" s="207">
        <v>2008</v>
      </c>
      <c r="C7" s="208">
        <v>2811.6079166666664</v>
      </c>
      <c r="D7" s="208">
        <v>100.2</v>
      </c>
      <c r="E7" s="208">
        <v>2762.5097500000002</v>
      </c>
      <c r="F7" s="208">
        <v>100.1</v>
      </c>
    </row>
    <row r="8" spans="1:6" x14ac:dyDescent="0.2">
      <c r="A8" s="207">
        <v>2009</v>
      </c>
      <c r="C8" s="196">
        <v>2709.8330000000001</v>
      </c>
      <c r="D8" s="158">
        <v>96.4</v>
      </c>
      <c r="E8" s="196">
        <v>2660.7130000000002</v>
      </c>
      <c r="F8" s="195">
        <v>96.3</v>
      </c>
    </row>
    <row r="9" spans="1:6" x14ac:dyDescent="0.2">
      <c r="A9" s="206"/>
      <c r="B9" s="205" t="s">
        <v>237</v>
      </c>
      <c r="C9" s="204"/>
      <c r="D9" s="204"/>
      <c r="E9" s="204"/>
      <c r="F9" s="204"/>
    </row>
    <row r="10" spans="1:6" x14ac:dyDescent="0.2">
      <c r="A10" s="181" t="s">
        <v>87</v>
      </c>
      <c r="B10" s="180" t="s">
        <v>86</v>
      </c>
      <c r="C10" s="200">
        <v>83.700999999999993</v>
      </c>
      <c r="D10" s="158">
        <v>98.1</v>
      </c>
      <c r="E10" s="200">
        <v>82.802000000000007</v>
      </c>
      <c r="F10" s="195">
        <v>98.3</v>
      </c>
    </row>
    <row r="11" spans="1:6" x14ac:dyDescent="0.2">
      <c r="A11" s="203" t="s">
        <v>181</v>
      </c>
      <c r="B11" s="202" t="s">
        <v>180</v>
      </c>
      <c r="C11" s="200">
        <v>9.1199999999999992</v>
      </c>
      <c r="D11" s="158">
        <v>106.5</v>
      </c>
      <c r="E11" s="200">
        <v>9.048</v>
      </c>
      <c r="F11" s="195">
        <v>107</v>
      </c>
    </row>
    <row r="12" spans="1:6" x14ac:dyDescent="0.2">
      <c r="A12" s="181" t="s">
        <v>85</v>
      </c>
      <c r="B12" s="180" t="s">
        <v>84</v>
      </c>
      <c r="C12" s="200">
        <v>4.476</v>
      </c>
      <c r="D12" s="158">
        <v>89.8</v>
      </c>
      <c r="E12" s="200">
        <v>4.431</v>
      </c>
      <c r="F12" s="195">
        <v>89.4</v>
      </c>
    </row>
    <row r="13" spans="1:6" x14ac:dyDescent="0.2">
      <c r="A13" s="179" t="s">
        <v>83</v>
      </c>
      <c r="B13" s="180" t="s">
        <v>82</v>
      </c>
      <c r="C13" s="200">
        <v>611.15700000000004</v>
      </c>
      <c r="D13" s="158">
        <v>88.5</v>
      </c>
      <c r="E13" s="200">
        <v>606.32899999999995</v>
      </c>
      <c r="F13" s="195">
        <v>88.5</v>
      </c>
    </row>
    <row r="14" spans="1:6" ht="22.5" x14ac:dyDescent="0.2">
      <c r="A14" s="181" t="s">
        <v>81</v>
      </c>
      <c r="B14" s="180" t="s">
        <v>80</v>
      </c>
      <c r="C14" s="200">
        <v>25.902999999999999</v>
      </c>
      <c r="D14" s="158">
        <v>96.4</v>
      </c>
      <c r="E14" s="200">
        <v>25.661000000000001</v>
      </c>
      <c r="F14" s="195">
        <v>96.4</v>
      </c>
    </row>
    <row r="15" spans="1:6" x14ac:dyDescent="0.2">
      <c r="A15" s="179" t="s">
        <v>79</v>
      </c>
      <c r="B15" s="201" t="s">
        <v>78</v>
      </c>
      <c r="C15" s="200">
        <v>641.53499999999997</v>
      </c>
      <c r="D15" s="158">
        <v>88.8</v>
      </c>
      <c r="E15" s="200">
        <v>636.42100000000005</v>
      </c>
      <c r="F15" s="195">
        <v>88.8</v>
      </c>
    </row>
    <row r="16" spans="1:6" ht="33.75" x14ac:dyDescent="0.2">
      <c r="A16" s="179" t="s">
        <v>77</v>
      </c>
      <c r="B16" s="180" t="s">
        <v>76</v>
      </c>
      <c r="C16" s="200">
        <v>45.505000000000003</v>
      </c>
      <c r="D16" s="200">
        <v>100.6</v>
      </c>
      <c r="E16" s="200">
        <v>45.226999999999997</v>
      </c>
      <c r="F16" s="200">
        <v>100.7</v>
      </c>
    </row>
    <row r="17" spans="1:6" x14ac:dyDescent="0.2">
      <c r="A17" s="183" t="s">
        <v>75</v>
      </c>
      <c r="B17" s="201" t="s">
        <v>236</v>
      </c>
      <c r="C17" s="200">
        <v>687.04</v>
      </c>
      <c r="D17" s="158">
        <v>89.5</v>
      </c>
      <c r="E17" s="200">
        <v>681.64800000000002</v>
      </c>
      <c r="F17" s="195">
        <v>89.5</v>
      </c>
    </row>
    <row r="18" spans="1:6" x14ac:dyDescent="0.2">
      <c r="A18" s="183" t="s">
        <v>73</v>
      </c>
      <c r="B18" s="201" t="s">
        <v>72</v>
      </c>
      <c r="C18" s="200">
        <v>120.66200000000001</v>
      </c>
      <c r="D18" s="158">
        <v>91.9</v>
      </c>
      <c r="E18" s="200">
        <v>117.846</v>
      </c>
      <c r="F18" s="195">
        <v>92.1</v>
      </c>
    </row>
    <row r="19" spans="1:6" x14ac:dyDescent="0.2">
      <c r="A19" s="179" t="s">
        <v>71</v>
      </c>
      <c r="B19" s="180" t="s">
        <v>70</v>
      </c>
      <c r="C19" s="200">
        <v>352.76</v>
      </c>
      <c r="D19" s="158">
        <v>94.7</v>
      </c>
      <c r="E19" s="200">
        <v>345.41199999999998</v>
      </c>
      <c r="F19" s="195">
        <v>94.6</v>
      </c>
    </row>
    <row r="20" spans="1:6" x14ac:dyDescent="0.2">
      <c r="A20" s="181" t="s">
        <v>69</v>
      </c>
      <c r="B20" s="180" t="s">
        <v>68</v>
      </c>
      <c r="C20" s="200">
        <v>188.27500000000001</v>
      </c>
      <c r="D20" s="158">
        <v>97.2</v>
      </c>
      <c r="E20" s="200">
        <v>186.24600000000001</v>
      </c>
      <c r="F20" s="195">
        <v>97</v>
      </c>
    </row>
    <row r="21" spans="1:6" x14ac:dyDescent="0.2">
      <c r="A21" s="179" t="s">
        <v>67</v>
      </c>
      <c r="B21" s="180" t="s">
        <v>66</v>
      </c>
      <c r="C21" s="200">
        <v>83.685000000000002</v>
      </c>
      <c r="D21" s="158">
        <v>92.1</v>
      </c>
      <c r="E21" s="200">
        <v>80.421000000000006</v>
      </c>
      <c r="F21" s="195">
        <v>91.5</v>
      </c>
    </row>
    <row r="22" spans="1:6" x14ac:dyDescent="0.2">
      <c r="A22" s="181" t="s">
        <v>65</v>
      </c>
      <c r="B22" s="180" t="s">
        <v>64</v>
      </c>
      <c r="C22" s="200">
        <v>66.180999999999997</v>
      </c>
      <c r="D22" s="158">
        <v>109.1</v>
      </c>
      <c r="E22" s="200">
        <v>65.316999999999993</v>
      </c>
      <c r="F22" s="195">
        <v>109.2</v>
      </c>
    </row>
    <row r="23" spans="1:6" x14ac:dyDescent="0.2">
      <c r="A23" s="179" t="s">
        <v>63</v>
      </c>
      <c r="B23" s="180" t="s">
        <v>62</v>
      </c>
      <c r="C23" s="200">
        <v>71.858999999999995</v>
      </c>
      <c r="D23" s="158">
        <v>95.9</v>
      </c>
      <c r="E23" s="200">
        <v>70.233999999999995</v>
      </c>
      <c r="F23" s="195">
        <v>97</v>
      </c>
    </row>
    <row r="24" spans="1:6" x14ac:dyDescent="0.2">
      <c r="A24" s="181" t="s">
        <v>61</v>
      </c>
      <c r="B24" s="180" t="s">
        <v>60</v>
      </c>
      <c r="C24" s="200">
        <v>30.41</v>
      </c>
      <c r="D24" s="158">
        <v>93.5</v>
      </c>
      <c r="E24" s="200">
        <v>29.57</v>
      </c>
      <c r="F24" s="195">
        <v>93.1</v>
      </c>
    </row>
    <row r="25" spans="1:6" ht="12" customHeight="1" x14ac:dyDescent="0.2">
      <c r="A25" s="179" t="s">
        <v>59</v>
      </c>
      <c r="B25" s="180" t="s">
        <v>58</v>
      </c>
      <c r="C25" s="200">
        <v>76.099999999999994</v>
      </c>
      <c r="D25" s="158">
        <v>100.8</v>
      </c>
      <c r="E25" s="200">
        <v>72.466999999999999</v>
      </c>
      <c r="F25" s="195">
        <v>99.8</v>
      </c>
    </row>
    <row r="26" spans="1:6" ht="22.5" x14ac:dyDescent="0.2">
      <c r="A26" s="181" t="s">
        <v>57</v>
      </c>
      <c r="B26" s="180" t="s">
        <v>56</v>
      </c>
      <c r="C26" s="200">
        <v>116.039</v>
      </c>
      <c r="D26" s="200">
        <v>93.3</v>
      </c>
      <c r="E26" s="200">
        <v>109.879</v>
      </c>
      <c r="F26" s="200">
        <v>92.4</v>
      </c>
    </row>
    <row r="27" spans="1:6" ht="22.5" x14ac:dyDescent="0.2">
      <c r="A27" s="179" t="s">
        <v>55</v>
      </c>
      <c r="B27" s="180" t="s">
        <v>54</v>
      </c>
      <c r="C27" s="200">
        <v>296.04000000000002</v>
      </c>
      <c r="D27" s="200">
        <v>111.6</v>
      </c>
      <c r="E27" s="200">
        <v>293.48899999999998</v>
      </c>
      <c r="F27" s="200">
        <v>111.7</v>
      </c>
    </row>
    <row r="28" spans="1:6" s="199" customFormat="1" x14ac:dyDescent="0.2">
      <c r="A28" s="181" t="s">
        <v>53</v>
      </c>
      <c r="B28" s="180" t="s">
        <v>52</v>
      </c>
      <c r="C28" s="200">
        <v>261.73200000000003</v>
      </c>
      <c r="D28" s="158">
        <v>98.9</v>
      </c>
      <c r="E28" s="200">
        <v>256.52100000000002</v>
      </c>
      <c r="F28" s="195">
        <v>98.8</v>
      </c>
    </row>
    <row r="29" spans="1:6" x14ac:dyDescent="0.2">
      <c r="A29" s="179" t="s">
        <v>51</v>
      </c>
      <c r="B29" s="180" t="s">
        <v>50</v>
      </c>
      <c r="C29" s="196">
        <v>218.34100000000001</v>
      </c>
      <c r="D29" s="158">
        <v>101.8</v>
      </c>
      <c r="E29" s="196">
        <v>213.345</v>
      </c>
      <c r="F29" s="195">
        <v>101.8</v>
      </c>
    </row>
    <row r="30" spans="1:6" x14ac:dyDescent="0.2">
      <c r="A30" s="198" t="s">
        <v>179</v>
      </c>
      <c r="B30" s="197" t="s">
        <v>178</v>
      </c>
      <c r="C30" s="196">
        <v>122.78400000000001</v>
      </c>
      <c r="D30" s="158">
        <v>101.5</v>
      </c>
      <c r="E30" s="196">
        <v>118.831</v>
      </c>
      <c r="F30" s="195">
        <v>101.4</v>
      </c>
    </row>
    <row r="31" spans="1:6" x14ac:dyDescent="0.2">
      <c r="A31" s="198" t="s">
        <v>177</v>
      </c>
      <c r="B31" s="197" t="s">
        <v>176</v>
      </c>
      <c r="C31" s="196">
        <v>95.557000000000002</v>
      </c>
      <c r="D31" s="158">
        <v>102.2</v>
      </c>
      <c r="E31" s="196">
        <v>94.513999999999996</v>
      </c>
      <c r="F31" s="195">
        <v>102.3</v>
      </c>
    </row>
    <row r="32" spans="1:6" x14ac:dyDescent="0.2">
      <c r="A32" s="181" t="s">
        <v>49</v>
      </c>
      <c r="B32" s="180" t="s">
        <v>48</v>
      </c>
      <c r="C32" s="196">
        <v>38.823</v>
      </c>
      <c r="D32" s="158">
        <v>98.9</v>
      </c>
      <c r="E32" s="196">
        <v>37.698</v>
      </c>
      <c r="F32" s="195">
        <v>98.9</v>
      </c>
    </row>
    <row r="33" spans="1:6" x14ac:dyDescent="0.2">
      <c r="A33" s="179" t="s">
        <v>175</v>
      </c>
      <c r="B33" s="180" t="s">
        <v>174</v>
      </c>
      <c r="C33" s="196">
        <v>18.184000000000001</v>
      </c>
      <c r="D33" s="158">
        <v>101.2</v>
      </c>
      <c r="E33" s="196">
        <v>17.818000000000001</v>
      </c>
      <c r="F33" s="195">
        <v>101.8</v>
      </c>
    </row>
    <row r="34" spans="1:6" x14ac:dyDescent="0.2">
      <c r="A34" s="194" t="s">
        <v>173</v>
      </c>
      <c r="B34" s="193" t="s">
        <v>235</v>
      </c>
      <c r="C34" s="192">
        <v>2709.8330000000001</v>
      </c>
      <c r="D34" s="170">
        <v>96.4</v>
      </c>
      <c r="E34" s="192">
        <v>2660.7130000000002</v>
      </c>
      <c r="F34" s="191">
        <v>96.3</v>
      </c>
    </row>
  </sheetData>
  <mergeCells count="5">
    <mergeCell ref="A1:F1"/>
    <mergeCell ref="E2:F2"/>
    <mergeCell ref="A2:A3"/>
    <mergeCell ref="B2:B3"/>
    <mergeCell ref="C2:D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6A0490-C179-4144-9606-D6224D7455BF}">
  <dimension ref="A1:H52"/>
  <sheetViews>
    <sheetView workbookViewId="0">
      <selection sqref="A1:H1"/>
    </sheetView>
  </sheetViews>
  <sheetFormatPr defaultRowHeight="12.75" x14ac:dyDescent="0.2"/>
  <cols>
    <col min="1" max="1" width="6" style="213" customWidth="1"/>
    <col min="2" max="2" width="26.7109375" style="213" customWidth="1"/>
    <col min="3" max="16384" width="9.140625" style="213"/>
  </cols>
  <sheetData>
    <row r="1" spans="1:8" ht="29.25" customHeight="1" thickBot="1" x14ac:dyDescent="0.25">
      <c r="A1" s="305" t="s">
        <v>267</v>
      </c>
      <c r="B1" s="305"/>
      <c r="C1" s="305"/>
      <c r="D1" s="305"/>
      <c r="E1" s="305"/>
      <c r="F1" s="305"/>
      <c r="G1" s="305"/>
      <c r="H1" s="305"/>
    </row>
    <row r="2" spans="1:8" ht="16.5" customHeight="1" x14ac:dyDescent="0.2">
      <c r="A2" s="286" t="s">
        <v>189</v>
      </c>
      <c r="B2" s="287" t="s">
        <v>188</v>
      </c>
      <c r="C2" s="290" t="s">
        <v>194</v>
      </c>
      <c r="D2" s="307"/>
      <c r="E2" s="290" t="s">
        <v>193</v>
      </c>
      <c r="F2" s="307"/>
      <c r="G2" s="290" t="s">
        <v>192</v>
      </c>
      <c r="H2" s="306"/>
    </row>
    <row r="3" spans="1:8" ht="22.5" x14ac:dyDescent="0.2">
      <c r="A3" s="270"/>
      <c r="B3" s="282"/>
      <c r="C3" s="227" t="s">
        <v>191</v>
      </c>
      <c r="D3" s="228" t="s">
        <v>182</v>
      </c>
      <c r="E3" s="227" t="s">
        <v>191</v>
      </c>
      <c r="F3" s="228" t="s">
        <v>182</v>
      </c>
      <c r="G3" s="227" t="s">
        <v>191</v>
      </c>
      <c r="H3" s="226" t="s">
        <v>182</v>
      </c>
    </row>
    <row r="4" spans="1:8" x14ac:dyDescent="0.2">
      <c r="A4" s="225">
        <v>2000</v>
      </c>
      <c r="C4" s="221">
        <v>61930</v>
      </c>
      <c r="D4" s="220">
        <v>112.6</v>
      </c>
      <c r="E4" s="221">
        <v>121779</v>
      </c>
      <c r="F4" s="220">
        <v>114</v>
      </c>
      <c r="G4" s="221">
        <v>87645</v>
      </c>
      <c r="H4" s="220">
        <v>113.5</v>
      </c>
    </row>
    <row r="5" spans="1:8" x14ac:dyDescent="0.2">
      <c r="A5" s="225">
        <v>2001</v>
      </c>
      <c r="C5" s="221">
        <v>72626</v>
      </c>
      <c r="D5" s="220">
        <v>117.2</v>
      </c>
      <c r="E5" s="221">
        <v>143753</v>
      </c>
      <c r="F5" s="220">
        <v>117.9</v>
      </c>
      <c r="G5" s="221">
        <v>103553</v>
      </c>
      <c r="H5" s="220">
        <v>118</v>
      </c>
    </row>
    <row r="6" spans="1:8" x14ac:dyDescent="0.2">
      <c r="A6" s="225">
        <v>2002</v>
      </c>
      <c r="C6" s="221">
        <v>84751</v>
      </c>
      <c r="D6" s="220">
        <v>116.7</v>
      </c>
      <c r="E6" s="221">
        <v>169826</v>
      </c>
      <c r="F6" s="220">
        <v>118.1</v>
      </c>
      <c r="G6" s="221">
        <v>122482</v>
      </c>
      <c r="H6" s="220">
        <v>118.3</v>
      </c>
    </row>
    <row r="7" spans="1:8" x14ac:dyDescent="0.2">
      <c r="A7" s="225">
        <v>2003</v>
      </c>
      <c r="C7" s="221">
        <v>91397</v>
      </c>
      <c r="D7" s="220">
        <v>107.8</v>
      </c>
      <c r="E7" s="221">
        <v>193275</v>
      </c>
      <c r="F7" s="220">
        <v>113.8</v>
      </c>
      <c r="G7" s="221">
        <v>137193</v>
      </c>
      <c r="H7" s="220">
        <v>112</v>
      </c>
    </row>
    <row r="8" spans="1:8" x14ac:dyDescent="0.2">
      <c r="A8" s="225">
        <v>2004</v>
      </c>
      <c r="C8" s="221">
        <v>96052.839548617296</v>
      </c>
      <c r="D8" s="220">
        <v>106.7</v>
      </c>
      <c r="E8" s="221">
        <v>203271.32388730484</v>
      </c>
      <c r="F8" s="220">
        <v>105.5</v>
      </c>
      <c r="G8" s="224">
        <v>145520</v>
      </c>
      <c r="H8" s="220">
        <v>106</v>
      </c>
    </row>
    <row r="9" spans="1:8" x14ac:dyDescent="0.2">
      <c r="A9" s="225">
        <v>2005</v>
      </c>
      <c r="C9" s="221">
        <v>102675.6598090179</v>
      </c>
      <c r="D9" s="220">
        <v>106.9</v>
      </c>
      <c r="E9" s="221">
        <v>222826.0778921404</v>
      </c>
      <c r="F9" s="220">
        <v>109.6</v>
      </c>
      <c r="G9" s="221">
        <v>158342.52233946687</v>
      </c>
      <c r="H9" s="220">
        <v>108.8</v>
      </c>
    </row>
    <row r="10" spans="1:8" x14ac:dyDescent="0.2">
      <c r="A10" s="225">
        <v>2006</v>
      </c>
      <c r="C10" s="221">
        <v>111881.97124658621</v>
      </c>
      <c r="D10" s="220">
        <v>109</v>
      </c>
      <c r="E10" s="221">
        <v>239588.18588474253</v>
      </c>
      <c r="F10" s="220">
        <v>107.5</v>
      </c>
      <c r="G10" s="221">
        <v>171350.84878667965</v>
      </c>
      <c r="H10" s="220">
        <v>108.2</v>
      </c>
    </row>
    <row r="11" spans="1:8" x14ac:dyDescent="0.2">
      <c r="A11" s="225">
        <v>2007</v>
      </c>
      <c r="C11" s="221">
        <v>122642.60521036366</v>
      </c>
      <c r="D11" s="220">
        <v>109.6</v>
      </c>
      <c r="E11" s="221">
        <v>255600.96697939196</v>
      </c>
      <c r="F11" s="220">
        <v>106.7</v>
      </c>
      <c r="G11" s="221">
        <v>185016.90447105715</v>
      </c>
      <c r="H11" s="220">
        <v>108</v>
      </c>
    </row>
    <row r="12" spans="1:8" x14ac:dyDescent="0.2">
      <c r="A12" s="225">
        <v>2008</v>
      </c>
      <c r="C12" s="224">
        <v>130822.68852519889</v>
      </c>
      <c r="D12" s="223">
        <v>106.7</v>
      </c>
      <c r="E12" s="224">
        <v>274866.4693991791</v>
      </c>
      <c r="F12" s="223">
        <v>107.5</v>
      </c>
      <c r="G12" s="224">
        <v>198963.78743294196</v>
      </c>
      <c r="H12" s="223">
        <v>107.5</v>
      </c>
    </row>
    <row r="13" spans="1:8" x14ac:dyDescent="0.2">
      <c r="A13" s="222">
        <v>2009</v>
      </c>
      <c r="C13" s="217">
        <v>131854</v>
      </c>
      <c r="D13" s="216">
        <v>100.8</v>
      </c>
      <c r="E13" s="217">
        <v>270564</v>
      </c>
      <c r="F13" s="216">
        <v>98.5</v>
      </c>
      <c r="G13" s="217">
        <v>199837</v>
      </c>
      <c r="H13" s="216">
        <v>100.6</v>
      </c>
    </row>
    <row r="14" spans="1:8" x14ac:dyDescent="0.2">
      <c r="A14" s="222"/>
      <c r="B14" s="222" t="s">
        <v>154</v>
      </c>
      <c r="C14" s="221"/>
      <c r="D14" s="220"/>
      <c r="E14" s="221"/>
      <c r="F14" s="220"/>
      <c r="G14" s="221"/>
      <c r="H14" s="220"/>
    </row>
    <row r="15" spans="1:8" ht="22.5" x14ac:dyDescent="0.2">
      <c r="A15" s="181" t="s">
        <v>87</v>
      </c>
      <c r="B15" s="180" t="s">
        <v>86</v>
      </c>
      <c r="C15" s="217">
        <v>113939</v>
      </c>
      <c r="D15" s="216">
        <v>101.3</v>
      </c>
      <c r="E15" s="217">
        <v>217390</v>
      </c>
      <c r="F15" s="216">
        <v>105.4</v>
      </c>
      <c r="G15" s="217">
        <v>137101</v>
      </c>
      <c r="H15" s="216">
        <v>102.6</v>
      </c>
    </row>
    <row r="16" spans="1:8" s="190" customFormat="1" x14ac:dyDescent="0.2">
      <c r="A16" s="203" t="s">
        <v>181</v>
      </c>
      <c r="B16" s="202" t="s">
        <v>180</v>
      </c>
      <c r="C16" s="217">
        <v>91592</v>
      </c>
      <c r="D16" s="216">
        <v>99.5</v>
      </c>
      <c r="E16" s="217">
        <v>251034</v>
      </c>
      <c r="F16" s="216">
        <v>104</v>
      </c>
      <c r="G16" s="217">
        <v>149948</v>
      </c>
      <c r="H16" s="216">
        <v>99.9</v>
      </c>
    </row>
    <row r="17" spans="1:8" x14ac:dyDescent="0.2">
      <c r="A17" s="181" t="s">
        <v>85</v>
      </c>
      <c r="B17" s="180" t="s">
        <v>84</v>
      </c>
      <c r="C17" s="217">
        <v>201507</v>
      </c>
      <c r="D17" s="216">
        <v>107.1</v>
      </c>
      <c r="E17" s="217">
        <v>378393</v>
      </c>
      <c r="F17" s="216">
        <v>109.6</v>
      </c>
      <c r="G17" s="217">
        <v>244051</v>
      </c>
      <c r="H17" s="216">
        <v>108.2</v>
      </c>
    </row>
    <row r="18" spans="1:8" x14ac:dyDescent="0.2">
      <c r="A18" s="179" t="s">
        <v>83</v>
      </c>
      <c r="B18" s="180" t="s">
        <v>82</v>
      </c>
      <c r="C18" s="217">
        <v>142034</v>
      </c>
      <c r="D18" s="216">
        <v>101</v>
      </c>
      <c r="E18" s="217">
        <v>336062</v>
      </c>
      <c r="F18" s="216">
        <v>102.8</v>
      </c>
      <c r="G18" s="217">
        <v>190331</v>
      </c>
      <c r="H18" s="216">
        <v>104</v>
      </c>
    </row>
    <row r="19" spans="1:8" ht="22.5" x14ac:dyDescent="0.2">
      <c r="A19" s="219" t="s">
        <v>266</v>
      </c>
      <c r="B19" s="218" t="s">
        <v>265</v>
      </c>
      <c r="C19" s="217">
        <v>117964</v>
      </c>
      <c r="D19" s="216">
        <v>101.9</v>
      </c>
      <c r="E19" s="217">
        <v>300102</v>
      </c>
      <c r="F19" s="216">
        <v>102</v>
      </c>
      <c r="G19" s="217">
        <v>158995</v>
      </c>
      <c r="H19" s="216">
        <v>102.3</v>
      </c>
    </row>
    <row r="20" spans="1:8" ht="22.5" x14ac:dyDescent="0.2">
      <c r="A20" s="219" t="s">
        <v>264</v>
      </c>
      <c r="B20" s="218" t="s">
        <v>263</v>
      </c>
      <c r="C20" s="217">
        <v>96637</v>
      </c>
      <c r="D20" s="216">
        <v>102.2</v>
      </c>
      <c r="E20" s="217">
        <v>199973</v>
      </c>
      <c r="F20" s="216">
        <v>103.7</v>
      </c>
      <c r="G20" s="217">
        <v>111301</v>
      </c>
      <c r="H20" s="216">
        <v>103.5</v>
      </c>
    </row>
    <row r="21" spans="1:8" ht="22.5" x14ac:dyDescent="0.2">
      <c r="A21" s="219" t="s">
        <v>262</v>
      </c>
      <c r="B21" s="218" t="s">
        <v>261</v>
      </c>
      <c r="C21" s="217">
        <v>140580</v>
      </c>
      <c r="D21" s="216">
        <v>104.6</v>
      </c>
      <c r="E21" s="217">
        <v>266013</v>
      </c>
      <c r="F21" s="216">
        <v>104.5</v>
      </c>
      <c r="G21" s="217">
        <v>171528</v>
      </c>
      <c r="H21" s="216">
        <v>105.8</v>
      </c>
    </row>
    <row r="22" spans="1:8" x14ac:dyDescent="0.2">
      <c r="A22" s="219" t="s">
        <v>260</v>
      </c>
      <c r="B22" s="218" t="s">
        <v>259</v>
      </c>
      <c r="C22" s="217">
        <v>326791</v>
      </c>
      <c r="D22" s="216">
        <v>102.9</v>
      </c>
      <c r="E22" s="217">
        <v>705119</v>
      </c>
      <c r="F22" s="216">
        <v>103.3</v>
      </c>
      <c r="G22" s="217">
        <v>513350</v>
      </c>
      <c r="H22" s="216">
        <v>103.6</v>
      </c>
    </row>
    <row r="23" spans="1:8" x14ac:dyDescent="0.2">
      <c r="A23" s="219" t="s">
        <v>258</v>
      </c>
      <c r="B23" s="201" t="s">
        <v>257</v>
      </c>
      <c r="C23" s="217">
        <v>187643</v>
      </c>
      <c r="D23" s="216">
        <v>103.1</v>
      </c>
      <c r="E23" s="217">
        <v>408292</v>
      </c>
      <c r="F23" s="216">
        <v>103.2</v>
      </c>
      <c r="G23" s="217">
        <v>277942</v>
      </c>
      <c r="H23" s="216">
        <v>103.9</v>
      </c>
    </row>
    <row r="24" spans="1:8" x14ac:dyDescent="0.2">
      <c r="A24" s="198" t="s">
        <v>256</v>
      </c>
      <c r="B24" s="201" t="s">
        <v>255</v>
      </c>
      <c r="C24" s="217">
        <v>257710</v>
      </c>
      <c r="D24" s="216">
        <v>106.4</v>
      </c>
      <c r="E24" s="217">
        <v>440143</v>
      </c>
      <c r="F24" s="216">
        <v>107.6</v>
      </c>
      <c r="G24" s="217">
        <v>355024</v>
      </c>
      <c r="H24" s="216">
        <v>108.1</v>
      </c>
    </row>
    <row r="25" spans="1:8" ht="22.5" x14ac:dyDescent="0.2">
      <c r="A25" s="198" t="s">
        <v>254</v>
      </c>
      <c r="B25" s="218" t="s">
        <v>253</v>
      </c>
      <c r="C25" s="217">
        <v>147465</v>
      </c>
      <c r="D25" s="216">
        <v>101.2</v>
      </c>
      <c r="E25" s="217">
        <v>317618</v>
      </c>
      <c r="F25" s="216">
        <v>102.4</v>
      </c>
      <c r="G25" s="217">
        <v>187937</v>
      </c>
      <c r="H25" s="216">
        <v>103.5</v>
      </c>
    </row>
    <row r="26" spans="1:8" ht="22.5" x14ac:dyDescent="0.2">
      <c r="A26" s="198" t="s">
        <v>252</v>
      </c>
      <c r="B26" s="201" t="s">
        <v>251</v>
      </c>
      <c r="C26" s="217">
        <v>144655</v>
      </c>
      <c r="D26" s="216">
        <v>100</v>
      </c>
      <c r="E26" s="217">
        <v>282358</v>
      </c>
      <c r="F26" s="216">
        <v>99.1</v>
      </c>
      <c r="G26" s="217">
        <v>176276</v>
      </c>
      <c r="H26" s="216">
        <v>101.8</v>
      </c>
    </row>
    <row r="27" spans="1:8" ht="22.5" x14ac:dyDescent="0.2">
      <c r="A27" s="198" t="s">
        <v>250</v>
      </c>
      <c r="B27" s="201" t="s">
        <v>249</v>
      </c>
      <c r="C27" s="217">
        <v>132699</v>
      </c>
      <c r="D27" s="216">
        <v>100.9</v>
      </c>
      <c r="E27" s="217">
        <v>360133</v>
      </c>
      <c r="F27" s="216">
        <v>104.4</v>
      </c>
      <c r="G27" s="217">
        <v>203993</v>
      </c>
      <c r="H27" s="216">
        <v>106</v>
      </c>
    </row>
    <row r="28" spans="1:8" x14ac:dyDescent="0.2">
      <c r="A28" s="198" t="s">
        <v>248</v>
      </c>
      <c r="B28" s="201" t="s">
        <v>247</v>
      </c>
      <c r="C28" s="217">
        <v>132187</v>
      </c>
      <c r="D28" s="216">
        <v>97.4</v>
      </c>
      <c r="E28" s="217">
        <v>376423</v>
      </c>
      <c r="F28" s="216">
        <v>99.8</v>
      </c>
      <c r="G28" s="217">
        <v>183528</v>
      </c>
      <c r="H28" s="216">
        <v>100.3</v>
      </c>
    </row>
    <row r="29" spans="1:8" x14ac:dyDescent="0.2">
      <c r="A29" s="198" t="s">
        <v>246</v>
      </c>
      <c r="B29" s="201" t="s">
        <v>245</v>
      </c>
      <c r="C29" s="217">
        <v>152809</v>
      </c>
      <c r="D29" s="216">
        <v>98.9</v>
      </c>
      <c r="E29" s="217">
        <v>330697</v>
      </c>
      <c r="F29" s="216">
        <v>104.3</v>
      </c>
      <c r="G29" s="217">
        <v>199628</v>
      </c>
      <c r="H29" s="216">
        <v>103.2</v>
      </c>
    </row>
    <row r="30" spans="1:8" x14ac:dyDescent="0.2">
      <c r="A30" s="198" t="s">
        <v>244</v>
      </c>
      <c r="B30" s="201" t="s">
        <v>243</v>
      </c>
      <c r="C30" s="217">
        <v>173516</v>
      </c>
      <c r="D30" s="216">
        <v>101.1</v>
      </c>
      <c r="E30" s="217">
        <v>391469</v>
      </c>
      <c r="F30" s="216">
        <v>103.1</v>
      </c>
      <c r="G30" s="217">
        <v>220584</v>
      </c>
      <c r="H30" s="216">
        <v>104.3</v>
      </c>
    </row>
    <row r="31" spans="1:8" ht="33.75" x14ac:dyDescent="0.2">
      <c r="A31" s="198" t="s">
        <v>242</v>
      </c>
      <c r="B31" s="218" t="s">
        <v>241</v>
      </c>
      <c r="C31" s="217">
        <v>133557</v>
      </c>
      <c r="D31" s="216">
        <v>107.6</v>
      </c>
      <c r="E31" s="217">
        <v>259754</v>
      </c>
      <c r="F31" s="216">
        <v>105.9</v>
      </c>
      <c r="G31" s="217">
        <v>164346</v>
      </c>
      <c r="H31" s="216">
        <v>109</v>
      </c>
    </row>
    <row r="32" spans="1:8" ht="22.5" x14ac:dyDescent="0.2">
      <c r="A32" s="181" t="s">
        <v>81</v>
      </c>
      <c r="B32" s="184" t="s">
        <v>80</v>
      </c>
      <c r="C32" s="217">
        <v>258973</v>
      </c>
      <c r="D32" s="216">
        <v>106.4</v>
      </c>
      <c r="E32" s="217">
        <v>440580</v>
      </c>
      <c r="F32" s="216">
        <v>106.8</v>
      </c>
      <c r="G32" s="217">
        <v>345035</v>
      </c>
      <c r="H32" s="216">
        <v>107.3</v>
      </c>
    </row>
    <row r="33" spans="1:8" ht="22.5" x14ac:dyDescent="0.2">
      <c r="A33" s="179" t="s">
        <v>79</v>
      </c>
      <c r="B33" s="201" t="s">
        <v>78</v>
      </c>
      <c r="C33" s="217">
        <v>146169</v>
      </c>
      <c r="D33" s="216">
        <v>101.6</v>
      </c>
      <c r="E33" s="217">
        <v>344845</v>
      </c>
      <c r="F33" s="216">
        <v>103.4</v>
      </c>
      <c r="G33" s="217">
        <v>197594</v>
      </c>
      <c r="H33" s="216">
        <v>104.6</v>
      </c>
    </row>
    <row r="34" spans="1:8" ht="33.75" x14ac:dyDescent="0.2">
      <c r="A34" s="179" t="s">
        <v>77</v>
      </c>
      <c r="B34" s="180" t="s">
        <v>76</v>
      </c>
      <c r="C34" s="217">
        <v>145034</v>
      </c>
      <c r="D34" s="216">
        <v>101.5</v>
      </c>
      <c r="E34" s="217">
        <v>282640</v>
      </c>
      <c r="F34" s="216">
        <v>102.3</v>
      </c>
      <c r="G34" s="217">
        <v>181818</v>
      </c>
      <c r="H34" s="216">
        <v>102.1</v>
      </c>
    </row>
    <row r="35" spans="1:8" x14ac:dyDescent="0.2">
      <c r="A35" s="183" t="s">
        <v>75</v>
      </c>
      <c r="B35" s="201" t="s">
        <v>74</v>
      </c>
      <c r="C35" s="217">
        <v>146091</v>
      </c>
      <c r="D35" s="216">
        <v>101.6</v>
      </c>
      <c r="E35" s="217">
        <v>340419</v>
      </c>
      <c r="F35" s="216">
        <v>103.2</v>
      </c>
      <c r="G35" s="217">
        <v>196505</v>
      </c>
      <c r="H35" s="216">
        <v>104.4</v>
      </c>
    </row>
    <row r="36" spans="1:8" x14ac:dyDescent="0.2">
      <c r="A36" s="183" t="s">
        <v>73</v>
      </c>
      <c r="B36" s="201" t="s">
        <v>72</v>
      </c>
      <c r="C36" s="217">
        <v>119831</v>
      </c>
      <c r="D36" s="216">
        <v>103.3</v>
      </c>
      <c r="E36" s="217">
        <v>239141</v>
      </c>
      <c r="F36" s="216">
        <v>101.5</v>
      </c>
      <c r="G36" s="217">
        <v>152204</v>
      </c>
      <c r="H36" s="216">
        <v>103.9</v>
      </c>
    </row>
    <row r="37" spans="1:8" x14ac:dyDescent="0.2">
      <c r="A37" s="179" t="s">
        <v>71</v>
      </c>
      <c r="B37" s="180" t="s">
        <v>70</v>
      </c>
      <c r="C37" s="217">
        <v>115457</v>
      </c>
      <c r="D37" s="216">
        <v>102.3</v>
      </c>
      <c r="E37" s="217">
        <v>256079</v>
      </c>
      <c r="F37" s="216">
        <v>100.9</v>
      </c>
      <c r="G37" s="217">
        <v>175207</v>
      </c>
      <c r="H37" s="216">
        <v>102</v>
      </c>
    </row>
    <row r="38" spans="1:8" x14ac:dyDescent="0.2">
      <c r="A38" s="181" t="s">
        <v>69</v>
      </c>
      <c r="B38" s="180" t="s">
        <v>68</v>
      </c>
      <c r="C38" s="217">
        <v>158158</v>
      </c>
      <c r="D38" s="216">
        <v>104.9</v>
      </c>
      <c r="E38" s="217">
        <v>269257</v>
      </c>
      <c r="F38" s="216">
        <v>107.9</v>
      </c>
      <c r="G38" s="217">
        <v>196350</v>
      </c>
      <c r="H38" s="216">
        <v>105.4</v>
      </c>
    </row>
    <row r="39" spans="1:8" ht="12.75" customHeight="1" x14ac:dyDescent="0.2">
      <c r="A39" s="179" t="s">
        <v>67</v>
      </c>
      <c r="B39" s="180" t="s">
        <v>66</v>
      </c>
      <c r="C39" s="217">
        <v>98081</v>
      </c>
      <c r="D39" s="216">
        <v>100.7</v>
      </c>
      <c r="E39" s="217">
        <v>204050</v>
      </c>
      <c r="F39" s="216">
        <v>101.8</v>
      </c>
      <c r="G39" s="217">
        <v>122561</v>
      </c>
      <c r="H39" s="216">
        <v>101.6</v>
      </c>
    </row>
    <row r="40" spans="1:8" x14ac:dyDescent="0.2">
      <c r="A40" s="181" t="s">
        <v>65</v>
      </c>
      <c r="B40" s="180" t="s">
        <v>64</v>
      </c>
      <c r="C40" s="217">
        <v>211601</v>
      </c>
      <c r="D40" s="216">
        <v>99.2</v>
      </c>
      <c r="E40" s="217">
        <v>386147</v>
      </c>
      <c r="F40" s="216">
        <v>102.2</v>
      </c>
      <c r="G40" s="217">
        <v>366752</v>
      </c>
      <c r="H40" s="216">
        <v>102.4</v>
      </c>
    </row>
    <row r="41" spans="1:8" x14ac:dyDescent="0.2">
      <c r="A41" s="179" t="s">
        <v>63</v>
      </c>
      <c r="B41" s="180" t="s">
        <v>62</v>
      </c>
      <c r="C41" s="217">
        <v>152665</v>
      </c>
      <c r="D41" s="216">
        <v>99.7</v>
      </c>
      <c r="E41" s="217">
        <v>432552</v>
      </c>
      <c r="F41" s="216">
        <v>99</v>
      </c>
      <c r="G41" s="217">
        <v>427508</v>
      </c>
      <c r="H41" s="216">
        <v>99.1</v>
      </c>
    </row>
    <row r="42" spans="1:8" x14ac:dyDescent="0.2">
      <c r="A42" s="181" t="s">
        <v>61</v>
      </c>
      <c r="B42" s="180" t="s">
        <v>60</v>
      </c>
      <c r="C42" s="217">
        <v>117705</v>
      </c>
      <c r="D42" s="216">
        <v>106.3</v>
      </c>
      <c r="E42" s="217">
        <v>247158</v>
      </c>
      <c r="F42" s="216">
        <v>101.6</v>
      </c>
      <c r="G42" s="217">
        <v>177747</v>
      </c>
      <c r="H42" s="216">
        <v>104.7</v>
      </c>
    </row>
    <row r="43" spans="1:8" ht="22.5" x14ac:dyDescent="0.2">
      <c r="A43" s="179" t="s">
        <v>59</v>
      </c>
      <c r="B43" s="180" t="s">
        <v>58</v>
      </c>
      <c r="C43" s="217">
        <v>132407</v>
      </c>
      <c r="D43" s="216">
        <v>99.4</v>
      </c>
      <c r="E43" s="217">
        <v>327571</v>
      </c>
      <c r="F43" s="216">
        <v>104.2</v>
      </c>
      <c r="G43" s="217">
        <v>292974</v>
      </c>
      <c r="H43" s="216">
        <v>104.2</v>
      </c>
    </row>
    <row r="44" spans="1:8" ht="22.5" x14ac:dyDescent="0.2">
      <c r="A44" s="181" t="s">
        <v>57</v>
      </c>
      <c r="B44" s="180" t="s">
        <v>56</v>
      </c>
      <c r="C44" s="217">
        <v>107290</v>
      </c>
      <c r="D44" s="216">
        <v>102.9</v>
      </c>
      <c r="E44" s="217">
        <v>222094</v>
      </c>
      <c r="F44" s="216">
        <v>95.2</v>
      </c>
      <c r="G44" s="217">
        <v>149131</v>
      </c>
      <c r="H44" s="216">
        <v>101.4</v>
      </c>
    </row>
    <row r="45" spans="1:8" ht="22.5" x14ac:dyDescent="0.2">
      <c r="A45" s="179" t="s">
        <v>55</v>
      </c>
      <c r="B45" s="180" t="s">
        <v>54</v>
      </c>
      <c r="C45" s="217">
        <v>136301</v>
      </c>
      <c r="D45" s="216">
        <v>88.7</v>
      </c>
      <c r="E45" s="217">
        <v>280319</v>
      </c>
      <c r="F45" s="216">
        <v>90.9</v>
      </c>
      <c r="G45" s="217">
        <v>234696</v>
      </c>
      <c r="H45" s="216">
        <v>87.7</v>
      </c>
    </row>
    <row r="46" spans="1:8" x14ac:dyDescent="0.2">
      <c r="A46" s="181" t="s">
        <v>53</v>
      </c>
      <c r="B46" s="180" t="s">
        <v>52</v>
      </c>
      <c r="C46" s="217">
        <v>106516</v>
      </c>
      <c r="D46" s="216">
        <v>95.4</v>
      </c>
      <c r="E46" s="217">
        <v>214852</v>
      </c>
      <c r="F46" s="216">
        <v>95</v>
      </c>
      <c r="G46" s="217">
        <v>194958</v>
      </c>
      <c r="H46" s="216">
        <v>95.3</v>
      </c>
    </row>
    <row r="47" spans="1:8" ht="22.5" x14ac:dyDescent="0.2">
      <c r="A47" s="179" t="s">
        <v>51</v>
      </c>
      <c r="B47" s="180" t="s">
        <v>50</v>
      </c>
      <c r="C47" s="217">
        <v>112126</v>
      </c>
      <c r="D47" s="216">
        <v>95.3</v>
      </c>
      <c r="E47" s="217">
        <v>177002</v>
      </c>
      <c r="F47" s="216">
        <v>95.1</v>
      </c>
      <c r="G47" s="217">
        <v>161265</v>
      </c>
      <c r="H47" s="216">
        <v>94.9</v>
      </c>
    </row>
    <row r="48" spans="1:8" x14ac:dyDescent="0.2">
      <c r="A48" s="198" t="s">
        <v>179</v>
      </c>
      <c r="B48" s="197" t="s">
        <v>178</v>
      </c>
      <c r="C48" s="217">
        <v>119741</v>
      </c>
      <c r="D48" s="216">
        <v>96.3</v>
      </c>
      <c r="E48" s="217">
        <v>193593</v>
      </c>
      <c r="F48" s="216">
        <v>95.4</v>
      </c>
      <c r="G48" s="217">
        <v>176524</v>
      </c>
      <c r="H48" s="216">
        <v>95.2</v>
      </c>
    </row>
    <row r="49" spans="1:8" x14ac:dyDescent="0.2">
      <c r="A49" s="198" t="s">
        <v>177</v>
      </c>
      <c r="B49" s="197" t="s">
        <v>176</v>
      </c>
      <c r="C49" s="217">
        <v>103255</v>
      </c>
      <c r="D49" s="216">
        <v>93.9</v>
      </c>
      <c r="E49" s="217">
        <v>154712</v>
      </c>
      <c r="F49" s="216">
        <v>94.9</v>
      </c>
      <c r="G49" s="217">
        <v>141465</v>
      </c>
      <c r="H49" s="216">
        <v>94.5</v>
      </c>
    </row>
    <row r="50" spans="1:8" ht="9.75" customHeight="1" x14ac:dyDescent="0.2">
      <c r="A50" s="181" t="s">
        <v>49</v>
      </c>
      <c r="B50" s="180" t="s">
        <v>48</v>
      </c>
      <c r="C50" s="217">
        <v>121859</v>
      </c>
      <c r="D50" s="216">
        <v>99.4</v>
      </c>
      <c r="E50" s="217">
        <v>210555</v>
      </c>
      <c r="F50" s="216">
        <v>96</v>
      </c>
      <c r="G50" s="217">
        <v>179199</v>
      </c>
      <c r="H50" s="216">
        <v>97.5</v>
      </c>
    </row>
    <row r="51" spans="1:8" x14ac:dyDescent="0.2">
      <c r="A51" s="179" t="s">
        <v>175</v>
      </c>
      <c r="B51" s="180" t="s">
        <v>174</v>
      </c>
      <c r="C51" s="217">
        <v>107985</v>
      </c>
      <c r="D51" s="216">
        <v>100.7</v>
      </c>
      <c r="E51" s="217">
        <v>251499</v>
      </c>
      <c r="F51" s="216">
        <v>100.4</v>
      </c>
      <c r="G51" s="217">
        <v>160375</v>
      </c>
      <c r="H51" s="216">
        <v>101.5</v>
      </c>
    </row>
    <row r="52" spans="1:8" x14ac:dyDescent="0.2">
      <c r="A52" s="194" t="s">
        <v>173</v>
      </c>
      <c r="B52" s="193" t="s">
        <v>235</v>
      </c>
      <c r="C52" s="215">
        <v>131854</v>
      </c>
      <c r="D52" s="214">
        <v>100.8</v>
      </c>
      <c r="E52" s="215">
        <v>270564</v>
      </c>
      <c r="F52" s="214">
        <v>98.5</v>
      </c>
      <c r="G52" s="215">
        <v>199837</v>
      </c>
      <c r="H52" s="214">
        <v>100.6</v>
      </c>
    </row>
  </sheetData>
  <mergeCells count="6">
    <mergeCell ref="A1:H1"/>
    <mergeCell ref="G2:H2"/>
    <mergeCell ref="C2:D2"/>
    <mergeCell ref="E2:F2"/>
    <mergeCell ref="A2:A3"/>
    <mergeCell ref="B2:B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DEF1E-1041-47C3-BE7D-5D28DE02CB31}">
  <dimension ref="A1:I53"/>
  <sheetViews>
    <sheetView workbookViewId="0">
      <selection sqref="A1:I1"/>
    </sheetView>
  </sheetViews>
  <sheetFormatPr defaultRowHeight="12.75" x14ac:dyDescent="0.2"/>
  <cols>
    <col min="1" max="1" width="5.7109375" style="213" customWidth="1"/>
    <col min="2" max="2" width="21.85546875" style="213" customWidth="1"/>
    <col min="3" max="4" width="9" style="213" customWidth="1"/>
    <col min="5" max="5" width="7.7109375" style="213" customWidth="1"/>
    <col min="6" max="6" width="9" style="213" customWidth="1"/>
    <col min="7" max="7" width="8.5703125" style="213" customWidth="1"/>
    <col min="8" max="8" width="8.7109375" style="213" customWidth="1"/>
    <col min="9" max="9" width="8.140625" style="213" customWidth="1"/>
    <col min="10" max="16384" width="9.140625" style="213"/>
  </cols>
  <sheetData>
    <row r="1" spans="1:9" ht="27" customHeight="1" thickBot="1" x14ac:dyDescent="0.25">
      <c r="A1" s="308" t="s">
        <v>272</v>
      </c>
      <c r="B1" s="309"/>
      <c r="C1" s="309"/>
      <c r="D1" s="309"/>
      <c r="E1" s="309"/>
      <c r="F1" s="309"/>
      <c r="G1" s="309"/>
      <c r="H1" s="309"/>
      <c r="I1" s="309"/>
    </row>
    <row r="2" spans="1:9" x14ac:dyDescent="0.2">
      <c r="A2" s="286" t="s">
        <v>189</v>
      </c>
      <c r="B2" s="287" t="s">
        <v>188</v>
      </c>
      <c r="C2" s="287" t="s">
        <v>271</v>
      </c>
      <c r="D2" s="312" t="s">
        <v>270</v>
      </c>
      <c r="E2" s="313"/>
      <c r="F2" s="313"/>
      <c r="G2" s="313"/>
      <c r="H2" s="313"/>
      <c r="I2" s="313"/>
    </row>
    <row r="3" spans="1:9" x14ac:dyDescent="0.2">
      <c r="A3" s="280"/>
      <c r="B3" s="281"/>
      <c r="C3" s="281"/>
      <c r="D3" s="289" t="s">
        <v>269</v>
      </c>
      <c r="E3" s="289"/>
      <c r="F3" s="310" t="s">
        <v>268</v>
      </c>
      <c r="G3" s="310"/>
      <c r="H3" s="310" t="s">
        <v>17</v>
      </c>
      <c r="I3" s="311"/>
    </row>
    <row r="4" spans="1:9" ht="50.25" customHeight="1" x14ac:dyDescent="0.2">
      <c r="A4" s="270"/>
      <c r="B4" s="282"/>
      <c r="C4" s="282"/>
      <c r="D4" s="227" t="s">
        <v>191</v>
      </c>
      <c r="E4" s="228" t="s">
        <v>182</v>
      </c>
      <c r="F4" s="227" t="s">
        <v>191</v>
      </c>
      <c r="G4" s="228" t="s">
        <v>182</v>
      </c>
      <c r="H4" s="227" t="s">
        <v>191</v>
      </c>
      <c r="I4" s="226" t="s">
        <v>182</v>
      </c>
    </row>
    <row r="5" spans="1:9" x14ac:dyDescent="0.2">
      <c r="A5" s="225">
        <v>2000</v>
      </c>
      <c r="C5" s="230">
        <v>2582.5</v>
      </c>
      <c r="D5" s="221">
        <v>42006</v>
      </c>
      <c r="E5" s="200">
        <v>110.3</v>
      </c>
      <c r="F5" s="221">
        <v>74076</v>
      </c>
      <c r="G5" s="200">
        <v>112.1</v>
      </c>
      <c r="H5" s="221">
        <v>55785</v>
      </c>
      <c r="I5" s="200">
        <v>111.4</v>
      </c>
    </row>
    <row r="6" spans="1:9" ht="11.1" customHeight="1" x14ac:dyDescent="0.2">
      <c r="A6" s="231">
        <v>2001</v>
      </c>
      <c r="C6" s="229">
        <v>2560.4</v>
      </c>
      <c r="D6" s="221">
        <v>48793</v>
      </c>
      <c r="E6" s="200">
        <v>116.1</v>
      </c>
      <c r="F6" s="221">
        <v>85866</v>
      </c>
      <c r="G6" s="200">
        <v>115.7</v>
      </c>
      <c r="H6" s="221">
        <v>64913</v>
      </c>
      <c r="I6" s="200">
        <v>116.2</v>
      </c>
    </row>
    <row r="7" spans="1:9" x14ac:dyDescent="0.2">
      <c r="A7" s="231">
        <v>2002</v>
      </c>
      <c r="C7" s="229">
        <v>2548.9</v>
      </c>
      <c r="D7" s="221">
        <v>58481</v>
      </c>
      <c r="E7" s="200">
        <v>119.9</v>
      </c>
      <c r="F7" s="221">
        <v>101639</v>
      </c>
      <c r="G7" s="200">
        <v>118.4</v>
      </c>
      <c r="H7" s="221">
        <v>77622</v>
      </c>
      <c r="I7" s="200">
        <v>119.6</v>
      </c>
    </row>
    <row r="8" spans="1:9" x14ac:dyDescent="0.2">
      <c r="A8" s="231">
        <v>2003</v>
      </c>
      <c r="C8" s="229">
        <v>2563.1</v>
      </c>
      <c r="D8" s="221">
        <v>66716</v>
      </c>
      <c r="E8" s="200">
        <v>114.1</v>
      </c>
      <c r="F8" s="221">
        <v>115739</v>
      </c>
      <c r="G8" s="200">
        <v>113.9</v>
      </c>
      <c r="H8" s="221">
        <v>88753</v>
      </c>
      <c r="I8" s="200">
        <v>114.3</v>
      </c>
    </row>
    <row r="9" spans="1:9" x14ac:dyDescent="0.2">
      <c r="A9" s="231">
        <v>2004</v>
      </c>
      <c r="C9" s="229">
        <v>2581.2724166666671</v>
      </c>
      <c r="D9" s="221">
        <v>70176.302809744811</v>
      </c>
      <c r="E9" s="200">
        <v>106.2</v>
      </c>
      <c r="F9" s="221">
        <v>121196.351015971</v>
      </c>
      <c r="G9" s="200">
        <v>105.1</v>
      </c>
      <c r="H9" s="221">
        <v>93715.580807385399</v>
      </c>
      <c r="I9" s="200">
        <v>105.6</v>
      </c>
    </row>
    <row r="10" spans="1:9" x14ac:dyDescent="0.2">
      <c r="A10" s="231">
        <v>2005</v>
      </c>
      <c r="C10" s="229">
        <v>2569.24775</v>
      </c>
      <c r="D10" s="221">
        <v>76019.783966356525</v>
      </c>
      <c r="E10" s="200">
        <v>108.3</v>
      </c>
      <c r="F10" s="221">
        <v>134574.49921735702</v>
      </c>
      <c r="G10" s="200">
        <v>111</v>
      </c>
      <c r="H10" s="221">
        <v>103148.75560365869</v>
      </c>
      <c r="I10" s="200">
        <v>110.1</v>
      </c>
    </row>
    <row r="11" spans="1:9" x14ac:dyDescent="0.2">
      <c r="A11" s="231">
        <v>2006</v>
      </c>
      <c r="C11" s="229">
        <v>2561.7204166666666</v>
      </c>
      <c r="D11" s="221">
        <v>81855.263290069139</v>
      </c>
      <c r="E11" s="200">
        <v>107.7</v>
      </c>
      <c r="F11" s="221">
        <v>144337.03586551093</v>
      </c>
      <c r="G11" s="200">
        <v>107.3</v>
      </c>
      <c r="H11" s="221">
        <v>110951.11342003396</v>
      </c>
      <c r="I11" s="200">
        <v>107.6</v>
      </c>
    </row>
    <row r="12" spans="1:9" x14ac:dyDescent="0.2">
      <c r="A12" s="231">
        <v>2007</v>
      </c>
      <c r="C12" s="229">
        <v>2530.3710000000001</v>
      </c>
      <c r="D12" s="221">
        <v>85454.925503798746</v>
      </c>
      <c r="E12" s="200">
        <v>104.4</v>
      </c>
      <c r="F12" s="221">
        <v>146902.39232347085</v>
      </c>
      <c r="G12" s="200">
        <v>101.8</v>
      </c>
      <c r="H12" s="221">
        <v>114281.56440959316</v>
      </c>
      <c r="I12" s="200">
        <v>103</v>
      </c>
    </row>
    <row r="13" spans="1:9" x14ac:dyDescent="0.2">
      <c r="A13" s="231">
        <v>2008</v>
      </c>
      <c r="C13" s="230">
        <v>2521.33925</v>
      </c>
      <c r="D13" s="224">
        <v>90939.928384456638</v>
      </c>
      <c r="E13" s="208">
        <v>106.4</v>
      </c>
      <c r="F13" s="224">
        <v>157162.94004758229</v>
      </c>
      <c r="G13" s="208">
        <v>107</v>
      </c>
      <c r="H13" s="224">
        <v>122267.27039343608</v>
      </c>
      <c r="I13" s="208">
        <v>107</v>
      </c>
    </row>
    <row r="14" spans="1:9" x14ac:dyDescent="0.2">
      <c r="A14" s="222">
        <v>2009</v>
      </c>
      <c r="C14" s="158">
        <v>2382.4499999999998</v>
      </c>
      <c r="D14" s="217">
        <v>91803</v>
      </c>
      <c r="E14" s="195">
        <v>101.4</v>
      </c>
      <c r="F14" s="217">
        <v>157732</v>
      </c>
      <c r="G14" s="195">
        <v>100.4</v>
      </c>
      <c r="H14" s="217">
        <v>124116</v>
      </c>
      <c r="I14" s="195">
        <v>101.8</v>
      </c>
    </row>
    <row r="15" spans="1:9" x14ac:dyDescent="0.2">
      <c r="A15" s="222"/>
      <c r="B15" s="222" t="s">
        <v>154</v>
      </c>
      <c r="C15" s="229"/>
      <c r="D15" s="221"/>
      <c r="E15" s="200"/>
      <c r="F15" s="221"/>
      <c r="G15" s="200"/>
      <c r="H15" s="221"/>
      <c r="I15" s="200"/>
    </row>
    <row r="16" spans="1:9" ht="22.5" x14ac:dyDescent="0.2">
      <c r="A16" s="181" t="s">
        <v>87</v>
      </c>
      <c r="B16" s="180" t="s">
        <v>86</v>
      </c>
      <c r="C16" s="158">
        <v>74.733999999999995</v>
      </c>
      <c r="D16" s="217">
        <v>83420</v>
      </c>
      <c r="E16" s="195">
        <v>101.5</v>
      </c>
      <c r="F16" s="217">
        <v>132912</v>
      </c>
      <c r="G16" s="195">
        <v>105.5</v>
      </c>
      <c r="H16" s="217">
        <v>94501</v>
      </c>
      <c r="I16" s="195">
        <v>102.7</v>
      </c>
    </row>
    <row r="17" spans="1:9" x14ac:dyDescent="0.2">
      <c r="A17" s="203" t="s">
        <v>181</v>
      </c>
      <c r="B17" s="202" t="s">
        <v>180</v>
      </c>
      <c r="C17" s="158">
        <v>8.2949999999999999</v>
      </c>
      <c r="D17" s="217">
        <v>70135</v>
      </c>
      <c r="E17" s="195">
        <v>99.8</v>
      </c>
      <c r="F17" s="217">
        <v>149314</v>
      </c>
      <c r="G17" s="195">
        <v>104.9</v>
      </c>
      <c r="H17" s="217">
        <v>99114</v>
      </c>
      <c r="I17" s="195">
        <v>100.8</v>
      </c>
    </row>
    <row r="18" spans="1:9" x14ac:dyDescent="0.2">
      <c r="A18" s="181" t="s">
        <v>85</v>
      </c>
      <c r="B18" s="180" t="s">
        <v>84</v>
      </c>
      <c r="C18" s="158">
        <v>4.2329999999999997</v>
      </c>
      <c r="D18" s="217">
        <v>124821</v>
      </c>
      <c r="E18" s="195">
        <v>106.6</v>
      </c>
      <c r="F18" s="217">
        <v>210703</v>
      </c>
      <c r="G18" s="195">
        <v>109.9</v>
      </c>
      <c r="H18" s="217">
        <v>145477</v>
      </c>
      <c r="I18" s="195">
        <v>107.9</v>
      </c>
    </row>
    <row r="19" spans="1:9" x14ac:dyDescent="0.2">
      <c r="A19" s="179" t="s">
        <v>83</v>
      </c>
      <c r="B19" s="180" t="s">
        <v>82</v>
      </c>
      <c r="C19" s="158">
        <v>542.07799999999997</v>
      </c>
      <c r="D19" s="217">
        <v>97142</v>
      </c>
      <c r="E19" s="195">
        <v>101.8</v>
      </c>
      <c r="F19" s="217">
        <v>187759</v>
      </c>
      <c r="G19" s="195">
        <v>103.7</v>
      </c>
      <c r="H19" s="217">
        <v>119698</v>
      </c>
      <c r="I19" s="195">
        <v>104.1</v>
      </c>
    </row>
    <row r="20" spans="1:9" ht="22.5" x14ac:dyDescent="0.2">
      <c r="A20" s="219" t="s">
        <v>266</v>
      </c>
      <c r="B20" s="218" t="s">
        <v>265</v>
      </c>
      <c r="C20" s="158">
        <v>86.364000000000004</v>
      </c>
      <c r="D20" s="217">
        <v>85045</v>
      </c>
      <c r="E20" s="195">
        <v>102</v>
      </c>
      <c r="F20" s="217">
        <v>170907</v>
      </c>
      <c r="G20" s="195">
        <v>103</v>
      </c>
      <c r="H20" s="217">
        <v>104388</v>
      </c>
      <c r="I20" s="195">
        <v>102.6</v>
      </c>
    </row>
    <row r="21" spans="1:9" ht="22.5" x14ac:dyDescent="0.2">
      <c r="A21" s="219" t="s">
        <v>264</v>
      </c>
      <c r="B21" s="218" t="s">
        <v>263</v>
      </c>
      <c r="C21" s="158">
        <v>35.491999999999997</v>
      </c>
      <c r="D21" s="217">
        <v>73346</v>
      </c>
      <c r="E21" s="195">
        <v>101.8</v>
      </c>
      <c r="F21" s="217">
        <v>124684</v>
      </c>
      <c r="G21" s="195">
        <v>104.3</v>
      </c>
      <c r="H21" s="217">
        <v>80631</v>
      </c>
      <c r="I21" s="195">
        <v>103</v>
      </c>
    </row>
    <row r="22" spans="1:9" ht="21" customHeight="1" x14ac:dyDescent="0.2">
      <c r="A22" s="219" t="s">
        <v>262</v>
      </c>
      <c r="B22" s="218" t="s">
        <v>261</v>
      </c>
      <c r="C22" s="158">
        <v>32.383000000000003</v>
      </c>
      <c r="D22" s="217">
        <v>95306</v>
      </c>
      <c r="E22" s="195">
        <v>104.4</v>
      </c>
      <c r="F22" s="217">
        <v>155130</v>
      </c>
      <c r="G22" s="195">
        <v>104.7</v>
      </c>
      <c r="H22" s="217">
        <v>110066</v>
      </c>
      <c r="I22" s="195">
        <v>105.4</v>
      </c>
    </row>
    <row r="23" spans="1:9" ht="22.5" x14ac:dyDescent="0.2">
      <c r="A23" s="219" t="s">
        <v>260</v>
      </c>
      <c r="B23" s="218" t="s">
        <v>259</v>
      </c>
      <c r="C23" s="158">
        <v>6.3049999999999997</v>
      </c>
      <c r="D23" s="217">
        <v>182424</v>
      </c>
      <c r="E23" s="195">
        <v>104.1</v>
      </c>
      <c r="F23" s="217">
        <v>366717</v>
      </c>
      <c r="G23" s="195">
        <v>103.8</v>
      </c>
      <c r="H23" s="217">
        <v>273301</v>
      </c>
      <c r="I23" s="195">
        <v>104.3</v>
      </c>
    </row>
    <row r="24" spans="1:9" ht="12" customHeight="1" x14ac:dyDescent="0.2">
      <c r="A24" s="219" t="s">
        <v>258</v>
      </c>
      <c r="B24" s="201" t="s">
        <v>257</v>
      </c>
      <c r="C24" s="158">
        <v>12.15</v>
      </c>
      <c r="D24" s="217">
        <v>119182</v>
      </c>
      <c r="E24" s="195">
        <v>104.3</v>
      </c>
      <c r="F24" s="217">
        <v>222061</v>
      </c>
      <c r="G24" s="195">
        <v>103.8</v>
      </c>
      <c r="H24" s="217">
        <v>161284</v>
      </c>
      <c r="I24" s="195">
        <v>104.6</v>
      </c>
    </row>
    <row r="25" spans="1:9" x14ac:dyDescent="0.2">
      <c r="A25" s="198" t="s">
        <v>256</v>
      </c>
      <c r="B25" s="201" t="s">
        <v>255</v>
      </c>
      <c r="C25" s="158">
        <v>15.471</v>
      </c>
      <c r="D25" s="217">
        <v>150318</v>
      </c>
      <c r="E25" s="195">
        <v>106.8</v>
      </c>
      <c r="F25" s="217">
        <v>236285</v>
      </c>
      <c r="G25" s="195">
        <v>108.1</v>
      </c>
      <c r="H25" s="217">
        <v>196174</v>
      </c>
      <c r="I25" s="195">
        <v>108.4</v>
      </c>
    </row>
    <row r="26" spans="1:9" ht="22.5" x14ac:dyDescent="0.2">
      <c r="A26" s="198" t="s">
        <v>254</v>
      </c>
      <c r="B26" s="218" t="s">
        <v>253</v>
      </c>
      <c r="C26" s="158">
        <v>57.718000000000004</v>
      </c>
      <c r="D26" s="217">
        <v>99972</v>
      </c>
      <c r="E26" s="195">
        <v>102.1</v>
      </c>
      <c r="F26" s="217">
        <v>179232</v>
      </c>
      <c r="G26" s="195">
        <v>103.5</v>
      </c>
      <c r="H26" s="217">
        <v>118824</v>
      </c>
      <c r="I26" s="195">
        <v>103.9</v>
      </c>
    </row>
    <row r="27" spans="1:9" ht="33.75" x14ac:dyDescent="0.2">
      <c r="A27" s="198" t="s">
        <v>252</v>
      </c>
      <c r="B27" s="201" t="s">
        <v>251</v>
      </c>
      <c r="C27" s="158">
        <v>65.149000000000001</v>
      </c>
      <c r="D27" s="217">
        <v>98356</v>
      </c>
      <c r="E27" s="195">
        <v>100.9</v>
      </c>
      <c r="F27" s="217">
        <v>162383</v>
      </c>
      <c r="G27" s="195">
        <v>100.3</v>
      </c>
      <c r="H27" s="217">
        <v>113059</v>
      </c>
      <c r="I27" s="195">
        <v>102.3</v>
      </c>
    </row>
    <row r="28" spans="1:9" ht="22.5" x14ac:dyDescent="0.2">
      <c r="A28" s="198" t="s">
        <v>250</v>
      </c>
      <c r="B28" s="201" t="s">
        <v>249</v>
      </c>
      <c r="C28" s="158">
        <v>49.151000000000003</v>
      </c>
      <c r="D28" s="217">
        <v>94345</v>
      </c>
      <c r="E28" s="195">
        <v>101.6</v>
      </c>
      <c r="F28" s="217">
        <v>198290</v>
      </c>
      <c r="G28" s="195">
        <v>105.3</v>
      </c>
      <c r="H28" s="217">
        <v>126929</v>
      </c>
      <c r="I28" s="195">
        <v>105.6</v>
      </c>
    </row>
    <row r="29" spans="1:9" ht="14.25" customHeight="1" x14ac:dyDescent="0.2">
      <c r="A29" s="198" t="s">
        <v>248</v>
      </c>
      <c r="B29" s="201" t="s">
        <v>247</v>
      </c>
      <c r="C29" s="158">
        <v>41.631999999999998</v>
      </c>
      <c r="D29" s="217">
        <v>93271</v>
      </c>
      <c r="E29" s="195">
        <v>99.4</v>
      </c>
      <c r="F29" s="217">
        <v>205955</v>
      </c>
      <c r="G29" s="195">
        <v>101</v>
      </c>
      <c r="H29" s="217">
        <v>116958</v>
      </c>
      <c r="I29" s="195">
        <v>101.3</v>
      </c>
    </row>
    <row r="30" spans="1:9" ht="12" customHeight="1" x14ac:dyDescent="0.2">
      <c r="A30" s="198" t="s">
        <v>246</v>
      </c>
      <c r="B30" s="201" t="s">
        <v>245</v>
      </c>
      <c r="C30" s="158">
        <v>38.880000000000003</v>
      </c>
      <c r="D30" s="217">
        <v>103147</v>
      </c>
      <c r="E30" s="195">
        <v>100.4</v>
      </c>
      <c r="F30" s="217">
        <v>185288</v>
      </c>
      <c r="G30" s="195">
        <v>105.2</v>
      </c>
      <c r="H30" s="217">
        <v>124766</v>
      </c>
      <c r="I30" s="195">
        <v>103.7</v>
      </c>
    </row>
    <row r="31" spans="1:9" x14ac:dyDescent="0.2">
      <c r="A31" s="198" t="s">
        <v>244</v>
      </c>
      <c r="B31" s="201" t="s">
        <v>243</v>
      </c>
      <c r="C31" s="158">
        <v>60.624000000000002</v>
      </c>
      <c r="D31" s="217">
        <v>112796</v>
      </c>
      <c r="E31" s="195">
        <v>102.2</v>
      </c>
      <c r="F31" s="217">
        <v>213411</v>
      </c>
      <c r="G31" s="195">
        <v>104</v>
      </c>
      <c r="H31" s="217">
        <v>134525</v>
      </c>
      <c r="I31" s="195">
        <v>104.7</v>
      </c>
    </row>
    <row r="32" spans="1:9" ht="33.75" x14ac:dyDescent="0.2">
      <c r="A32" s="198" t="s">
        <v>242</v>
      </c>
      <c r="B32" s="218" t="s">
        <v>241</v>
      </c>
      <c r="C32" s="158">
        <v>40.759</v>
      </c>
      <c r="D32" s="217">
        <v>93396</v>
      </c>
      <c r="E32" s="195">
        <v>106.8</v>
      </c>
      <c r="F32" s="217">
        <v>151901</v>
      </c>
      <c r="G32" s="195">
        <v>106.1</v>
      </c>
      <c r="H32" s="217">
        <v>107670</v>
      </c>
      <c r="I32" s="195">
        <v>108</v>
      </c>
    </row>
    <row r="33" spans="1:9" ht="22.5" x14ac:dyDescent="0.2">
      <c r="A33" s="181" t="s">
        <v>81</v>
      </c>
      <c r="B33" s="184" t="s">
        <v>80</v>
      </c>
      <c r="C33" s="158">
        <v>25.372</v>
      </c>
      <c r="D33" s="217">
        <v>151817</v>
      </c>
      <c r="E33" s="195">
        <v>106.6</v>
      </c>
      <c r="F33" s="217">
        <v>237797</v>
      </c>
      <c r="G33" s="195">
        <v>107.4</v>
      </c>
      <c r="H33" s="217">
        <v>192562</v>
      </c>
      <c r="I33" s="195">
        <v>107.6</v>
      </c>
    </row>
    <row r="34" spans="1:9" ht="22.5" x14ac:dyDescent="0.2">
      <c r="A34" s="179" t="s">
        <v>79</v>
      </c>
      <c r="B34" s="201" t="s">
        <v>78</v>
      </c>
      <c r="C34" s="158">
        <v>571.68200000000002</v>
      </c>
      <c r="D34" s="217">
        <v>99075</v>
      </c>
      <c r="E34" s="195">
        <v>102.2</v>
      </c>
      <c r="F34" s="217">
        <v>191982</v>
      </c>
      <c r="G34" s="195">
        <v>104.2</v>
      </c>
      <c r="H34" s="217">
        <v>123123</v>
      </c>
      <c r="I34" s="195">
        <v>104.7</v>
      </c>
    </row>
    <row r="35" spans="1:9" ht="32.25" customHeight="1" x14ac:dyDescent="0.2">
      <c r="A35" s="179" t="s">
        <v>77</v>
      </c>
      <c r="B35" s="180" t="s">
        <v>76</v>
      </c>
      <c r="C35" s="158">
        <v>42.402000000000001</v>
      </c>
      <c r="D35" s="217">
        <v>99224</v>
      </c>
      <c r="E35" s="195">
        <v>101.9</v>
      </c>
      <c r="F35" s="217">
        <v>162538</v>
      </c>
      <c r="G35" s="195">
        <v>103.5</v>
      </c>
      <c r="H35" s="217">
        <v>116149</v>
      </c>
      <c r="I35" s="195">
        <v>102.7</v>
      </c>
    </row>
    <row r="36" spans="1:9" x14ac:dyDescent="0.2">
      <c r="A36" s="183" t="s">
        <v>75</v>
      </c>
      <c r="B36" s="201" t="s">
        <v>74</v>
      </c>
      <c r="C36" s="158">
        <v>614.08500000000004</v>
      </c>
      <c r="D36" s="217">
        <v>99085</v>
      </c>
      <c r="E36" s="195">
        <v>102.2</v>
      </c>
      <c r="F36" s="217">
        <v>189887</v>
      </c>
      <c r="G36" s="195">
        <v>104.1</v>
      </c>
      <c r="H36" s="217">
        <v>122641</v>
      </c>
      <c r="I36" s="195">
        <v>104.5</v>
      </c>
    </row>
    <row r="37" spans="1:9" x14ac:dyDescent="0.2">
      <c r="A37" s="183" t="s">
        <v>73</v>
      </c>
      <c r="B37" s="201" t="s">
        <v>72</v>
      </c>
      <c r="C37" s="158">
        <v>107.90300000000001</v>
      </c>
      <c r="D37" s="217">
        <v>85126</v>
      </c>
      <c r="E37" s="195">
        <v>103.1</v>
      </c>
      <c r="F37" s="217">
        <v>142927</v>
      </c>
      <c r="G37" s="195">
        <v>102.3</v>
      </c>
      <c r="H37" s="217">
        <v>100809</v>
      </c>
      <c r="I37" s="195">
        <v>103.8</v>
      </c>
    </row>
    <row r="38" spans="1:9" ht="22.5" x14ac:dyDescent="0.2">
      <c r="A38" s="179" t="s">
        <v>71</v>
      </c>
      <c r="B38" s="180" t="s">
        <v>70</v>
      </c>
      <c r="C38" s="158">
        <v>301.67599999999999</v>
      </c>
      <c r="D38" s="217">
        <v>83882</v>
      </c>
      <c r="E38" s="195">
        <v>102.2</v>
      </c>
      <c r="F38" s="217">
        <v>151123</v>
      </c>
      <c r="G38" s="195">
        <v>101.9</v>
      </c>
      <c r="H38" s="217">
        <v>112452</v>
      </c>
      <c r="I38" s="195">
        <v>102.5</v>
      </c>
    </row>
    <row r="39" spans="1:9" x14ac:dyDescent="0.2">
      <c r="A39" s="181" t="s">
        <v>69</v>
      </c>
      <c r="B39" s="180" t="s">
        <v>68</v>
      </c>
      <c r="C39" s="158">
        <v>174.11099999999999</v>
      </c>
      <c r="D39" s="217">
        <v>105156</v>
      </c>
      <c r="E39" s="195">
        <v>104.7</v>
      </c>
      <c r="F39" s="217">
        <v>156995</v>
      </c>
      <c r="G39" s="195">
        <v>108.4</v>
      </c>
      <c r="H39" s="217">
        <v>122976</v>
      </c>
      <c r="I39" s="195">
        <v>105.6</v>
      </c>
    </row>
    <row r="40" spans="1:9" ht="22.5" x14ac:dyDescent="0.2">
      <c r="A40" s="179" t="s">
        <v>67</v>
      </c>
      <c r="B40" s="180" t="s">
        <v>66</v>
      </c>
      <c r="C40" s="158">
        <v>65.209999999999994</v>
      </c>
      <c r="D40" s="217">
        <v>74341</v>
      </c>
      <c r="E40" s="195">
        <v>100.8</v>
      </c>
      <c r="F40" s="217">
        <v>126351</v>
      </c>
      <c r="G40" s="195">
        <v>103</v>
      </c>
      <c r="H40" s="217">
        <v>86356</v>
      </c>
      <c r="I40" s="195">
        <v>101.9</v>
      </c>
    </row>
    <row r="41" spans="1:9" x14ac:dyDescent="0.2">
      <c r="A41" s="181" t="s">
        <v>65</v>
      </c>
      <c r="B41" s="180" t="s">
        <v>64</v>
      </c>
      <c r="C41" s="158">
        <v>61.219000000000001</v>
      </c>
      <c r="D41" s="217">
        <v>128592</v>
      </c>
      <c r="E41" s="195">
        <v>100.9</v>
      </c>
      <c r="F41" s="217">
        <v>211900</v>
      </c>
      <c r="G41" s="195">
        <v>102.9</v>
      </c>
      <c r="H41" s="217">
        <v>202643</v>
      </c>
      <c r="I41" s="195">
        <v>103.1</v>
      </c>
    </row>
    <row r="42" spans="1:9" ht="22.5" x14ac:dyDescent="0.2">
      <c r="A42" s="179" t="s">
        <v>63</v>
      </c>
      <c r="B42" s="180" t="s">
        <v>62</v>
      </c>
      <c r="C42" s="158">
        <v>61.941000000000003</v>
      </c>
      <c r="D42" s="217">
        <v>100649</v>
      </c>
      <c r="E42" s="195">
        <v>101.1</v>
      </c>
      <c r="F42" s="217">
        <v>234171</v>
      </c>
      <c r="G42" s="195">
        <v>100</v>
      </c>
      <c r="H42" s="217">
        <v>231765</v>
      </c>
      <c r="I42" s="195">
        <v>100.1</v>
      </c>
    </row>
    <row r="43" spans="1:9" x14ac:dyDescent="0.2">
      <c r="A43" s="181" t="s">
        <v>61</v>
      </c>
      <c r="B43" s="180" t="s">
        <v>60</v>
      </c>
      <c r="C43" s="158">
        <v>25.402999999999999</v>
      </c>
      <c r="D43" s="217">
        <v>84921</v>
      </c>
      <c r="E43" s="195">
        <v>105.3</v>
      </c>
      <c r="F43" s="217">
        <v>146440</v>
      </c>
      <c r="G43" s="195">
        <v>102.5</v>
      </c>
      <c r="H43" s="217">
        <v>113454</v>
      </c>
      <c r="I43" s="195">
        <v>104.7</v>
      </c>
    </row>
    <row r="44" spans="1:9" ht="22.5" x14ac:dyDescent="0.2">
      <c r="A44" s="179" t="s">
        <v>59</v>
      </c>
      <c r="B44" s="180" t="s">
        <v>58</v>
      </c>
      <c r="C44" s="158">
        <v>64.456999999999994</v>
      </c>
      <c r="D44" s="217">
        <v>92136</v>
      </c>
      <c r="E44" s="195">
        <v>100.6</v>
      </c>
      <c r="F44" s="217">
        <v>184653</v>
      </c>
      <c r="G44" s="195">
        <v>104.8</v>
      </c>
      <c r="H44" s="217">
        <v>168252</v>
      </c>
      <c r="I44" s="195">
        <v>104.7</v>
      </c>
    </row>
    <row r="45" spans="1:9" ht="24" customHeight="1" x14ac:dyDescent="0.2">
      <c r="A45" s="181" t="s">
        <v>57</v>
      </c>
      <c r="B45" s="180" t="s">
        <v>56</v>
      </c>
      <c r="C45" s="158">
        <v>88.691999999999993</v>
      </c>
      <c r="D45" s="217">
        <v>78899</v>
      </c>
      <c r="E45" s="195">
        <v>102.4</v>
      </c>
      <c r="F45" s="217">
        <v>135130</v>
      </c>
      <c r="G45" s="195">
        <v>97.4</v>
      </c>
      <c r="H45" s="217">
        <v>99393</v>
      </c>
      <c r="I45" s="195">
        <v>101.9</v>
      </c>
    </row>
    <row r="46" spans="1:9" ht="22.5" x14ac:dyDescent="0.2">
      <c r="A46" s="179" t="s">
        <v>55</v>
      </c>
      <c r="B46" s="180" t="s">
        <v>54</v>
      </c>
      <c r="C46" s="158">
        <v>271.98099999999999</v>
      </c>
      <c r="D46" s="217">
        <v>92394</v>
      </c>
      <c r="E46" s="195">
        <v>92.6</v>
      </c>
      <c r="F46" s="217">
        <v>160862</v>
      </c>
      <c r="G46" s="195">
        <v>94.1</v>
      </c>
      <c r="H46" s="217">
        <v>139172</v>
      </c>
      <c r="I46" s="195">
        <v>91.4</v>
      </c>
    </row>
    <row r="47" spans="1:9" x14ac:dyDescent="0.2">
      <c r="A47" s="181" t="s">
        <v>53</v>
      </c>
      <c r="B47" s="180" t="s">
        <v>52</v>
      </c>
      <c r="C47" s="158">
        <v>231.63900000000001</v>
      </c>
      <c r="D47" s="217">
        <v>79951</v>
      </c>
      <c r="E47" s="195">
        <v>96.8</v>
      </c>
      <c r="F47" s="217">
        <v>131739</v>
      </c>
      <c r="G47" s="195">
        <v>98.5</v>
      </c>
      <c r="H47" s="217">
        <v>122229</v>
      </c>
      <c r="I47" s="195">
        <v>98.5</v>
      </c>
    </row>
    <row r="48" spans="1:9" ht="22.5" x14ac:dyDescent="0.2">
      <c r="A48" s="179" t="s">
        <v>51</v>
      </c>
      <c r="B48" s="180" t="s">
        <v>50</v>
      </c>
      <c r="C48" s="158">
        <v>192.21299999999999</v>
      </c>
      <c r="D48" s="217">
        <v>83095</v>
      </c>
      <c r="E48" s="195">
        <v>96.9</v>
      </c>
      <c r="F48" s="217">
        <v>115742</v>
      </c>
      <c r="G48" s="195">
        <v>98.8</v>
      </c>
      <c r="H48" s="217">
        <v>107822</v>
      </c>
      <c r="I48" s="195">
        <v>98.2</v>
      </c>
    </row>
    <row r="49" spans="1:9" ht="15" customHeight="1" x14ac:dyDescent="0.2">
      <c r="A49" s="198" t="s">
        <v>179</v>
      </c>
      <c r="B49" s="197" t="s">
        <v>178</v>
      </c>
      <c r="C49" s="158">
        <v>108.556</v>
      </c>
      <c r="D49" s="217">
        <v>87503</v>
      </c>
      <c r="E49" s="195">
        <v>97.9</v>
      </c>
      <c r="F49" s="217">
        <v>122750</v>
      </c>
      <c r="G49" s="195">
        <v>99.1</v>
      </c>
      <c r="H49" s="217">
        <v>114603</v>
      </c>
      <c r="I49" s="195">
        <v>98.6</v>
      </c>
    </row>
    <row r="50" spans="1:9" x14ac:dyDescent="0.2">
      <c r="A50" s="198" t="s">
        <v>177</v>
      </c>
      <c r="B50" s="197" t="s">
        <v>176</v>
      </c>
      <c r="C50" s="158">
        <v>83.656999999999996</v>
      </c>
      <c r="D50" s="217">
        <v>77959</v>
      </c>
      <c r="E50" s="195">
        <v>95.5</v>
      </c>
      <c r="F50" s="217">
        <v>106326</v>
      </c>
      <c r="G50" s="195">
        <v>98.5</v>
      </c>
      <c r="H50" s="217">
        <v>99023</v>
      </c>
      <c r="I50" s="195">
        <v>97.8</v>
      </c>
    </row>
    <row r="51" spans="1:9" ht="22.5" x14ac:dyDescent="0.2">
      <c r="A51" s="181" t="s">
        <v>49</v>
      </c>
      <c r="B51" s="180" t="s">
        <v>48</v>
      </c>
      <c r="C51" s="158">
        <v>32.433</v>
      </c>
      <c r="D51" s="217">
        <v>87542</v>
      </c>
      <c r="E51" s="195">
        <v>100.3</v>
      </c>
      <c r="F51" s="217">
        <v>130093</v>
      </c>
      <c r="G51" s="195">
        <v>99.1</v>
      </c>
      <c r="H51" s="217">
        <v>115050</v>
      </c>
      <c r="I51" s="195">
        <v>99.9</v>
      </c>
    </row>
    <row r="52" spans="1:9" x14ac:dyDescent="0.2">
      <c r="A52" s="179" t="s">
        <v>175</v>
      </c>
      <c r="B52" s="180" t="s">
        <v>174</v>
      </c>
      <c r="C52" s="158">
        <v>14.755000000000001</v>
      </c>
      <c r="D52" s="217">
        <v>80012</v>
      </c>
      <c r="E52" s="195">
        <v>101.1</v>
      </c>
      <c r="F52" s="217">
        <v>149625</v>
      </c>
      <c r="G52" s="195">
        <v>101.1</v>
      </c>
      <c r="H52" s="217">
        <v>105424</v>
      </c>
      <c r="I52" s="195">
        <v>101.8</v>
      </c>
    </row>
    <row r="53" spans="1:9" ht="25.5" customHeight="1" x14ac:dyDescent="0.2">
      <c r="A53" s="194" t="s">
        <v>173</v>
      </c>
      <c r="B53" s="193" t="s">
        <v>235</v>
      </c>
      <c r="C53" s="170">
        <v>2382.4499999999998</v>
      </c>
      <c r="D53" s="215">
        <v>91803</v>
      </c>
      <c r="E53" s="191">
        <v>101.4</v>
      </c>
      <c r="F53" s="215">
        <v>157732</v>
      </c>
      <c r="G53" s="191">
        <v>100.4</v>
      </c>
      <c r="H53" s="215">
        <v>124116</v>
      </c>
      <c r="I53" s="191">
        <v>101.8</v>
      </c>
    </row>
  </sheetData>
  <mergeCells count="8">
    <mergeCell ref="A1:I1"/>
    <mergeCell ref="A2:A4"/>
    <mergeCell ref="B2:B4"/>
    <mergeCell ref="C2:C4"/>
    <mergeCell ref="H3:I3"/>
    <mergeCell ref="D3:E3"/>
    <mergeCell ref="F3:G3"/>
    <mergeCell ref="D2:I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671D3-B50A-4FEE-A9AC-A6C06B2C4DCA}">
  <dimension ref="A1:H52"/>
  <sheetViews>
    <sheetView workbookViewId="0">
      <selection sqref="A1:H1"/>
    </sheetView>
  </sheetViews>
  <sheetFormatPr defaultRowHeight="12.75" x14ac:dyDescent="0.2"/>
  <cols>
    <col min="1" max="1" width="7.28515625" style="213" customWidth="1"/>
    <col min="2" max="2" width="26.140625" style="213" customWidth="1"/>
    <col min="3" max="16384" width="9.140625" style="213"/>
  </cols>
  <sheetData>
    <row r="1" spans="1:8" ht="28.5" customHeight="1" thickBot="1" x14ac:dyDescent="0.25">
      <c r="A1" s="314" t="s">
        <v>275</v>
      </c>
      <c r="B1" s="309"/>
      <c r="C1" s="309"/>
      <c r="D1" s="309"/>
      <c r="E1" s="309"/>
      <c r="F1" s="309"/>
      <c r="G1" s="309"/>
      <c r="H1" s="309"/>
    </row>
    <row r="2" spans="1:8" ht="15.75" customHeight="1" x14ac:dyDescent="0.2">
      <c r="A2" s="286" t="s">
        <v>189</v>
      </c>
      <c r="B2" s="287" t="s">
        <v>188</v>
      </c>
      <c r="C2" s="310" t="s">
        <v>274</v>
      </c>
      <c r="D2" s="310"/>
      <c r="E2" s="310" t="s">
        <v>273</v>
      </c>
      <c r="F2" s="310"/>
      <c r="G2" s="310" t="s">
        <v>192</v>
      </c>
      <c r="H2" s="311"/>
    </row>
    <row r="3" spans="1:8" ht="22.5" x14ac:dyDescent="0.2">
      <c r="A3" s="270"/>
      <c r="B3" s="282"/>
      <c r="C3" s="227" t="s">
        <v>191</v>
      </c>
      <c r="D3" s="228" t="s">
        <v>182</v>
      </c>
      <c r="E3" s="227" t="s">
        <v>191</v>
      </c>
      <c r="F3" s="228" t="s">
        <v>182</v>
      </c>
      <c r="G3" s="227" t="s">
        <v>191</v>
      </c>
      <c r="H3" s="226" t="s">
        <v>182</v>
      </c>
    </row>
    <row r="4" spans="1:8" x14ac:dyDescent="0.2">
      <c r="A4" s="225">
        <v>2000</v>
      </c>
      <c r="C4" s="221">
        <v>65176</v>
      </c>
      <c r="D4" s="200">
        <v>112.2</v>
      </c>
      <c r="E4" s="221">
        <v>126897</v>
      </c>
      <c r="F4" s="200">
        <v>113.8</v>
      </c>
      <c r="G4" s="221">
        <v>91695</v>
      </c>
      <c r="H4" s="200">
        <v>113.2</v>
      </c>
    </row>
    <row r="5" spans="1:8" x14ac:dyDescent="0.2">
      <c r="A5" s="231">
        <v>2001</v>
      </c>
      <c r="C5" s="221">
        <v>76197.900599152592</v>
      </c>
      <c r="D5" s="200">
        <v>116.8</v>
      </c>
      <c r="E5" s="221">
        <v>150268.43742627095</v>
      </c>
      <c r="F5" s="200">
        <v>118.2</v>
      </c>
      <c r="G5" s="221">
        <v>108404.70431912459</v>
      </c>
      <c r="H5" s="200">
        <v>118.1</v>
      </c>
    </row>
    <row r="6" spans="1:8" x14ac:dyDescent="0.2">
      <c r="A6" s="231">
        <v>2002</v>
      </c>
      <c r="C6" s="221">
        <v>88175.349419772741</v>
      </c>
      <c r="D6" s="200">
        <v>115.7</v>
      </c>
      <c r="E6" s="221">
        <v>176438.51693901021</v>
      </c>
      <c r="F6" s="200">
        <v>117.4</v>
      </c>
      <c r="G6" s="221">
        <v>127321.02209066342</v>
      </c>
      <c r="H6" s="200">
        <v>117.4</v>
      </c>
    </row>
    <row r="7" spans="1:8" x14ac:dyDescent="0.2">
      <c r="A7" s="231">
        <v>2003</v>
      </c>
      <c r="C7" s="221">
        <v>95254.263548951043</v>
      </c>
      <c r="D7" s="200">
        <v>108</v>
      </c>
      <c r="E7" s="221">
        <v>201226.82770423676</v>
      </c>
      <c r="F7" s="200">
        <v>114</v>
      </c>
      <c r="G7" s="221">
        <v>142890.83173212819</v>
      </c>
      <c r="H7" s="200">
        <v>112.2</v>
      </c>
    </row>
    <row r="8" spans="1:8" x14ac:dyDescent="0.2">
      <c r="A8" s="231">
        <v>2004</v>
      </c>
      <c r="C8" s="221">
        <v>101029.58712878534</v>
      </c>
      <c r="D8" s="200">
        <v>107.6</v>
      </c>
      <c r="E8" s="221">
        <v>213336.05636940777</v>
      </c>
      <c r="F8" s="200">
        <v>106.4</v>
      </c>
      <c r="G8" s="221">
        <v>152844.77142070985</v>
      </c>
      <c r="H8" s="200">
        <v>106.9</v>
      </c>
    </row>
    <row r="9" spans="1:8" x14ac:dyDescent="0.2">
      <c r="A9" s="231">
        <v>2005</v>
      </c>
      <c r="C9" s="221">
        <v>108370.98845557072</v>
      </c>
      <c r="D9" s="200">
        <v>107.3</v>
      </c>
      <c r="E9" s="221">
        <v>234174.53340876353</v>
      </c>
      <c r="F9" s="200">
        <v>109.8</v>
      </c>
      <c r="G9" s="221">
        <v>166656.99989422975</v>
      </c>
      <c r="H9" s="200">
        <v>109</v>
      </c>
    </row>
    <row r="10" spans="1:8" x14ac:dyDescent="0.2">
      <c r="A10" s="231">
        <v>2006</v>
      </c>
      <c r="C10" s="221">
        <v>118177.353589355</v>
      </c>
      <c r="D10" s="200">
        <v>109</v>
      </c>
      <c r="E10" s="221">
        <v>252055.79379863525</v>
      </c>
      <c r="F10" s="200">
        <v>107.6</v>
      </c>
      <c r="G10" s="221">
        <v>180520.44776549094</v>
      </c>
      <c r="H10" s="200">
        <v>108.3</v>
      </c>
    </row>
    <row r="11" spans="1:8" x14ac:dyDescent="0.2">
      <c r="A11" s="231">
        <v>2007</v>
      </c>
      <c r="C11" s="221">
        <v>129969.19926641228</v>
      </c>
      <c r="D11" s="200">
        <v>110</v>
      </c>
      <c r="E11" s="221">
        <v>269090.05065788701</v>
      </c>
      <c r="F11" s="200">
        <v>106.8</v>
      </c>
      <c r="G11" s="221">
        <v>195234.48610236734</v>
      </c>
      <c r="H11" s="200">
        <v>108.2</v>
      </c>
    </row>
    <row r="12" spans="1:8" x14ac:dyDescent="0.2">
      <c r="A12" s="231">
        <v>2008</v>
      </c>
      <c r="C12" s="224">
        <v>139202.6582890861</v>
      </c>
      <c r="D12" s="208">
        <v>107.1</v>
      </c>
      <c r="E12" s="224">
        <v>290426.20208477898</v>
      </c>
      <c r="F12" s="208">
        <v>107.9</v>
      </c>
      <c r="G12" s="224">
        <v>210740.20328019458</v>
      </c>
      <c r="H12" s="208">
        <v>107.9</v>
      </c>
    </row>
    <row r="13" spans="1:8" x14ac:dyDescent="0.2">
      <c r="A13" s="231">
        <v>2009</v>
      </c>
      <c r="C13" s="217">
        <v>141435</v>
      </c>
      <c r="D13" s="195">
        <v>101.7</v>
      </c>
      <c r="E13" s="217">
        <v>287201</v>
      </c>
      <c r="F13" s="195">
        <v>99</v>
      </c>
      <c r="G13" s="217">
        <v>212876</v>
      </c>
      <c r="H13" s="195">
        <v>101.1</v>
      </c>
    </row>
    <row r="14" spans="1:8" x14ac:dyDescent="0.2">
      <c r="A14" s="225"/>
      <c r="B14" s="225" t="s">
        <v>154</v>
      </c>
      <c r="C14" s="221"/>
      <c r="D14" s="200"/>
      <c r="E14" s="221"/>
      <c r="F14" s="200"/>
      <c r="G14" s="221"/>
      <c r="H14" s="200"/>
    </row>
    <row r="15" spans="1:8" ht="22.5" x14ac:dyDescent="0.2">
      <c r="A15" s="181" t="s">
        <v>87</v>
      </c>
      <c r="B15" s="180" t="s">
        <v>86</v>
      </c>
      <c r="C15" s="217">
        <v>119892</v>
      </c>
      <c r="D15" s="195">
        <v>101.1</v>
      </c>
      <c r="E15" s="217">
        <v>227873</v>
      </c>
      <c r="F15" s="195">
        <v>105.2</v>
      </c>
      <c r="G15" s="217">
        <v>144068</v>
      </c>
      <c r="H15" s="195">
        <v>102.4</v>
      </c>
    </row>
    <row r="16" spans="1:8" x14ac:dyDescent="0.2">
      <c r="A16" s="234" t="s">
        <v>181</v>
      </c>
      <c r="B16" s="202" t="s">
        <v>180</v>
      </c>
      <c r="C16" s="217">
        <v>99789</v>
      </c>
      <c r="D16" s="195">
        <v>98.6</v>
      </c>
      <c r="E16" s="217">
        <v>274105</v>
      </c>
      <c r="F16" s="195">
        <v>104.6</v>
      </c>
      <c r="G16" s="217">
        <v>163589</v>
      </c>
      <c r="H16" s="195">
        <v>99.9</v>
      </c>
    </row>
    <row r="17" spans="1:8" x14ac:dyDescent="0.2">
      <c r="A17" s="181" t="s">
        <v>85</v>
      </c>
      <c r="B17" s="180" t="s">
        <v>84</v>
      </c>
      <c r="C17" s="217">
        <v>212804</v>
      </c>
      <c r="D17" s="195">
        <v>108.3</v>
      </c>
      <c r="E17" s="217">
        <v>391671</v>
      </c>
      <c r="F17" s="195">
        <v>109.7</v>
      </c>
      <c r="G17" s="217">
        <v>255825</v>
      </c>
      <c r="H17" s="195">
        <v>108.9</v>
      </c>
    </row>
    <row r="18" spans="1:8" x14ac:dyDescent="0.2">
      <c r="A18" s="179" t="s">
        <v>83</v>
      </c>
      <c r="B18" s="180" t="s">
        <v>82</v>
      </c>
      <c r="C18" s="217">
        <v>153419</v>
      </c>
      <c r="D18" s="195">
        <v>102</v>
      </c>
      <c r="E18" s="217">
        <v>355484</v>
      </c>
      <c r="F18" s="195">
        <v>102.7</v>
      </c>
      <c r="G18" s="217">
        <v>203716</v>
      </c>
      <c r="H18" s="195">
        <v>104.5</v>
      </c>
    </row>
    <row r="19" spans="1:8" ht="22.5" x14ac:dyDescent="0.2">
      <c r="A19" s="219" t="s">
        <v>266</v>
      </c>
      <c r="B19" s="233" t="s">
        <v>265</v>
      </c>
      <c r="C19" s="217">
        <v>127728</v>
      </c>
      <c r="D19" s="195">
        <v>104.1</v>
      </c>
      <c r="E19" s="217">
        <v>316322</v>
      </c>
      <c r="F19" s="195">
        <v>102</v>
      </c>
      <c r="G19" s="217">
        <v>170214</v>
      </c>
      <c r="H19" s="195">
        <v>103.6</v>
      </c>
    </row>
    <row r="20" spans="1:8" ht="22.5" x14ac:dyDescent="0.2">
      <c r="A20" s="219" t="s">
        <v>264</v>
      </c>
      <c r="B20" s="233" t="s">
        <v>263</v>
      </c>
      <c r="C20" s="217">
        <v>102483</v>
      </c>
      <c r="D20" s="195">
        <v>101.8</v>
      </c>
      <c r="E20" s="217">
        <v>206711</v>
      </c>
      <c r="F20" s="195">
        <v>103.2</v>
      </c>
      <c r="G20" s="217">
        <v>117273</v>
      </c>
      <c r="H20" s="195">
        <v>103.1</v>
      </c>
    </row>
    <row r="21" spans="1:8" ht="22.5" x14ac:dyDescent="0.2">
      <c r="A21" s="219" t="s">
        <v>262</v>
      </c>
      <c r="B21" s="233" t="s">
        <v>261</v>
      </c>
      <c r="C21" s="217">
        <v>148070</v>
      </c>
      <c r="D21" s="195">
        <v>104.2</v>
      </c>
      <c r="E21" s="217">
        <v>274201</v>
      </c>
      <c r="F21" s="195">
        <v>103.9</v>
      </c>
      <c r="G21" s="217">
        <v>179190</v>
      </c>
      <c r="H21" s="195">
        <v>105.3</v>
      </c>
    </row>
    <row r="22" spans="1:8" ht="12.75" customHeight="1" x14ac:dyDescent="0.2">
      <c r="A22" s="219" t="s">
        <v>260</v>
      </c>
      <c r="B22" s="233" t="s">
        <v>259</v>
      </c>
      <c r="C22" s="217">
        <v>358367</v>
      </c>
      <c r="D22" s="195">
        <v>103.7</v>
      </c>
      <c r="E22" s="217">
        <v>763686</v>
      </c>
      <c r="F22" s="195">
        <v>103.3</v>
      </c>
      <c r="G22" s="217">
        <v>558235</v>
      </c>
      <c r="H22" s="195">
        <v>103.9</v>
      </c>
    </row>
    <row r="23" spans="1:8" x14ac:dyDescent="0.2">
      <c r="A23" s="219" t="s">
        <v>258</v>
      </c>
      <c r="B23" s="202" t="s">
        <v>257</v>
      </c>
      <c r="C23" s="217">
        <v>201445</v>
      </c>
      <c r="D23" s="195">
        <v>104</v>
      </c>
      <c r="E23" s="217">
        <v>426897</v>
      </c>
      <c r="F23" s="195">
        <v>103.8</v>
      </c>
      <c r="G23" s="217">
        <v>293710</v>
      </c>
      <c r="H23" s="195">
        <v>104.6</v>
      </c>
    </row>
    <row r="24" spans="1:8" x14ac:dyDescent="0.2">
      <c r="A24" s="198" t="s">
        <v>256</v>
      </c>
      <c r="B24" s="202" t="s">
        <v>255</v>
      </c>
      <c r="C24" s="217">
        <v>280860</v>
      </c>
      <c r="D24" s="195">
        <v>102.4</v>
      </c>
      <c r="E24" s="217">
        <v>490961</v>
      </c>
      <c r="F24" s="195">
        <v>102.1</v>
      </c>
      <c r="G24" s="217">
        <v>392933</v>
      </c>
      <c r="H24" s="195">
        <v>103.1</v>
      </c>
    </row>
    <row r="25" spans="1:8" ht="22.5" x14ac:dyDescent="0.2">
      <c r="A25" s="198" t="s">
        <v>254</v>
      </c>
      <c r="B25" s="233" t="s">
        <v>253</v>
      </c>
      <c r="C25" s="217">
        <v>157255</v>
      </c>
      <c r="D25" s="195">
        <v>101.6</v>
      </c>
      <c r="E25" s="217">
        <v>334509</v>
      </c>
      <c r="F25" s="195">
        <v>103.1</v>
      </c>
      <c r="G25" s="217">
        <v>199415</v>
      </c>
      <c r="H25" s="195">
        <v>104</v>
      </c>
    </row>
    <row r="26" spans="1:8" ht="22.5" x14ac:dyDescent="0.2">
      <c r="A26" s="198" t="s">
        <v>252</v>
      </c>
      <c r="B26" s="202" t="s">
        <v>251</v>
      </c>
      <c r="C26" s="217">
        <v>154440</v>
      </c>
      <c r="D26" s="195">
        <v>100.7</v>
      </c>
      <c r="E26" s="217">
        <v>292882</v>
      </c>
      <c r="F26" s="195">
        <v>99.2</v>
      </c>
      <c r="G26" s="217">
        <v>186231</v>
      </c>
      <c r="H26" s="195">
        <v>102.2</v>
      </c>
    </row>
    <row r="27" spans="1:8" ht="22.5" x14ac:dyDescent="0.2">
      <c r="A27" s="198" t="s">
        <v>250</v>
      </c>
      <c r="B27" s="202" t="s">
        <v>249</v>
      </c>
      <c r="C27" s="217">
        <v>142929</v>
      </c>
      <c r="D27" s="195">
        <v>101.3</v>
      </c>
      <c r="E27" s="217">
        <v>378210</v>
      </c>
      <c r="F27" s="195">
        <v>104.3</v>
      </c>
      <c r="G27" s="217">
        <v>216683</v>
      </c>
      <c r="H27" s="195">
        <v>106</v>
      </c>
    </row>
    <row r="28" spans="1:8" x14ac:dyDescent="0.2">
      <c r="A28" s="198" t="s">
        <v>248</v>
      </c>
      <c r="B28" s="202" t="s">
        <v>247</v>
      </c>
      <c r="C28" s="217">
        <v>145518</v>
      </c>
      <c r="D28" s="195">
        <v>99.1</v>
      </c>
      <c r="E28" s="217">
        <v>403510</v>
      </c>
      <c r="F28" s="195">
        <v>101.9</v>
      </c>
      <c r="G28" s="217">
        <v>199750</v>
      </c>
      <c r="H28" s="195">
        <v>102.1</v>
      </c>
    </row>
    <row r="29" spans="1:8" ht="12" customHeight="1" x14ac:dyDescent="0.2">
      <c r="A29" s="198" t="s">
        <v>246</v>
      </c>
      <c r="B29" s="202" t="s">
        <v>245</v>
      </c>
      <c r="C29" s="217">
        <v>167359</v>
      </c>
      <c r="D29" s="195">
        <v>100.7</v>
      </c>
      <c r="E29" s="217">
        <v>348791</v>
      </c>
      <c r="F29" s="195">
        <v>104</v>
      </c>
      <c r="G29" s="217">
        <v>215111</v>
      </c>
      <c r="H29" s="195">
        <v>104</v>
      </c>
    </row>
    <row r="30" spans="1:8" x14ac:dyDescent="0.2">
      <c r="A30" s="198" t="s">
        <v>244</v>
      </c>
      <c r="B30" s="202" t="s">
        <v>243</v>
      </c>
      <c r="C30" s="217">
        <v>191144</v>
      </c>
      <c r="D30" s="195">
        <v>103.3</v>
      </c>
      <c r="E30" s="217">
        <v>414962</v>
      </c>
      <c r="F30" s="195">
        <v>103.7</v>
      </c>
      <c r="G30" s="217">
        <v>239479</v>
      </c>
      <c r="H30" s="195">
        <v>105.9</v>
      </c>
    </row>
    <row r="31" spans="1:8" ht="33.75" x14ac:dyDescent="0.2">
      <c r="A31" s="198" t="s">
        <v>242</v>
      </c>
      <c r="B31" s="233" t="s">
        <v>241</v>
      </c>
      <c r="C31" s="217">
        <v>143109</v>
      </c>
      <c r="D31" s="195">
        <v>109.1</v>
      </c>
      <c r="E31" s="217">
        <v>271234</v>
      </c>
      <c r="F31" s="195">
        <v>105.6</v>
      </c>
      <c r="G31" s="217">
        <v>174368</v>
      </c>
      <c r="H31" s="195">
        <v>109.8</v>
      </c>
    </row>
    <row r="32" spans="1:8" ht="22.5" x14ac:dyDescent="0.2">
      <c r="A32" s="181" t="s">
        <v>81</v>
      </c>
      <c r="B32" s="184" t="s">
        <v>80</v>
      </c>
      <c r="C32" s="217">
        <v>287133</v>
      </c>
      <c r="D32" s="195">
        <v>107.1</v>
      </c>
      <c r="E32" s="217">
        <v>478678</v>
      </c>
      <c r="F32" s="195">
        <v>107.2</v>
      </c>
      <c r="G32" s="217">
        <v>377905</v>
      </c>
      <c r="H32" s="195">
        <v>107.8</v>
      </c>
    </row>
    <row r="33" spans="1:8" ht="22.5" x14ac:dyDescent="0.2">
      <c r="A33" s="179" t="s">
        <v>79</v>
      </c>
      <c r="B33" s="201" t="s">
        <v>78</v>
      </c>
      <c r="C33" s="217">
        <v>158082</v>
      </c>
      <c r="D33" s="195">
        <v>102.7</v>
      </c>
      <c r="E33" s="217">
        <v>365743</v>
      </c>
      <c r="F33" s="195">
        <v>103.3</v>
      </c>
      <c r="G33" s="217">
        <v>211833</v>
      </c>
      <c r="H33" s="195">
        <v>105.2</v>
      </c>
    </row>
    <row r="34" spans="1:8" ht="33.75" x14ac:dyDescent="0.2">
      <c r="A34" s="179" t="s">
        <v>77</v>
      </c>
      <c r="B34" s="180" t="s">
        <v>76</v>
      </c>
      <c r="C34" s="217">
        <v>156341</v>
      </c>
      <c r="D34" s="195">
        <v>102</v>
      </c>
      <c r="E34" s="217">
        <v>298499</v>
      </c>
      <c r="F34" s="195">
        <v>102.8</v>
      </c>
      <c r="G34" s="217">
        <v>194342</v>
      </c>
      <c r="H34" s="195">
        <v>102.6</v>
      </c>
    </row>
    <row r="35" spans="1:8" x14ac:dyDescent="0.2">
      <c r="A35" s="189" t="s">
        <v>75</v>
      </c>
      <c r="B35" s="201" t="s">
        <v>74</v>
      </c>
      <c r="C35" s="217">
        <v>157963</v>
      </c>
      <c r="D35" s="195">
        <v>102.6</v>
      </c>
      <c r="E35" s="217">
        <v>360958</v>
      </c>
      <c r="F35" s="195">
        <v>103.2</v>
      </c>
      <c r="G35" s="217">
        <v>210625</v>
      </c>
      <c r="H35" s="195">
        <v>104.9</v>
      </c>
    </row>
    <row r="36" spans="1:8" x14ac:dyDescent="0.2">
      <c r="A36" s="189" t="s">
        <v>73</v>
      </c>
      <c r="B36" s="201" t="s">
        <v>72</v>
      </c>
      <c r="C36" s="217">
        <v>132327</v>
      </c>
      <c r="D36" s="195">
        <v>106.8</v>
      </c>
      <c r="E36" s="217">
        <v>248608</v>
      </c>
      <c r="F36" s="195">
        <v>101.7</v>
      </c>
      <c r="G36" s="217">
        <v>163878</v>
      </c>
      <c r="H36" s="195">
        <v>106</v>
      </c>
    </row>
    <row r="37" spans="1:8" x14ac:dyDescent="0.2">
      <c r="A37" s="179" t="s">
        <v>71</v>
      </c>
      <c r="B37" s="180" t="s">
        <v>70</v>
      </c>
      <c r="C37" s="217">
        <v>120130</v>
      </c>
      <c r="D37" s="195">
        <v>102.5</v>
      </c>
      <c r="E37" s="217">
        <v>265615</v>
      </c>
      <c r="F37" s="195">
        <v>101.1</v>
      </c>
      <c r="G37" s="217">
        <v>181946</v>
      </c>
      <c r="H37" s="195">
        <v>102.2</v>
      </c>
    </row>
    <row r="38" spans="1:8" x14ac:dyDescent="0.2">
      <c r="A38" s="181" t="s">
        <v>69</v>
      </c>
      <c r="B38" s="180" t="s">
        <v>68</v>
      </c>
      <c r="C38" s="217">
        <v>169910</v>
      </c>
      <c r="D38" s="195">
        <v>105</v>
      </c>
      <c r="E38" s="217">
        <v>289049</v>
      </c>
      <c r="F38" s="195">
        <v>108.1</v>
      </c>
      <c r="G38" s="217">
        <v>210866</v>
      </c>
      <c r="H38" s="195">
        <v>105.5</v>
      </c>
    </row>
    <row r="39" spans="1:8" ht="22.5" x14ac:dyDescent="0.2">
      <c r="A39" s="179" t="s">
        <v>67</v>
      </c>
      <c r="B39" s="180" t="s">
        <v>66</v>
      </c>
      <c r="C39" s="217">
        <v>102546</v>
      </c>
      <c r="D39" s="195">
        <v>100.9</v>
      </c>
      <c r="E39" s="217">
        <v>212061</v>
      </c>
      <c r="F39" s="195">
        <v>101.9</v>
      </c>
      <c r="G39" s="217">
        <v>127845</v>
      </c>
      <c r="H39" s="195">
        <v>101.8</v>
      </c>
    </row>
    <row r="40" spans="1:8" x14ac:dyDescent="0.2">
      <c r="A40" s="181" t="s">
        <v>65</v>
      </c>
      <c r="B40" s="180" t="s">
        <v>64</v>
      </c>
      <c r="C40" s="217">
        <v>227491</v>
      </c>
      <c r="D40" s="195">
        <v>99.7</v>
      </c>
      <c r="E40" s="217">
        <v>406187</v>
      </c>
      <c r="F40" s="195">
        <v>103.2</v>
      </c>
      <c r="G40" s="217">
        <v>386331</v>
      </c>
      <c r="H40" s="195">
        <v>103.4</v>
      </c>
    </row>
    <row r="41" spans="1:8" ht="11.25" customHeight="1" x14ac:dyDescent="0.2">
      <c r="A41" s="179" t="s">
        <v>63</v>
      </c>
      <c r="B41" s="180" t="s">
        <v>62</v>
      </c>
      <c r="C41" s="217">
        <v>165663</v>
      </c>
      <c r="D41" s="195">
        <v>100.1</v>
      </c>
      <c r="E41" s="217">
        <v>455468</v>
      </c>
      <c r="F41" s="195">
        <v>99.1</v>
      </c>
      <c r="G41" s="217">
        <v>450245</v>
      </c>
      <c r="H41" s="195">
        <v>99.2</v>
      </c>
    </row>
    <row r="42" spans="1:8" x14ac:dyDescent="0.2">
      <c r="A42" s="181" t="s">
        <v>61</v>
      </c>
      <c r="B42" s="180" t="s">
        <v>60</v>
      </c>
      <c r="C42" s="217">
        <v>123149</v>
      </c>
      <c r="D42" s="195">
        <v>106</v>
      </c>
      <c r="E42" s="217">
        <v>255482</v>
      </c>
      <c r="F42" s="195">
        <v>101.4</v>
      </c>
      <c r="G42" s="217">
        <v>184527</v>
      </c>
      <c r="H42" s="195">
        <v>104.4</v>
      </c>
    </row>
    <row r="43" spans="1:8" ht="22.5" x14ac:dyDescent="0.2">
      <c r="A43" s="179" t="s">
        <v>59</v>
      </c>
      <c r="B43" s="180" t="s">
        <v>58</v>
      </c>
      <c r="C43" s="217">
        <v>138264</v>
      </c>
      <c r="D43" s="195">
        <v>98.8</v>
      </c>
      <c r="E43" s="217">
        <v>342187</v>
      </c>
      <c r="F43" s="195">
        <v>104.4</v>
      </c>
      <c r="G43" s="217">
        <v>306037</v>
      </c>
      <c r="H43" s="195">
        <v>104.3</v>
      </c>
    </row>
    <row r="44" spans="1:8" ht="22.5" x14ac:dyDescent="0.2">
      <c r="A44" s="181" t="s">
        <v>57</v>
      </c>
      <c r="B44" s="180" t="s">
        <v>56</v>
      </c>
      <c r="C44" s="217">
        <v>111493</v>
      </c>
      <c r="D44" s="195">
        <v>102.7</v>
      </c>
      <c r="E44" s="217">
        <v>236001</v>
      </c>
      <c r="F44" s="195">
        <v>96.2</v>
      </c>
      <c r="G44" s="217">
        <v>156871</v>
      </c>
      <c r="H44" s="195">
        <v>101.9</v>
      </c>
    </row>
    <row r="45" spans="1:8" ht="22.5" x14ac:dyDescent="0.2">
      <c r="A45" s="179" t="s">
        <v>55</v>
      </c>
      <c r="B45" s="180" t="s">
        <v>54</v>
      </c>
      <c r="C45" s="217">
        <v>151339</v>
      </c>
      <c r="D45" s="195">
        <v>90.1</v>
      </c>
      <c r="E45" s="217">
        <v>310573</v>
      </c>
      <c r="F45" s="195">
        <v>92.2</v>
      </c>
      <c r="G45" s="217">
        <v>260130</v>
      </c>
      <c r="H45" s="195">
        <v>88.9</v>
      </c>
    </row>
    <row r="46" spans="1:8" x14ac:dyDescent="0.2">
      <c r="A46" s="181" t="s">
        <v>53</v>
      </c>
      <c r="B46" s="180" t="s">
        <v>52</v>
      </c>
      <c r="C46" s="217">
        <v>114355</v>
      </c>
      <c r="D46" s="195">
        <v>96.4</v>
      </c>
      <c r="E46" s="217">
        <v>226601</v>
      </c>
      <c r="F46" s="195">
        <v>95.6</v>
      </c>
      <c r="G46" s="217">
        <v>205990</v>
      </c>
      <c r="H46" s="195">
        <v>95.9</v>
      </c>
    </row>
    <row r="47" spans="1:8" ht="22.5" x14ac:dyDescent="0.2">
      <c r="A47" s="179" t="s">
        <v>51</v>
      </c>
      <c r="B47" s="180" t="s">
        <v>50</v>
      </c>
      <c r="C47" s="217">
        <v>117850</v>
      </c>
      <c r="D47" s="195">
        <v>95.5</v>
      </c>
      <c r="E47" s="217">
        <v>185437</v>
      </c>
      <c r="F47" s="195">
        <v>95.4</v>
      </c>
      <c r="G47" s="217">
        <v>169042</v>
      </c>
      <c r="H47" s="195">
        <v>95.2</v>
      </c>
    </row>
    <row r="48" spans="1:8" x14ac:dyDescent="0.2">
      <c r="A48" s="232" t="s">
        <v>179</v>
      </c>
      <c r="B48" s="197" t="s">
        <v>178</v>
      </c>
      <c r="C48" s="217">
        <v>125201</v>
      </c>
      <c r="D48" s="195">
        <v>96.4</v>
      </c>
      <c r="E48" s="217">
        <v>201727</v>
      </c>
      <c r="F48" s="195">
        <v>95.5</v>
      </c>
      <c r="G48" s="217">
        <v>184040</v>
      </c>
      <c r="H48" s="195">
        <v>95.3</v>
      </c>
    </row>
    <row r="49" spans="1:8" x14ac:dyDescent="0.2">
      <c r="A49" s="232" t="s">
        <v>177</v>
      </c>
      <c r="B49" s="197" t="s">
        <v>176</v>
      </c>
      <c r="C49" s="217">
        <v>109286</v>
      </c>
      <c r="D49" s="195">
        <v>94.3</v>
      </c>
      <c r="E49" s="217">
        <v>163549</v>
      </c>
      <c r="F49" s="195">
        <v>95.4</v>
      </c>
      <c r="G49" s="217">
        <v>149581</v>
      </c>
      <c r="H49" s="195">
        <v>95</v>
      </c>
    </row>
    <row r="50" spans="1:8" ht="22.5" x14ac:dyDescent="0.2">
      <c r="A50" s="181" t="s">
        <v>49</v>
      </c>
      <c r="B50" s="180" t="s">
        <v>48</v>
      </c>
      <c r="C50" s="217">
        <v>128825</v>
      </c>
      <c r="D50" s="195">
        <v>99</v>
      </c>
      <c r="E50" s="217">
        <v>221568</v>
      </c>
      <c r="F50" s="195">
        <v>96.3</v>
      </c>
      <c r="G50" s="217">
        <v>188782</v>
      </c>
      <c r="H50" s="195">
        <v>97.6</v>
      </c>
    </row>
    <row r="51" spans="1:8" x14ac:dyDescent="0.2">
      <c r="A51" s="179" t="s">
        <v>175</v>
      </c>
      <c r="B51" s="180" t="s">
        <v>174</v>
      </c>
      <c r="C51" s="217">
        <v>114280</v>
      </c>
      <c r="D51" s="195">
        <v>101</v>
      </c>
      <c r="E51" s="217">
        <v>263350</v>
      </c>
      <c r="F51" s="195">
        <v>100.9</v>
      </c>
      <c r="G51" s="217">
        <v>168698</v>
      </c>
      <c r="H51" s="195">
        <v>101.9</v>
      </c>
    </row>
    <row r="52" spans="1:8" x14ac:dyDescent="0.2">
      <c r="A52" s="194" t="s">
        <v>173</v>
      </c>
      <c r="B52" s="193" t="s">
        <v>235</v>
      </c>
      <c r="C52" s="215">
        <v>141435</v>
      </c>
      <c r="D52" s="191">
        <v>101.7</v>
      </c>
      <c r="E52" s="215">
        <v>287201</v>
      </c>
      <c r="F52" s="191">
        <v>99</v>
      </c>
      <c r="G52" s="215">
        <v>212876</v>
      </c>
      <c r="H52" s="191">
        <v>101.1</v>
      </c>
    </row>
  </sheetData>
  <mergeCells count="6">
    <mergeCell ref="A1:H1"/>
    <mergeCell ref="G2:H2"/>
    <mergeCell ref="C2:D2"/>
    <mergeCell ref="E2:F2"/>
    <mergeCell ref="A2:A3"/>
    <mergeCell ref="B2:B3"/>
  </mergeCells>
  <pageMargins left="0.55118110236220474" right="0.55118110236220474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36FA9-71A0-4C53-B669-BD5D9EA2DBD5}">
  <dimension ref="A1:E44"/>
  <sheetViews>
    <sheetView workbookViewId="0">
      <selection sqref="A1:E1"/>
    </sheetView>
  </sheetViews>
  <sheetFormatPr defaultRowHeight="15" x14ac:dyDescent="0.25"/>
  <cols>
    <col min="1" max="1" width="7.28515625" style="235" customWidth="1"/>
    <col min="2" max="2" width="35.5703125" style="235" customWidth="1"/>
    <col min="3" max="3" width="12.42578125" style="236" customWidth="1"/>
    <col min="4" max="5" width="12.42578125" style="235" customWidth="1"/>
    <col min="6" max="16384" width="9.140625" style="235"/>
  </cols>
  <sheetData>
    <row r="1" spans="1:5" ht="27" customHeight="1" thickBot="1" x14ac:dyDescent="0.3">
      <c r="A1" s="315" t="s">
        <v>279</v>
      </c>
      <c r="B1" s="315"/>
      <c r="C1" s="315"/>
      <c r="D1" s="315"/>
      <c r="E1" s="315"/>
    </row>
    <row r="2" spans="1:5" ht="22.5" x14ac:dyDescent="0.25">
      <c r="A2" s="316" t="s">
        <v>91</v>
      </c>
      <c r="B2" s="316" t="s">
        <v>188</v>
      </c>
      <c r="C2" s="319" t="s">
        <v>199</v>
      </c>
      <c r="D2" s="320"/>
      <c r="E2" s="243" t="s">
        <v>278</v>
      </c>
    </row>
    <row r="3" spans="1:5" x14ac:dyDescent="0.25">
      <c r="A3" s="317"/>
      <c r="B3" s="317"/>
      <c r="C3" s="242">
        <v>2008</v>
      </c>
      <c r="D3" s="294">
        <v>2009</v>
      </c>
      <c r="E3" s="318"/>
    </row>
    <row r="4" spans="1:5" x14ac:dyDescent="0.25">
      <c r="A4" s="181" t="s">
        <v>87</v>
      </c>
      <c r="B4" s="180" t="s">
        <v>86</v>
      </c>
      <c r="C4" s="224">
        <v>922</v>
      </c>
      <c r="D4" s="237">
        <v>934</v>
      </c>
      <c r="E4" s="208">
        <v>101.3</v>
      </c>
    </row>
    <row r="5" spans="1:5" s="213" customFormat="1" ht="12.75" x14ac:dyDescent="0.2">
      <c r="A5" s="234" t="s">
        <v>181</v>
      </c>
      <c r="B5" s="202" t="s">
        <v>180</v>
      </c>
      <c r="C5" s="224">
        <v>1187</v>
      </c>
      <c r="D5" s="224">
        <v>1169</v>
      </c>
      <c r="E5" s="208">
        <v>98.5</v>
      </c>
    </row>
    <row r="6" spans="1:5" x14ac:dyDescent="0.25">
      <c r="A6" s="181" t="s">
        <v>85</v>
      </c>
      <c r="B6" s="180" t="s">
        <v>84</v>
      </c>
      <c r="C6" s="224">
        <v>1542</v>
      </c>
      <c r="D6" s="237">
        <v>1684</v>
      </c>
      <c r="E6" s="208">
        <v>109.2</v>
      </c>
    </row>
    <row r="7" spans="1:5" x14ac:dyDescent="0.25">
      <c r="A7" s="179" t="s">
        <v>83</v>
      </c>
      <c r="B7" s="180" t="s">
        <v>82</v>
      </c>
      <c r="C7" s="224">
        <v>1302</v>
      </c>
      <c r="D7" s="237">
        <v>1363</v>
      </c>
      <c r="E7" s="208">
        <v>104.7</v>
      </c>
    </row>
    <row r="8" spans="1:5" x14ac:dyDescent="0.25">
      <c r="A8" s="219" t="s">
        <v>266</v>
      </c>
      <c r="B8" s="233" t="s">
        <v>265</v>
      </c>
      <c r="C8" s="224">
        <v>1088</v>
      </c>
      <c r="D8" s="237">
        <v>1118</v>
      </c>
      <c r="E8" s="208">
        <v>102.8</v>
      </c>
    </row>
    <row r="9" spans="1:5" x14ac:dyDescent="0.25">
      <c r="A9" s="219" t="s">
        <v>264</v>
      </c>
      <c r="B9" s="233" t="s">
        <v>263</v>
      </c>
      <c r="C9" s="224">
        <v>728</v>
      </c>
      <c r="D9" s="237">
        <v>760</v>
      </c>
      <c r="E9" s="208">
        <v>104.4</v>
      </c>
    </row>
    <row r="10" spans="1:5" ht="22.5" x14ac:dyDescent="0.25">
      <c r="A10" s="219" t="s">
        <v>262</v>
      </c>
      <c r="B10" s="233" t="s">
        <v>261</v>
      </c>
      <c r="C10" s="224">
        <v>1068</v>
      </c>
      <c r="D10" s="237">
        <v>1115</v>
      </c>
      <c r="E10" s="208">
        <v>104.4</v>
      </c>
    </row>
    <row r="11" spans="1:5" x14ac:dyDescent="0.25">
      <c r="A11" s="219" t="s">
        <v>260</v>
      </c>
      <c r="B11" s="233" t="s">
        <v>259</v>
      </c>
      <c r="C11" s="224">
        <v>3610</v>
      </c>
      <c r="D11" s="237">
        <v>3750</v>
      </c>
      <c r="E11" s="208">
        <v>103.9</v>
      </c>
    </row>
    <row r="12" spans="1:5" ht="12" customHeight="1" x14ac:dyDescent="0.25">
      <c r="A12" s="219" t="s">
        <v>258</v>
      </c>
      <c r="B12" s="202" t="s">
        <v>257</v>
      </c>
      <c r="C12" s="224">
        <v>1929</v>
      </c>
      <c r="D12" s="237">
        <v>2021</v>
      </c>
      <c r="E12" s="208">
        <v>104.8</v>
      </c>
    </row>
    <row r="13" spans="1:5" x14ac:dyDescent="0.25">
      <c r="A13" s="198" t="s">
        <v>256</v>
      </c>
      <c r="B13" s="202" t="s">
        <v>255</v>
      </c>
      <c r="C13" s="224">
        <v>2491</v>
      </c>
      <c r="D13" s="237">
        <v>2547</v>
      </c>
      <c r="E13" s="208">
        <v>102.2</v>
      </c>
    </row>
    <row r="14" spans="1:5" ht="22.5" x14ac:dyDescent="0.25">
      <c r="A14" s="198" t="s">
        <v>254</v>
      </c>
      <c r="B14" s="233" t="s">
        <v>253</v>
      </c>
      <c r="C14" s="224">
        <v>1293</v>
      </c>
      <c r="D14" s="237">
        <v>1346</v>
      </c>
      <c r="E14" s="208">
        <v>104.1</v>
      </c>
    </row>
    <row r="15" spans="1:5" ht="13.5" customHeight="1" x14ac:dyDescent="0.25">
      <c r="A15" s="198" t="s">
        <v>252</v>
      </c>
      <c r="B15" s="202" t="s">
        <v>251</v>
      </c>
      <c r="C15" s="224">
        <v>1243</v>
      </c>
      <c r="D15" s="237">
        <v>1280</v>
      </c>
      <c r="E15" s="208">
        <v>103</v>
      </c>
    </row>
    <row r="16" spans="1:5" ht="15" customHeight="1" x14ac:dyDescent="0.25">
      <c r="A16" s="198" t="s">
        <v>250</v>
      </c>
      <c r="B16" s="202" t="s">
        <v>249</v>
      </c>
      <c r="C16" s="224">
        <v>1436</v>
      </c>
      <c r="D16" s="237">
        <v>1534</v>
      </c>
      <c r="E16" s="208">
        <v>106.8</v>
      </c>
    </row>
    <row r="17" spans="1:5" x14ac:dyDescent="0.25">
      <c r="A17" s="198" t="s">
        <v>248</v>
      </c>
      <c r="B17" s="202" t="s">
        <v>247</v>
      </c>
      <c r="C17" s="224">
        <v>1335</v>
      </c>
      <c r="D17" s="237">
        <v>1344</v>
      </c>
      <c r="E17" s="208">
        <v>100.7</v>
      </c>
    </row>
    <row r="18" spans="1:5" x14ac:dyDescent="0.25">
      <c r="A18" s="198" t="s">
        <v>246</v>
      </c>
      <c r="B18" s="202" t="s">
        <v>245</v>
      </c>
      <c r="C18" s="224">
        <v>1372</v>
      </c>
      <c r="D18" s="237">
        <v>1474</v>
      </c>
      <c r="E18" s="208">
        <v>107.4</v>
      </c>
    </row>
    <row r="19" spans="1:5" x14ac:dyDescent="0.25">
      <c r="A19" s="198" t="s">
        <v>244</v>
      </c>
      <c r="B19" s="202" t="s">
        <v>243</v>
      </c>
      <c r="C19" s="224">
        <v>1573</v>
      </c>
      <c r="D19" s="237">
        <v>1677</v>
      </c>
      <c r="E19" s="208">
        <v>106.6</v>
      </c>
    </row>
    <row r="20" spans="1:5" ht="22.5" x14ac:dyDescent="0.25">
      <c r="A20" s="198" t="s">
        <v>242</v>
      </c>
      <c r="B20" s="233" t="s">
        <v>241</v>
      </c>
      <c r="C20" s="224">
        <v>1038</v>
      </c>
      <c r="D20" s="237">
        <v>1130</v>
      </c>
      <c r="E20" s="208">
        <v>108.9</v>
      </c>
    </row>
    <row r="21" spans="1:5" ht="22.5" x14ac:dyDescent="0.25">
      <c r="A21" s="181" t="s">
        <v>81</v>
      </c>
      <c r="B21" s="184" t="s">
        <v>80</v>
      </c>
      <c r="C21" s="224">
        <v>2444</v>
      </c>
      <c r="D21" s="237">
        <v>2618</v>
      </c>
      <c r="E21" s="208">
        <v>107.1</v>
      </c>
    </row>
    <row r="22" spans="1:5" x14ac:dyDescent="0.25">
      <c r="A22" s="179" t="s">
        <v>79</v>
      </c>
      <c r="B22" s="201" t="s">
        <v>78</v>
      </c>
      <c r="C22" s="224">
        <v>1347</v>
      </c>
      <c r="D22" s="237">
        <v>1417</v>
      </c>
      <c r="E22" s="208">
        <v>105.2</v>
      </c>
    </row>
    <row r="23" spans="1:5" ht="22.5" x14ac:dyDescent="0.25">
      <c r="A23" s="179" t="s">
        <v>77</v>
      </c>
      <c r="B23" s="180" t="s">
        <v>76</v>
      </c>
      <c r="C23" s="224">
        <v>1280</v>
      </c>
      <c r="D23" s="237">
        <v>1286</v>
      </c>
      <c r="E23" s="208">
        <v>100.5</v>
      </c>
    </row>
    <row r="24" spans="1:5" x14ac:dyDescent="0.25">
      <c r="A24" s="189" t="s">
        <v>75</v>
      </c>
      <c r="B24" s="201" t="s">
        <v>74</v>
      </c>
      <c r="C24" s="237">
        <v>1343</v>
      </c>
      <c r="D24" s="237">
        <v>1408</v>
      </c>
      <c r="E24" s="208">
        <v>104.8</v>
      </c>
    </row>
    <row r="25" spans="1:5" x14ac:dyDescent="0.25">
      <c r="A25" s="189" t="s">
        <v>73</v>
      </c>
      <c r="B25" s="201" t="s">
        <v>72</v>
      </c>
      <c r="C25" s="237">
        <v>1044</v>
      </c>
      <c r="D25" s="237">
        <v>1090</v>
      </c>
      <c r="E25" s="208">
        <v>104.4</v>
      </c>
    </row>
    <row r="26" spans="1:5" x14ac:dyDescent="0.25">
      <c r="A26" s="179" t="s">
        <v>71</v>
      </c>
      <c r="B26" s="180" t="s">
        <v>70</v>
      </c>
      <c r="C26" s="224">
        <v>1141</v>
      </c>
      <c r="D26" s="237">
        <v>1176</v>
      </c>
      <c r="E26" s="208">
        <v>103.1</v>
      </c>
    </row>
    <row r="27" spans="1:5" x14ac:dyDescent="0.25">
      <c r="A27" s="181" t="s">
        <v>69</v>
      </c>
      <c r="B27" s="180" t="s">
        <v>68</v>
      </c>
      <c r="C27" s="224">
        <v>1324</v>
      </c>
      <c r="D27" s="237">
        <v>1399</v>
      </c>
      <c r="E27" s="208">
        <v>105.7</v>
      </c>
    </row>
    <row r="28" spans="1:5" x14ac:dyDescent="0.25">
      <c r="A28" s="179" t="s">
        <v>67</v>
      </c>
      <c r="B28" s="180" t="s">
        <v>66</v>
      </c>
      <c r="C28" s="224">
        <v>807</v>
      </c>
      <c r="D28" s="237">
        <v>823</v>
      </c>
      <c r="E28" s="208">
        <v>102</v>
      </c>
    </row>
    <row r="29" spans="1:5" x14ac:dyDescent="0.25">
      <c r="A29" s="181" t="s">
        <v>65</v>
      </c>
      <c r="B29" s="180" t="s">
        <v>64</v>
      </c>
      <c r="C29" s="224">
        <v>2412</v>
      </c>
      <c r="D29" s="237">
        <v>2530</v>
      </c>
      <c r="E29" s="208">
        <v>104.9</v>
      </c>
    </row>
    <row r="30" spans="1:5" x14ac:dyDescent="0.25">
      <c r="A30" s="179" t="s">
        <v>63</v>
      </c>
      <c r="B30" s="180" t="s">
        <v>62</v>
      </c>
      <c r="C30" s="224">
        <v>2966</v>
      </c>
      <c r="D30" s="237">
        <v>2942</v>
      </c>
      <c r="E30" s="208">
        <v>99.2</v>
      </c>
    </row>
    <row r="31" spans="1:5" x14ac:dyDescent="0.25">
      <c r="A31" s="181" t="s">
        <v>61</v>
      </c>
      <c r="B31" s="180" t="s">
        <v>60</v>
      </c>
      <c r="C31" s="224">
        <v>1175</v>
      </c>
      <c r="D31" s="237">
        <v>1199</v>
      </c>
      <c r="E31" s="208">
        <v>102</v>
      </c>
    </row>
    <row r="32" spans="1:5" x14ac:dyDescent="0.25">
      <c r="A32" s="179" t="s">
        <v>59</v>
      </c>
      <c r="B32" s="180" t="s">
        <v>58</v>
      </c>
      <c r="C32" s="224">
        <v>1846</v>
      </c>
      <c r="D32" s="237">
        <v>1946</v>
      </c>
      <c r="E32" s="208">
        <v>105.4</v>
      </c>
    </row>
    <row r="33" spans="1:5" ht="12.75" customHeight="1" x14ac:dyDescent="0.25">
      <c r="A33" s="181" t="s">
        <v>57</v>
      </c>
      <c r="B33" s="180" t="s">
        <v>56</v>
      </c>
      <c r="C33" s="224">
        <v>947</v>
      </c>
      <c r="D33" s="237">
        <v>978</v>
      </c>
      <c r="E33" s="208">
        <v>103.3</v>
      </c>
    </row>
    <row r="34" spans="1:5" ht="22.5" x14ac:dyDescent="0.25">
      <c r="A34" s="179" t="s">
        <v>55</v>
      </c>
      <c r="B34" s="180" t="s">
        <v>54</v>
      </c>
      <c r="C34" s="224">
        <v>1875</v>
      </c>
      <c r="D34" s="237">
        <v>1502</v>
      </c>
      <c r="E34" s="208">
        <v>80.099999999999994</v>
      </c>
    </row>
    <row r="35" spans="1:5" x14ac:dyDescent="0.25">
      <c r="A35" s="181" t="s">
        <v>53</v>
      </c>
      <c r="B35" s="180" t="s">
        <v>52</v>
      </c>
      <c r="C35" s="237">
        <v>1465</v>
      </c>
      <c r="D35" s="237">
        <v>1437</v>
      </c>
      <c r="E35" s="208">
        <v>98.1</v>
      </c>
    </row>
    <row r="36" spans="1:5" x14ac:dyDescent="0.25">
      <c r="A36" s="179" t="s">
        <v>51</v>
      </c>
      <c r="B36" s="180" t="s">
        <v>50</v>
      </c>
      <c r="C36" s="237">
        <v>1165</v>
      </c>
      <c r="D36" s="237">
        <v>1134</v>
      </c>
      <c r="E36" s="208">
        <v>97.3</v>
      </c>
    </row>
    <row r="37" spans="1:5" s="213" customFormat="1" ht="12.75" x14ac:dyDescent="0.2">
      <c r="A37" s="232" t="s">
        <v>179</v>
      </c>
      <c r="B37" s="197" t="s">
        <v>178</v>
      </c>
      <c r="C37" s="224">
        <v>1245</v>
      </c>
      <c r="D37" s="224">
        <v>1203</v>
      </c>
      <c r="E37" s="208">
        <v>96.6</v>
      </c>
    </row>
    <row r="38" spans="1:5" s="213" customFormat="1" ht="12.75" x14ac:dyDescent="0.2">
      <c r="A38" s="232" t="s">
        <v>177</v>
      </c>
      <c r="B38" s="197" t="s">
        <v>176</v>
      </c>
      <c r="C38" s="224">
        <v>1056</v>
      </c>
      <c r="D38" s="224">
        <v>984</v>
      </c>
      <c r="E38" s="208">
        <v>93.2</v>
      </c>
    </row>
    <row r="39" spans="1:5" x14ac:dyDescent="0.25">
      <c r="A39" s="181" t="s">
        <v>49</v>
      </c>
      <c r="B39" s="180" t="s">
        <v>48</v>
      </c>
      <c r="C39" s="237">
        <v>1261</v>
      </c>
      <c r="D39" s="237">
        <v>1257</v>
      </c>
      <c r="E39" s="208">
        <v>99.7</v>
      </c>
    </row>
    <row r="40" spans="1:5" x14ac:dyDescent="0.25">
      <c r="A40" s="179" t="s">
        <v>175</v>
      </c>
      <c r="B40" s="180" t="s">
        <v>174</v>
      </c>
      <c r="C40" s="237">
        <v>1049</v>
      </c>
      <c r="D40" s="237">
        <v>1020</v>
      </c>
      <c r="E40" s="208">
        <v>97.2</v>
      </c>
    </row>
    <row r="41" spans="1:5" x14ac:dyDescent="0.25">
      <c r="A41" s="194" t="s">
        <v>173</v>
      </c>
      <c r="B41" s="193" t="s">
        <v>235</v>
      </c>
      <c r="C41" s="241">
        <v>1379</v>
      </c>
      <c r="D41" s="241">
        <v>1381</v>
      </c>
      <c r="E41" s="240">
        <v>100.1</v>
      </c>
    </row>
    <row r="42" spans="1:5" x14ac:dyDescent="0.25">
      <c r="B42" s="239" t="s">
        <v>7</v>
      </c>
      <c r="C42" s="237"/>
      <c r="D42" s="237"/>
      <c r="E42" s="208"/>
    </row>
    <row r="43" spans="1:5" x14ac:dyDescent="0.25">
      <c r="B43" s="238" t="s">
        <v>277</v>
      </c>
      <c r="C43" s="237">
        <v>1328</v>
      </c>
      <c r="D43" s="237">
        <v>1392</v>
      </c>
      <c r="E43" s="208">
        <v>104.8</v>
      </c>
    </row>
    <row r="44" spans="1:5" x14ac:dyDescent="0.25">
      <c r="B44" s="238" t="s">
        <v>276</v>
      </c>
      <c r="C44" s="237">
        <v>1543</v>
      </c>
      <c r="D44" s="237">
        <v>1393</v>
      </c>
      <c r="E44" s="208">
        <v>90.3</v>
      </c>
    </row>
  </sheetData>
  <mergeCells count="5">
    <mergeCell ref="A1:E1"/>
    <mergeCell ref="A2:A3"/>
    <mergeCell ref="B2:B3"/>
    <mergeCell ref="D3:E3"/>
    <mergeCell ref="C2:D2"/>
  </mergeCells>
  <pageMargins left="0.62992125984251968" right="0.62992125984251968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8715A4-5DB4-40C7-9E2D-1D4FE984A452}">
  <dimension ref="A1:E32"/>
  <sheetViews>
    <sheetView workbookViewId="0"/>
  </sheetViews>
  <sheetFormatPr defaultRowHeight="11.25" x14ac:dyDescent="0.25"/>
  <cols>
    <col min="1" max="1" width="35" style="14" customWidth="1"/>
    <col min="2" max="5" width="13.140625" style="14" customWidth="1"/>
    <col min="6" max="16384" width="9.140625" style="14"/>
  </cols>
  <sheetData>
    <row r="1" spans="1:5" s="19" customFormat="1" ht="12" thickBot="1" x14ac:dyDescent="0.3">
      <c r="A1" s="13" t="s">
        <v>16</v>
      </c>
      <c r="B1" s="13"/>
      <c r="C1" s="13"/>
      <c r="D1" s="13"/>
      <c r="E1" s="13"/>
    </row>
    <row r="2" spans="1:5" s="19" customFormat="1" x14ac:dyDescent="0.25">
      <c r="A2" s="22" t="s">
        <v>12</v>
      </c>
      <c r="B2" s="21">
        <v>2000</v>
      </c>
      <c r="C2" s="9">
        <v>2007</v>
      </c>
      <c r="D2" s="10">
        <v>2008</v>
      </c>
      <c r="E2" s="20">
        <v>2009</v>
      </c>
    </row>
    <row r="3" spans="1:5" x14ac:dyDescent="0.25">
      <c r="A3" s="251" t="s">
        <v>11</v>
      </c>
      <c r="B3" s="251"/>
      <c r="C3" s="251"/>
      <c r="D3" s="251"/>
      <c r="E3" s="251"/>
    </row>
    <row r="4" spans="1:5" x14ac:dyDescent="0.25">
      <c r="A4" s="17" t="s">
        <v>15</v>
      </c>
      <c r="B4" s="15">
        <v>2250.3000000000002</v>
      </c>
      <c r="C4" s="15">
        <f>+C6+C7</f>
        <v>2289.5</v>
      </c>
      <c r="D4" s="15">
        <f>+D6+D7</f>
        <v>2267.1</v>
      </c>
      <c r="E4" s="15">
        <f>+E6+E7</f>
        <v>2259.9</v>
      </c>
    </row>
    <row r="5" spans="1:5" x14ac:dyDescent="0.25">
      <c r="A5" s="7" t="s">
        <v>7</v>
      </c>
      <c r="B5" s="15"/>
      <c r="C5" s="15"/>
      <c r="D5" s="15"/>
      <c r="E5" s="15"/>
    </row>
    <row r="6" spans="1:5" x14ac:dyDescent="0.25">
      <c r="A6" s="6" t="s">
        <v>6</v>
      </c>
      <c r="B6" s="15">
        <v>2091.6</v>
      </c>
      <c r="C6" s="15">
        <v>2125.5</v>
      </c>
      <c r="D6" s="15">
        <v>2092.9</v>
      </c>
      <c r="E6" s="15">
        <v>2026.4</v>
      </c>
    </row>
    <row r="7" spans="1:5" x14ac:dyDescent="0.25">
      <c r="A7" s="6" t="s">
        <v>5</v>
      </c>
      <c r="B7" s="15">
        <v>158.69999999999999</v>
      </c>
      <c r="C7" s="15">
        <v>164</v>
      </c>
      <c r="D7" s="15">
        <v>174.2</v>
      </c>
      <c r="E7" s="15">
        <v>233.5</v>
      </c>
    </row>
    <row r="8" spans="1:5" x14ac:dyDescent="0.25">
      <c r="A8" s="5" t="s">
        <v>14</v>
      </c>
      <c r="B8" s="15">
        <v>1084.2</v>
      </c>
      <c r="C8" s="15">
        <v>1029.4000000000001</v>
      </c>
      <c r="D8" s="15">
        <v>1054.3</v>
      </c>
      <c r="E8" s="15">
        <v>1055.7</v>
      </c>
    </row>
    <row r="9" spans="1:5" x14ac:dyDescent="0.25">
      <c r="A9" s="250" t="s">
        <v>3</v>
      </c>
      <c r="B9" s="250"/>
      <c r="C9" s="250"/>
      <c r="D9" s="250"/>
      <c r="E9" s="250"/>
    </row>
    <row r="10" spans="1:5" x14ac:dyDescent="0.25">
      <c r="A10" s="17" t="s">
        <v>2</v>
      </c>
      <c r="B10" s="15">
        <v>67.5</v>
      </c>
      <c r="C10" s="3">
        <f>+C4/(C4+C8)*100</f>
        <v>68.983699418482018</v>
      </c>
      <c r="D10" s="3">
        <f>+D4/(D4+D8)*100</f>
        <v>68.257361353646061</v>
      </c>
      <c r="E10" s="3">
        <f>+E4/(E4+E8)*100</f>
        <v>68.159609120521168</v>
      </c>
    </row>
    <row r="11" spans="1:5" x14ac:dyDescent="0.25">
      <c r="A11" s="18" t="s">
        <v>1</v>
      </c>
      <c r="B11" s="15">
        <v>7.1</v>
      </c>
      <c r="C11" s="3">
        <f>+C7/C4*100</f>
        <v>7.1631360559074029</v>
      </c>
      <c r="D11" s="3">
        <f>+D7/D4*100</f>
        <v>7.6838251510740587</v>
      </c>
      <c r="E11" s="3">
        <f>+E7/E4*100</f>
        <v>10.332315589185361</v>
      </c>
    </row>
    <row r="12" spans="1:5" x14ac:dyDescent="0.25">
      <c r="A12" s="4" t="s">
        <v>0</v>
      </c>
      <c r="B12" s="3">
        <f>+B6/(B4+B8)*100</f>
        <v>62.726045883940614</v>
      </c>
      <c r="C12" s="3">
        <f>+C6/(C4+C8)*100</f>
        <v>64.042303172737959</v>
      </c>
      <c r="D12" s="3">
        <f>+D6/(D4+D8)*100</f>
        <v>63.012585054495105</v>
      </c>
      <c r="E12" s="3">
        <f>+E6/(E4+E8)*100</f>
        <v>61.117143201833755</v>
      </c>
    </row>
    <row r="13" spans="1:5" x14ac:dyDescent="0.25">
      <c r="A13" s="250" t="s">
        <v>10</v>
      </c>
      <c r="B13" s="250"/>
      <c r="C13" s="250"/>
      <c r="D13" s="250"/>
      <c r="E13" s="250"/>
    </row>
    <row r="14" spans="1:5" x14ac:dyDescent="0.25">
      <c r="A14" s="17" t="s">
        <v>15</v>
      </c>
      <c r="B14" s="15">
        <v>1844.9</v>
      </c>
      <c r="C14" s="15">
        <f>+C16+C17</f>
        <v>1919.2</v>
      </c>
      <c r="D14" s="15">
        <f>+D16+D17</f>
        <v>1910.8</v>
      </c>
      <c r="E14" s="15">
        <f>+E16+E17</f>
        <v>1911.7</v>
      </c>
    </row>
    <row r="15" spans="1:5" x14ac:dyDescent="0.25">
      <c r="A15" s="7" t="s">
        <v>7</v>
      </c>
      <c r="B15" s="15"/>
      <c r="C15" s="15"/>
      <c r="D15" s="15"/>
      <c r="E15" s="15"/>
    </row>
    <row r="16" spans="1:5" x14ac:dyDescent="0.25">
      <c r="A16" s="6" t="s">
        <v>6</v>
      </c>
      <c r="B16" s="15">
        <v>1740.4</v>
      </c>
      <c r="C16" s="15">
        <v>1771.5</v>
      </c>
      <c r="D16" s="15">
        <v>1756.2</v>
      </c>
      <c r="E16" s="15">
        <v>1724.9</v>
      </c>
    </row>
    <row r="17" spans="1:5" x14ac:dyDescent="0.25">
      <c r="A17" s="6" t="s">
        <v>5</v>
      </c>
      <c r="B17" s="15">
        <v>104.5</v>
      </c>
      <c r="C17" s="15">
        <v>147.69999999999999</v>
      </c>
      <c r="D17" s="15">
        <v>154.6</v>
      </c>
      <c r="E17" s="15">
        <v>186.8</v>
      </c>
    </row>
    <row r="18" spans="1:5" x14ac:dyDescent="0.25">
      <c r="A18" s="5" t="s">
        <v>14</v>
      </c>
      <c r="B18" s="15">
        <v>1661.3</v>
      </c>
      <c r="C18" s="15">
        <v>1561.6</v>
      </c>
      <c r="D18" s="15">
        <v>1562</v>
      </c>
      <c r="E18" s="15">
        <v>1543.7</v>
      </c>
    </row>
    <row r="19" spans="1:5" x14ac:dyDescent="0.25">
      <c r="A19" s="250" t="s">
        <v>3</v>
      </c>
      <c r="B19" s="250"/>
      <c r="C19" s="250"/>
      <c r="D19" s="250"/>
      <c r="E19" s="250"/>
    </row>
    <row r="20" spans="1:5" x14ac:dyDescent="0.25">
      <c r="A20" s="5" t="s">
        <v>2</v>
      </c>
      <c r="B20" s="15">
        <v>52.6</v>
      </c>
      <c r="C20" s="3">
        <f>+C14/(C14+C18)*100</f>
        <v>55.136750172374164</v>
      </c>
      <c r="D20" s="3">
        <f>+D14/(D14+D18)*100</f>
        <v>55.021884358442755</v>
      </c>
      <c r="E20" s="3">
        <f>+E14/(E14+E18)*100</f>
        <v>55.324998552989527</v>
      </c>
    </row>
    <row r="21" spans="1:5" x14ac:dyDescent="0.25">
      <c r="A21" s="5" t="s">
        <v>1</v>
      </c>
      <c r="B21" s="15">
        <v>5.7</v>
      </c>
      <c r="C21" s="3">
        <f>+C17/C14*100</f>
        <v>7.6959149645685692</v>
      </c>
      <c r="D21" s="3">
        <f>+D17/D14*100</f>
        <v>8.0908519991626537</v>
      </c>
      <c r="E21" s="3">
        <f>+E17/E14*100</f>
        <v>9.7714076476434606</v>
      </c>
    </row>
    <row r="22" spans="1:5" x14ac:dyDescent="0.25">
      <c r="A22" s="4" t="s">
        <v>0</v>
      </c>
      <c r="B22" s="3">
        <f>+B16/(B14+B18)*100</f>
        <v>49.6377844960356</v>
      </c>
      <c r="C22" s="3">
        <f>+C16/(C14+C18)*100</f>
        <v>50.893472764881629</v>
      </c>
      <c r="D22" s="3">
        <f>+D16/(D14+D18)*100</f>
        <v>50.570145127850729</v>
      </c>
      <c r="E22" s="3">
        <f>+E16/(E14+E18)*100</f>
        <v>49.918967413324076</v>
      </c>
    </row>
    <row r="23" spans="1:5" x14ac:dyDescent="0.25">
      <c r="A23" s="250" t="s">
        <v>9</v>
      </c>
      <c r="B23" s="250"/>
      <c r="C23" s="250"/>
      <c r="D23" s="250"/>
      <c r="E23" s="250"/>
    </row>
    <row r="24" spans="1:5" x14ac:dyDescent="0.25">
      <c r="A24" s="17" t="s">
        <v>15</v>
      </c>
      <c r="B24" s="15">
        <v>4095.2</v>
      </c>
      <c r="C24" s="15">
        <f>+C4+C14</f>
        <v>4208.7</v>
      </c>
      <c r="D24" s="15">
        <f>+D4+D14</f>
        <v>4177.8999999999996</v>
      </c>
      <c r="E24" s="15">
        <f>+E4+E14</f>
        <v>4171.6000000000004</v>
      </c>
    </row>
    <row r="25" spans="1:5" x14ac:dyDescent="0.25">
      <c r="A25" s="7" t="s">
        <v>7</v>
      </c>
      <c r="B25" s="15"/>
      <c r="C25" s="15"/>
      <c r="D25" s="15"/>
      <c r="E25" s="15"/>
    </row>
    <row r="26" spans="1:5" x14ac:dyDescent="0.25">
      <c r="A26" s="6" t="s">
        <v>6</v>
      </c>
      <c r="B26" s="15">
        <v>3832</v>
      </c>
      <c r="C26" s="15">
        <f t="shared" ref="C26:E28" si="0">+C6+C16</f>
        <v>3897</v>
      </c>
      <c r="D26" s="15">
        <f t="shared" si="0"/>
        <v>3849.1000000000004</v>
      </c>
      <c r="E26" s="15">
        <f t="shared" si="0"/>
        <v>3751.3</v>
      </c>
    </row>
    <row r="27" spans="1:5" x14ac:dyDescent="0.25">
      <c r="A27" s="6" t="s">
        <v>5</v>
      </c>
      <c r="B27" s="15">
        <v>263.2</v>
      </c>
      <c r="C27" s="15">
        <f t="shared" si="0"/>
        <v>311.7</v>
      </c>
      <c r="D27" s="15">
        <f t="shared" si="0"/>
        <v>328.79999999999995</v>
      </c>
      <c r="E27" s="15">
        <f t="shared" si="0"/>
        <v>420.3</v>
      </c>
    </row>
    <row r="28" spans="1:5" s="1" customFormat="1" x14ac:dyDescent="0.25">
      <c r="A28" s="16" t="s">
        <v>14</v>
      </c>
      <c r="B28" s="3">
        <f>+B18+B8</f>
        <v>2745.5</v>
      </c>
      <c r="C28" s="15">
        <f t="shared" si="0"/>
        <v>2591</v>
      </c>
      <c r="D28" s="15">
        <f t="shared" si="0"/>
        <v>2616.3000000000002</v>
      </c>
      <c r="E28" s="15">
        <f t="shared" si="0"/>
        <v>2599.4</v>
      </c>
    </row>
    <row r="29" spans="1:5" x14ac:dyDescent="0.25">
      <c r="A29" s="250" t="s">
        <v>3</v>
      </c>
      <c r="B29" s="250"/>
      <c r="C29" s="250"/>
      <c r="D29" s="250"/>
      <c r="E29" s="250"/>
    </row>
    <row r="30" spans="1:5" x14ac:dyDescent="0.25">
      <c r="A30" s="16" t="s">
        <v>2</v>
      </c>
      <c r="B30" s="15">
        <v>59.9</v>
      </c>
      <c r="C30" s="3">
        <f>+C24/(C24+C28)*100</f>
        <v>61.895377737253114</v>
      </c>
      <c r="D30" s="3">
        <f>+D24/(D24+D28)*100</f>
        <v>61.492155073444998</v>
      </c>
      <c r="E30" s="3">
        <f>+E24/(E24+E28)*100</f>
        <v>61.609806527839318</v>
      </c>
    </row>
    <row r="31" spans="1:5" x14ac:dyDescent="0.25">
      <c r="A31" s="5" t="s">
        <v>1</v>
      </c>
      <c r="B31" s="15">
        <v>6.4</v>
      </c>
      <c r="C31" s="3">
        <f>+C27/C24*100</f>
        <v>7.4060873904055882</v>
      </c>
      <c r="D31" s="3">
        <f>+D27/D24*100</f>
        <v>7.8699825271069193</v>
      </c>
      <c r="E31" s="3">
        <f>+E27/E24*100</f>
        <v>10.075270879278934</v>
      </c>
    </row>
    <row r="32" spans="1:5" x14ac:dyDescent="0.25">
      <c r="A32" s="4" t="s">
        <v>0</v>
      </c>
      <c r="B32" s="3">
        <f>+B26/(B24+B28)*100</f>
        <v>56.017659011504669</v>
      </c>
      <c r="C32" s="3">
        <f>+C26/(C24+C28)*100</f>
        <v>57.31135197141051</v>
      </c>
      <c r="D32" s="3">
        <f>+D26/(D24+D28)*100</f>
        <v>56.652733213623399</v>
      </c>
      <c r="E32" s="3">
        <f>+E26/(E24+E28)*100</f>
        <v>55.402451631959828</v>
      </c>
    </row>
  </sheetData>
  <mergeCells count="6">
    <mergeCell ref="A23:E23"/>
    <mergeCell ref="A29:E29"/>
    <mergeCell ref="A3:E3"/>
    <mergeCell ref="A9:E9"/>
    <mergeCell ref="A13:E13"/>
    <mergeCell ref="A19:E19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71F67-2CC5-4EC7-8514-652FEE217420}">
  <dimension ref="A1:E44"/>
  <sheetViews>
    <sheetView zoomScaleNormal="100" workbookViewId="0">
      <selection sqref="A1:E1"/>
    </sheetView>
  </sheetViews>
  <sheetFormatPr defaultRowHeight="15" x14ac:dyDescent="0.25"/>
  <cols>
    <col min="1" max="1" width="7.140625" style="235" customWidth="1"/>
    <col min="2" max="2" width="36.28515625" style="235" customWidth="1"/>
    <col min="3" max="3" width="12.42578125" style="244" customWidth="1"/>
    <col min="4" max="5" width="12.42578125" style="235" customWidth="1"/>
    <col min="6" max="16384" width="9.140625" style="235"/>
  </cols>
  <sheetData>
    <row r="1" spans="1:5" ht="24.75" customHeight="1" thickBot="1" x14ac:dyDescent="0.3">
      <c r="A1" s="315" t="s">
        <v>282</v>
      </c>
      <c r="B1" s="315"/>
      <c r="C1" s="315"/>
      <c r="D1" s="315"/>
      <c r="E1" s="315"/>
    </row>
    <row r="2" spans="1:5" ht="22.5" x14ac:dyDescent="0.25">
      <c r="A2" s="299" t="s">
        <v>281</v>
      </c>
      <c r="B2" s="322" t="s">
        <v>188</v>
      </c>
      <c r="C2" s="319" t="s">
        <v>280</v>
      </c>
      <c r="D2" s="320"/>
      <c r="E2" s="243" t="s">
        <v>278</v>
      </c>
    </row>
    <row r="3" spans="1:5" x14ac:dyDescent="0.25">
      <c r="A3" s="321"/>
      <c r="B3" s="323"/>
      <c r="C3" s="246">
        <v>2008</v>
      </c>
      <c r="D3" s="324">
        <v>2009</v>
      </c>
      <c r="E3" s="324"/>
    </row>
    <row r="4" spans="1:5" x14ac:dyDescent="0.25">
      <c r="A4" s="181" t="s">
        <v>87</v>
      </c>
      <c r="B4" s="180" t="s">
        <v>86</v>
      </c>
      <c r="C4" s="237">
        <v>344</v>
      </c>
      <c r="D4" s="224">
        <v>321</v>
      </c>
      <c r="E4" s="208">
        <v>93.3</v>
      </c>
    </row>
    <row r="5" spans="1:5" s="213" customFormat="1" ht="12.75" x14ac:dyDescent="0.2">
      <c r="A5" s="234" t="s">
        <v>181</v>
      </c>
      <c r="B5" s="202" t="s">
        <v>180</v>
      </c>
      <c r="C5" s="237">
        <v>459</v>
      </c>
      <c r="D5" s="224">
        <v>422</v>
      </c>
      <c r="E5" s="208">
        <v>91.9</v>
      </c>
    </row>
    <row r="6" spans="1:5" x14ac:dyDescent="0.25">
      <c r="A6" s="181" t="s">
        <v>85</v>
      </c>
      <c r="B6" s="180" t="s">
        <v>84</v>
      </c>
      <c r="C6" s="237">
        <v>571</v>
      </c>
      <c r="D6" s="224">
        <v>578</v>
      </c>
      <c r="E6" s="208">
        <v>101.2</v>
      </c>
    </row>
    <row r="7" spans="1:5" x14ac:dyDescent="0.25">
      <c r="A7" s="179" t="s">
        <v>83</v>
      </c>
      <c r="B7" s="180" t="s">
        <v>82</v>
      </c>
      <c r="C7" s="237">
        <v>483</v>
      </c>
      <c r="D7" s="224">
        <v>479</v>
      </c>
      <c r="E7" s="208">
        <v>99.2</v>
      </c>
    </row>
    <row r="8" spans="1:5" x14ac:dyDescent="0.25">
      <c r="A8" s="219" t="s">
        <v>266</v>
      </c>
      <c r="B8" s="233" t="s">
        <v>265</v>
      </c>
      <c r="C8" s="237">
        <v>409</v>
      </c>
      <c r="D8" s="224">
        <v>389</v>
      </c>
      <c r="E8" s="208">
        <v>95.1</v>
      </c>
    </row>
    <row r="9" spans="1:5" x14ac:dyDescent="0.25">
      <c r="A9" s="219" t="s">
        <v>264</v>
      </c>
      <c r="B9" s="233" t="s">
        <v>263</v>
      </c>
      <c r="C9" s="237">
        <v>273</v>
      </c>
      <c r="D9" s="224">
        <v>264</v>
      </c>
      <c r="E9" s="208">
        <v>96.7</v>
      </c>
    </row>
    <row r="10" spans="1:5" ht="22.5" x14ac:dyDescent="0.25">
      <c r="A10" s="219" t="s">
        <v>262</v>
      </c>
      <c r="B10" s="233" t="s">
        <v>261</v>
      </c>
      <c r="C10" s="237">
        <v>395</v>
      </c>
      <c r="D10" s="224">
        <v>385</v>
      </c>
      <c r="E10" s="208">
        <v>97.5</v>
      </c>
    </row>
    <row r="11" spans="1:5" x14ac:dyDescent="0.25">
      <c r="A11" s="219" t="s">
        <v>260</v>
      </c>
      <c r="B11" s="233" t="s">
        <v>259</v>
      </c>
      <c r="C11" s="237">
        <v>1352</v>
      </c>
      <c r="D11" s="224">
        <v>1304</v>
      </c>
      <c r="E11" s="208">
        <v>96.4</v>
      </c>
    </row>
    <row r="12" spans="1:5" x14ac:dyDescent="0.25">
      <c r="A12" s="219" t="s">
        <v>258</v>
      </c>
      <c r="B12" s="202" t="s">
        <v>257</v>
      </c>
      <c r="C12" s="237">
        <v>726</v>
      </c>
      <c r="D12" s="224">
        <v>729</v>
      </c>
      <c r="E12" s="208">
        <v>100.4</v>
      </c>
    </row>
    <row r="13" spans="1:5" ht="12.75" customHeight="1" x14ac:dyDescent="0.25">
      <c r="A13" s="198" t="s">
        <v>256</v>
      </c>
      <c r="B13" s="202" t="s">
        <v>255</v>
      </c>
      <c r="C13" s="237">
        <v>916</v>
      </c>
      <c r="D13" s="224">
        <v>968</v>
      </c>
      <c r="E13" s="208">
        <v>105.7</v>
      </c>
    </row>
    <row r="14" spans="1:5" ht="22.5" x14ac:dyDescent="0.25">
      <c r="A14" s="198" t="s">
        <v>254</v>
      </c>
      <c r="B14" s="233" t="s">
        <v>253</v>
      </c>
      <c r="C14" s="237">
        <v>490</v>
      </c>
      <c r="D14" s="224">
        <v>471</v>
      </c>
      <c r="E14" s="208">
        <v>96.1</v>
      </c>
    </row>
    <row r="15" spans="1:5" ht="22.5" x14ac:dyDescent="0.25">
      <c r="A15" s="198" t="s">
        <v>252</v>
      </c>
      <c r="B15" s="202" t="s">
        <v>251</v>
      </c>
      <c r="C15" s="237">
        <v>458</v>
      </c>
      <c r="D15" s="224">
        <v>450</v>
      </c>
      <c r="E15" s="208">
        <v>98.3</v>
      </c>
    </row>
    <row r="16" spans="1:5" ht="13.5" customHeight="1" x14ac:dyDescent="0.25">
      <c r="A16" s="198" t="s">
        <v>250</v>
      </c>
      <c r="B16" s="202" t="s">
        <v>249</v>
      </c>
      <c r="C16" s="237">
        <v>515</v>
      </c>
      <c r="D16" s="224">
        <v>528</v>
      </c>
      <c r="E16" s="208">
        <v>102.5</v>
      </c>
    </row>
    <row r="17" spans="1:5" x14ac:dyDescent="0.25">
      <c r="A17" s="198" t="s">
        <v>248</v>
      </c>
      <c r="B17" s="202" t="s">
        <v>247</v>
      </c>
      <c r="C17" s="237">
        <v>529</v>
      </c>
      <c r="D17" s="224">
        <v>498</v>
      </c>
      <c r="E17" s="208">
        <v>94.1</v>
      </c>
    </row>
    <row r="18" spans="1:5" x14ac:dyDescent="0.25">
      <c r="A18" s="198" t="s">
        <v>246</v>
      </c>
      <c r="B18" s="202" t="s">
        <v>245</v>
      </c>
      <c r="C18" s="237">
        <v>486</v>
      </c>
      <c r="D18" s="224">
        <v>500</v>
      </c>
      <c r="E18" s="208">
        <v>102.9</v>
      </c>
    </row>
    <row r="19" spans="1:5" x14ac:dyDescent="0.25">
      <c r="A19" s="198" t="s">
        <v>244</v>
      </c>
      <c r="B19" s="202" t="s">
        <v>243</v>
      </c>
      <c r="C19" s="237">
        <v>586</v>
      </c>
      <c r="D19" s="224">
        <v>593</v>
      </c>
      <c r="E19" s="208">
        <v>101.2</v>
      </c>
    </row>
    <row r="20" spans="1:5" ht="22.5" x14ac:dyDescent="0.25">
      <c r="A20" s="198" t="s">
        <v>242</v>
      </c>
      <c r="B20" s="233" t="s">
        <v>241</v>
      </c>
      <c r="C20" s="237">
        <v>364</v>
      </c>
      <c r="D20" s="224">
        <v>388</v>
      </c>
      <c r="E20" s="208">
        <v>106.6</v>
      </c>
    </row>
    <row r="21" spans="1:5" ht="13.5" customHeight="1" x14ac:dyDescent="0.25">
      <c r="A21" s="181" t="s">
        <v>81</v>
      </c>
      <c r="B21" s="184" t="s">
        <v>80</v>
      </c>
      <c r="C21" s="237">
        <v>1110</v>
      </c>
      <c r="D21" s="224">
        <v>1142</v>
      </c>
      <c r="E21" s="208">
        <v>102.9</v>
      </c>
    </row>
    <row r="22" spans="1:5" x14ac:dyDescent="0.25">
      <c r="A22" s="179" t="s">
        <v>79</v>
      </c>
      <c r="B22" s="201" t="s">
        <v>78</v>
      </c>
      <c r="C22" s="237">
        <v>507</v>
      </c>
      <c r="D22" s="224">
        <v>507</v>
      </c>
      <c r="E22" s="208">
        <v>100</v>
      </c>
    </row>
    <row r="23" spans="1:5" ht="22.5" x14ac:dyDescent="0.25">
      <c r="A23" s="179" t="s">
        <v>77</v>
      </c>
      <c r="B23" s="180" t="s">
        <v>76</v>
      </c>
      <c r="C23" s="237">
        <v>519</v>
      </c>
      <c r="D23" s="224">
        <v>485</v>
      </c>
      <c r="E23" s="208">
        <v>93.4</v>
      </c>
    </row>
    <row r="24" spans="1:5" x14ac:dyDescent="0.25">
      <c r="A24" s="189" t="s">
        <v>75</v>
      </c>
      <c r="B24" s="201" t="s">
        <v>74</v>
      </c>
      <c r="C24" s="237">
        <v>508</v>
      </c>
      <c r="D24" s="224">
        <v>506</v>
      </c>
      <c r="E24" s="208">
        <v>99.6</v>
      </c>
    </row>
    <row r="25" spans="1:5" x14ac:dyDescent="0.25">
      <c r="A25" s="189" t="s">
        <v>73</v>
      </c>
      <c r="B25" s="201" t="s">
        <v>72</v>
      </c>
      <c r="C25" s="237">
        <v>372</v>
      </c>
      <c r="D25" s="224">
        <v>367</v>
      </c>
      <c r="E25" s="208">
        <v>98.7</v>
      </c>
    </row>
    <row r="26" spans="1:5" x14ac:dyDescent="0.25">
      <c r="A26" s="179" t="s">
        <v>71</v>
      </c>
      <c r="B26" s="180" t="s">
        <v>70</v>
      </c>
      <c r="C26" s="237">
        <v>414</v>
      </c>
      <c r="D26" s="224">
        <v>392</v>
      </c>
      <c r="E26" s="208">
        <v>94.7</v>
      </c>
    </row>
    <row r="27" spans="1:5" x14ac:dyDescent="0.25">
      <c r="A27" s="181" t="s">
        <v>69</v>
      </c>
      <c r="B27" s="180" t="s">
        <v>68</v>
      </c>
      <c r="C27" s="237">
        <v>511</v>
      </c>
      <c r="D27" s="224">
        <v>508</v>
      </c>
      <c r="E27" s="208">
        <v>99.4</v>
      </c>
    </row>
    <row r="28" spans="1:5" x14ac:dyDescent="0.25">
      <c r="A28" s="179" t="s">
        <v>67</v>
      </c>
      <c r="B28" s="180" t="s">
        <v>66</v>
      </c>
      <c r="C28" s="237">
        <v>296</v>
      </c>
      <c r="D28" s="224">
        <v>275</v>
      </c>
      <c r="E28" s="208">
        <v>92.9</v>
      </c>
    </row>
    <row r="29" spans="1:5" x14ac:dyDescent="0.25">
      <c r="A29" s="181" t="s">
        <v>65</v>
      </c>
      <c r="B29" s="180" t="s">
        <v>64</v>
      </c>
      <c r="C29" s="237">
        <v>971</v>
      </c>
      <c r="D29" s="224">
        <v>952</v>
      </c>
      <c r="E29" s="208">
        <v>98</v>
      </c>
    </row>
    <row r="30" spans="1:5" x14ac:dyDescent="0.25">
      <c r="A30" s="179" t="s">
        <v>63</v>
      </c>
      <c r="B30" s="180" t="s">
        <v>62</v>
      </c>
      <c r="C30" s="237">
        <v>1115</v>
      </c>
      <c r="D30" s="224">
        <v>1034</v>
      </c>
      <c r="E30" s="208">
        <v>92.7</v>
      </c>
    </row>
    <row r="31" spans="1:5" ht="12" customHeight="1" x14ac:dyDescent="0.25">
      <c r="A31" s="181" t="s">
        <v>61</v>
      </c>
      <c r="B31" s="180" t="s">
        <v>60</v>
      </c>
      <c r="C31" s="237">
        <v>435</v>
      </c>
      <c r="D31" s="224">
        <v>406</v>
      </c>
      <c r="E31" s="208">
        <v>93.3</v>
      </c>
    </row>
    <row r="32" spans="1:5" x14ac:dyDescent="0.25">
      <c r="A32" s="179" t="s">
        <v>59</v>
      </c>
      <c r="B32" s="180" t="s">
        <v>58</v>
      </c>
      <c r="C32" s="237">
        <v>658</v>
      </c>
      <c r="D32" s="224">
        <v>646</v>
      </c>
      <c r="E32" s="208">
        <v>98.2</v>
      </c>
    </row>
    <row r="33" spans="1:5" ht="12.75" customHeight="1" x14ac:dyDescent="0.25">
      <c r="A33" s="181" t="s">
        <v>57</v>
      </c>
      <c r="B33" s="180" t="s">
        <v>56</v>
      </c>
      <c r="C33" s="237">
        <v>354</v>
      </c>
      <c r="D33" s="224">
        <v>335</v>
      </c>
      <c r="E33" s="208">
        <v>94.6</v>
      </c>
    </row>
    <row r="34" spans="1:5" ht="13.5" customHeight="1" x14ac:dyDescent="0.25">
      <c r="A34" s="179" t="s">
        <v>55</v>
      </c>
      <c r="B34" s="180" t="s">
        <v>54</v>
      </c>
      <c r="C34" s="237">
        <v>709</v>
      </c>
      <c r="D34" s="237">
        <v>528</v>
      </c>
      <c r="E34" s="208">
        <v>74.5</v>
      </c>
    </row>
    <row r="35" spans="1:5" x14ac:dyDescent="0.25">
      <c r="A35" s="181" t="s">
        <v>53</v>
      </c>
      <c r="B35" s="180" t="s">
        <v>52</v>
      </c>
      <c r="C35" s="237">
        <v>543</v>
      </c>
      <c r="D35" s="237">
        <v>484</v>
      </c>
      <c r="E35" s="208">
        <v>89.1</v>
      </c>
    </row>
    <row r="36" spans="1:5" x14ac:dyDescent="0.25">
      <c r="A36" s="179" t="s">
        <v>51</v>
      </c>
      <c r="B36" s="180" t="s">
        <v>50</v>
      </c>
      <c r="C36" s="237">
        <v>435</v>
      </c>
      <c r="D36" s="224">
        <v>391</v>
      </c>
      <c r="E36" s="208">
        <v>89.9</v>
      </c>
    </row>
    <row r="37" spans="1:5" s="213" customFormat="1" ht="12.75" x14ac:dyDescent="0.2">
      <c r="A37" s="232" t="s">
        <v>179</v>
      </c>
      <c r="B37" s="197" t="s">
        <v>178</v>
      </c>
      <c r="C37" s="237">
        <v>466</v>
      </c>
      <c r="D37" s="224">
        <v>415</v>
      </c>
      <c r="E37" s="208">
        <v>89.1</v>
      </c>
    </row>
    <row r="38" spans="1:5" s="213" customFormat="1" ht="12.75" x14ac:dyDescent="0.2">
      <c r="A38" s="232" t="s">
        <v>177</v>
      </c>
      <c r="B38" s="197" t="s">
        <v>176</v>
      </c>
      <c r="C38" s="237">
        <v>393</v>
      </c>
      <c r="D38" s="224">
        <v>339</v>
      </c>
      <c r="E38" s="208">
        <v>86.3</v>
      </c>
    </row>
    <row r="39" spans="1:5" x14ac:dyDescent="0.25">
      <c r="A39" s="181" t="s">
        <v>49</v>
      </c>
      <c r="B39" s="180" t="s">
        <v>48</v>
      </c>
      <c r="C39" s="237">
        <v>460</v>
      </c>
      <c r="D39" s="237">
        <v>425</v>
      </c>
      <c r="E39" s="208">
        <v>92.4</v>
      </c>
    </row>
    <row r="40" spans="1:5" x14ac:dyDescent="0.25">
      <c r="A40" s="179" t="s">
        <v>175</v>
      </c>
      <c r="B40" s="180" t="s">
        <v>174</v>
      </c>
      <c r="C40" s="237">
        <v>396</v>
      </c>
      <c r="D40" s="237">
        <v>353</v>
      </c>
      <c r="E40" s="208">
        <v>89.1</v>
      </c>
    </row>
    <row r="41" spans="1:5" x14ac:dyDescent="0.25">
      <c r="A41" s="194" t="s">
        <v>173</v>
      </c>
      <c r="B41" s="193" t="s">
        <v>235</v>
      </c>
      <c r="C41" s="241">
        <v>517</v>
      </c>
      <c r="D41" s="241">
        <v>482</v>
      </c>
      <c r="E41" s="240">
        <v>93.2</v>
      </c>
    </row>
    <row r="42" spans="1:5" x14ac:dyDescent="0.25">
      <c r="B42" s="239" t="s">
        <v>7</v>
      </c>
      <c r="C42" s="245"/>
      <c r="D42" s="237"/>
      <c r="E42" s="208"/>
    </row>
    <row r="43" spans="1:5" x14ac:dyDescent="0.25">
      <c r="B43" s="238" t="s">
        <v>277</v>
      </c>
      <c r="C43" s="237">
        <v>498</v>
      </c>
      <c r="D43" s="237">
        <v>489</v>
      </c>
      <c r="E43" s="208">
        <v>98.2</v>
      </c>
    </row>
    <row r="44" spans="1:5" x14ac:dyDescent="0.25">
      <c r="B44" s="238" t="s">
        <v>276</v>
      </c>
      <c r="C44" s="237">
        <v>577</v>
      </c>
      <c r="D44" s="237">
        <v>481</v>
      </c>
      <c r="E44" s="208">
        <v>83.4</v>
      </c>
    </row>
  </sheetData>
  <mergeCells count="5">
    <mergeCell ref="A1:E1"/>
    <mergeCell ref="A2:A3"/>
    <mergeCell ref="B2:B3"/>
    <mergeCell ref="D3:E3"/>
    <mergeCell ref="C2:D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164D8-BD6A-40C1-89B7-576C6F141E2E}">
  <dimension ref="A1:E44"/>
  <sheetViews>
    <sheetView zoomScaleNormal="100" zoomScaleSheetLayoutView="100" workbookViewId="0">
      <selection sqref="A1:E1"/>
    </sheetView>
  </sheetViews>
  <sheetFormatPr defaultRowHeight="15" x14ac:dyDescent="0.25"/>
  <cols>
    <col min="1" max="1" width="6.7109375" style="235" customWidth="1"/>
    <col min="2" max="2" width="36.7109375" style="235" customWidth="1"/>
    <col min="3" max="3" width="12.42578125" style="244" customWidth="1"/>
    <col min="4" max="5" width="12.42578125" style="235" customWidth="1"/>
    <col min="6" max="16384" width="9.140625" style="235"/>
  </cols>
  <sheetData>
    <row r="1" spans="1:5" ht="28.5" customHeight="1" thickBot="1" x14ac:dyDescent="0.3">
      <c r="A1" s="315" t="s">
        <v>283</v>
      </c>
      <c r="B1" s="315"/>
      <c r="C1" s="315"/>
      <c r="D1" s="315"/>
      <c r="E1" s="315"/>
    </row>
    <row r="2" spans="1:5" s="249" customFormat="1" ht="22.5" x14ac:dyDescent="0.25">
      <c r="A2" s="316" t="s">
        <v>229</v>
      </c>
      <c r="B2" s="300" t="s">
        <v>188</v>
      </c>
      <c r="C2" s="319" t="s">
        <v>204</v>
      </c>
      <c r="D2" s="327"/>
      <c r="E2" s="243" t="s">
        <v>278</v>
      </c>
    </row>
    <row r="3" spans="1:5" x14ac:dyDescent="0.25">
      <c r="A3" s="325"/>
      <c r="B3" s="301"/>
      <c r="C3" s="248">
        <v>2008</v>
      </c>
      <c r="D3" s="294">
        <v>2009</v>
      </c>
      <c r="E3" s="326"/>
    </row>
    <row r="4" spans="1:5" x14ac:dyDescent="0.25">
      <c r="A4" s="181" t="s">
        <v>87</v>
      </c>
      <c r="B4" s="180" t="s">
        <v>86</v>
      </c>
      <c r="C4" s="237">
        <v>1285</v>
      </c>
      <c r="D4" s="224">
        <v>1274</v>
      </c>
      <c r="E4" s="208">
        <v>99.1</v>
      </c>
    </row>
    <row r="5" spans="1:5" s="213" customFormat="1" ht="12.75" x14ac:dyDescent="0.2">
      <c r="A5" s="234" t="s">
        <v>181</v>
      </c>
      <c r="B5" s="202" t="s">
        <v>180</v>
      </c>
      <c r="C5" s="224">
        <v>1672</v>
      </c>
      <c r="D5" s="224">
        <v>1619</v>
      </c>
      <c r="E5" s="208">
        <v>96.8</v>
      </c>
    </row>
    <row r="6" spans="1:5" x14ac:dyDescent="0.25">
      <c r="A6" s="181" t="s">
        <v>85</v>
      </c>
      <c r="B6" s="180" t="s">
        <v>84</v>
      </c>
      <c r="C6" s="237">
        <v>2166</v>
      </c>
      <c r="D6" s="224">
        <v>2319</v>
      </c>
      <c r="E6" s="208">
        <v>107.1</v>
      </c>
    </row>
    <row r="7" spans="1:5" x14ac:dyDescent="0.25">
      <c r="A7" s="179" t="s">
        <v>83</v>
      </c>
      <c r="B7" s="180" t="s">
        <v>82</v>
      </c>
      <c r="C7" s="237">
        <v>1831</v>
      </c>
      <c r="D7" s="224">
        <v>1890</v>
      </c>
      <c r="E7" s="208">
        <v>103.2</v>
      </c>
    </row>
    <row r="8" spans="1:5" x14ac:dyDescent="0.25">
      <c r="A8" s="219" t="s">
        <v>266</v>
      </c>
      <c r="B8" s="233" t="s">
        <v>265</v>
      </c>
      <c r="C8" s="237">
        <v>1534</v>
      </c>
      <c r="D8" s="224">
        <v>1546</v>
      </c>
      <c r="E8" s="208">
        <v>100.8</v>
      </c>
    </row>
    <row r="9" spans="1:5" x14ac:dyDescent="0.25">
      <c r="A9" s="219" t="s">
        <v>264</v>
      </c>
      <c r="B9" s="233" t="s">
        <v>263</v>
      </c>
      <c r="C9" s="237">
        <v>1011</v>
      </c>
      <c r="D9" s="224">
        <v>1033</v>
      </c>
      <c r="E9" s="208">
        <v>102.2</v>
      </c>
    </row>
    <row r="10" spans="1:5" ht="22.5" x14ac:dyDescent="0.25">
      <c r="A10" s="219" t="s">
        <v>262</v>
      </c>
      <c r="B10" s="233" t="s">
        <v>261</v>
      </c>
      <c r="C10" s="237">
        <v>1489</v>
      </c>
      <c r="D10" s="224">
        <v>1527</v>
      </c>
      <c r="E10" s="208">
        <v>102.6</v>
      </c>
    </row>
    <row r="11" spans="1:5" x14ac:dyDescent="0.25">
      <c r="A11" s="219" t="s">
        <v>260</v>
      </c>
      <c r="B11" s="233" t="s">
        <v>259</v>
      </c>
      <c r="C11" s="237">
        <v>5170</v>
      </c>
      <c r="D11" s="224">
        <v>5272</v>
      </c>
      <c r="E11" s="208">
        <v>102</v>
      </c>
    </row>
    <row r="12" spans="1:5" x14ac:dyDescent="0.25">
      <c r="A12" s="219" t="s">
        <v>258</v>
      </c>
      <c r="B12" s="202" t="s">
        <v>257</v>
      </c>
      <c r="C12" s="237">
        <v>2752</v>
      </c>
      <c r="D12" s="224">
        <v>2855</v>
      </c>
      <c r="E12" s="208">
        <v>103.7</v>
      </c>
    </row>
    <row r="13" spans="1:5" x14ac:dyDescent="0.25">
      <c r="A13" s="198" t="s">
        <v>256</v>
      </c>
      <c r="B13" s="202" t="s">
        <v>255</v>
      </c>
      <c r="C13" s="237">
        <v>3556</v>
      </c>
      <c r="D13" s="224">
        <v>3667</v>
      </c>
      <c r="E13" s="208">
        <v>103.1</v>
      </c>
    </row>
    <row r="14" spans="1:5" ht="22.5" x14ac:dyDescent="0.25">
      <c r="A14" s="198" t="s">
        <v>254</v>
      </c>
      <c r="B14" s="233" t="s">
        <v>253</v>
      </c>
      <c r="C14" s="237">
        <v>1822</v>
      </c>
      <c r="D14" s="224">
        <v>1858</v>
      </c>
      <c r="E14" s="208">
        <v>102</v>
      </c>
    </row>
    <row r="15" spans="1:5" ht="22.5" x14ac:dyDescent="0.25">
      <c r="A15" s="198" t="s">
        <v>252</v>
      </c>
      <c r="B15" s="202" t="s">
        <v>251</v>
      </c>
      <c r="C15" s="237">
        <v>1743</v>
      </c>
      <c r="D15" s="224">
        <v>1774</v>
      </c>
      <c r="E15" s="208">
        <v>101.8</v>
      </c>
    </row>
    <row r="16" spans="1:5" x14ac:dyDescent="0.25">
      <c r="A16" s="198" t="s">
        <v>250</v>
      </c>
      <c r="B16" s="202" t="s">
        <v>249</v>
      </c>
      <c r="C16" s="237">
        <v>2023</v>
      </c>
      <c r="D16" s="224">
        <v>2139</v>
      </c>
      <c r="E16" s="208">
        <v>105.7</v>
      </c>
    </row>
    <row r="17" spans="1:5" x14ac:dyDescent="0.25">
      <c r="A17" s="198" t="s">
        <v>248</v>
      </c>
      <c r="B17" s="202" t="s">
        <v>247</v>
      </c>
      <c r="C17" s="237">
        <v>1907</v>
      </c>
      <c r="D17" s="224">
        <v>1886</v>
      </c>
      <c r="E17" s="208">
        <v>98.9</v>
      </c>
    </row>
    <row r="18" spans="1:5" x14ac:dyDescent="0.25">
      <c r="A18" s="198" t="s">
        <v>246</v>
      </c>
      <c r="B18" s="202" t="s">
        <v>245</v>
      </c>
      <c r="C18" s="237">
        <v>1908</v>
      </c>
      <c r="D18" s="224">
        <v>2022</v>
      </c>
      <c r="E18" s="208">
        <v>106</v>
      </c>
    </row>
    <row r="19" spans="1:5" x14ac:dyDescent="0.25">
      <c r="A19" s="198" t="s">
        <v>244</v>
      </c>
      <c r="B19" s="202" t="s">
        <v>243</v>
      </c>
      <c r="C19" s="237">
        <v>2200</v>
      </c>
      <c r="D19" s="224">
        <v>2314</v>
      </c>
      <c r="E19" s="208">
        <v>105.2</v>
      </c>
    </row>
    <row r="20" spans="1:5" ht="22.5" x14ac:dyDescent="0.25">
      <c r="A20" s="198" t="s">
        <v>242</v>
      </c>
      <c r="B20" s="233" t="s">
        <v>241</v>
      </c>
      <c r="C20" s="237">
        <v>1435</v>
      </c>
      <c r="D20" s="224">
        <v>1554</v>
      </c>
      <c r="E20" s="208">
        <v>108.3</v>
      </c>
    </row>
    <row r="21" spans="1:5" ht="12" customHeight="1" x14ac:dyDescent="0.25">
      <c r="A21" s="181" t="s">
        <v>81</v>
      </c>
      <c r="B21" s="184" t="s">
        <v>80</v>
      </c>
      <c r="C21" s="237">
        <v>3683</v>
      </c>
      <c r="D21" s="224">
        <v>3898</v>
      </c>
      <c r="E21" s="208">
        <v>105.8</v>
      </c>
    </row>
    <row r="22" spans="1:5" x14ac:dyDescent="0.25">
      <c r="A22" s="179" t="s">
        <v>79</v>
      </c>
      <c r="B22" s="201" t="s">
        <v>78</v>
      </c>
      <c r="C22" s="237">
        <v>1903</v>
      </c>
      <c r="D22" s="224">
        <v>1975</v>
      </c>
      <c r="E22" s="208">
        <v>103.8</v>
      </c>
    </row>
    <row r="23" spans="1:5" ht="22.5" x14ac:dyDescent="0.25">
      <c r="A23" s="179" t="s">
        <v>77</v>
      </c>
      <c r="B23" s="180" t="s">
        <v>76</v>
      </c>
      <c r="C23" s="237">
        <v>1865</v>
      </c>
      <c r="D23" s="224">
        <v>1836</v>
      </c>
      <c r="E23" s="208">
        <v>98.4</v>
      </c>
    </row>
    <row r="24" spans="1:5" x14ac:dyDescent="0.25">
      <c r="A24" s="189" t="s">
        <v>75</v>
      </c>
      <c r="B24" s="201" t="s">
        <v>74</v>
      </c>
      <c r="C24" s="237">
        <v>1901</v>
      </c>
      <c r="D24" s="224">
        <v>1965</v>
      </c>
      <c r="E24" s="208">
        <v>103.4</v>
      </c>
    </row>
    <row r="25" spans="1:5" x14ac:dyDescent="0.25">
      <c r="A25" s="189" t="s">
        <v>73</v>
      </c>
      <c r="B25" s="201" t="s">
        <v>72</v>
      </c>
      <c r="C25" s="237">
        <v>1447</v>
      </c>
      <c r="D25" s="224">
        <v>1490</v>
      </c>
      <c r="E25" s="208">
        <v>103</v>
      </c>
    </row>
    <row r="26" spans="1:5" x14ac:dyDescent="0.25">
      <c r="A26" s="179" t="s">
        <v>71</v>
      </c>
      <c r="B26" s="180" t="s">
        <v>70</v>
      </c>
      <c r="C26" s="237">
        <v>1596</v>
      </c>
      <c r="D26" s="224">
        <v>1610</v>
      </c>
      <c r="E26" s="208">
        <v>100.9</v>
      </c>
    </row>
    <row r="27" spans="1:5" x14ac:dyDescent="0.25">
      <c r="A27" s="181" t="s">
        <v>69</v>
      </c>
      <c r="B27" s="180" t="s">
        <v>68</v>
      </c>
      <c r="C27" s="237">
        <v>1880</v>
      </c>
      <c r="D27" s="224">
        <v>1954</v>
      </c>
      <c r="E27" s="208">
        <v>103.9</v>
      </c>
    </row>
    <row r="28" spans="1:5" x14ac:dyDescent="0.25">
      <c r="A28" s="179" t="s">
        <v>67</v>
      </c>
      <c r="B28" s="180" t="s">
        <v>66</v>
      </c>
      <c r="C28" s="237">
        <v>1137</v>
      </c>
      <c r="D28" s="224">
        <v>1131</v>
      </c>
      <c r="E28" s="208">
        <v>99.5</v>
      </c>
    </row>
    <row r="29" spans="1:5" x14ac:dyDescent="0.25">
      <c r="A29" s="181" t="s">
        <v>65</v>
      </c>
      <c r="B29" s="180" t="s">
        <v>64</v>
      </c>
      <c r="C29" s="237">
        <v>3517</v>
      </c>
      <c r="D29" s="224">
        <v>3620</v>
      </c>
      <c r="E29" s="208">
        <v>102.9</v>
      </c>
    </row>
    <row r="30" spans="1:5" x14ac:dyDescent="0.25">
      <c r="A30" s="179" t="s">
        <v>63</v>
      </c>
      <c r="B30" s="180" t="s">
        <v>62</v>
      </c>
      <c r="C30" s="237">
        <v>4254</v>
      </c>
      <c r="D30" s="224">
        <v>4148</v>
      </c>
      <c r="E30" s="208">
        <v>97.5</v>
      </c>
    </row>
    <row r="31" spans="1:5" ht="12.75" customHeight="1" x14ac:dyDescent="0.25">
      <c r="A31" s="181" t="s">
        <v>61</v>
      </c>
      <c r="B31" s="180" t="s">
        <v>60</v>
      </c>
      <c r="C31" s="237">
        <v>1685</v>
      </c>
      <c r="D31" s="224">
        <v>1677</v>
      </c>
      <c r="E31" s="208">
        <v>99.5</v>
      </c>
    </row>
    <row r="32" spans="1:5" x14ac:dyDescent="0.25">
      <c r="A32" s="179" t="s">
        <v>59</v>
      </c>
      <c r="B32" s="180" t="s">
        <v>58</v>
      </c>
      <c r="C32" s="237">
        <v>2597</v>
      </c>
      <c r="D32" s="224">
        <v>2689</v>
      </c>
      <c r="E32" s="208">
        <v>103.5</v>
      </c>
    </row>
    <row r="33" spans="1:5" ht="12" customHeight="1" x14ac:dyDescent="0.25">
      <c r="A33" s="181" t="s">
        <v>57</v>
      </c>
      <c r="B33" s="180" t="s">
        <v>56</v>
      </c>
      <c r="C33" s="237">
        <v>1352</v>
      </c>
      <c r="D33" s="224">
        <v>1357</v>
      </c>
      <c r="E33" s="208">
        <v>100.4</v>
      </c>
    </row>
    <row r="34" spans="1:5" ht="11.25" customHeight="1" x14ac:dyDescent="0.25">
      <c r="A34" s="179" t="s">
        <v>55</v>
      </c>
      <c r="B34" s="180" t="s">
        <v>54</v>
      </c>
      <c r="C34" s="237">
        <v>2695</v>
      </c>
      <c r="D34" s="224">
        <v>2118</v>
      </c>
      <c r="E34" s="208">
        <v>78.599999999999994</v>
      </c>
    </row>
    <row r="35" spans="1:5" x14ac:dyDescent="0.25">
      <c r="A35" s="181" t="s">
        <v>53</v>
      </c>
      <c r="B35" s="180" t="s">
        <v>52</v>
      </c>
      <c r="C35" s="237">
        <v>2088</v>
      </c>
      <c r="D35" s="237">
        <v>2000</v>
      </c>
      <c r="E35" s="208">
        <v>95.8</v>
      </c>
    </row>
    <row r="36" spans="1:5" x14ac:dyDescent="0.25">
      <c r="A36" s="179" t="s">
        <v>51</v>
      </c>
      <c r="B36" s="247" t="s">
        <v>50</v>
      </c>
      <c r="C36" s="237">
        <v>1640</v>
      </c>
      <c r="D36" s="237">
        <v>1564</v>
      </c>
      <c r="E36" s="208">
        <v>95.4</v>
      </c>
    </row>
    <row r="37" spans="1:5" s="213" customFormat="1" ht="12.75" x14ac:dyDescent="0.2">
      <c r="A37" s="232" t="s">
        <v>179</v>
      </c>
      <c r="B37" s="197" t="s">
        <v>178</v>
      </c>
      <c r="C37" s="237">
        <v>1756</v>
      </c>
      <c r="D37" s="237">
        <v>1661</v>
      </c>
      <c r="E37" s="208">
        <v>94.6</v>
      </c>
    </row>
    <row r="38" spans="1:5" s="213" customFormat="1" ht="12.75" x14ac:dyDescent="0.2">
      <c r="A38" s="232" t="s">
        <v>177</v>
      </c>
      <c r="B38" s="197" t="s">
        <v>176</v>
      </c>
      <c r="C38" s="237">
        <v>1483</v>
      </c>
      <c r="D38" s="237">
        <v>1354</v>
      </c>
      <c r="E38" s="208">
        <v>91.3</v>
      </c>
    </row>
    <row r="39" spans="1:5" x14ac:dyDescent="0.25">
      <c r="A39" s="181" t="s">
        <v>49</v>
      </c>
      <c r="B39" s="180" t="s">
        <v>48</v>
      </c>
      <c r="C39" s="237">
        <v>1801</v>
      </c>
      <c r="D39" s="221">
        <v>1761</v>
      </c>
      <c r="E39" s="208">
        <v>97.8</v>
      </c>
    </row>
    <row r="40" spans="1:5" x14ac:dyDescent="0.25">
      <c r="A40" s="179" t="s">
        <v>175</v>
      </c>
      <c r="B40" s="180" t="s">
        <v>174</v>
      </c>
      <c r="C40" s="237">
        <v>1497</v>
      </c>
      <c r="D40" s="221">
        <v>1423</v>
      </c>
      <c r="E40" s="208">
        <v>95.1</v>
      </c>
    </row>
    <row r="41" spans="1:5" x14ac:dyDescent="0.25">
      <c r="A41" s="194" t="s">
        <v>173</v>
      </c>
      <c r="B41" s="193" t="s">
        <v>235</v>
      </c>
      <c r="C41" s="241">
        <v>1957</v>
      </c>
      <c r="D41" s="241">
        <v>1924</v>
      </c>
      <c r="E41" s="240">
        <v>98.3</v>
      </c>
    </row>
    <row r="42" spans="1:5" x14ac:dyDescent="0.25">
      <c r="B42" s="239" t="s">
        <v>7</v>
      </c>
      <c r="C42" s="245"/>
      <c r="D42" s="237"/>
      <c r="E42" s="208"/>
    </row>
    <row r="43" spans="1:5" x14ac:dyDescent="0.25">
      <c r="B43" s="238" t="s">
        <v>277</v>
      </c>
      <c r="C43" s="237">
        <v>1882</v>
      </c>
      <c r="D43" s="237">
        <v>1938</v>
      </c>
      <c r="E43" s="208">
        <v>103</v>
      </c>
    </row>
    <row r="44" spans="1:5" x14ac:dyDescent="0.25">
      <c r="B44" s="238" t="s">
        <v>276</v>
      </c>
      <c r="C44" s="237">
        <v>2200</v>
      </c>
      <c r="D44" s="237">
        <v>1946</v>
      </c>
      <c r="E44" s="208">
        <v>88.5</v>
      </c>
    </row>
  </sheetData>
  <mergeCells count="5">
    <mergeCell ref="A1:E1"/>
    <mergeCell ref="A2:A3"/>
    <mergeCell ref="B2:B3"/>
    <mergeCell ref="D3:E3"/>
    <mergeCell ref="C2:D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290E4-E994-4069-A7D0-15206A1A620B}">
  <dimension ref="A1:H47"/>
  <sheetViews>
    <sheetView workbookViewId="0"/>
  </sheetViews>
  <sheetFormatPr defaultRowHeight="11.25" x14ac:dyDescent="0.25"/>
  <cols>
    <col min="1" max="1" width="23" style="1" customWidth="1"/>
    <col min="2" max="8" width="13.85546875" style="1" customWidth="1"/>
    <col min="9" max="16384" width="9.140625" style="1"/>
  </cols>
  <sheetData>
    <row r="1" spans="1:8" s="12" customFormat="1" ht="12" thickBot="1" x14ac:dyDescent="0.3">
      <c r="A1" s="32" t="s">
        <v>43</v>
      </c>
      <c r="B1" s="32"/>
      <c r="C1" s="32"/>
      <c r="D1" s="32"/>
      <c r="E1" s="32"/>
      <c r="F1" s="32"/>
      <c r="G1" s="32"/>
      <c r="H1" s="32"/>
    </row>
    <row r="2" spans="1:8" s="8" customFormat="1" ht="25.5" customHeight="1" x14ac:dyDescent="0.25">
      <c r="A2" s="252" t="s">
        <v>42</v>
      </c>
      <c r="B2" s="31" t="s">
        <v>41</v>
      </c>
      <c r="C2" s="31" t="s">
        <v>40</v>
      </c>
      <c r="D2" s="31" t="s">
        <v>39</v>
      </c>
      <c r="E2" s="31" t="s">
        <v>38</v>
      </c>
      <c r="F2" s="254" t="s">
        <v>37</v>
      </c>
      <c r="G2" s="256" t="s">
        <v>36</v>
      </c>
      <c r="H2" s="258" t="s">
        <v>35</v>
      </c>
    </row>
    <row r="3" spans="1:8" x14ac:dyDescent="0.25">
      <c r="A3" s="253"/>
      <c r="B3" s="260" t="s">
        <v>34</v>
      </c>
      <c r="C3" s="260"/>
      <c r="D3" s="260"/>
      <c r="E3" s="260"/>
      <c r="F3" s="255"/>
      <c r="G3" s="257"/>
      <c r="H3" s="259"/>
    </row>
    <row r="4" spans="1:8" s="28" customFormat="1" x14ac:dyDescent="0.2">
      <c r="A4" s="24" t="s">
        <v>33</v>
      </c>
      <c r="B4" s="3"/>
      <c r="C4" s="3"/>
      <c r="D4" s="3"/>
      <c r="E4" s="3"/>
      <c r="F4" s="3"/>
      <c r="G4" s="3"/>
      <c r="H4" s="3"/>
    </row>
    <row r="5" spans="1:8" x14ac:dyDescent="0.2">
      <c r="A5" s="23" t="s">
        <v>19</v>
      </c>
      <c r="B5" s="3">
        <v>7.4</v>
      </c>
      <c r="C5" s="3">
        <v>7.1</v>
      </c>
      <c r="D5" s="3">
        <f>+B5+C5</f>
        <v>14.5</v>
      </c>
      <c r="E5" s="3">
        <v>286</v>
      </c>
      <c r="F5" s="3">
        <v>4.8252911813643928</v>
      </c>
      <c r="G5" s="3">
        <v>48.96551724137931</v>
      </c>
      <c r="H5" s="3">
        <v>2.4625623960066556</v>
      </c>
    </row>
    <row r="6" spans="1:8" x14ac:dyDescent="0.2">
      <c r="A6" s="23" t="s">
        <v>18</v>
      </c>
      <c r="B6" s="3">
        <v>4.4000000000000004</v>
      </c>
      <c r="C6" s="3">
        <v>4.4000000000000004</v>
      </c>
      <c r="D6" s="3">
        <v>8.8000000000000007</v>
      </c>
      <c r="E6" s="3">
        <v>281.3</v>
      </c>
      <c r="F6" s="3">
        <v>3.0334367459496727</v>
      </c>
      <c r="G6" s="3">
        <v>50</v>
      </c>
      <c r="H6" s="3">
        <v>1.5167183729748364</v>
      </c>
    </row>
    <row r="7" spans="1:8" x14ac:dyDescent="0.2">
      <c r="A7" s="23" t="s">
        <v>17</v>
      </c>
      <c r="B7" s="3">
        <f>SUM(B5:B6)</f>
        <v>11.8</v>
      </c>
      <c r="C7" s="3">
        <f>SUM(C5:C6)</f>
        <v>11.5</v>
      </c>
      <c r="D7" s="3">
        <f>SUM(D5:D6)</f>
        <v>23.3</v>
      </c>
      <c r="E7" s="3">
        <f>SUM(E5:E6)</f>
        <v>567.29999999999995</v>
      </c>
      <c r="F7" s="3">
        <v>3.9451405350491027</v>
      </c>
      <c r="G7" s="3">
        <v>49.356223175965667</v>
      </c>
      <c r="H7" s="3">
        <v>1.9979681679647816</v>
      </c>
    </row>
    <row r="8" spans="1:8" x14ac:dyDescent="0.2">
      <c r="A8" s="24" t="s">
        <v>32</v>
      </c>
      <c r="B8" s="3"/>
      <c r="C8" s="3"/>
      <c r="D8" s="3"/>
      <c r="E8" s="3"/>
      <c r="F8" s="3"/>
      <c r="G8" s="3"/>
      <c r="H8" s="3"/>
    </row>
    <row r="9" spans="1:8" x14ac:dyDescent="0.2">
      <c r="A9" s="23" t="s">
        <v>19</v>
      </c>
      <c r="B9" s="3">
        <v>114.8</v>
      </c>
      <c r="C9" s="3">
        <v>40.799999999999997</v>
      </c>
      <c r="D9" s="3">
        <v>155.6</v>
      </c>
      <c r="E9" s="3">
        <v>158.19999999999999</v>
      </c>
      <c r="F9" s="3">
        <v>49.58572339069471</v>
      </c>
      <c r="G9" s="3">
        <v>26.221079691516707</v>
      </c>
      <c r="H9" s="3">
        <v>36.583811344805611</v>
      </c>
    </row>
    <row r="10" spans="1:8" x14ac:dyDescent="0.2">
      <c r="A10" s="23" t="s">
        <v>18</v>
      </c>
      <c r="B10" s="3">
        <v>93.3</v>
      </c>
      <c r="C10" s="3">
        <v>26.9</v>
      </c>
      <c r="D10" s="3">
        <v>120.2</v>
      </c>
      <c r="E10" s="3">
        <v>190.3</v>
      </c>
      <c r="F10" s="3">
        <v>38.711755233494358</v>
      </c>
      <c r="G10" s="3">
        <v>22.37936772046589</v>
      </c>
      <c r="H10" s="3">
        <v>30.04830917874396</v>
      </c>
    </row>
    <row r="11" spans="1:8" x14ac:dyDescent="0.2">
      <c r="A11" s="23" t="s">
        <v>17</v>
      </c>
      <c r="B11" s="3">
        <f>SUM(B9:B10)</f>
        <v>208.1</v>
      </c>
      <c r="C11" s="3">
        <f>SUM(C9:C10)</f>
        <v>67.699999999999989</v>
      </c>
      <c r="D11" s="3">
        <f>SUM(D9:D10)</f>
        <v>275.8</v>
      </c>
      <c r="E11" s="3">
        <f>SUM(E9:E10)</f>
        <v>348.5</v>
      </c>
      <c r="F11" s="3">
        <v>44.177478776229371</v>
      </c>
      <c r="G11" s="3">
        <v>24.546773023930385</v>
      </c>
      <c r="H11" s="3">
        <v>33.333333333333336</v>
      </c>
    </row>
    <row r="12" spans="1:8" x14ac:dyDescent="0.2">
      <c r="A12" s="24" t="s">
        <v>31</v>
      </c>
      <c r="B12" s="3"/>
      <c r="C12" s="3"/>
      <c r="D12" s="3"/>
      <c r="E12" s="3"/>
      <c r="F12" s="3"/>
      <c r="G12" s="3"/>
      <c r="H12" s="3"/>
    </row>
    <row r="13" spans="1:8" x14ac:dyDescent="0.2">
      <c r="A13" s="23" t="s">
        <v>19</v>
      </c>
      <c r="B13" s="3">
        <v>268.60000000000002</v>
      </c>
      <c r="C13" s="3">
        <v>39.200000000000003</v>
      </c>
      <c r="D13" s="3">
        <v>307.8</v>
      </c>
      <c r="E13" s="3">
        <v>48.1</v>
      </c>
      <c r="F13" s="3">
        <v>86.484967687552682</v>
      </c>
      <c r="G13" s="3">
        <v>12.735542560103962</v>
      </c>
      <c r="H13" s="3">
        <v>75.47063781961225</v>
      </c>
    </row>
    <row r="14" spans="1:8" x14ac:dyDescent="0.2">
      <c r="A14" s="23" t="s">
        <v>18</v>
      </c>
      <c r="B14" s="3">
        <v>205.8</v>
      </c>
      <c r="C14" s="3">
        <v>26.5</v>
      </c>
      <c r="D14" s="3">
        <v>232.3</v>
      </c>
      <c r="E14" s="3">
        <v>112.6</v>
      </c>
      <c r="F14" s="3">
        <v>67.352855900260948</v>
      </c>
      <c r="G14" s="3">
        <v>11.407662505380973</v>
      </c>
      <c r="H14" s="3">
        <v>59.669469411423606</v>
      </c>
    </row>
    <row r="15" spans="1:8" x14ac:dyDescent="0.2">
      <c r="A15" s="23" t="s">
        <v>17</v>
      </c>
      <c r="B15" s="3">
        <f>SUM(B13:B14)</f>
        <v>474.40000000000003</v>
      </c>
      <c r="C15" s="3">
        <f>SUM(C13:C14)</f>
        <v>65.7</v>
      </c>
      <c r="D15" s="3">
        <f>SUM(D13:D14)</f>
        <v>540.1</v>
      </c>
      <c r="E15" s="3">
        <f>SUM(E13:E14)</f>
        <v>160.69999999999999</v>
      </c>
      <c r="F15" s="3">
        <v>77.069063926940657</v>
      </c>
      <c r="G15" s="3">
        <v>12.164413997407888</v>
      </c>
      <c r="H15" s="3">
        <v>67.694063926940657</v>
      </c>
    </row>
    <row r="16" spans="1:8" x14ac:dyDescent="0.2">
      <c r="A16" s="24" t="s">
        <v>30</v>
      </c>
      <c r="B16" s="3"/>
      <c r="C16" s="3"/>
      <c r="D16" s="3"/>
      <c r="E16" s="3"/>
      <c r="F16" s="3"/>
      <c r="G16" s="3"/>
      <c r="H16" s="3"/>
    </row>
    <row r="17" spans="1:8" x14ac:dyDescent="0.2">
      <c r="A17" s="23" t="s">
        <v>19</v>
      </c>
      <c r="B17" s="3">
        <v>674.8</v>
      </c>
      <c r="C17" s="3">
        <v>62.6</v>
      </c>
      <c r="D17" s="3">
        <v>737.4</v>
      </c>
      <c r="E17" s="3">
        <v>61.3</v>
      </c>
      <c r="F17" s="3">
        <v>92.3250281707775</v>
      </c>
      <c r="G17" s="3">
        <v>8.4892866829400617</v>
      </c>
      <c r="H17" s="3">
        <v>84.487291849255044</v>
      </c>
    </row>
    <row r="18" spans="1:8" x14ac:dyDescent="0.2">
      <c r="A18" s="23" t="s">
        <v>18</v>
      </c>
      <c r="B18" s="3">
        <v>492.8</v>
      </c>
      <c r="C18" s="3">
        <v>51.7</v>
      </c>
      <c r="D18" s="3">
        <v>544.5</v>
      </c>
      <c r="E18" s="3">
        <v>234.4</v>
      </c>
      <c r="F18" s="3">
        <v>69.906278084478103</v>
      </c>
      <c r="G18" s="3">
        <v>9.4949494949494948</v>
      </c>
      <c r="H18" s="3">
        <v>63.268712286557957</v>
      </c>
    </row>
    <row r="19" spans="1:8" x14ac:dyDescent="0.2">
      <c r="A19" s="23" t="s">
        <v>17</v>
      </c>
      <c r="B19" s="3">
        <f>SUM(B17:B18)</f>
        <v>1167.5999999999999</v>
      </c>
      <c r="C19" s="3">
        <f>SUM(C17:C18)</f>
        <v>114.30000000000001</v>
      </c>
      <c r="D19" s="3">
        <f>SUM(D17:D18)</f>
        <v>1281.9000000000001</v>
      </c>
      <c r="E19" s="3">
        <f>SUM(E17:E18)</f>
        <v>295.7</v>
      </c>
      <c r="F19" s="3">
        <v>81.25633874239351</v>
      </c>
      <c r="G19" s="3">
        <v>8.916452141352682</v>
      </c>
      <c r="H19" s="3">
        <v>74.011156186612567</v>
      </c>
    </row>
    <row r="20" spans="1:8" x14ac:dyDescent="0.2">
      <c r="A20" s="24" t="s">
        <v>29</v>
      </c>
      <c r="B20" s="3"/>
      <c r="C20" s="3"/>
      <c r="D20" s="3"/>
      <c r="E20" s="3"/>
      <c r="F20" s="3"/>
      <c r="G20" s="3"/>
      <c r="H20" s="3"/>
    </row>
    <row r="21" spans="1:8" x14ac:dyDescent="0.2">
      <c r="A21" s="23" t="s">
        <v>19</v>
      </c>
      <c r="B21" s="3">
        <v>729.6</v>
      </c>
      <c r="C21" s="3">
        <v>68</v>
      </c>
      <c r="D21" s="3">
        <v>797.6</v>
      </c>
      <c r="E21" s="3">
        <v>169.5</v>
      </c>
      <c r="F21" s="3">
        <v>82.473374004756479</v>
      </c>
      <c r="G21" s="3">
        <v>8.5255767301905738</v>
      </c>
      <c r="H21" s="3">
        <v>75.442043222003946</v>
      </c>
    </row>
    <row r="22" spans="1:8" x14ac:dyDescent="0.2">
      <c r="A22" s="23" t="s">
        <v>18</v>
      </c>
      <c r="B22" s="3">
        <v>737.2</v>
      </c>
      <c r="C22" s="3">
        <v>64.7</v>
      </c>
      <c r="D22" s="3">
        <v>801.9</v>
      </c>
      <c r="E22" s="3">
        <v>219.8</v>
      </c>
      <c r="F22" s="3">
        <v>78.486835666046773</v>
      </c>
      <c r="G22" s="3">
        <v>8.068337697967328</v>
      </c>
      <c r="H22" s="3">
        <v>72.15425271606145</v>
      </c>
    </row>
    <row r="23" spans="1:8" x14ac:dyDescent="0.2">
      <c r="A23" s="23" t="s">
        <v>17</v>
      </c>
      <c r="B23" s="3">
        <f>SUM(B21:B22)</f>
        <v>1466.8000000000002</v>
      </c>
      <c r="C23" s="3">
        <f>SUM(C21:C22)</f>
        <v>132.69999999999999</v>
      </c>
      <c r="D23" s="3">
        <f>SUM(D21:D22)</f>
        <v>1599.5</v>
      </c>
      <c r="E23" s="3">
        <f>SUM(E21:E22)</f>
        <v>389.3</v>
      </c>
      <c r="F23" s="3">
        <v>80.42538213998391</v>
      </c>
      <c r="G23" s="3">
        <v>8.2963426070647071</v>
      </c>
      <c r="H23" s="3">
        <v>73.753016894609814</v>
      </c>
    </row>
    <row r="24" spans="1:8" x14ac:dyDescent="0.2">
      <c r="A24" s="24" t="s">
        <v>28</v>
      </c>
      <c r="B24" s="3"/>
      <c r="C24" s="3"/>
      <c r="D24" s="3"/>
      <c r="E24" s="3"/>
      <c r="F24" s="3"/>
      <c r="G24" s="3"/>
      <c r="H24" s="3"/>
    </row>
    <row r="25" spans="1:8" x14ac:dyDescent="0.2">
      <c r="A25" s="23" t="s">
        <v>19</v>
      </c>
      <c r="B25" s="3">
        <v>188.1</v>
      </c>
      <c r="C25" s="3">
        <v>14.6</v>
      </c>
      <c r="D25" s="3">
        <v>202.7</v>
      </c>
      <c r="E25" s="3">
        <v>126.6</v>
      </c>
      <c r="F25" s="3">
        <v>61.554813240206506</v>
      </c>
      <c r="G25" s="3">
        <v>7.2027627035027129</v>
      </c>
      <c r="H25" s="3">
        <v>57.121166109930165</v>
      </c>
    </row>
    <row r="26" spans="1:8" x14ac:dyDescent="0.2">
      <c r="A26" s="23" t="s">
        <v>18</v>
      </c>
      <c r="B26" s="3">
        <v>159.19999999999999</v>
      </c>
      <c r="C26" s="3">
        <v>11.4</v>
      </c>
      <c r="D26" s="3">
        <v>170.6</v>
      </c>
      <c r="E26" s="3">
        <v>216.7</v>
      </c>
      <c r="F26" s="3">
        <v>44.048541182545833</v>
      </c>
      <c r="G26" s="3">
        <v>6.6822977725674093</v>
      </c>
      <c r="H26" s="3">
        <v>41.105086496256135</v>
      </c>
    </row>
    <row r="27" spans="1:8" x14ac:dyDescent="0.2">
      <c r="A27" s="23" t="s">
        <v>17</v>
      </c>
      <c r="B27" s="3">
        <f>SUM(B25:B26)</f>
        <v>347.29999999999995</v>
      </c>
      <c r="C27" s="3">
        <f>SUM(C25:C26)</f>
        <v>26</v>
      </c>
      <c r="D27" s="3">
        <f>SUM(D25:D26)</f>
        <v>373.29999999999995</v>
      </c>
      <c r="E27" s="3">
        <f>SUM(E25:E26)</f>
        <v>343.29999999999995</v>
      </c>
      <c r="F27" s="3">
        <v>52.093217973765007</v>
      </c>
      <c r="G27" s="3">
        <v>6.964907581034022</v>
      </c>
      <c r="H27" s="3">
        <v>48.464973485905666</v>
      </c>
    </row>
    <row r="28" spans="1:8" x14ac:dyDescent="0.2">
      <c r="A28" s="24" t="s">
        <v>27</v>
      </c>
      <c r="B28" s="3"/>
      <c r="C28" s="3"/>
      <c r="D28" s="3"/>
      <c r="E28" s="3"/>
      <c r="F28" s="3"/>
      <c r="G28" s="3"/>
      <c r="H28" s="3"/>
    </row>
    <row r="29" spans="1:8" x14ac:dyDescent="0.2">
      <c r="A29" s="23" t="s">
        <v>19</v>
      </c>
      <c r="B29" s="3">
        <v>61.6</v>
      </c>
      <c r="C29" s="30" t="s">
        <v>26</v>
      </c>
      <c r="D29" s="3">
        <v>62.9</v>
      </c>
      <c r="E29" s="3">
        <v>556.5</v>
      </c>
      <c r="F29" s="3">
        <v>10.154988698740718</v>
      </c>
      <c r="G29" s="30" t="s">
        <v>26</v>
      </c>
      <c r="H29" s="3">
        <v>9.945108169195997</v>
      </c>
    </row>
    <row r="30" spans="1:8" x14ac:dyDescent="0.2">
      <c r="A30" s="23" t="s">
        <v>18</v>
      </c>
      <c r="B30" s="3">
        <v>44.3</v>
      </c>
      <c r="C30" s="30" t="s">
        <v>26</v>
      </c>
      <c r="D30" s="3">
        <v>45.8</v>
      </c>
      <c r="E30" s="3">
        <v>825.8</v>
      </c>
      <c r="F30" s="3">
        <v>5.2547039926571824</v>
      </c>
      <c r="G30" s="30" t="s">
        <v>26</v>
      </c>
      <c r="H30" s="3">
        <v>5.0826067003212492</v>
      </c>
    </row>
    <row r="31" spans="1:8" x14ac:dyDescent="0.2">
      <c r="A31" s="23" t="s">
        <v>17</v>
      </c>
      <c r="B31" s="3">
        <f>SUM(B29:B30)</f>
        <v>105.9</v>
      </c>
      <c r="C31" s="3">
        <v>2.8</v>
      </c>
      <c r="D31" s="3">
        <f>SUM(D29:D30)</f>
        <v>108.69999999999999</v>
      </c>
      <c r="E31" s="3">
        <f>SUM(E29:E30)</f>
        <v>1382.3</v>
      </c>
      <c r="F31" s="3">
        <v>7.2904091213950375</v>
      </c>
      <c r="G31" s="3">
        <v>2.5758969641214353</v>
      </c>
      <c r="H31" s="3">
        <v>7.1026156941649905</v>
      </c>
    </row>
    <row r="32" spans="1:8" s="28" customFormat="1" x14ac:dyDescent="0.2">
      <c r="A32" s="29" t="s">
        <v>25</v>
      </c>
      <c r="B32" s="3"/>
      <c r="C32" s="3"/>
      <c r="D32" s="3"/>
      <c r="E32" s="3"/>
      <c r="F32" s="3"/>
      <c r="G32" s="3"/>
      <c r="H32" s="3"/>
    </row>
    <row r="33" spans="1:8" x14ac:dyDescent="0.2">
      <c r="A33" s="27" t="s">
        <v>19</v>
      </c>
      <c r="B33" s="26">
        <v>2044.9</v>
      </c>
      <c r="C33" s="26">
        <v>233.6</v>
      </c>
      <c r="D33" s="26">
        <v>2278.5</v>
      </c>
      <c r="E33" s="26">
        <v>1406.2</v>
      </c>
      <c r="F33" s="26">
        <v>61.836784541482338</v>
      </c>
      <c r="G33" s="26">
        <v>10.252359008119376</v>
      </c>
      <c r="H33" s="26">
        <v>55.497055391212292</v>
      </c>
    </row>
    <row r="34" spans="1:8" x14ac:dyDescent="0.2">
      <c r="A34" s="27" t="s">
        <v>18</v>
      </c>
      <c r="B34" s="26">
        <v>1737</v>
      </c>
      <c r="C34" s="26">
        <v>187.1</v>
      </c>
      <c r="D34" s="26">
        <v>1924.1</v>
      </c>
      <c r="E34" s="26">
        <v>2080.9</v>
      </c>
      <c r="F34" s="26">
        <v>48.042446941323348</v>
      </c>
      <c r="G34" s="26">
        <v>9.7240268177329661</v>
      </c>
      <c r="H34" s="26">
        <v>43.37078651685394</v>
      </c>
    </row>
    <row r="35" spans="1:8" s="7" customFormat="1" x14ac:dyDescent="0.2">
      <c r="A35" s="27" t="s">
        <v>17</v>
      </c>
      <c r="B35" s="26">
        <v>3781.9</v>
      </c>
      <c r="C35" s="26">
        <v>420.7</v>
      </c>
      <c r="D35" s="26">
        <v>4202.6000000000004</v>
      </c>
      <c r="E35" s="26">
        <v>3487.1</v>
      </c>
      <c r="F35" s="26">
        <v>54.652327138900091</v>
      </c>
      <c r="G35" s="26">
        <v>10.010469709227621</v>
      </c>
      <c r="H35" s="26">
        <v>49.181372485272519</v>
      </c>
    </row>
    <row r="36" spans="1:8" x14ac:dyDescent="0.2">
      <c r="A36" s="24" t="s">
        <v>24</v>
      </c>
      <c r="B36" s="26"/>
      <c r="C36" s="26"/>
      <c r="D36" s="26"/>
      <c r="E36" s="26"/>
      <c r="F36" s="26"/>
      <c r="G36" s="26"/>
      <c r="H36" s="26"/>
    </row>
    <row r="37" spans="1:8" x14ac:dyDescent="0.2">
      <c r="A37" s="23" t="s">
        <v>19</v>
      </c>
      <c r="B37" s="3">
        <v>122.2</v>
      </c>
      <c r="C37" s="3">
        <v>47.9</v>
      </c>
      <c r="D37" s="3">
        <v>170.1</v>
      </c>
      <c r="E37" s="3">
        <v>444.2</v>
      </c>
      <c r="F37" s="3">
        <v>27.69005371968094</v>
      </c>
      <c r="G37" s="3">
        <v>28.159905937683718</v>
      </c>
      <c r="H37" s="3">
        <v>19.892560638124696</v>
      </c>
    </row>
    <row r="38" spans="1:8" x14ac:dyDescent="0.2">
      <c r="A38" s="23" t="s">
        <v>18</v>
      </c>
      <c r="B38" s="3">
        <v>97.7</v>
      </c>
      <c r="C38" s="3">
        <v>31.3</v>
      </c>
      <c r="D38" s="3">
        <v>129</v>
      </c>
      <c r="E38" s="3">
        <v>471.6</v>
      </c>
      <c r="F38" s="3">
        <v>21.478521478521479</v>
      </c>
      <c r="G38" s="3">
        <v>24.263565891472865</v>
      </c>
      <c r="H38" s="3">
        <v>16.267066267066266</v>
      </c>
    </row>
    <row r="39" spans="1:8" x14ac:dyDescent="0.2">
      <c r="A39" s="23" t="s">
        <v>17</v>
      </c>
      <c r="B39" s="3">
        <v>219.9</v>
      </c>
      <c r="C39" s="3">
        <v>79.2</v>
      </c>
      <c r="D39" s="3">
        <v>299.10000000000002</v>
      </c>
      <c r="E39" s="3">
        <v>915.8</v>
      </c>
      <c r="F39" s="3">
        <v>24.619310231294751</v>
      </c>
      <c r="G39" s="3">
        <v>26.479438314944836</v>
      </c>
      <c r="H39" s="3">
        <v>18.100255165034156</v>
      </c>
    </row>
    <row r="40" spans="1:8" x14ac:dyDescent="0.2">
      <c r="A40" s="25" t="s">
        <v>23</v>
      </c>
      <c r="B40" s="3"/>
      <c r="C40" s="3"/>
      <c r="D40" s="3"/>
      <c r="E40" s="3"/>
      <c r="F40" s="3"/>
      <c r="G40" s="3"/>
      <c r="H40" s="3"/>
    </row>
    <row r="41" spans="1:8" x14ac:dyDescent="0.2">
      <c r="A41" s="23" t="s">
        <v>22</v>
      </c>
      <c r="B41" s="3">
        <v>2008</v>
      </c>
      <c r="C41" s="3">
        <v>233.5</v>
      </c>
      <c r="D41" s="3">
        <v>2241.5</v>
      </c>
      <c r="E41" s="3">
        <v>934.2</v>
      </c>
      <c r="F41" s="3">
        <v>70.582863620619079</v>
      </c>
      <c r="G41" s="3">
        <v>10.417131385233102</v>
      </c>
      <c r="H41" s="3">
        <v>63.230153981799297</v>
      </c>
    </row>
    <row r="42" spans="1:8" x14ac:dyDescent="0.2">
      <c r="A42" s="23" t="s">
        <v>21</v>
      </c>
      <c r="B42" s="3">
        <v>1711.5</v>
      </c>
      <c r="C42" s="3">
        <v>186.4</v>
      </c>
      <c r="D42" s="3">
        <v>1897.9</v>
      </c>
      <c r="E42" s="3">
        <v>1375.6</v>
      </c>
      <c r="F42" s="3">
        <v>57.977699709790741</v>
      </c>
      <c r="G42" s="3">
        <v>9.8213815269508391</v>
      </c>
      <c r="H42" s="3">
        <v>52.283488620742325</v>
      </c>
    </row>
    <row r="43" spans="1:8" x14ac:dyDescent="0.2">
      <c r="A43" s="23" t="s">
        <v>17</v>
      </c>
      <c r="B43" s="3">
        <v>3719.5</v>
      </c>
      <c r="C43" s="3">
        <v>419.9</v>
      </c>
      <c r="D43" s="3">
        <v>4139.3999999999996</v>
      </c>
      <c r="E43" s="3">
        <v>2309.8000000000002</v>
      </c>
      <c r="F43" s="3">
        <v>64.184705079699796</v>
      </c>
      <c r="G43" s="3">
        <v>10.143982219645361</v>
      </c>
      <c r="H43" s="3">
        <v>57.673820008683251</v>
      </c>
    </row>
    <row r="44" spans="1:8" x14ac:dyDescent="0.2">
      <c r="A44" s="24" t="s">
        <v>20</v>
      </c>
      <c r="B44" s="3"/>
      <c r="C44" s="3"/>
      <c r="D44" s="3"/>
      <c r="E44" s="3"/>
      <c r="F44" s="3"/>
      <c r="G44" s="3"/>
      <c r="H44" s="3"/>
    </row>
    <row r="45" spans="1:8" x14ac:dyDescent="0.2">
      <c r="A45" s="23" t="s">
        <v>19</v>
      </c>
      <c r="B45" s="3">
        <v>2026.4</v>
      </c>
      <c r="C45" s="3">
        <v>233.5</v>
      </c>
      <c r="D45" s="3">
        <v>2259.9</v>
      </c>
      <c r="E45" s="3">
        <v>1055.7</v>
      </c>
      <c r="F45" s="3">
        <v>68.159609120521154</v>
      </c>
      <c r="G45" s="3">
        <v>10.332315589185363</v>
      </c>
      <c r="H45" s="3">
        <v>61.117143201833734</v>
      </c>
    </row>
    <row r="46" spans="1:8" x14ac:dyDescent="0.2">
      <c r="A46" s="23" t="s">
        <v>18</v>
      </c>
      <c r="B46" s="3">
        <v>1724.9</v>
      </c>
      <c r="C46" s="3">
        <v>186.8</v>
      </c>
      <c r="D46" s="3">
        <v>1911.7</v>
      </c>
      <c r="E46" s="3">
        <v>1543.7</v>
      </c>
      <c r="F46" s="3">
        <v>55.324998552989527</v>
      </c>
      <c r="G46" s="3">
        <v>9.771407647643457</v>
      </c>
      <c r="H46" s="3">
        <v>49.918967413324076</v>
      </c>
    </row>
    <row r="47" spans="1:8" x14ac:dyDescent="0.2">
      <c r="A47" s="23" t="s">
        <v>17</v>
      </c>
      <c r="B47" s="3">
        <v>3751.3</v>
      </c>
      <c r="C47" s="3">
        <v>420.3</v>
      </c>
      <c r="D47" s="3">
        <v>4171.6000000000004</v>
      </c>
      <c r="E47" s="3">
        <v>2599.4</v>
      </c>
      <c r="F47" s="3">
        <v>61.609806527839318</v>
      </c>
      <c r="G47" s="3">
        <v>10.075270879278934</v>
      </c>
      <c r="H47" s="3">
        <v>55.402451631959835</v>
      </c>
    </row>
  </sheetData>
  <mergeCells count="5">
    <mergeCell ref="A2:A3"/>
    <mergeCell ref="F2:F3"/>
    <mergeCell ref="G2:G3"/>
    <mergeCell ref="H2:H3"/>
    <mergeCell ref="B3:E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CEF815-B90B-4D27-B261-9300373AF397}">
  <dimension ref="A1:E25"/>
  <sheetViews>
    <sheetView workbookViewId="0"/>
  </sheetViews>
  <sheetFormatPr defaultRowHeight="11.25" x14ac:dyDescent="0.25"/>
  <cols>
    <col min="1" max="1" width="7.42578125" style="1" customWidth="1"/>
    <col min="2" max="2" width="41.140625" style="1" customWidth="1"/>
    <col min="3" max="5" width="13.140625" style="1" customWidth="1"/>
    <col min="6" max="16384" width="9.140625" style="1"/>
  </cols>
  <sheetData>
    <row r="1" spans="1:5" s="2" customFormat="1" ht="12" thickBot="1" x14ac:dyDescent="0.3">
      <c r="A1" s="32" t="s">
        <v>92</v>
      </c>
      <c r="B1" s="46"/>
      <c r="C1" s="46"/>
      <c r="D1" s="46"/>
      <c r="E1" s="45"/>
    </row>
    <row r="2" spans="1:5" s="8" customFormat="1" ht="22.5" x14ac:dyDescent="0.25">
      <c r="A2" s="252" t="s">
        <v>91</v>
      </c>
      <c r="B2" s="254" t="s">
        <v>90</v>
      </c>
      <c r="C2" s="263" t="s">
        <v>89</v>
      </c>
      <c r="D2" s="264"/>
      <c r="E2" s="44" t="s">
        <v>88</v>
      </c>
    </row>
    <row r="3" spans="1:5" s="8" customFormat="1" x14ac:dyDescent="0.25">
      <c r="A3" s="253"/>
      <c r="B3" s="255"/>
      <c r="C3" s="43">
        <v>2008</v>
      </c>
      <c r="D3" s="261">
        <v>2009</v>
      </c>
      <c r="E3" s="262"/>
    </row>
    <row r="4" spans="1:5" s="28" customFormat="1" x14ac:dyDescent="0.2">
      <c r="A4" s="39" t="s">
        <v>87</v>
      </c>
      <c r="B4" s="38" t="s">
        <v>86</v>
      </c>
      <c r="C4" s="3">
        <v>169.2</v>
      </c>
      <c r="D4" s="3">
        <v>175.8</v>
      </c>
      <c r="E4" s="3">
        <f t="shared" ref="E4:E25" si="0">D4/$D$25*100</f>
        <v>4.6484571247256667</v>
      </c>
    </row>
    <row r="5" spans="1:5" s="28" customFormat="1" x14ac:dyDescent="0.2">
      <c r="A5" s="39" t="s">
        <v>85</v>
      </c>
      <c r="B5" s="38" t="s">
        <v>84</v>
      </c>
      <c r="C5" s="3">
        <v>8.5</v>
      </c>
      <c r="D5" s="3">
        <v>8.5</v>
      </c>
      <c r="E5" s="3">
        <f t="shared" si="0"/>
        <v>0.22475475290198049</v>
      </c>
    </row>
    <row r="6" spans="1:5" s="28" customFormat="1" x14ac:dyDescent="0.2">
      <c r="A6" s="37" t="s">
        <v>83</v>
      </c>
      <c r="B6" s="38" t="s">
        <v>82</v>
      </c>
      <c r="C6" s="3">
        <v>853</v>
      </c>
      <c r="D6" s="3">
        <v>794.6</v>
      </c>
      <c r="E6" s="3">
        <f t="shared" si="0"/>
        <v>21.010603135989847</v>
      </c>
    </row>
    <row r="7" spans="1:5" x14ac:dyDescent="0.25">
      <c r="A7" s="39" t="s">
        <v>81</v>
      </c>
      <c r="B7" s="42" t="s">
        <v>80</v>
      </c>
      <c r="C7" s="3">
        <v>33.700000000000003</v>
      </c>
      <c r="D7" s="3">
        <v>38.799999999999997</v>
      </c>
      <c r="E7" s="3">
        <f t="shared" si="0"/>
        <v>1.025939342658452</v>
      </c>
    </row>
    <row r="8" spans="1:5" x14ac:dyDescent="0.25">
      <c r="A8" s="37" t="s">
        <v>79</v>
      </c>
      <c r="B8" s="40" t="s">
        <v>78</v>
      </c>
      <c r="C8" s="3">
        <f>SUM(C5:C7)</f>
        <v>895.2</v>
      </c>
      <c r="D8" s="3">
        <f>SUM(D5:D7)</f>
        <v>841.9</v>
      </c>
      <c r="E8" s="3">
        <f t="shared" si="0"/>
        <v>22.261297231550277</v>
      </c>
    </row>
    <row r="9" spans="1:5" ht="22.5" x14ac:dyDescent="0.25">
      <c r="A9" s="37" t="s">
        <v>77</v>
      </c>
      <c r="B9" s="38" t="s">
        <v>76</v>
      </c>
      <c r="C9" s="3">
        <v>47</v>
      </c>
      <c r="D9" s="3">
        <v>45.3</v>
      </c>
      <c r="E9" s="3">
        <f t="shared" si="0"/>
        <v>1.1978106242893782</v>
      </c>
    </row>
    <row r="10" spans="1:5" x14ac:dyDescent="0.25">
      <c r="A10" s="41" t="s">
        <v>75</v>
      </c>
      <c r="B10" s="40" t="s">
        <v>74</v>
      </c>
      <c r="C10" s="3">
        <f>SUM(C8:C9)</f>
        <v>942.2</v>
      </c>
      <c r="D10" s="3">
        <f>SUM(D8:D9)</f>
        <v>887.19999999999993</v>
      </c>
      <c r="E10" s="3">
        <f t="shared" si="0"/>
        <v>23.459107855839655</v>
      </c>
    </row>
    <row r="11" spans="1:5" x14ac:dyDescent="0.25">
      <c r="A11" s="41" t="s">
        <v>73</v>
      </c>
      <c r="B11" s="40" t="s">
        <v>72</v>
      </c>
      <c r="C11" s="3">
        <v>312</v>
      </c>
      <c r="D11" s="3">
        <v>293.3</v>
      </c>
      <c r="E11" s="3">
        <f t="shared" si="0"/>
        <v>7.7553610619001025</v>
      </c>
    </row>
    <row r="12" spans="1:5" x14ac:dyDescent="0.25">
      <c r="A12" s="37" t="s">
        <v>71</v>
      </c>
      <c r="B12" s="38" t="s">
        <v>70</v>
      </c>
      <c r="C12" s="3">
        <v>576.4</v>
      </c>
      <c r="D12" s="3">
        <v>549.20000000000005</v>
      </c>
      <c r="E12" s="3">
        <f t="shared" si="0"/>
        <v>14.521801211031493</v>
      </c>
    </row>
    <row r="13" spans="1:5" x14ac:dyDescent="0.25">
      <c r="A13" s="39" t="s">
        <v>69</v>
      </c>
      <c r="B13" s="38" t="s">
        <v>68</v>
      </c>
      <c r="C13" s="3">
        <v>258.3</v>
      </c>
      <c r="D13" s="3">
        <v>254.3</v>
      </c>
      <c r="E13" s="3">
        <f t="shared" si="0"/>
        <v>6.7241333721145464</v>
      </c>
    </row>
    <row r="14" spans="1:5" x14ac:dyDescent="0.25">
      <c r="A14" s="37" t="s">
        <v>67</v>
      </c>
      <c r="B14" s="38" t="s">
        <v>66</v>
      </c>
      <c r="C14" s="3">
        <v>157.19999999999999</v>
      </c>
      <c r="D14" s="3">
        <v>152.80000000000001</v>
      </c>
      <c r="E14" s="3">
        <f t="shared" si="0"/>
        <v>4.0402972051085433</v>
      </c>
    </row>
    <row r="15" spans="1:5" x14ac:dyDescent="0.25">
      <c r="A15" s="39" t="s">
        <v>65</v>
      </c>
      <c r="B15" s="38" t="s">
        <v>64</v>
      </c>
      <c r="C15" s="3">
        <v>96.6</v>
      </c>
      <c r="D15" s="3">
        <v>91</v>
      </c>
      <c r="E15" s="3">
        <f t="shared" si="0"/>
        <v>2.4061979428329674</v>
      </c>
    </row>
    <row r="16" spans="1:5" x14ac:dyDescent="0.25">
      <c r="A16" s="37" t="s">
        <v>63</v>
      </c>
      <c r="B16" s="38" t="s">
        <v>62</v>
      </c>
      <c r="C16" s="3">
        <v>94.1</v>
      </c>
      <c r="D16" s="3">
        <v>95.5</v>
      </c>
      <c r="E16" s="3">
        <f t="shared" si="0"/>
        <v>2.5251857531928397</v>
      </c>
    </row>
    <row r="17" spans="1:5" x14ac:dyDescent="0.25">
      <c r="A17" s="39" t="s">
        <v>61</v>
      </c>
      <c r="B17" s="38" t="s">
        <v>60</v>
      </c>
      <c r="C17" s="3">
        <v>20.399999999999999</v>
      </c>
      <c r="D17" s="3">
        <v>19.899999999999999</v>
      </c>
      <c r="E17" s="3">
        <f t="shared" si="0"/>
        <v>0.52619053914698954</v>
      </c>
    </row>
    <row r="18" spans="1:5" x14ac:dyDescent="0.25">
      <c r="A18" s="37" t="s">
        <v>59</v>
      </c>
      <c r="B18" s="38" t="s">
        <v>58</v>
      </c>
      <c r="C18" s="3">
        <v>145.69999999999999</v>
      </c>
      <c r="D18" s="3">
        <v>138.1</v>
      </c>
      <c r="E18" s="3">
        <f t="shared" si="0"/>
        <v>3.6516036912662946</v>
      </c>
    </row>
    <row r="19" spans="1:5" x14ac:dyDescent="0.25">
      <c r="A19" s="39" t="s">
        <v>57</v>
      </c>
      <c r="B19" s="38" t="s">
        <v>56</v>
      </c>
      <c r="C19" s="3">
        <v>104.8</v>
      </c>
      <c r="D19" s="3">
        <v>116.3</v>
      </c>
      <c r="E19" s="3">
        <f t="shared" si="0"/>
        <v>3.0751738544118035</v>
      </c>
    </row>
    <row r="20" spans="1:5" x14ac:dyDescent="0.25">
      <c r="A20" s="37" t="s">
        <v>55</v>
      </c>
      <c r="B20" s="38" t="s">
        <v>54</v>
      </c>
      <c r="C20" s="3">
        <v>287.8</v>
      </c>
      <c r="D20" s="3">
        <v>304.7</v>
      </c>
      <c r="E20" s="3">
        <f t="shared" si="0"/>
        <v>8.0567968481451118</v>
      </c>
    </row>
    <row r="21" spans="1:5" x14ac:dyDescent="0.25">
      <c r="A21" s="39" t="s">
        <v>53</v>
      </c>
      <c r="B21" s="38" t="s">
        <v>52</v>
      </c>
      <c r="C21" s="3">
        <v>313.2</v>
      </c>
      <c r="D21" s="3">
        <v>319.10000000000002</v>
      </c>
      <c r="E21" s="3">
        <f t="shared" si="0"/>
        <v>8.4375578412967034</v>
      </c>
    </row>
    <row r="22" spans="1:5" x14ac:dyDescent="0.25">
      <c r="A22" s="37" t="s">
        <v>51</v>
      </c>
      <c r="B22" s="38" t="s">
        <v>50</v>
      </c>
      <c r="C22" s="3">
        <v>245.8</v>
      </c>
      <c r="D22" s="3">
        <v>239.6</v>
      </c>
      <c r="E22" s="3">
        <f t="shared" si="0"/>
        <v>6.3354398582722977</v>
      </c>
    </row>
    <row r="23" spans="1:5" x14ac:dyDescent="0.25">
      <c r="A23" s="39" t="s">
        <v>49</v>
      </c>
      <c r="B23" s="38" t="s">
        <v>48</v>
      </c>
      <c r="C23" s="3">
        <v>65.2</v>
      </c>
      <c r="D23" s="3">
        <v>58.4</v>
      </c>
      <c r="E23" s="3">
        <f t="shared" si="0"/>
        <v>1.5441973611147835</v>
      </c>
    </row>
    <row r="24" spans="1:5" x14ac:dyDescent="0.2">
      <c r="A24" s="37" t="s">
        <v>47</v>
      </c>
      <c r="B24" s="36" t="s">
        <v>46</v>
      </c>
      <c r="C24" s="35">
        <v>90.5</v>
      </c>
      <c r="D24" s="35">
        <v>86.7</v>
      </c>
      <c r="E24" s="35">
        <f t="shared" si="0"/>
        <v>2.292498479600201</v>
      </c>
    </row>
    <row r="25" spans="1:5" x14ac:dyDescent="0.25">
      <c r="A25" s="34" t="s">
        <v>45</v>
      </c>
      <c r="B25" s="33" t="s">
        <v>44</v>
      </c>
      <c r="C25" s="26">
        <f>C4+C10+C11+C12+C13+C14+C15+C16+C17+C18+C19+C20+C21+C22+C23+C24</f>
        <v>3879.4</v>
      </c>
      <c r="D25" s="26">
        <f>D4+D10+D11+D12+D13+D14+D15+D16+D17+D18+D19+D20+D21+D22+D23+D24</f>
        <v>3781.9</v>
      </c>
      <c r="E25" s="26">
        <f t="shared" si="0"/>
        <v>100</v>
      </c>
    </row>
  </sheetData>
  <mergeCells count="4">
    <mergeCell ref="A2:A3"/>
    <mergeCell ref="B2:B3"/>
    <mergeCell ref="D3:E3"/>
    <mergeCell ref="C2:D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20564-BE24-44EC-AF66-2F9513650489}">
  <dimension ref="A1:H25"/>
  <sheetViews>
    <sheetView workbookViewId="0"/>
  </sheetViews>
  <sheetFormatPr defaultRowHeight="11.25" x14ac:dyDescent="0.2"/>
  <cols>
    <col min="1" max="1" width="2.85546875" style="47" customWidth="1"/>
    <col min="2" max="2" width="30.28515625" style="47" customWidth="1"/>
    <col min="3" max="5" width="12.28515625" style="48" customWidth="1"/>
    <col min="6" max="8" width="12.28515625" style="47" customWidth="1"/>
    <col min="9" max="16384" width="9.140625" style="47"/>
  </cols>
  <sheetData>
    <row r="1" spans="1:8" ht="12" thickBot="1" x14ac:dyDescent="0.25">
      <c r="A1" s="68" t="s">
        <v>118</v>
      </c>
      <c r="B1" s="67"/>
      <c r="C1" s="67"/>
      <c r="D1" s="67"/>
      <c r="E1" s="67"/>
      <c r="F1" s="67"/>
      <c r="G1" s="67"/>
      <c r="H1" s="67"/>
    </row>
    <row r="2" spans="1:8" s="64" customFormat="1" x14ac:dyDescent="0.25">
      <c r="A2" s="272" t="s">
        <v>117</v>
      </c>
      <c r="B2" s="272"/>
      <c r="C2" s="259" t="s">
        <v>116</v>
      </c>
      <c r="D2" s="269"/>
      <c r="E2" s="270"/>
      <c r="F2" s="257" t="s">
        <v>115</v>
      </c>
      <c r="G2" s="262"/>
      <c r="H2" s="262"/>
    </row>
    <row r="3" spans="1:8" s="64" customFormat="1" x14ac:dyDescent="0.25">
      <c r="A3" s="269"/>
      <c r="B3" s="269"/>
      <c r="C3" s="66">
        <v>2000</v>
      </c>
      <c r="D3" s="66">
        <v>2008</v>
      </c>
      <c r="E3" s="66">
        <v>2009</v>
      </c>
      <c r="F3" s="66">
        <v>2000</v>
      </c>
      <c r="G3" s="66">
        <v>2008</v>
      </c>
      <c r="H3" s="65">
        <v>2009</v>
      </c>
    </row>
    <row r="4" spans="1:8" x14ac:dyDescent="0.2">
      <c r="A4" s="271" t="s">
        <v>114</v>
      </c>
      <c r="B4" s="271"/>
      <c r="C4" s="271"/>
      <c r="D4" s="271"/>
      <c r="E4" s="271"/>
      <c r="F4" s="271"/>
      <c r="G4" s="271"/>
      <c r="H4" s="271"/>
    </row>
    <row r="5" spans="1:8" ht="22.5" x14ac:dyDescent="0.2">
      <c r="A5" s="55">
        <v>1</v>
      </c>
      <c r="B5" s="56" t="s">
        <v>113</v>
      </c>
      <c r="C5" s="53">
        <v>266.39999999999998</v>
      </c>
      <c r="D5" s="15">
        <v>291.60000000000002</v>
      </c>
      <c r="E5" s="15">
        <v>285.17500000000001</v>
      </c>
      <c r="F5" s="15">
        <v>175.4</v>
      </c>
      <c r="G5" s="15">
        <v>185.5</v>
      </c>
      <c r="H5" s="15">
        <v>181.72499999999999</v>
      </c>
    </row>
    <row r="6" spans="1:8" ht="22.5" x14ac:dyDescent="0.2">
      <c r="A6" s="55">
        <v>2</v>
      </c>
      <c r="B6" s="56" t="s">
        <v>112</v>
      </c>
      <c r="C6" s="53">
        <v>454.5</v>
      </c>
      <c r="D6" s="15">
        <v>541.29999999999995</v>
      </c>
      <c r="E6" s="15">
        <v>553.77499999999998</v>
      </c>
      <c r="F6" s="15">
        <v>189.3</v>
      </c>
      <c r="G6" s="15">
        <v>238.1</v>
      </c>
      <c r="H6" s="15">
        <v>241.8</v>
      </c>
    </row>
    <row r="7" spans="1:8" ht="22.5" x14ac:dyDescent="0.2">
      <c r="A7" s="55">
        <v>3</v>
      </c>
      <c r="B7" s="54" t="s">
        <v>111</v>
      </c>
      <c r="C7" s="53">
        <v>512.1</v>
      </c>
      <c r="D7" s="15">
        <v>589.5</v>
      </c>
      <c r="E7" s="15">
        <v>568.1</v>
      </c>
      <c r="F7" s="15">
        <v>181.1</v>
      </c>
      <c r="G7" s="15">
        <v>209.9</v>
      </c>
      <c r="H7" s="15">
        <v>196.8</v>
      </c>
    </row>
    <row r="8" spans="1:8" ht="22.5" x14ac:dyDescent="0.2">
      <c r="A8" s="55">
        <v>4</v>
      </c>
      <c r="B8" s="63" t="s">
        <v>110</v>
      </c>
      <c r="C8" s="53">
        <v>263.60000000000002</v>
      </c>
      <c r="D8" s="15">
        <v>236.2</v>
      </c>
      <c r="E8" s="15">
        <v>232.1</v>
      </c>
      <c r="F8" s="15">
        <v>20.3</v>
      </c>
      <c r="G8" s="15">
        <v>20.3</v>
      </c>
      <c r="H8" s="15">
        <v>15.875</v>
      </c>
    </row>
    <row r="9" spans="1:8" s="57" customFormat="1" x14ac:dyDescent="0.2">
      <c r="A9" s="62"/>
      <c r="B9" s="61" t="s">
        <v>109</v>
      </c>
      <c r="C9" s="50">
        <v>1496.6</v>
      </c>
      <c r="D9" s="50">
        <f>SUM(D5:D8)</f>
        <v>1658.6000000000001</v>
      </c>
      <c r="E9" s="50">
        <v>1639.15</v>
      </c>
      <c r="F9" s="50">
        <v>566.1</v>
      </c>
      <c r="G9" s="50">
        <f>SUM(G5:G8)</f>
        <v>653.79999999999995</v>
      </c>
      <c r="H9" s="49">
        <v>636.17499999999995</v>
      </c>
    </row>
    <row r="10" spans="1:8" x14ac:dyDescent="0.2">
      <c r="A10" s="55">
        <v>5</v>
      </c>
      <c r="B10" s="60" t="s">
        <v>108</v>
      </c>
      <c r="C10" s="53">
        <v>590.4</v>
      </c>
      <c r="D10" s="15">
        <v>618.5</v>
      </c>
      <c r="E10" s="15">
        <v>598.6</v>
      </c>
      <c r="F10" s="15">
        <v>261.39999999999998</v>
      </c>
      <c r="G10" s="15">
        <v>269.3</v>
      </c>
      <c r="H10" s="15">
        <v>267.89999999999998</v>
      </c>
    </row>
    <row r="11" spans="1:8" ht="22.5" x14ac:dyDescent="0.2">
      <c r="A11" s="55">
        <v>6</v>
      </c>
      <c r="B11" s="56" t="s">
        <v>107</v>
      </c>
      <c r="C11" s="53">
        <v>135.69999999999999</v>
      </c>
      <c r="D11" s="15">
        <v>96.3</v>
      </c>
      <c r="E11" s="15">
        <v>103.825</v>
      </c>
      <c r="F11" s="15">
        <v>98</v>
      </c>
      <c r="G11" s="15">
        <v>69.900000000000006</v>
      </c>
      <c r="H11" s="15">
        <v>73.2</v>
      </c>
    </row>
    <row r="12" spans="1:8" x14ac:dyDescent="0.2">
      <c r="A12" s="55">
        <v>7</v>
      </c>
      <c r="B12" s="60" t="s">
        <v>106</v>
      </c>
      <c r="C12" s="53">
        <v>843.7</v>
      </c>
      <c r="D12" s="15">
        <v>713.9</v>
      </c>
      <c r="E12" s="15">
        <v>675.97500000000002</v>
      </c>
      <c r="F12" s="15">
        <v>679.3</v>
      </c>
      <c r="G12" s="15">
        <v>623.29999999999995</v>
      </c>
      <c r="H12" s="15">
        <v>591.57500000000005</v>
      </c>
    </row>
    <row r="13" spans="1:8" ht="22.5" x14ac:dyDescent="0.2">
      <c r="A13" s="59">
        <v>8</v>
      </c>
      <c r="B13" s="56" t="s">
        <v>105</v>
      </c>
      <c r="C13" s="53">
        <v>445.2</v>
      </c>
      <c r="D13" s="15">
        <v>468.6</v>
      </c>
      <c r="E13" s="15">
        <v>434.1</v>
      </c>
      <c r="F13" s="15">
        <v>324</v>
      </c>
      <c r="G13" s="15">
        <v>338.8</v>
      </c>
      <c r="H13" s="15">
        <v>322.10000000000002</v>
      </c>
    </row>
    <row r="14" spans="1:8" ht="22.5" x14ac:dyDescent="0.2">
      <c r="A14" s="55">
        <v>9</v>
      </c>
      <c r="B14" s="56" t="s">
        <v>104</v>
      </c>
      <c r="C14" s="53">
        <v>300</v>
      </c>
      <c r="D14" s="15">
        <v>289.2</v>
      </c>
      <c r="E14" s="15">
        <v>302.60000000000002</v>
      </c>
      <c r="F14" s="15">
        <v>138.5</v>
      </c>
      <c r="G14" s="15">
        <v>127.4</v>
      </c>
      <c r="H14" s="15">
        <v>131.69999999999999</v>
      </c>
    </row>
    <row r="15" spans="1:8" s="57" customFormat="1" x14ac:dyDescent="0.2">
      <c r="A15" s="58"/>
      <c r="B15" s="51" t="s">
        <v>103</v>
      </c>
      <c r="C15" s="50">
        <v>2315</v>
      </c>
      <c r="D15" s="50">
        <v>2186.5</v>
      </c>
      <c r="E15" s="50">
        <v>2115.1</v>
      </c>
      <c r="F15" s="50">
        <v>1501.2</v>
      </c>
      <c r="G15" s="50">
        <f>SUM(G10:G14)</f>
        <v>1428.7</v>
      </c>
      <c r="H15" s="49">
        <v>1386.4749999999999</v>
      </c>
    </row>
    <row r="16" spans="1:8" ht="22.5" x14ac:dyDescent="0.2">
      <c r="A16" s="55">
        <v>0</v>
      </c>
      <c r="B16" s="56" t="s">
        <v>102</v>
      </c>
      <c r="C16" s="53">
        <v>44.2</v>
      </c>
      <c r="D16" s="15">
        <v>34.299999999999997</v>
      </c>
      <c r="E16" s="15">
        <v>27.625</v>
      </c>
      <c r="F16" s="15">
        <v>38.4</v>
      </c>
      <c r="G16" s="15">
        <v>28.3</v>
      </c>
      <c r="H16" s="15">
        <v>22.2</v>
      </c>
    </row>
    <row r="17" spans="1:8" x14ac:dyDescent="0.2">
      <c r="A17" s="55"/>
      <c r="B17" s="54" t="s">
        <v>101</v>
      </c>
      <c r="C17" s="53">
        <v>0.4</v>
      </c>
      <c r="D17" s="53" t="s">
        <v>100</v>
      </c>
      <c r="E17" s="53" t="s">
        <v>100</v>
      </c>
      <c r="F17" s="15">
        <v>0.1</v>
      </c>
      <c r="G17" s="53" t="s">
        <v>100</v>
      </c>
      <c r="H17" s="53" t="s">
        <v>100</v>
      </c>
    </row>
    <row r="18" spans="1:8" x14ac:dyDescent="0.2">
      <c r="A18" s="52"/>
      <c r="B18" s="51" t="s">
        <v>99</v>
      </c>
      <c r="C18" s="50">
        <v>3856.2</v>
      </c>
      <c r="D18" s="50">
        <v>3879.4</v>
      </c>
      <c r="E18" s="49">
        <v>3781.875</v>
      </c>
      <c r="F18" s="50">
        <v>2105.8000000000002</v>
      </c>
      <c r="G18" s="50">
        <f>G9+G15+G16</f>
        <v>2110.8000000000002</v>
      </c>
      <c r="H18" s="49">
        <v>2044.85</v>
      </c>
    </row>
    <row r="19" spans="1:8" x14ac:dyDescent="0.2">
      <c r="A19" s="250" t="s">
        <v>98</v>
      </c>
      <c r="B19" s="250"/>
      <c r="C19" s="250"/>
      <c r="D19" s="250"/>
      <c r="E19" s="250"/>
      <c r="F19" s="250"/>
      <c r="G19" s="250"/>
      <c r="H19" s="250"/>
    </row>
    <row r="20" spans="1:8" x14ac:dyDescent="0.2">
      <c r="A20" s="268" t="s">
        <v>97</v>
      </c>
      <c r="B20" s="268"/>
      <c r="C20" s="15">
        <v>3276.1</v>
      </c>
      <c r="D20" s="15">
        <v>3405</v>
      </c>
      <c r="E20" s="15">
        <v>3309.9</v>
      </c>
      <c r="F20" s="15">
        <v>1709.2</v>
      </c>
      <c r="G20" s="15">
        <v>1788.6</v>
      </c>
      <c r="H20" s="15">
        <v>1730.1</v>
      </c>
    </row>
    <row r="21" spans="1:8" x14ac:dyDescent="0.2">
      <c r="A21" s="266" t="s">
        <v>96</v>
      </c>
      <c r="B21" s="266"/>
      <c r="C21" s="15">
        <v>38</v>
      </c>
      <c r="D21" s="15">
        <v>2.4</v>
      </c>
      <c r="E21" s="15">
        <v>2.5249999999999999</v>
      </c>
      <c r="F21" s="15">
        <v>26.4</v>
      </c>
      <c r="G21" s="15">
        <v>1.9</v>
      </c>
      <c r="H21" s="15">
        <v>2.0249999999999999</v>
      </c>
    </row>
    <row r="22" spans="1:8" x14ac:dyDescent="0.2">
      <c r="A22" s="267" t="s">
        <v>95</v>
      </c>
      <c r="B22" s="267"/>
      <c r="C22" s="15">
        <v>129.19999999999999</v>
      </c>
      <c r="D22" s="15">
        <v>122.6</v>
      </c>
      <c r="E22" s="15">
        <v>131.30000000000001</v>
      </c>
      <c r="F22" s="15">
        <v>93</v>
      </c>
      <c r="G22" s="15">
        <v>86.5</v>
      </c>
      <c r="H22" s="15">
        <v>89.7</v>
      </c>
    </row>
    <row r="23" spans="1:8" x14ac:dyDescent="0.2">
      <c r="A23" s="268" t="s">
        <v>94</v>
      </c>
      <c r="B23" s="268"/>
      <c r="C23" s="15">
        <v>386.3</v>
      </c>
      <c r="D23" s="15">
        <v>335.6</v>
      </c>
      <c r="E23" s="15">
        <v>322.64999999999998</v>
      </c>
      <c r="F23" s="15">
        <v>268.39999999999998</v>
      </c>
      <c r="G23" s="15">
        <v>228</v>
      </c>
      <c r="H23" s="15">
        <v>215.85</v>
      </c>
    </row>
    <row r="24" spans="1:8" x14ac:dyDescent="0.2">
      <c r="A24" s="268" t="s">
        <v>93</v>
      </c>
      <c r="B24" s="268"/>
      <c r="C24" s="15">
        <v>26.6</v>
      </c>
      <c r="D24" s="15">
        <v>13.8</v>
      </c>
      <c r="E24" s="15">
        <v>15.475</v>
      </c>
      <c r="F24" s="15">
        <v>8.8000000000000007</v>
      </c>
      <c r="G24" s="15">
        <v>5.8</v>
      </c>
      <c r="H24" s="15">
        <v>7.1749999999999998</v>
      </c>
    </row>
    <row r="25" spans="1:8" x14ac:dyDescent="0.2">
      <c r="A25" s="265" t="s">
        <v>25</v>
      </c>
      <c r="B25" s="265"/>
      <c r="C25" s="49">
        <v>3856.2</v>
      </c>
      <c r="D25" s="49">
        <v>3879.4</v>
      </c>
      <c r="E25" s="49">
        <v>3781.875</v>
      </c>
      <c r="F25" s="49">
        <v>2105.8000000000002</v>
      </c>
      <c r="G25" s="50">
        <f>SUM(G20:G24)</f>
        <v>2110.8000000000002</v>
      </c>
      <c r="H25" s="49">
        <v>2044.85</v>
      </c>
    </row>
  </sheetData>
  <mergeCells count="11">
    <mergeCell ref="C2:E2"/>
    <mergeCell ref="F2:H2"/>
    <mergeCell ref="A20:B20"/>
    <mergeCell ref="A4:H4"/>
    <mergeCell ref="A19:H19"/>
    <mergeCell ref="A2:B3"/>
    <mergeCell ref="A25:B25"/>
    <mergeCell ref="A21:B21"/>
    <mergeCell ref="A22:B22"/>
    <mergeCell ref="A23:B23"/>
    <mergeCell ref="A24:B24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5A1720-9034-4294-9B3E-56C485E5ABB8}">
  <dimension ref="A1:F27"/>
  <sheetViews>
    <sheetView workbookViewId="0"/>
  </sheetViews>
  <sheetFormatPr defaultRowHeight="11.25" x14ac:dyDescent="0.25"/>
  <cols>
    <col min="1" max="1" width="24.42578125" style="1" customWidth="1"/>
    <col min="2" max="6" width="13.5703125" style="1" customWidth="1"/>
    <col min="7" max="16384" width="9.140625" style="1"/>
  </cols>
  <sheetData>
    <row r="1" spans="1:6" s="2" customFormat="1" ht="12" thickBot="1" x14ac:dyDescent="0.3">
      <c r="A1" s="32" t="s">
        <v>128</v>
      </c>
      <c r="B1" s="72"/>
      <c r="C1" s="72"/>
      <c r="D1" s="72"/>
      <c r="E1" s="72"/>
      <c r="F1" s="72"/>
    </row>
    <row r="2" spans="1:6" ht="22.5" x14ac:dyDescent="0.25">
      <c r="A2" s="252" t="s">
        <v>127</v>
      </c>
      <c r="B2" s="257" t="s">
        <v>89</v>
      </c>
      <c r="C2" s="262"/>
      <c r="D2" s="262"/>
      <c r="E2" s="273"/>
      <c r="F2" s="44" t="s">
        <v>88</v>
      </c>
    </row>
    <row r="3" spans="1:6" x14ac:dyDescent="0.25">
      <c r="A3" s="253"/>
      <c r="B3" s="71">
        <v>2000</v>
      </c>
      <c r="C3" s="70">
        <v>2007</v>
      </c>
      <c r="D3" s="70">
        <v>2008</v>
      </c>
      <c r="E3" s="261">
        <v>2009</v>
      </c>
      <c r="F3" s="262"/>
    </row>
    <row r="4" spans="1:6" s="8" customFormat="1" x14ac:dyDescent="0.25">
      <c r="A4" s="274" t="s">
        <v>126</v>
      </c>
      <c r="B4" s="274"/>
      <c r="C4" s="274"/>
      <c r="D4" s="274"/>
      <c r="E4" s="274"/>
      <c r="F4" s="274"/>
    </row>
    <row r="5" spans="1:6" x14ac:dyDescent="0.25">
      <c r="A5" s="16" t="s">
        <v>124</v>
      </c>
      <c r="B5" s="3">
        <v>15.1</v>
      </c>
      <c r="C5" s="3">
        <v>7.8</v>
      </c>
      <c r="D5" s="3">
        <v>7.1</v>
      </c>
      <c r="E5" s="3">
        <v>5.6040000000000001</v>
      </c>
      <c r="F5" s="3">
        <f t="shared" ref="F5:F11" si="0">E5/$E$11*100</f>
        <v>0.27405111512983193</v>
      </c>
    </row>
    <row r="6" spans="1:6" x14ac:dyDescent="0.25">
      <c r="A6" s="16" t="s">
        <v>123</v>
      </c>
      <c r="B6" s="3">
        <v>321.39999999999998</v>
      </c>
      <c r="C6" s="3">
        <v>245.7</v>
      </c>
      <c r="D6" s="3">
        <v>240.9</v>
      </c>
      <c r="E6" s="3">
        <v>217.65199999999999</v>
      </c>
      <c r="F6" s="3">
        <f t="shared" si="0"/>
        <v>10.643785387265915</v>
      </c>
    </row>
    <row r="7" spans="1:6" x14ac:dyDescent="0.25">
      <c r="A7" s="16" t="s">
        <v>122</v>
      </c>
      <c r="B7" s="3">
        <v>878.1</v>
      </c>
      <c r="C7" s="3">
        <v>872.3</v>
      </c>
      <c r="D7" s="3">
        <v>832.1</v>
      </c>
      <c r="E7" s="3">
        <v>790.28800000000001</v>
      </c>
      <c r="F7" s="3">
        <f t="shared" si="0"/>
        <v>38.647271176610396</v>
      </c>
    </row>
    <row r="8" spans="1:6" x14ac:dyDescent="0.25">
      <c r="A8" s="16" t="s">
        <v>121</v>
      </c>
      <c r="B8" s="3">
        <v>561.20000000000005</v>
      </c>
      <c r="C8" s="3">
        <v>616.1</v>
      </c>
      <c r="D8" s="3">
        <v>613.1</v>
      </c>
      <c r="E8" s="3">
        <v>616.346</v>
      </c>
      <c r="F8" s="3">
        <f t="shared" si="0"/>
        <v>30.141025804034872</v>
      </c>
    </row>
    <row r="9" spans="1:6" x14ac:dyDescent="0.25">
      <c r="A9" s="16" t="s">
        <v>120</v>
      </c>
      <c r="B9" s="3">
        <v>163.80000000000001</v>
      </c>
      <c r="C9" s="3">
        <v>214.3</v>
      </c>
      <c r="D9" s="3">
        <v>219.1</v>
      </c>
      <c r="E9" s="3">
        <v>214.62100000000001</v>
      </c>
      <c r="F9" s="3">
        <f t="shared" si="0"/>
        <v>10.495561095695873</v>
      </c>
    </row>
    <row r="10" spans="1:6" x14ac:dyDescent="0.25">
      <c r="A10" s="16" t="s">
        <v>119</v>
      </c>
      <c r="B10" s="3">
        <v>166.2</v>
      </c>
      <c r="C10" s="3">
        <v>186.8</v>
      </c>
      <c r="D10" s="3">
        <v>198.5</v>
      </c>
      <c r="E10" s="3">
        <v>200.363</v>
      </c>
      <c r="F10" s="3">
        <f t="shared" si="0"/>
        <v>9.7983054212631195</v>
      </c>
    </row>
    <row r="11" spans="1:6" x14ac:dyDescent="0.25">
      <c r="A11" s="69" t="s">
        <v>25</v>
      </c>
      <c r="B11" s="26">
        <v>2105.8000000000002</v>
      </c>
      <c r="C11" s="26">
        <f>SUM(C5:C10)</f>
        <v>2143</v>
      </c>
      <c r="D11" s="26">
        <f>SUM(D5:D10)</f>
        <v>2110.7999999999997</v>
      </c>
      <c r="E11" s="26">
        <f>SUM(E5:E10)</f>
        <v>2044.874</v>
      </c>
      <c r="F11" s="26">
        <f t="shared" si="0"/>
        <v>100</v>
      </c>
    </row>
    <row r="12" spans="1:6" s="8" customFormat="1" x14ac:dyDescent="0.25">
      <c r="A12" s="251" t="s">
        <v>125</v>
      </c>
      <c r="B12" s="251"/>
      <c r="C12" s="251"/>
      <c r="D12" s="251"/>
      <c r="E12" s="251"/>
      <c r="F12" s="251"/>
    </row>
    <row r="13" spans="1:6" x14ac:dyDescent="0.25">
      <c r="A13" s="16" t="s">
        <v>124</v>
      </c>
      <c r="B13" s="3">
        <v>11.9</v>
      </c>
      <c r="C13" s="3">
        <f t="shared" ref="C13:C19" si="1">+C21-C5</f>
        <v>3.0000000000000009</v>
      </c>
      <c r="D13" s="3">
        <v>3.2</v>
      </c>
      <c r="E13" s="3">
        <v>4.3440000000000003</v>
      </c>
      <c r="F13" s="3">
        <f t="shared" ref="F13:F19" si="2">E13/$E$19*100</f>
        <v>0.25008635578583766</v>
      </c>
    </row>
    <row r="14" spans="1:6" x14ac:dyDescent="0.25">
      <c r="A14" s="16" t="s">
        <v>123</v>
      </c>
      <c r="B14" s="3">
        <v>323.5</v>
      </c>
      <c r="C14" s="3">
        <f t="shared" si="1"/>
        <v>238.60000000000002</v>
      </c>
      <c r="D14" s="3">
        <v>232.5</v>
      </c>
      <c r="E14" s="3">
        <v>213.38900000000001</v>
      </c>
      <c r="F14" s="3">
        <f t="shared" si="2"/>
        <v>12.284916522740359</v>
      </c>
    </row>
    <row r="15" spans="1:6" x14ac:dyDescent="0.25">
      <c r="A15" s="16" t="s">
        <v>122</v>
      </c>
      <c r="B15" s="3">
        <v>367.9</v>
      </c>
      <c r="C15" s="3">
        <f t="shared" si="1"/>
        <v>377.79999999999995</v>
      </c>
      <c r="D15" s="3">
        <v>358.7</v>
      </c>
      <c r="E15" s="3">
        <v>345.04500000000002</v>
      </c>
      <c r="F15" s="3">
        <f t="shared" si="2"/>
        <v>19.86442141623489</v>
      </c>
    </row>
    <row r="16" spans="1:6" x14ac:dyDescent="0.25">
      <c r="A16" s="16" t="s">
        <v>121</v>
      </c>
      <c r="B16" s="3">
        <v>711.5</v>
      </c>
      <c r="C16" s="3">
        <f t="shared" si="1"/>
        <v>715.6</v>
      </c>
      <c r="D16" s="3">
        <v>695.1</v>
      </c>
      <c r="E16" s="3">
        <v>680.82299999999998</v>
      </c>
      <c r="F16" s="3">
        <f t="shared" si="2"/>
        <v>39.195336787564763</v>
      </c>
    </row>
    <row r="17" spans="1:6" x14ac:dyDescent="0.25">
      <c r="A17" s="16" t="s">
        <v>120</v>
      </c>
      <c r="B17" s="3">
        <v>226.1</v>
      </c>
      <c r="C17" s="3">
        <f t="shared" si="1"/>
        <v>305.3</v>
      </c>
      <c r="D17" s="3">
        <v>322.2</v>
      </c>
      <c r="E17" s="3">
        <v>334.99200000000002</v>
      </c>
      <c r="F17" s="3">
        <f t="shared" si="2"/>
        <v>19.285664939550951</v>
      </c>
    </row>
    <row r="18" spans="1:6" x14ac:dyDescent="0.25">
      <c r="A18" s="16" t="s">
        <v>119</v>
      </c>
      <c r="B18" s="3">
        <v>109.5</v>
      </c>
      <c r="C18" s="3">
        <f t="shared" si="1"/>
        <v>142.89999999999998</v>
      </c>
      <c r="D18" s="3">
        <v>156.9</v>
      </c>
      <c r="E18" s="3">
        <v>158.499</v>
      </c>
      <c r="F18" s="3">
        <f t="shared" si="2"/>
        <v>9.1248704663212425</v>
      </c>
    </row>
    <row r="19" spans="1:6" x14ac:dyDescent="0.25">
      <c r="A19" s="69" t="s">
        <v>25</v>
      </c>
      <c r="B19" s="26">
        <v>1750.4</v>
      </c>
      <c r="C19" s="26">
        <f t="shared" si="1"/>
        <v>1783.1999999999994</v>
      </c>
      <c r="D19" s="26">
        <f>SUM(D13:D18)</f>
        <v>1768.6000000000001</v>
      </c>
      <c r="E19" s="26">
        <v>1737</v>
      </c>
      <c r="F19" s="26">
        <f t="shared" si="2"/>
        <v>100</v>
      </c>
    </row>
    <row r="20" spans="1:6" s="8" customFormat="1" x14ac:dyDescent="0.25">
      <c r="A20" s="251" t="s">
        <v>25</v>
      </c>
      <c r="B20" s="251"/>
      <c r="C20" s="251"/>
      <c r="D20" s="251"/>
      <c r="E20" s="251"/>
      <c r="F20" s="251"/>
    </row>
    <row r="21" spans="1:6" x14ac:dyDescent="0.25">
      <c r="A21" s="16" t="s">
        <v>124</v>
      </c>
      <c r="B21" s="3">
        <v>27</v>
      </c>
      <c r="C21" s="3">
        <v>10.8</v>
      </c>
      <c r="D21" s="3">
        <f t="shared" ref="D21:D27" si="3">+D5+D13</f>
        <v>10.3</v>
      </c>
      <c r="E21" s="3">
        <v>9.9480000000000004</v>
      </c>
      <c r="F21" s="3">
        <f t="shared" ref="F21:F27" si="4">E21/$E$27*100</f>
        <v>0.26304301208046449</v>
      </c>
    </row>
    <row r="22" spans="1:6" x14ac:dyDescent="0.25">
      <c r="A22" s="16" t="s">
        <v>123</v>
      </c>
      <c r="B22" s="3">
        <v>644.9</v>
      </c>
      <c r="C22" s="3">
        <v>484.3</v>
      </c>
      <c r="D22" s="3">
        <f t="shared" si="3"/>
        <v>473.4</v>
      </c>
      <c r="E22" s="3">
        <v>431.1</v>
      </c>
      <c r="F22" s="3">
        <f t="shared" si="4"/>
        <v>11.399059359458006</v>
      </c>
    </row>
    <row r="23" spans="1:6" x14ac:dyDescent="0.25">
      <c r="A23" s="16" t="s">
        <v>122</v>
      </c>
      <c r="B23" s="3">
        <v>1246</v>
      </c>
      <c r="C23" s="3">
        <v>1250.0999999999999</v>
      </c>
      <c r="D23" s="3">
        <f t="shared" si="3"/>
        <v>1190.8</v>
      </c>
      <c r="E23" s="3">
        <v>1135.3330000000001</v>
      </c>
      <c r="F23" s="3">
        <f t="shared" si="4"/>
        <v>30.020246485157827</v>
      </c>
    </row>
    <row r="24" spans="1:6" x14ac:dyDescent="0.25">
      <c r="A24" s="16" t="s">
        <v>121</v>
      </c>
      <c r="B24" s="3">
        <v>1272.7</v>
      </c>
      <c r="C24" s="3">
        <v>1331.7</v>
      </c>
      <c r="D24" s="3">
        <f t="shared" si="3"/>
        <v>1308.2</v>
      </c>
      <c r="E24" s="3">
        <v>1297.0940000000001</v>
      </c>
      <c r="F24" s="3">
        <f t="shared" si="4"/>
        <v>34.297498262112789</v>
      </c>
    </row>
    <row r="25" spans="1:6" x14ac:dyDescent="0.25">
      <c r="A25" s="16" t="s">
        <v>120</v>
      </c>
      <c r="B25" s="3">
        <v>389.9</v>
      </c>
      <c r="C25" s="3">
        <v>519.6</v>
      </c>
      <c r="D25" s="3">
        <f t="shared" si="3"/>
        <v>541.29999999999995</v>
      </c>
      <c r="E25" s="3">
        <v>549.61300000000006</v>
      </c>
      <c r="F25" s="3">
        <f t="shared" si="4"/>
        <v>14.532756232265816</v>
      </c>
    </row>
    <row r="26" spans="1:6" x14ac:dyDescent="0.25">
      <c r="A26" s="16" t="s">
        <v>119</v>
      </c>
      <c r="B26" s="3">
        <v>275.7</v>
      </c>
      <c r="C26" s="3">
        <v>329.7</v>
      </c>
      <c r="D26" s="3">
        <f t="shared" si="3"/>
        <v>355.4</v>
      </c>
      <c r="E26" s="3">
        <v>358.86200000000002</v>
      </c>
      <c r="F26" s="3">
        <f t="shared" si="4"/>
        <v>9.4889567150401746</v>
      </c>
    </row>
    <row r="27" spans="1:6" s="2" customFormat="1" x14ac:dyDescent="0.25">
      <c r="A27" s="69" t="s">
        <v>25</v>
      </c>
      <c r="B27" s="26">
        <v>3856.2</v>
      </c>
      <c r="C27" s="26">
        <f>SUM(C21:C26)</f>
        <v>3926.1999999999994</v>
      </c>
      <c r="D27" s="26">
        <f t="shared" si="3"/>
        <v>3879.3999999999996</v>
      </c>
      <c r="E27" s="26">
        <v>3781.8910000000001</v>
      </c>
      <c r="F27" s="26">
        <f t="shared" si="4"/>
        <v>100</v>
      </c>
    </row>
  </sheetData>
  <mergeCells count="6">
    <mergeCell ref="A20:F20"/>
    <mergeCell ref="A12:F12"/>
    <mergeCell ref="A2:A3"/>
    <mergeCell ref="B2:E2"/>
    <mergeCell ref="E3:F3"/>
    <mergeCell ref="A4:F4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4558-0D2F-485F-BA3E-A48C2FBBBDF9}">
  <dimension ref="A1:F27"/>
  <sheetViews>
    <sheetView workbookViewId="0"/>
  </sheetViews>
  <sheetFormatPr defaultRowHeight="11.25" x14ac:dyDescent="0.25"/>
  <cols>
    <col min="1" max="1" width="28.140625" style="1" customWidth="1"/>
    <col min="2" max="6" width="14" style="1" customWidth="1"/>
    <col min="7" max="16384" width="9.140625" style="1"/>
  </cols>
  <sheetData>
    <row r="1" spans="1:6" s="2" customFormat="1" ht="12" thickBot="1" x14ac:dyDescent="0.3">
      <c r="A1" s="32" t="s">
        <v>130</v>
      </c>
      <c r="B1" s="72"/>
      <c r="C1" s="72"/>
      <c r="D1" s="72"/>
      <c r="E1" s="72"/>
      <c r="F1" s="72"/>
    </row>
    <row r="2" spans="1:6" ht="22.5" x14ac:dyDescent="0.25">
      <c r="A2" s="252" t="s">
        <v>127</v>
      </c>
      <c r="B2" s="257" t="s">
        <v>129</v>
      </c>
      <c r="C2" s="262"/>
      <c r="D2" s="262"/>
      <c r="E2" s="273"/>
      <c r="F2" s="44" t="s">
        <v>88</v>
      </c>
    </row>
    <row r="3" spans="1:6" x14ac:dyDescent="0.25">
      <c r="A3" s="253"/>
      <c r="B3" s="71">
        <v>2000</v>
      </c>
      <c r="C3" s="70">
        <v>2007</v>
      </c>
      <c r="D3" s="74">
        <v>2008</v>
      </c>
      <c r="E3" s="275">
        <v>2009</v>
      </c>
      <c r="F3" s="276"/>
    </row>
    <row r="4" spans="1:6" s="8" customFormat="1" x14ac:dyDescent="0.25">
      <c r="A4" s="274" t="s">
        <v>126</v>
      </c>
      <c r="B4" s="274"/>
      <c r="C4" s="274"/>
      <c r="D4" s="274"/>
      <c r="E4" s="274"/>
      <c r="F4" s="274"/>
    </row>
    <row r="5" spans="1:6" x14ac:dyDescent="0.25">
      <c r="A5" s="16" t="s">
        <v>124</v>
      </c>
      <c r="B5" s="3">
        <v>4.5</v>
      </c>
      <c r="C5" s="3">
        <v>5.4</v>
      </c>
      <c r="D5" s="3">
        <v>4.4000000000000004</v>
      </c>
      <c r="E5" s="3">
        <v>3.9</v>
      </c>
      <c r="F5" s="3">
        <f t="shared" ref="F5:F11" si="0">E5/$E$11*100</f>
        <v>1.6695205479452055</v>
      </c>
    </row>
    <row r="6" spans="1:6" x14ac:dyDescent="0.25">
      <c r="A6" s="16" t="s">
        <v>123</v>
      </c>
      <c r="B6" s="3">
        <v>47.5</v>
      </c>
      <c r="C6" s="3">
        <v>51.9</v>
      </c>
      <c r="D6" s="3">
        <v>56.9</v>
      </c>
      <c r="E6" s="3">
        <v>69.099999999999994</v>
      </c>
      <c r="F6" s="3">
        <f t="shared" si="0"/>
        <v>29.580479452054792</v>
      </c>
    </row>
    <row r="7" spans="1:6" x14ac:dyDescent="0.25">
      <c r="A7" s="16" t="s">
        <v>122</v>
      </c>
      <c r="B7" s="3">
        <v>73</v>
      </c>
      <c r="C7" s="3">
        <v>63.8</v>
      </c>
      <c r="D7" s="3">
        <v>68.599999999999994</v>
      </c>
      <c r="E7" s="3">
        <v>93.4</v>
      </c>
      <c r="F7" s="3">
        <f t="shared" si="0"/>
        <v>39.982876712328768</v>
      </c>
    </row>
    <row r="8" spans="1:6" x14ac:dyDescent="0.25">
      <c r="A8" s="16" t="s">
        <v>121</v>
      </c>
      <c r="B8" s="3">
        <v>28.5</v>
      </c>
      <c r="C8" s="3">
        <v>33.299999999999997</v>
      </c>
      <c r="D8" s="3">
        <v>34.6</v>
      </c>
      <c r="E8" s="3">
        <v>51.1</v>
      </c>
      <c r="F8" s="3">
        <f t="shared" si="0"/>
        <v>21.875</v>
      </c>
    </row>
    <row r="9" spans="1:6" x14ac:dyDescent="0.25">
      <c r="A9" s="16" t="s">
        <v>120</v>
      </c>
      <c r="B9" s="3">
        <v>3.4</v>
      </c>
      <c r="C9" s="3">
        <v>6.6</v>
      </c>
      <c r="D9" s="3">
        <v>6.9</v>
      </c>
      <c r="E9" s="3">
        <v>10.6</v>
      </c>
      <c r="F9" s="3">
        <f t="shared" si="0"/>
        <v>4.5376712328767121</v>
      </c>
    </row>
    <row r="10" spans="1:6" x14ac:dyDescent="0.25">
      <c r="A10" s="16" t="s">
        <v>119</v>
      </c>
      <c r="B10" s="3">
        <v>2</v>
      </c>
      <c r="C10" s="3">
        <v>3.2</v>
      </c>
      <c r="D10" s="3">
        <v>2.9</v>
      </c>
      <c r="E10" s="3">
        <v>5.5</v>
      </c>
      <c r="F10" s="3">
        <f t="shared" si="0"/>
        <v>2.3544520547945207</v>
      </c>
    </row>
    <row r="11" spans="1:6" x14ac:dyDescent="0.25">
      <c r="A11" s="69" t="s">
        <v>25</v>
      </c>
      <c r="B11" s="26">
        <v>158.9</v>
      </c>
      <c r="C11" s="26">
        <f>SUM(C5:C10)</f>
        <v>164.19999999999996</v>
      </c>
      <c r="D11" s="26">
        <f>SUM(D5:D10)</f>
        <v>174.29999999999998</v>
      </c>
      <c r="E11" s="26">
        <f>SUM(E5:E10)</f>
        <v>233.6</v>
      </c>
      <c r="F11" s="26">
        <f t="shared" si="0"/>
        <v>100</v>
      </c>
    </row>
    <row r="12" spans="1:6" s="8" customFormat="1" x14ac:dyDescent="0.25">
      <c r="A12" s="251" t="s">
        <v>125</v>
      </c>
      <c r="B12" s="251"/>
      <c r="C12" s="251"/>
      <c r="D12" s="251"/>
      <c r="E12" s="251"/>
      <c r="F12" s="251"/>
    </row>
    <row r="13" spans="1:6" x14ac:dyDescent="0.25">
      <c r="A13" s="5" t="s">
        <v>124</v>
      </c>
      <c r="B13" s="3">
        <v>2.1</v>
      </c>
      <c r="C13" s="3">
        <f t="shared" ref="C13:C18" si="1">+C21-C5</f>
        <v>3.9000000000000004</v>
      </c>
      <c r="D13" s="3">
        <v>4.2</v>
      </c>
      <c r="E13" s="3">
        <v>3.3</v>
      </c>
      <c r="F13" s="3">
        <f t="shared" ref="F13:F19" si="2">E13/$E$19*100</f>
        <v>1.7637626937466595</v>
      </c>
    </row>
    <row r="14" spans="1:6" x14ac:dyDescent="0.25">
      <c r="A14" s="5" t="s">
        <v>123</v>
      </c>
      <c r="B14" s="3">
        <v>31.7</v>
      </c>
      <c r="C14" s="3">
        <f t="shared" si="1"/>
        <v>42.1</v>
      </c>
      <c r="D14" s="3">
        <v>45.7</v>
      </c>
      <c r="E14" s="3">
        <v>56.8</v>
      </c>
      <c r="F14" s="3">
        <f t="shared" si="2"/>
        <v>30.358097274184924</v>
      </c>
    </row>
    <row r="15" spans="1:6" x14ac:dyDescent="0.25">
      <c r="A15" s="5" t="s">
        <v>122</v>
      </c>
      <c r="B15" s="3">
        <v>29.3</v>
      </c>
      <c r="C15" s="3">
        <f t="shared" si="1"/>
        <v>39.299999999999997</v>
      </c>
      <c r="D15" s="3">
        <v>37.6</v>
      </c>
      <c r="E15" s="3">
        <v>48.9</v>
      </c>
      <c r="F15" s="3">
        <f t="shared" si="2"/>
        <v>26.135756280064136</v>
      </c>
    </row>
    <row r="16" spans="1:6" x14ac:dyDescent="0.25">
      <c r="A16" s="5" t="s">
        <v>121</v>
      </c>
      <c r="B16" s="3">
        <v>36.6</v>
      </c>
      <c r="C16" s="3">
        <f t="shared" si="1"/>
        <v>46.900000000000006</v>
      </c>
      <c r="D16" s="3">
        <v>51.6</v>
      </c>
      <c r="E16" s="3">
        <v>56.7</v>
      </c>
      <c r="F16" s="3">
        <f t="shared" si="2"/>
        <v>30.304649919828968</v>
      </c>
    </row>
    <row r="17" spans="1:6" x14ac:dyDescent="0.25">
      <c r="A17" s="5" t="s">
        <v>120</v>
      </c>
      <c r="B17" s="3">
        <v>3.7</v>
      </c>
      <c r="C17" s="3">
        <f t="shared" si="1"/>
        <v>12.000000000000002</v>
      </c>
      <c r="D17" s="3">
        <v>11.9</v>
      </c>
      <c r="E17" s="3">
        <v>17.600000000000001</v>
      </c>
      <c r="F17" s="3">
        <f t="shared" si="2"/>
        <v>9.4067343666488519</v>
      </c>
    </row>
    <row r="18" spans="1:6" x14ac:dyDescent="0.25">
      <c r="A18" s="5" t="s">
        <v>119</v>
      </c>
      <c r="B18" s="3">
        <v>1.4</v>
      </c>
      <c r="C18" s="3">
        <f t="shared" si="1"/>
        <v>3.5</v>
      </c>
      <c r="D18" s="3">
        <v>3.9</v>
      </c>
      <c r="E18" s="3">
        <v>3.8</v>
      </c>
      <c r="F18" s="3">
        <f t="shared" si="2"/>
        <v>2.030999465526456</v>
      </c>
    </row>
    <row r="19" spans="1:6" x14ac:dyDescent="0.25">
      <c r="A19" s="73" t="s">
        <v>25</v>
      </c>
      <c r="B19" s="26">
        <v>104.8</v>
      </c>
      <c r="C19" s="26">
        <f>SUM(C13:C18)</f>
        <v>147.69999999999999</v>
      </c>
      <c r="D19" s="26">
        <f>SUM(D13:D18)</f>
        <v>154.9</v>
      </c>
      <c r="E19" s="26">
        <f>SUM(E13:E18)</f>
        <v>187.1</v>
      </c>
      <c r="F19" s="26">
        <f t="shared" si="2"/>
        <v>100</v>
      </c>
    </row>
    <row r="20" spans="1:6" s="8" customFormat="1" x14ac:dyDescent="0.25">
      <c r="A20" s="251" t="s">
        <v>25</v>
      </c>
      <c r="B20" s="251"/>
      <c r="C20" s="251"/>
      <c r="D20" s="251"/>
      <c r="E20" s="251"/>
      <c r="F20" s="251"/>
    </row>
    <row r="21" spans="1:6" x14ac:dyDescent="0.25">
      <c r="A21" s="5" t="s">
        <v>124</v>
      </c>
      <c r="B21" s="3">
        <v>6.6</v>
      </c>
      <c r="C21" s="3">
        <v>9.3000000000000007</v>
      </c>
      <c r="D21" s="3">
        <f t="shared" ref="D21:E27" si="3">D5+D13</f>
        <v>8.6000000000000014</v>
      </c>
      <c r="E21" s="3">
        <f t="shared" si="3"/>
        <v>7.1999999999999993</v>
      </c>
      <c r="F21" s="3">
        <f t="shared" ref="F21:F27" si="4">E21/$E$27*100</f>
        <v>1.7114333254100309</v>
      </c>
    </row>
    <row r="22" spans="1:6" x14ac:dyDescent="0.25">
      <c r="A22" s="5" t="s">
        <v>123</v>
      </c>
      <c r="B22" s="3">
        <v>79.2</v>
      </c>
      <c r="C22" s="3">
        <v>94</v>
      </c>
      <c r="D22" s="3">
        <f t="shared" si="3"/>
        <v>102.6</v>
      </c>
      <c r="E22" s="3">
        <f t="shared" si="3"/>
        <v>125.89999999999999</v>
      </c>
      <c r="F22" s="3">
        <f t="shared" si="4"/>
        <v>29.926313287378175</v>
      </c>
    </row>
    <row r="23" spans="1:6" x14ac:dyDescent="0.25">
      <c r="A23" s="5" t="s">
        <v>122</v>
      </c>
      <c r="B23" s="3">
        <v>102.3</v>
      </c>
      <c r="C23" s="3">
        <v>103.1</v>
      </c>
      <c r="D23" s="3">
        <f t="shared" si="3"/>
        <v>106.19999999999999</v>
      </c>
      <c r="E23" s="3">
        <f t="shared" si="3"/>
        <v>142.30000000000001</v>
      </c>
      <c r="F23" s="3">
        <f t="shared" si="4"/>
        <v>33.824578084145472</v>
      </c>
    </row>
    <row r="24" spans="1:6" x14ac:dyDescent="0.25">
      <c r="A24" s="5" t="s">
        <v>121</v>
      </c>
      <c r="B24" s="3">
        <v>65.099999999999994</v>
      </c>
      <c r="C24" s="3">
        <v>80.2</v>
      </c>
      <c r="D24" s="3">
        <f t="shared" si="3"/>
        <v>86.2</v>
      </c>
      <c r="E24" s="3">
        <f t="shared" si="3"/>
        <v>107.80000000000001</v>
      </c>
      <c r="F24" s="3">
        <f t="shared" si="4"/>
        <v>25.623960066555746</v>
      </c>
    </row>
    <row r="25" spans="1:6" x14ac:dyDescent="0.25">
      <c r="A25" s="5" t="s">
        <v>120</v>
      </c>
      <c r="B25" s="3">
        <v>7.1</v>
      </c>
      <c r="C25" s="3">
        <v>18.600000000000001</v>
      </c>
      <c r="D25" s="3">
        <f t="shared" si="3"/>
        <v>18.8</v>
      </c>
      <c r="E25" s="3">
        <f t="shared" si="3"/>
        <v>28.200000000000003</v>
      </c>
      <c r="F25" s="3">
        <f t="shared" si="4"/>
        <v>6.7031138578559553</v>
      </c>
    </row>
    <row r="26" spans="1:6" x14ac:dyDescent="0.25">
      <c r="A26" s="5" t="s">
        <v>119</v>
      </c>
      <c r="B26" s="3">
        <v>3.4</v>
      </c>
      <c r="C26" s="3">
        <v>6.7</v>
      </c>
      <c r="D26" s="3">
        <f t="shared" si="3"/>
        <v>6.8</v>
      </c>
      <c r="E26" s="3">
        <f t="shared" si="3"/>
        <v>9.3000000000000007</v>
      </c>
      <c r="F26" s="3">
        <f t="shared" si="4"/>
        <v>2.2106013786546237</v>
      </c>
    </row>
    <row r="27" spans="1:6" s="2" customFormat="1" x14ac:dyDescent="0.25">
      <c r="A27" s="73" t="s">
        <v>25</v>
      </c>
      <c r="B27" s="26">
        <v>263.7</v>
      </c>
      <c r="C27" s="26">
        <f>SUM(C21:C26)</f>
        <v>311.89999999999998</v>
      </c>
      <c r="D27" s="26">
        <f t="shared" si="3"/>
        <v>329.2</v>
      </c>
      <c r="E27" s="26">
        <f t="shared" si="3"/>
        <v>420.7</v>
      </c>
      <c r="F27" s="26">
        <f t="shared" si="4"/>
        <v>100</v>
      </c>
    </row>
  </sheetData>
  <mergeCells count="6">
    <mergeCell ref="A12:F12"/>
    <mergeCell ref="A20:F20"/>
    <mergeCell ref="A2:A3"/>
    <mergeCell ref="B2:E2"/>
    <mergeCell ref="E3:F3"/>
    <mergeCell ref="A4:F4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5205AB-9B4B-421D-9119-74CF47F2BDD2}">
  <dimension ref="A1:I39"/>
  <sheetViews>
    <sheetView workbookViewId="0"/>
  </sheetViews>
  <sheetFormatPr defaultRowHeight="11.25" x14ac:dyDescent="0.25"/>
  <cols>
    <col min="1" max="1" width="16.5703125" style="1" customWidth="1"/>
    <col min="2" max="9" width="8.7109375" style="1" customWidth="1"/>
    <col min="10" max="16384" width="9.140625" style="1"/>
  </cols>
  <sheetData>
    <row r="1" spans="1:9" s="12" customFormat="1" ht="12" thickBot="1" x14ac:dyDescent="0.3">
      <c r="A1" s="32" t="s">
        <v>141</v>
      </c>
      <c r="B1" s="72"/>
      <c r="C1" s="72"/>
      <c r="D1" s="72"/>
      <c r="E1" s="72"/>
      <c r="F1" s="72"/>
      <c r="G1" s="72"/>
      <c r="H1" s="72"/>
      <c r="I1" s="72"/>
    </row>
    <row r="2" spans="1:9" s="8" customFormat="1" ht="15" customHeight="1" x14ac:dyDescent="0.25">
      <c r="A2" s="252" t="s">
        <v>140</v>
      </c>
      <c r="B2" s="277" t="s">
        <v>129</v>
      </c>
      <c r="C2" s="278"/>
      <c r="D2" s="278"/>
      <c r="E2" s="279"/>
      <c r="F2" s="277" t="s">
        <v>139</v>
      </c>
      <c r="G2" s="278"/>
      <c r="H2" s="278"/>
      <c r="I2" s="278"/>
    </row>
    <row r="3" spans="1:9" s="8" customFormat="1" ht="15" customHeight="1" x14ac:dyDescent="0.25">
      <c r="A3" s="253"/>
      <c r="B3" s="82">
        <v>2000</v>
      </c>
      <c r="C3" s="83">
        <v>2007</v>
      </c>
      <c r="D3" s="83">
        <v>2008</v>
      </c>
      <c r="E3" s="83">
        <v>2009</v>
      </c>
      <c r="F3" s="83">
        <v>2000</v>
      </c>
      <c r="G3" s="83">
        <v>2007</v>
      </c>
      <c r="H3" s="82">
        <v>2008</v>
      </c>
      <c r="I3" s="82">
        <v>2009</v>
      </c>
    </row>
    <row r="4" spans="1:9" x14ac:dyDescent="0.25">
      <c r="A4" s="251" t="s">
        <v>126</v>
      </c>
      <c r="B4" s="251"/>
      <c r="C4" s="251"/>
      <c r="D4" s="251"/>
      <c r="E4" s="251"/>
      <c r="F4" s="251"/>
      <c r="G4" s="251"/>
      <c r="H4" s="251"/>
      <c r="I4" s="251"/>
    </row>
    <row r="5" spans="1:9" x14ac:dyDescent="0.2">
      <c r="A5" s="24" t="s">
        <v>138</v>
      </c>
      <c r="B5" s="75">
        <v>9.1</v>
      </c>
      <c r="C5" s="75">
        <v>7.5</v>
      </c>
      <c r="D5" s="75">
        <v>7.3</v>
      </c>
      <c r="E5" s="75">
        <v>11</v>
      </c>
      <c r="F5" s="75">
        <v>5.8</v>
      </c>
      <c r="G5" s="75">
        <f>+C5/$C$13*100</f>
        <v>4.6875</v>
      </c>
      <c r="H5" s="75">
        <f t="shared" ref="H5:H13" si="0">+D5/$D$13*100</f>
        <v>4.2966450853443208</v>
      </c>
      <c r="I5" s="75">
        <f t="shared" ref="I5:I13" si="1">E5/$E$13*100</f>
        <v>4.8118985126859135</v>
      </c>
    </row>
    <row r="6" spans="1:9" x14ac:dyDescent="0.2">
      <c r="A6" s="24" t="s">
        <v>137</v>
      </c>
      <c r="B6" s="75">
        <v>22.3</v>
      </c>
      <c r="C6" s="75">
        <v>26</v>
      </c>
      <c r="D6" s="75">
        <v>26.9</v>
      </c>
      <c r="E6" s="75">
        <v>41.1</v>
      </c>
      <c r="F6" s="75">
        <v>14.104996837444652</v>
      </c>
      <c r="G6" s="75">
        <v>16.2</v>
      </c>
      <c r="H6" s="75">
        <f t="shared" si="0"/>
        <v>15.832842848734552</v>
      </c>
      <c r="I6" s="75">
        <f t="shared" si="1"/>
        <v>17.979002624671914</v>
      </c>
    </row>
    <row r="7" spans="1:9" x14ac:dyDescent="0.2">
      <c r="A7" s="24" t="s">
        <v>136</v>
      </c>
      <c r="B7" s="75">
        <v>20</v>
      </c>
      <c r="C7" s="75">
        <v>23.4</v>
      </c>
      <c r="D7" s="75">
        <v>24.8</v>
      </c>
      <c r="E7" s="75">
        <v>37.299999999999997</v>
      </c>
      <c r="F7" s="75">
        <v>12.6</v>
      </c>
      <c r="G7" s="75">
        <f t="shared" ref="G7:G13" si="2">+C7/$C$13*100</f>
        <v>14.625</v>
      </c>
      <c r="H7" s="75">
        <f t="shared" si="0"/>
        <v>14.596821659799886</v>
      </c>
      <c r="I7" s="75">
        <f t="shared" si="1"/>
        <v>16.316710411198599</v>
      </c>
    </row>
    <row r="8" spans="1:9" x14ac:dyDescent="0.2">
      <c r="A8" s="24" t="s">
        <v>135</v>
      </c>
      <c r="B8" s="75">
        <v>25.6</v>
      </c>
      <c r="C8" s="75">
        <v>26.4</v>
      </c>
      <c r="D8" s="75">
        <v>26.8</v>
      </c>
      <c r="E8" s="75">
        <v>41.2</v>
      </c>
      <c r="F8" s="75">
        <v>16.192283364958886</v>
      </c>
      <c r="G8" s="75">
        <f t="shared" si="2"/>
        <v>16.499999999999996</v>
      </c>
      <c r="H8" s="75">
        <f t="shared" si="0"/>
        <v>15.77398469688052</v>
      </c>
      <c r="I8" s="75">
        <f t="shared" si="1"/>
        <v>18.022747156605423</v>
      </c>
    </row>
    <row r="9" spans="1:9" x14ac:dyDescent="0.2">
      <c r="A9" s="24">
        <v>12</v>
      </c>
      <c r="B9" s="75">
        <v>7.9</v>
      </c>
      <c r="C9" s="75">
        <v>6.7</v>
      </c>
      <c r="D9" s="75">
        <v>7.3</v>
      </c>
      <c r="E9" s="75">
        <v>9.6</v>
      </c>
      <c r="F9" s="75">
        <v>4.9968374446552808</v>
      </c>
      <c r="G9" s="75">
        <f t="shared" si="2"/>
        <v>4.1875</v>
      </c>
      <c r="H9" s="75">
        <f t="shared" si="0"/>
        <v>4.2966450853443208</v>
      </c>
      <c r="I9" s="75">
        <f t="shared" si="1"/>
        <v>4.199475065616797</v>
      </c>
    </row>
    <row r="10" spans="1:9" x14ac:dyDescent="0.2">
      <c r="A10" s="24" t="s">
        <v>134</v>
      </c>
      <c r="B10" s="75">
        <v>23.4</v>
      </c>
      <c r="C10" s="75">
        <v>21.6</v>
      </c>
      <c r="D10" s="75">
        <v>20.8</v>
      </c>
      <c r="E10" s="75">
        <v>26.9</v>
      </c>
      <c r="F10" s="75">
        <v>14.800759013282731</v>
      </c>
      <c r="G10" s="75">
        <f t="shared" si="2"/>
        <v>13.5</v>
      </c>
      <c r="H10" s="75">
        <f t="shared" si="0"/>
        <v>12.242495585638613</v>
      </c>
      <c r="I10" s="75">
        <f t="shared" si="1"/>
        <v>11.767279090113734</v>
      </c>
    </row>
    <row r="11" spans="1:9" x14ac:dyDescent="0.2">
      <c r="A11" s="24" t="s">
        <v>133</v>
      </c>
      <c r="B11" s="75">
        <v>14.3</v>
      </c>
      <c r="C11" s="75">
        <v>12.9</v>
      </c>
      <c r="D11" s="75">
        <v>14.7</v>
      </c>
      <c r="E11" s="75">
        <v>14.8</v>
      </c>
      <c r="F11" s="75">
        <v>9.0449082858950014</v>
      </c>
      <c r="G11" s="75">
        <f t="shared" si="2"/>
        <v>8.0625</v>
      </c>
      <c r="H11" s="75">
        <f t="shared" si="0"/>
        <v>8.6521483225426721</v>
      </c>
      <c r="I11" s="75">
        <f t="shared" si="1"/>
        <v>6.4741907261592289</v>
      </c>
    </row>
    <row r="12" spans="1:9" x14ac:dyDescent="0.2">
      <c r="A12" s="81" t="s">
        <v>132</v>
      </c>
      <c r="B12" s="75">
        <v>35.5</v>
      </c>
      <c r="C12" s="75">
        <v>35.5</v>
      </c>
      <c r="D12" s="75">
        <v>41.3</v>
      </c>
      <c r="E12" s="75">
        <v>46.7</v>
      </c>
      <c r="F12" s="75">
        <v>22.45414294750158</v>
      </c>
      <c r="G12" s="75">
        <f t="shared" si="2"/>
        <v>22.1875</v>
      </c>
      <c r="H12" s="75">
        <f t="shared" si="0"/>
        <v>24.308416715715129</v>
      </c>
      <c r="I12" s="75">
        <f t="shared" si="1"/>
        <v>20.42869641294838</v>
      </c>
    </row>
    <row r="13" spans="1:9" s="77" customFormat="1" x14ac:dyDescent="0.2">
      <c r="A13" s="80" t="s">
        <v>25</v>
      </c>
      <c r="B13" s="76">
        <v>158.1</v>
      </c>
      <c r="C13" s="76">
        <f>SUM(C5:C12)</f>
        <v>160</v>
      </c>
      <c r="D13" s="76">
        <f>SUM(D5:D12)</f>
        <v>169.89999999999998</v>
      </c>
      <c r="E13" s="76">
        <f>SUM(E5:E12)</f>
        <v>228.60000000000002</v>
      </c>
      <c r="F13" s="76">
        <v>100</v>
      </c>
      <c r="G13" s="76">
        <f t="shared" si="2"/>
        <v>100</v>
      </c>
      <c r="H13" s="76">
        <f t="shared" si="0"/>
        <v>100</v>
      </c>
      <c r="I13" s="76">
        <f t="shared" si="1"/>
        <v>100</v>
      </c>
    </row>
    <row r="14" spans="1:9" s="2" customFormat="1" x14ac:dyDescent="0.2">
      <c r="A14" s="28" t="s">
        <v>7</v>
      </c>
      <c r="B14" s="75"/>
      <c r="C14" s="75"/>
      <c r="D14" s="76"/>
      <c r="E14" s="76"/>
      <c r="F14" s="75"/>
      <c r="G14" s="75"/>
      <c r="H14" s="76"/>
      <c r="I14" s="76"/>
    </row>
    <row r="15" spans="1:9" s="2" customFormat="1" x14ac:dyDescent="0.2">
      <c r="A15" s="25" t="s">
        <v>131</v>
      </c>
      <c r="B15" s="75">
        <v>81.099999999999994</v>
      </c>
      <c r="C15" s="75">
        <f>+C9+C10+C11+C12</f>
        <v>76.7</v>
      </c>
      <c r="D15" s="75">
        <f>SUM(D9:D12)</f>
        <v>84.1</v>
      </c>
      <c r="E15" s="75">
        <f>SUM(E9:E12)</f>
        <v>98</v>
      </c>
      <c r="F15" s="75">
        <v>51.296647691334584</v>
      </c>
      <c r="G15" s="75">
        <f>+C15/$C$13*100</f>
        <v>47.9375</v>
      </c>
      <c r="H15" s="75">
        <f>+D15/$D$13*100</f>
        <v>49.499705709240729</v>
      </c>
      <c r="I15" s="75">
        <f>E15/$E$13*100</f>
        <v>42.869641294838139</v>
      </c>
    </row>
    <row r="16" spans="1:9" x14ac:dyDescent="0.25">
      <c r="A16" s="250" t="s">
        <v>125</v>
      </c>
      <c r="B16" s="250"/>
      <c r="C16" s="250"/>
      <c r="D16" s="250"/>
      <c r="E16" s="250"/>
      <c r="F16" s="250"/>
      <c r="G16" s="250"/>
      <c r="H16" s="250"/>
      <c r="I16" s="250"/>
    </row>
    <row r="17" spans="1:9" x14ac:dyDescent="0.25">
      <c r="A17" s="79" t="s">
        <v>138</v>
      </c>
      <c r="B17" s="75">
        <v>7.6</v>
      </c>
      <c r="C17" s="75">
        <v>6.32</v>
      </c>
      <c r="D17" s="75">
        <v>6.4</v>
      </c>
      <c r="E17" s="75">
        <v>7.8</v>
      </c>
      <c r="F17" s="75">
        <v>7.2796934865900376</v>
      </c>
      <c r="G17" s="75">
        <f>+C17/$C$25*100</f>
        <v>4.3730971491835042</v>
      </c>
      <c r="H17" s="75">
        <f t="shared" ref="H17:H25" si="3">+D17/$D$25*100</f>
        <v>4.2412193505632878</v>
      </c>
      <c r="I17" s="75">
        <f t="shared" ref="I17:I25" si="4">E17/$E$25*100</f>
        <v>4.2391304347826075</v>
      </c>
    </row>
    <row r="18" spans="1:9" x14ac:dyDescent="0.25">
      <c r="A18" s="79" t="s">
        <v>137</v>
      </c>
      <c r="B18" s="75">
        <v>16.399999999999999</v>
      </c>
      <c r="C18" s="75">
        <v>23.4</v>
      </c>
      <c r="D18" s="75">
        <v>23.6</v>
      </c>
      <c r="E18" s="75">
        <v>30.8</v>
      </c>
      <c r="F18" s="75">
        <v>15.708812260536394</v>
      </c>
      <c r="G18" s="75">
        <f>+C18/$C$25*100</f>
        <v>16.191530584002216</v>
      </c>
      <c r="H18" s="75">
        <f t="shared" si="3"/>
        <v>15.639496355202123</v>
      </c>
      <c r="I18" s="75">
        <f t="shared" si="4"/>
        <v>16.739130434782606</v>
      </c>
    </row>
    <row r="19" spans="1:9" x14ac:dyDescent="0.25">
      <c r="A19" s="79" t="s">
        <v>136</v>
      </c>
      <c r="B19" s="75">
        <v>15.3</v>
      </c>
      <c r="C19" s="75">
        <v>20.9</v>
      </c>
      <c r="D19" s="75">
        <v>23.1</v>
      </c>
      <c r="E19" s="75">
        <v>29.7</v>
      </c>
      <c r="F19" s="75">
        <v>14.6</v>
      </c>
      <c r="G19" s="75">
        <f>+C19/$C$25*100</f>
        <v>14.4616662053695</v>
      </c>
      <c r="H19" s="75">
        <f t="shared" si="3"/>
        <v>15.308151093439367</v>
      </c>
      <c r="I19" s="75">
        <f t="shared" si="4"/>
        <v>16.141304347826086</v>
      </c>
    </row>
    <row r="20" spans="1:9" x14ac:dyDescent="0.25">
      <c r="A20" s="79" t="s">
        <v>135</v>
      </c>
      <c r="B20" s="75">
        <v>17.3</v>
      </c>
      <c r="C20" s="75">
        <v>23.7</v>
      </c>
      <c r="D20" s="75">
        <v>26.7</v>
      </c>
      <c r="E20" s="75">
        <v>36.200000000000003</v>
      </c>
      <c r="F20" s="75">
        <v>16.57088122605364</v>
      </c>
      <c r="G20" s="75">
        <f>+C20/$C$25*100</f>
        <v>16.399114309438144</v>
      </c>
      <c r="H20" s="75">
        <f t="shared" si="3"/>
        <v>17.693836978131213</v>
      </c>
      <c r="I20" s="75">
        <f t="shared" si="4"/>
        <v>19.673913043478258</v>
      </c>
    </row>
    <row r="21" spans="1:9" x14ac:dyDescent="0.25">
      <c r="A21" s="79">
        <v>12</v>
      </c>
      <c r="B21" s="75">
        <v>5.0999999999999996</v>
      </c>
      <c r="C21" s="75">
        <v>6</v>
      </c>
      <c r="D21" s="75">
        <v>6.1</v>
      </c>
      <c r="E21" s="75">
        <v>8.5</v>
      </c>
      <c r="F21" s="75">
        <v>4.8850574712643677</v>
      </c>
      <c r="G21" s="75">
        <v>4.0999999999999996</v>
      </c>
      <c r="H21" s="75">
        <f t="shared" si="3"/>
        <v>4.0424121935056334</v>
      </c>
      <c r="I21" s="75">
        <f t="shared" si="4"/>
        <v>4.6195652173913038</v>
      </c>
    </row>
    <row r="22" spans="1:9" x14ac:dyDescent="0.25">
      <c r="A22" s="79" t="s">
        <v>134</v>
      </c>
      <c r="B22" s="75">
        <v>13.8</v>
      </c>
      <c r="C22" s="75">
        <v>21.7</v>
      </c>
      <c r="D22" s="75">
        <v>19</v>
      </c>
      <c r="E22" s="75">
        <v>24.3</v>
      </c>
      <c r="F22" s="75">
        <v>13.218390804597702</v>
      </c>
      <c r="G22" s="75">
        <f>+C22/$C$25*100</f>
        <v>15.01522280653197</v>
      </c>
      <c r="H22" s="75">
        <f t="shared" si="3"/>
        <v>12.59111994698476</v>
      </c>
      <c r="I22" s="75">
        <f t="shared" si="4"/>
        <v>13.206521739130434</v>
      </c>
    </row>
    <row r="23" spans="1:9" x14ac:dyDescent="0.25">
      <c r="A23" s="79" t="s">
        <v>133</v>
      </c>
      <c r="B23" s="75">
        <v>9.5</v>
      </c>
      <c r="C23" s="75">
        <v>13.1</v>
      </c>
      <c r="D23" s="75">
        <v>12.6</v>
      </c>
      <c r="E23" s="75">
        <v>12.8</v>
      </c>
      <c r="F23" s="75">
        <v>9.0996168582375461</v>
      </c>
      <c r="G23" s="75">
        <f>+C23/$C$25*100</f>
        <v>9.0644893440354277</v>
      </c>
      <c r="H23" s="75">
        <f t="shared" si="3"/>
        <v>8.3499005964214721</v>
      </c>
      <c r="I23" s="75">
        <f t="shared" si="4"/>
        <v>6.9565217391304337</v>
      </c>
    </row>
    <row r="24" spans="1:9" x14ac:dyDescent="0.25">
      <c r="A24" s="78" t="s">
        <v>132</v>
      </c>
      <c r="B24" s="75">
        <v>19.399999999999999</v>
      </c>
      <c r="C24" s="75">
        <v>29.4</v>
      </c>
      <c r="D24" s="75">
        <v>33.4</v>
      </c>
      <c r="E24" s="75">
        <v>33.9</v>
      </c>
      <c r="F24" s="75">
        <v>18.582375478927201</v>
      </c>
      <c r="G24" s="75">
        <f>+C24/$C$25*100</f>
        <v>20.34320509272073</v>
      </c>
      <c r="H24" s="75">
        <f t="shared" si="3"/>
        <v>22.133863485752155</v>
      </c>
      <c r="I24" s="75">
        <f t="shared" si="4"/>
        <v>18.423913043478258</v>
      </c>
    </row>
    <row r="25" spans="1:9" s="77" customFormat="1" x14ac:dyDescent="0.2">
      <c r="A25" s="73" t="s">
        <v>25</v>
      </c>
      <c r="B25" s="76">
        <v>104.4</v>
      </c>
      <c r="C25" s="76">
        <f>SUM(C17:C24)</f>
        <v>144.51999999999998</v>
      </c>
      <c r="D25" s="76">
        <f>SUM(D17:D24)</f>
        <v>150.89999999999998</v>
      </c>
      <c r="E25" s="76">
        <f>SUM(E17:E24)</f>
        <v>184.00000000000003</v>
      </c>
      <c r="F25" s="76">
        <v>100</v>
      </c>
      <c r="G25" s="76">
        <f>+C25/$C$25*100</f>
        <v>100</v>
      </c>
      <c r="H25" s="76">
        <f t="shared" si="3"/>
        <v>100</v>
      </c>
      <c r="I25" s="76">
        <f t="shared" si="4"/>
        <v>100</v>
      </c>
    </row>
    <row r="26" spans="1:9" s="2" customFormat="1" x14ac:dyDescent="0.2">
      <c r="A26" s="28" t="s">
        <v>7</v>
      </c>
      <c r="B26" s="75"/>
      <c r="C26" s="75"/>
      <c r="D26" s="76"/>
      <c r="E26" s="76"/>
      <c r="F26" s="75"/>
      <c r="G26" s="75"/>
      <c r="H26" s="75"/>
      <c r="I26" s="76"/>
    </row>
    <row r="27" spans="1:9" s="2" customFormat="1" x14ac:dyDescent="0.25">
      <c r="A27" s="16" t="s">
        <v>131</v>
      </c>
      <c r="B27" s="75">
        <v>47.8</v>
      </c>
      <c r="C27" s="75">
        <f>+C21+C22+C23+C24</f>
        <v>70.199999999999989</v>
      </c>
      <c r="D27" s="75">
        <f>+D21+D22+D23+D24</f>
        <v>71.099999999999994</v>
      </c>
      <c r="E27" s="75">
        <f>+E21+E22+E23+E24</f>
        <v>79.5</v>
      </c>
      <c r="F27" s="75">
        <v>45.785440613026815</v>
      </c>
      <c r="G27" s="75">
        <f>+C27/$C$25*100</f>
        <v>48.57459175200664</v>
      </c>
      <c r="H27" s="75">
        <f>+D27/$D$25*100</f>
        <v>47.117296222664017</v>
      </c>
      <c r="I27" s="75">
        <f>E27/$E$25*100</f>
        <v>43.20652173913043</v>
      </c>
    </row>
    <row r="28" spans="1:9" x14ac:dyDescent="0.25">
      <c r="A28" s="250" t="s">
        <v>25</v>
      </c>
      <c r="B28" s="250"/>
      <c r="C28" s="250"/>
      <c r="D28" s="250"/>
      <c r="E28" s="250"/>
      <c r="F28" s="250"/>
      <c r="G28" s="250"/>
      <c r="H28" s="250"/>
      <c r="I28" s="250"/>
    </row>
    <row r="29" spans="1:9" x14ac:dyDescent="0.25">
      <c r="A29" s="79" t="s">
        <v>138</v>
      </c>
      <c r="B29" s="75">
        <v>16.7</v>
      </c>
      <c r="C29" s="75">
        <f t="shared" ref="C29:E36" si="5">+C5+C17</f>
        <v>13.82</v>
      </c>
      <c r="D29" s="75">
        <f t="shared" si="5"/>
        <v>13.7</v>
      </c>
      <c r="E29" s="75">
        <f t="shared" si="5"/>
        <v>18.8</v>
      </c>
      <c r="F29" s="75">
        <v>6.3619047619047615</v>
      </c>
      <c r="G29" s="75">
        <f>+C29/$C$37*100</f>
        <v>4.5382897675029561</v>
      </c>
      <c r="H29" s="75">
        <f t="shared" ref="H29:H37" si="6">+D29/$D$37*100</f>
        <v>4.2705735660847877</v>
      </c>
      <c r="I29" s="75">
        <f t="shared" ref="I29:I37" si="7">E29/$E$37*100</f>
        <v>4.5564711585070281</v>
      </c>
    </row>
    <row r="30" spans="1:9" x14ac:dyDescent="0.25">
      <c r="A30" s="79" t="s">
        <v>137</v>
      </c>
      <c r="B30" s="75">
        <v>38.700000000000003</v>
      </c>
      <c r="C30" s="75">
        <f t="shared" si="5"/>
        <v>49.4</v>
      </c>
      <c r="D30" s="75">
        <f t="shared" si="5"/>
        <v>50.5</v>
      </c>
      <c r="E30" s="75">
        <f t="shared" si="5"/>
        <v>71.900000000000006</v>
      </c>
      <c r="F30" s="75">
        <v>14.742857142857144</v>
      </c>
      <c r="G30" s="75">
        <f>+C30/$C$37*100</f>
        <v>16.222251412058323</v>
      </c>
      <c r="H30" s="75">
        <f t="shared" si="6"/>
        <v>15.741895261845388</v>
      </c>
      <c r="I30" s="75">
        <f t="shared" si="7"/>
        <v>17.426078526417836</v>
      </c>
    </row>
    <row r="31" spans="1:9" x14ac:dyDescent="0.25">
      <c r="A31" s="79" t="s">
        <v>136</v>
      </c>
      <c r="B31" s="75">
        <v>35.299999999999997</v>
      </c>
      <c r="C31" s="75">
        <f t="shared" si="5"/>
        <v>44.3</v>
      </c>
      <c r="D31" s="75">
        <f t="shared" si="5"/>
        <v>47.900000000000006</v>
      </c>
      <c r="E31" s="75">
        <f t="shared" si="5"/>
        <v>67</v>
      </c>
      <c r="F31" s="75">
        <v>13.447619047619048</v>
      </c>
      <c r="G31" s="75">
        <v>14.6</v>
      </c>
      <c r="H31" s="75">
        <f t="shared" si="6"/>
        <v>14.931421446384041</v>
      </c>
      <c r="I31" s="75">
        <f t="shared" si="7"/>
        <v>16.238487639360155</v>
      </c>
    </row>
    <row r="32" spans="1:9" x14ac:dyDescent="0.25">
      <c r="A32" s="79" t="s">
        <v>135</v>
      </c>
      <c r="B32" s="75">
        <v>42.9</v>
      </c>
      <c r="C32" s="75">
        <f t="shared" si="5"/>
        <v>50.099999999999994</v>
      </c>
      <c r="D32" s="75">
        <f t="shared" si="5"/>
        <v>53.5</v>
      </c>
      <c r="E32" s="75">
        <f t="shared" si="5"/>
        <v>77.400000000000006</v>
      </c>
      <c r="F32" s="75">
        <v>16.342857142857145</v>
      </c>
      <c r="G32" s="75">
        <f t="shared" ref="G32:G37" si="8">+C32/$C$37*100</f>
        <v>16.4521213713385</v>
      </c>
      <c r="H32" s="75">
        <f t="shared" si="6"/>
        <v>16.677057356608479</v>
      </c>
      <c r="I32" s="75">
        <f t="shared" si="7"/>
        <v>18.759088705768299</v>
      </c>
    </row>
    <row r="33" spans="1:9" x14ac:dyDescent="0.25">
      <c r="A33" s="79">
        <v>12</v>
      </c>
      <c r="B33" s="75">
        <v>13</v>
      </c>
      <c r="C33" s="75">
        <f t="shared" si="5"/>
        <v>12.7</v>
      </c>
      <c r="D33" s="75">
        <f t="shared" si="5"/>
        <v>13.399999999999999</v>
      </c>
      <c r="E33" s="75">
        <f t="shared" si="5"/>
        <v>18.100000000000001</v>
      </c>
      <c r="F33" s="75">
        <v>4.9523809523809526</v>
      </c>
      <c r="G33" s="75">
        <f t="shared" si="8"/>
        <v>4.1704978326546698</v>
      </c>
      <c r="H33" s="75">
        <f t="shared" si="6"/>
        <v>4.1770573566084783</v>
      </c>
      <c r="I33" s="75">
        <f t="shared" si="7"/>
        <v>4.3868153174987885</v>
      </c>
    </row>
    <row r="34" spans="1:9" x14ac:dyDescent="0.25">
      <c r="A34" s="79" t="s">
        <v>134</v>
      </c>
      <c r="B34" s="75">
        <v>37.200000000000003</v>
      </c>
      <c r="C34" s="75">
        <f t="shared" si="5"/>
        <v>43.3</v>
      </c>
      <c r="D34" s="75">
        <f t="shared" si="5"/>
        <v>39.799999999999997</v>
      </c>
      <c r="E34" s="75">
        <f t="shared" si="5"/>
        <v>51.2</v>
      </c>
      <c r="F34" s="75">
        <v>14.171428571428574</v>
      </c>
      <c r="G34" s="75">
        <f t="shared" si="8"/>
        <v>14.219098909759623</v>
      </c>
      <c r="H34" s="75">
        <f t="shared" si="6"/>
        <v>12.406483790523689</v>
      </c>
      <c r="I34" s="75">
        <f t="shared" si="7"/>
        <v>12.409112942317014</v>
      </c>
    </row>
    <row r="35" spans="1:9" x14ac:dyDescent="0.25">
      <c r="A35" s="79" t="s">
        <v>133</v>
      </c>
      <c r="B35" s="75">
        <v>23.8</v>
      </c>
      <c r="C35" s="75">
        <f t="shared" si="5"/>
        <v>26</v>
      </c>
      <c r="D35" s="75">
        <f t="shared" si="5"/>
        <v>27.299999999999997</v>
      </c>
      <c r="E35" s="75">
        <f t="shared" si="5"/>
        <v>27.6</v>
      </c>
      <c r="F35" s="75">
        <v>9.0666666666666664</v>
      </c>
      <c r="G35" s="75">
        <f t="shared" si="8"/>
        <v>8.5380270589780647</v>
      </c>
      <c r="H35" s="75">
        <f t="shared" si="6"/>
        <v>8.5099750623441377</v>
      </c>
      <c r="I35" s="75">
        <f t="shared" si="7"/>
        <v>6.6892874454677651</v>
      </c>
    </row>
    <row r="36" spans="1:9" x14ac:dyDescent="0.25">
      <c r="A36" s="78" t="s">
        <v>132</v>
      </c>
      <c r="B36" s="75">
        <v>54.9</v>
      </c>
      <c r="C36" s="75">
        <f t="shared" si="5"/>
        <v>64.900000000000006</v>
      </c>
      <c r="D36" s="75">
        <f t="shared" si="5"/>
        <v>74.699999999999989</v>
      </c>
      <c r="E36" s="75">
        <f t="shared" si="5"/>
        <v>80.599999999999994</v>
      </c>
      <c r="F36" s="75">
        <v>20.914285714285715</v>
      </c>
      <c r="G36" s="75">
        <f t="shared" si="8"/>
        <v>21.31222908183371</v>
      </c>
      <c r="H36" s="75">
        <f t="shared" si="6"/>
        <v>23.285536159600991</v>
      </c>
      <c r="I36" s="75">
        <f t="shared" si="7"/>
        <v>19.534658264663111</v>
      </c>
    </row>
    <row r="37" spans="1:9" s="77" customFormat="1" x14ac:dyDescent="0.2">
      <c r="A37" s="73" t="s">
        <v>25</v>
      </c>
      <c r="B37" s="76">
        <v>262.5</v>
      </c>
      <c r="C37" s="76">
        <f>SUM(C29:C36)</f>
        <v>304.52</v>
      </c>
      <c r="D37" s="76">
        <f>SUM(D29:D36)</f>
        <v>320.8</v>
      </c>
      <c r="E37" s="76">
        <f>SUM(E29:E36)</f>
        <v>412.6</v>
      </c>
      <c r="F37" s="76">
        <v>100</v>
      </c>
      <c r="G37" s="76">
        <f t="shared" si="8"/>
        <v>100</v>
      </c>
      <c r="H37" s="76">
        <f t="shared" si="6"/>
        <v>100</v>
      </c>
      <c r="I37" s="76">
        <f t="shared" si="7"/>
        <v>100</v>
      </c>
    </row>
    <row r="38" spans="1:9" s="2" customFormat="1" x14ac:dyDescent="0.2">
      <c r="A38" s="28" t="s">
        <v>7</v>
      </c>
      <c r="B38" s="75"/>
      <c r="C38" s="75"/>
      <c r="D38" s="75"/>
      <c r="E38" s="76"/>
      <c r="F38" s="75"/>
      <c r="G38" s="75"/>
      <c r="H38" s="75"/>
      <c r="I38" s="75"/>
    </row>
    <row r="39" spans="1:9" s="2" customFormat="1" x14ac:dyDescent="0.25">
      <c r="A39" s="16" t="s">
        <v>131</v>
      </c>
      <c r="B39" s="75">
        <v>128.9</v>
      </c>
      <c r="C39" s="75">
        <f>+C15+C27</f>
        <v>146.89999999999998</v>
      </c>
      <c r="D39" s="75">
        <f>+D15+D27</f>
        <v>155.19999999999999</v>
      </c>
      <c r="E39" s="75">
        <f>+E15+E27</f>
        <v>177.5</v>
      </c>
      <c r="F39" s="75">
        <v>49.104761904761908</v>
      </c>
      <c r="G39" s="75">
        <f>+C39/$C$37*100</f>
        <v>48.239852883226057</v>
      </c>
      <c r="H39" s="75">
        <f>+D39/$D$37*100</f>
        <v>48.3790523690773</v>
      </c>
      <c r="I39" s="75">
        <f>E39/$E$37*100</f>
        <v>43.019873969946673</v>
      </c>
    </row>
  </sheetData>
  <mergeCells count="6">
    <mergeCell ref="A28:I28"/>
    <mergeCell ref="A2:A3"/>
    <mergeCell ref="B2:E2"/>
    <mergeCell ref="F2:I2"/>
    <mergeCell ref="A4:I4"/>
    <mergeCell ref="A16:I16"/>
  </mergeCells>
  <pageMargins left="0.74803149606299213" right="0.74803149606299213" top="0.62992125984251968" bottom="0.86614173228346458" header="0.51181102362204722" footer="0.59055118110236227"/>
  <pageSetup paperSize="9" orientation="portrait" cellComments="asDisplaye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31</vt:i4>
      </vt:variant>
    </vt:vector>
  </HeadingPairs>
  <TitlesOfParts>
    <vt:vector size="31" baseType="lpstr">
      <vt:lpstr>Tartalom</vt:lpstr>
      <vt:lpstr>3.1.1.</vt:lpstr>
      <vt:lpstr>3.1.2.</vt:lpstr>
      <vt:lpstr>3.1.3.</vt:lpstr>
      <vt:lpstr>3.1.4.</vt:lpstr>
      <vt:lpstr>3.1.5.</vt:lpstr>
      <vt:lpstr>3.1.6.</vt:lpstr>
      <vt:lpstr>3.1.7.</vt:lpstr>
      <vt:lpstr>3.1.8.</vt:lpstr>
      <vt:lpstr>3.1.9.</vt:lpstr>
      <vt:lpstr>3.1.10.</vt:lpstr>
      <vt:lpstr>3.1.11.</vt:lpstr>
      <vt:lpstr>3.1.12.</vt:lpstr>
      <vt:lpstr>3.1.13.</vt:lpstr>
      <vt:lpstr>3.1.14.</vt:lpstr>
      <vt:lpstr>3.1.15.</vt:lpstr>
      <vt:lpstr>3.1.16.</vt:lpstr>
      <vt:lpstr>3.1.17.</vt:lpstr>
      <vt:lpstr>3.1.18.</vt:lpstr>
      <vt:lpstr>3.1.19.</vt:lpstr>
      <vt:lpstr>3.1.20._03</vt:lpstr>
      <vt:lpstr>3.1.20._08</vt:lpstr>
      <vt:lpstr>3.1.21._03</vt:lpstr>
      <vt:lpstr>3.1.21._08</vt:lpstr>
      <vt:lpstr>3.1.22.</vt:lpstr>
      <vt:lpstr>3.1.23.</vt:lpstr>
      <vt:lpstr>3.1.24.</vt:lpstr>
      <vt:lpstr>3.1.25.</vt:lpstr>
      <vt:lpstr>3.1.26.</vt:lpstr>
      <vt:lpstr>3.1.27.</vt:lpstr>
      <vt:lpstr>3.1.28.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2025-02-28T11:32:32Z</dcterms:created>
  <dcterms:modified xsi:type="dcterms:W3CDTF">2025-02-28T11:33:31Z</dcterms:modified>
</cp:coreProperties>
</file>