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BF8B5FEC-3A2B-4925-8A89-FA51EDF72664}" xr6:coauthVersionLast="36" xr6:coauthVersionMax="36" xr10:uidLastSave="{00000000-0000-0000-0000-000000000000}"/>
  <bookViews>
    <workbookView xWindow="0" yWindow="0" windowWidth="28800" windowHeight="13425" xr2:uid="{394520F6-BE17-4380-9B1E-69C535123F60}"/>
  </bookViews>
  <sheets>
    <sheet name="Tartalom" sheetId="6" r:id="rId1"/>
    <sheet name="5.4.1." sheetId="2" r:id="rId2"/>
    <sheet name="5.4.2." sheetId="3" r:id="rId3"/>
    <sheet name="5.4.3." sheetId="4" r:id="rId4"/>
    <sheet name="5.4.4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C7" i="4" s="1"/>
  <c r="C8" i="4" s="1"/>
  <c r="C9" i="4" s="1"/>
  <c r="C10" i="4" s="1"/>
  <c r="C11" i="4" s="1"/>
  <c r="C12" i="4" s="1"/>
  <c r="C13" i="4" s="1"/>
  <c r="C14" i="4" s="1"/>
  <c r="C17" i="4"/>
  <c r="C18" i="4"/>
  <c r="C19" i="4" s="1"/>
  <c r="C20" i="4" s="1"/>
  <c r="C21" i="4" s="1"/>
  <c r="C22" i="4" s="1"/>
  <c r="C23" i="4" s="1"/>
  <c r="C24" i="4" s="1"/>
  <c r="C25" i="4" s="1"/>
  <c r="B7" i="3"/>
  <c r="B9" i="3" s="1"/>
  <c r="C7" i="3"/>
  <c r="C9" i="3" s="1"/>
  <c r="D7" i="3"/>
  <c r="D9" i="3"/>
  <c r="B4" i="2"/>
  <c r="C4" i="2"/>
  <c r="D4" i="2"/>
  <c r="D15" i="2" s="1"/>
  <c r="D17" i="2" s="1"/>
  <c r="E4" i="2"/>
  <c r="E15" i="2" s="1"/>
  <c r="E17" i="2" s="1"/>
  <c r="F4" i="2"/>
  <c r="G4" i="2"/>
  <c r="B7" i="2"/>
  <c r="B15" i="2" s="1"/>
  <c r="B17" i="2" s="1"/>
  <c r="C7" i="2"/>
  <c r="C15" i="2" s="1"/>
  <c r="C17" i="2" s="1"/>
  <c r="D7" i="2"/>
  <c r="E7" i="2"/>
  <c r="F7" i="2"/>
  <c r="F15" i="2" s="1"/>
  <c r="G7" i="2"/>
  <c r="G15" i="2" s="1"/>
  <c r="G17" i="2" s="1"/>
  <c r="B16" i="2"/>
  <c r="C16" i="2"/>
  <c r="E16" i="2"/>
  <c r="F16" i="2"/>
  <c r="F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012F2BF-8E90-44D2-B139-45E8DB3A9D85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  <comment ref="D3" authorId="0" shapeId="0" xr:uid="{E62B3CC2-6077-4597-8BD4-AA8EA55CEFB6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  <comment ref="G3" authorId="0" shapeId="0" xr:uid="{3FFC6E44-9D06-4E2B-91D8-35E931517EB7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3B444E-2459-4416-AA5D-BF4B2DA36F01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  <comment ref="D3" authorId="0" shapeId="0" xr:uid="{E39CDB48-19E5-4ACD-88BF-422560A4484B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  <comment ref="G3" authorId="0" shapeId="0" xr:uid="{5714299E-C666-4DCD-A6EE-BD9861EB8664}">
      <text>
        <r>
          <rPr>
            <b/>
            <sz val="8"/>
            <color indexed="81"/>
            <rFont val="Tahoma"/>
            <family val="2"/>
            <charset val="238"/>
          </rPr>
          <t>Június 30-án.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88BB865-0844-41D2-8558-DD41AD56774A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  <comment ref="A4" authorId="0" shapeId="0" xr:uid="{E1021900-3691-4203-AF68-05B0B3FFE08B}">
      <text>
        <r>
          <rPr>
            <sz val="8"/>
            <color indexed="8"/>
            <rFont val="Tahoma"/>
            <family val="2"/>
            <charset val="238"/>
          </rPr>
          <t>Gépjármű- és járműalkatrész-kiskereskedelem nélkül.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A76C04-A6D4-416D-83CB-F386A7E818A1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</commentList>
</comments>
</file>

<file path=xl/sharedStrings.xml><?xml version="1.0" encoding="utf-8"?>
<sst xmlns="http://schemas.openxmlformats.org/spreadsheetml/2006/main" count="60" uniqueCount="53">
  <si>
    <t>Mindösszesen</t>
  </si>
  <si>
    <t>Gépjárműüzletek</t>
  </si>
  <si>
    <t>Összesen</t>
  </si>
  <si>
    <t>Gépjármű-üzemanyagtöltő állomás</t>
  </si>
  <si>
    <t>Használtcikküzlet</t>
  </si>
  <si>
    <t>Illatszerüzlet, humán és állatgyógyászati termékek üzlete</t>
  </si>
  <si>
    <t>Könyv-, újság-, papíráru- és egyébiparcikk-szaküzlet</t>
  </si>
  <si>
    <t>Bútor-, műszakicikk- és vasáruüzlet</t>
  </si>
  <si>
    <t>Textil-, ruházati és lábbeliszaküzlet</t>
  </si>
  <si>
    <t>Vegyesiparcikk-üzlet és áruház</t>
  </si>
  <si>
    <t>Iparcikküzletek és áruházak összesen</t>
  </si>
  <si>
    <t>Élelmiszer-szaküzlet</t>
  </si>
  <si>
    <t>Élelmiszer vegyesüzlet és áruház</t>
  </si>
  <si>
    <t>Élelmiszerüzletek és áruházak összesen</t>
  </si>
  <si>
    <t>Ebből: egyéni vállalkozás által működtetett kiskereskedelmi üzletek száma</t>
  </si>
  <si>
    <t>Kiskereskedelmi üzletek száma</t>
  </si>
  <si>
    <t>Üzlettípus</t>
  </si>
  <si>
    <t>5.4.1. A kiskereskedelmi üzletek száma</t>
  </si>
  <si>
    <t>Üzemanyagtöltő állomás</t>
  </si>
  <si>
    <t>Iparcikküzlet és áruház</t>
  </si>
  <si>
    <t>Élelmiszerüzlet és áruház</t>
  </si>
  <si>
    <t>Átlagos alapterület, m²</t>
  </si>
  <si>
    <t>Összesített alapterület, 1000 m²</t>
  </si>
  <si>
    <t>5.4.2. A kiskereskedelmi üzletek alapterülete</t>
  </si>
  <si>
    <t>Gépjármű- és járműalkatrész-kiskereskedelem</t>
  </si>
  <si>
    <t>Kiskereskedelem</t>
  </si>
  <si>
    <t>előző év = 100,0</t>
  </si>
  <si>
    <t>2000 = 100,0</t>
  </si>
  <si>
    <t>Volumenindex</t>
  </si>
  <si>
    <t>A forgalom értéke folyó áron, milliárd Ft</t>
  </si>
  <si>
    <t>Év</t>
  </si>
  <si>
    <t xml:space="preserve">5.4.3. A kiskereskedelem forgalma </t>
  </si>
  <si>
    <t>Gépjármű-, járműalkatrész-kiskereskedelem</t>
  </si>
  <si>
    <t>Kiskereskedelem összesen</t>
  </si>
  <si>
    <t>Gépjármű-üzemanyag kiskereskedelem</t>
  </si>
  <si>
    <t>Csomagküldő kiskereskedelem</t>
  </si>
  <si>
    <t>Használtcikk-kiskereskedelem</t>
  </si>
  <si>
    <t>Gyógyszer, gyógyászati termék, illatszer kiskereskedelme</t>
  </si>
  <si>
    <t>Könyv, újság, papíráru és egyéb iparcikk kiskereskedelme</t>
  </si>
  <si>
    <t>Bútor és műszaki cikk kiskereskedelme</t>
  </si>
  <si>
    <t>Textil-, ruházati és lábbeli-kiskereskedelem</t>
  </si>
  <si>
    <t>Iparcikk jellegű vegyes-kiskereskedelem</t>
  </si>
  <si>
    <t>Ebből:</t>
  </si>
  <si>
    <t>Nem élelmiszertermék-kiskereskedelem</t>
  </si>
  <si>
    <t>Élelmiszer-, ital-, dohányáru-kiskereskedelem</t>
  </si>
  <si>
    <t>Élelmiszer jellegű vegyes-kiskereskedelem</t>
  </si>
  <si>
    <t>Élelmiszer- és élelmiszer jellegű vegyes-kiskereskedelem</t>
  </si>
  <si>
    <t>Volumenindex előző év = 100,0</t>
  </si>
  <si>
    <t>Millió Ft</t>
  </si>
  <si>
    <t>Tevékenységcsoport</t>
  </si>
  <si>
    <t>5.4.4. A kiskereskedelem forgalma tevékenységi csoport szerint</t>
  </si>
  <si>
    <t>5.4.3. A kiskereskedelem forgalma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</si>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</sst>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Fill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1" fillId="0" borderId="0" xfId="0" applyFont="1" applyAlignment="1"/>
    <xf numFmtId="3" fontId="4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4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top" indent="3"/>
    </xf>
    <xf numFmtId="0" fontId="3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vertical="top" wrapText="1" indent="1"/>
    </xf>
    <xf numFmtId="164" fontId="2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9377-DFBE-4F8A-9ACF-CF6D18F9C8B8}">
  <dimension ref="A1:A5"/>
  <sheetViews>
    <sheetView tabSelected="1" workbookViewId="0"/>
  </sheetViews>
  <sheetFormatPr defaultRowHeight="12.75" x14ac:dyDescent="0.2"/>
  <cols>
    <col min="1" max="1" width="55.42578125" style="85" bestFit="1" customWidth="1"/>
    <col min="2" max="16384" width="9.140625" style="85"/>
  </cols>
  <sheetData>
    <row r="1" spans="1:1" x14ac:dyDescent="0.2">
      <c r="A1" s="84" t="s">
        <v>52</v>
      </c>
    </row>
    <row r="2" spans="1:1" x14ac:dyDescent="0.2">
      <c r="A2" s="86" t="s">
        <v>17</v>
      </c>
    </row>
    <row r="3" spans="1:1" x14ac:dyDescent="0.2">
      <c r="A3" s="86" t="s">
        <v>23</v>
      </c>
    </row>
    <row r="4" spans="1:1" x14ac:dyDescent="0.2">
      <c r="A4" s="86" t="s">
        <v>51</v>
      </c>
    </row>
    <row r="5" spans="1:1" x14ac:dyDescent="0.2">
      <c r="A5" s="86" t="s">
        <v>50</v>
      </c>
    </row>
  </sheetData>
  <hyperlinks>
    <hyperlink ref="A2" location="5.4.1.!A1" display="5.4.1. A kiskereskedelmi üzletek száma" xr:uid="{61268955-5141-4A7E-8B6B-DEDC87F2F4A9}"/>
    <hyperlink ref="A3" location="5.4.2.!A1" display="5.4.2. A kiskereskedelmi üzletek alapterülete" xr:uid="{4BA601E1-F1AE-4339-815A-3BAA27CB8CE1}"/>
    <hyperlink ref="A4" location="5.4.3.!A1" display="5.4.3. A kiskereskedelem forgalma" xr:uid="{D8DFECAE-B2EA-4607-ADEE-D3B6642E4E6A}"/>
    <hyperlink ref="A5" location="5.4.4.!A1" display="5.4.4. A kiskereskedelem forgalma tevékenységi csoport szerint" xr:uid="{4F58142A-CBF8-4248-9988-7A08744D5E4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0C45F-D3C1-4049-95EF-05B3F6F66E42}">
  <dimension ref="A1:G17"/>
  <sheetViews>
    <sheetView workbookViewId="0"/>
  </sheetViews>
  <sheetFormatPr defaultRowHeight="11.25" x14ac:dyDescent="0.2"/>
  <cols>
    <col min="1" max="1" width="34.7109375" style="1" customWidth="1"/>
    <col min="2" max="7" width="11.42578125" style="1" customWidth="1"/>
    <col min="8" max="16384" width="9.140625" style="1"/>
  </cols>
  <sheetData>
    <row r="1" spans="1:7" s="21" customFormat="1" ht="12" thickBot="1" x14ac:dyDescent="0.3">
      <c r="A1" s="23" t="s">
        <v>17</v>
      </c>
      <c r="B1" s="22"/>
      <c r="C1" s="22"/>
      <c r="D1" s="22"/>
      <c r="E1" s="22"/>
      <c r="F1" s="22"/>
      <c r="G1" s="22"/>
    </row>
    <row r="2" spans="1:7" s="2" customFormat="1" ht="26.25" customHeight="1" x14ac:dyDescent="0.25">
      <c r="A2" s="60" t="s">
        <v>16</v>
      </c>
      <c r="B2" s="62" t="s">
        <v>15</v>
      </c>
      <c r="C2" s="63"/>
      <c r="D2" s="60"/>
      <c r="E2" s="64" t="s">
        <v>14</v>
      </c>
      <c r="F2" s="65"/>
      <c r="G2" s="65"/>
    </row>
    <row r="3" spans="1:7" s="2" customFormat="1" x14ac:dyDescent="0.25">
      <c r="A3" s="61"/>
      <c r="B3" s="20">
        <v>2000</v>
      </c>
      <c r="C3" s="18">
        <v>2008</v>
      </c>
      <c r="D3" s="20">
        <v>2009</v>
      </c>
      <c r="E3" s="19">
        <v>2000</v>
      </c>
      <c r="F3" s="18">
        <v>2008</v>
      </c>
      <c r="G3" s="18">
        <v>2009</v>
      </c>
    </row>
    <row r="4" spans="1:7" s="13" customFormat="1" x14ac:dyDescent="0.2">
      <c r="A4" s="17" t="s">
        <v>13</v>
      </c>
      <c r="B4" s="16">
        <f t="shared" ref="B4:G4" si="0">SUM(B5:B6)</f>
        <v>51725</v>
      </c>
      <c r="C4" s="16">
        <f t="shared" si="0"/>
        <v>43442</v>
      </c>
      <c r="D4" s="16">
        <f t="shared" si="0"/>
        <v>43358</v>
      </c>
      <c r="E4" s="16">
        <f t="shared" si="0"/>
        <v>28681</v>
      </c>
      <c r="F4" s="16">
        <f t="shared" si="0"/>
        <v>19356</v>
      </c>
      <c r="G4" s="16">
        <f t="shared" si="0"/>
        <v>18787</v>
      </c>
    </row>
    <row r="5" spans="1:7" s="2" customFormat="1" x14ac:dyDescent="0.25">
      <c r="A5" s="15" t="s">
        <v>12</v>
      </c>
      <c r="B5" s="11">
        <v>37154</v>
      </c>
      <c r="C5" s="11">
        <v>26324</v>
      </c>
      <c r="D5" s="10">
        <v>26286</v>
      </c>
      <c r="E5" s="11">
        <v>21065</v>
      </c>
      <c r="F5" s="11">
        <v>12620</v>
      </c>
      <c r="G5" s="10">
        <v>12293</v>
      </c>
    </row>
    <row r="6" spans="1:7" s="2" customFormat="1" x14ac:dyDescent="0.25">
      <c r="A6" s="15" t="s">
        <v>11</v>
      </c>
      <c r="B6" s="11">
        <v>14571</v>
      </c>
      <c r="C6" s="11">
        <v>17118</v>
      </c>
      <c r="D6" s="10">
        <v>17072</v>
      </c>
      <c r="E6" s="11">
        <v>7616</v>
      </c>
      <c r="F6" s="11">
        <v>6736</v>
      </c>
      <c r="G6" s="10">
        <v>6494</v>
      </c>
    </row>
    <row r="7" spans="1:7" s="13" customFormat="1" x14ac:dyDescent="0.2">
      <c r="A7" s="4" t="s">
        <v>10</v>
      </c>
      <c r="B7" s="14">
        <f t="shared" ref="B7:G7" si="1">SUM(B8:B13)</f>
        <v>95671</v>
      </c>
      <c r="C7" s="14">
        <f t="shared" si="1"/>
        <v>103416</v>
      </c>
      <c r="D7" s="14">
        <f t="shared" si="1"/>
        <v>102120</v>
      </c>
      <c r="E7" s="14">
        <f t="shared" si="1"/>
        <v>44789</v>
      </c>
      <c r="F7" s="14">
        <f t="shared" si="1"/>
        <v>36786</v>
      </c>
      <c r="G7" s="14">
        <f t="shared" si="1"/>
        <v>35688</v>
      </c>
    </row>
    <row r="8" spans="1:7" s="2" customFormat="1" x14ac:dyDescent="0.2">
      <c r="A8" s="12" t="s">
        <v>9</v>
      </c>
      <c r="B8" s="11">
        <v>3093</v>
      </c>
      <c r="C8" s="11">
        <v>4675</v>
      </c>
      <c r="D8" s="10">
        <v>4645</v>
      </c>
      <c r="E8" s="11">
        <v>921</v>
      </c>
      <c r="F8" s="11">
        <v>1449</v>
      </c>
      <c r="G8" s="10">
        <v>1411</v>
      </c>
    </row>
    <row r="9" spans="1:7" s="2" customFormat="1" x14ac:dyDescent="0.2">
      <c r="A9" s="12" t="s">
        <v>8</v>
      </c>
      <c r="B9" s="11">
        <v>28015</v>
      </c>
      <c r="C9" s="11">
        <v>26806</v>
      </c>
      <c r="D9" s="10">
        <v>26061</v>
      </c>
      <c r="E9" s="11">
        <v>13733</v>
      </c>
      <c r="F9" s="11">
        <v>9471</v>
      </c>
      <c r="G9" s="10">
        <v>8985</v>
      </c>
    </row>
    <row r="10" spans="1:7" s="2" customFormat="1" x14ac:dyDescent="0.2">
      <c r="A10" s="12" t="s">
        <v>7</v>
      </c>
      <c r="B10" s="11">
        <v>18890</v>
      </c>
      <c r="C10" s="11">
        <v>19782</v>
      </c>
      <c r="D10" s="10">
        <v>19724</v>
      </c>
      <c r="E10" s="11">
        <v>6467</v>
      </c>
      <c r="F10" s="11">
        <v>5067</v>
      </c>
      <c r="G10" s="10">
        <v>4934</v>
      </c>
    </row>
    <row r="11" spans="1:7" s="2" customFormat="1" ht="22.5" x14ac:dyDescent="0.2">
      <c r="A11" s="12" t="s">
        <v>6</v>
      </c>
      <c r="B11" s="11">
        <v>38442</v>
      </c>
      <c r="C11" s="11">
        <v>42057</v>
      </c>
      <c r="D11" s="10">
        <v>41612</v>
      </c>
      <c r="E11" s="11">
        <v>19313</v>
      </c>
      <c r="F11" s="11">
        <v>16650</v>
      </c>
      <c r="G11" s="10">
        <v>16329</v>
      </c>
    </row>
    <row r="12" spans="1:7" s="2" customFormat="1" ht="22.5" x14ac:dyDescent="0.2">
      <c r="A12" s="12" t="s">
        <v>5</v>
      </c>
      <c r="B12" s="11">
        <v>2053</v>
      </c>
      <c r="C12" s="11">
        <v>3496</v>
      </c>
      <c r="D12" s="10">
        <v>3334</v>
      </c>
      <c r="E12" s="11">
        <v>984</v>
      </c>
      <c r="F12" s="11">
        <v>962</v>
      </c>
      <c r="G12" s="10">
        <v>879</v>
      </c>
    </row>
    <row r="13" spans="1:7" s="2" customFormat="1" x14ac:dyDescent="0.2">
      <c r="A13" s="12" t="s">
        <v>4</v>
      </c>
      <c r="B13" s="11">
        <v>5178</v>
      </c>
      <c r="C13" s="11">
        <v>6600</v>
      </c>
      <c r="D13" s="10">
        <v>6744</v>
      </c>
      <c r="E13" s="11">
        <v>3371</v>
      </c>
      <c r="F13" s="11">
        <v>3187</v>
      </c>
      <c r="G13" s="10">
        <v>3150</v>
      </c>
    </row>
    <row r="14" spans="1:7" s="2" customFormat="1" x14ac:dyDescent="0.2">
      <c r="A14" s="4" t="s">
        <v>3</v>
      </c>
      <c r="B14" s="3">
        <v>2077</v>
      </c>
      <c r="C14" s="3">
        <v>1999</v>
      </c>
      <c r="D14" s="9">
        <v>2052</v>
      </c>
      <c r="E14" s="3">
        <v>221</v>
      </c>
      <c r="F14" s="3">
        <v>129</v>
      </c>
      <c r="G14" s="9">
        <v>134</v>
      </c>
    </row>
    <row r="15" spans="1:7" s="2" customFormat="1" x14ac:dyDescent="0.2">
      <c r="A15" s="4" t="s">
        <v>2</v>
      </c>
      <c r="B15" s="8">
        <f t="shared" ref="B15:G15" si="2">B7+B4+B14</f>
        <v>149473</v>
      </c>
      <c r="C15" s="8">
        <f t="shared" si="2"/>
        <v>148857</v>
      </c>
      <c r="D15" s="8">
        <f t="shared" si="2"/>
        <v>147530</v>
      </c>
      <c r="E15" s="8">
        <f t="shared" si="2"/>
        <v>73691</v>
      </c>
      <c r="F15" s="8">
        <f t="shared" si="2"/>
        <v>56271</v>
      </c>
      <c r="G15" s="8">
        <f t="shared" si="2"/>
        <v>54609</v>
      </c>
    </row>
    <row r="16" spans="1:7" s="2" customFormat="1" x14ac:dyDescent="0.2">
      <c r="A16" s="7" t="s">
        <v>1</v>
      </c>
      <c r="B16" s="6">
        <f>9430-B14</f>
        <v>7353</v>
      </c>
      <c r="C16" s="6">
        <f>11293-C14</f>
        <v>9294</v>
      </c>
      <c r="D16" s="5">
        <v>9282</v>
      </c>
      <c r="E16" s="6">
        <f>2699-E14</f>
        <v>2478</v>
      </c>
      <c r="F16" s="6">
        <f>2289-F14</f>
        <v>2160</v>
      </c>
      <c r="G16" s="5">
        <v>2111</v>
      </c>
    </row>
    <row r="17" spans="1:7" s="2" customFormat="1" x14ac:dyDescent="0.2">
      <c r="A17" s="4" t="s">
        <v>0</v>
      </c>
      <c r="B17" s="3">
        <f t="shared" ref="B17:G17" si="3">B15+B16</f>
        <v>156826</v>
      </c>
      <c r="C17" s="3">
        <f t="shared" si="3"/>
        <v>158151</v>
      </c>
      <c r="D17" s="3">
        <f t="shared" si="3"/>
        <v>156812</v>
      </c>
      <c r="E17" s="3">
        <f t="shared" si="3"/>
        <v>76169</v>
      </c>
      <c r="F17" s="3">
        <f t="shared" si="3"/>
        <v>58431</v>
      </c>
      <c r="G17" s="3">
        <f t="shared" si="3"/>
        <v>56720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2BDD4-282B-475D-81BB-EF6C4FFD2659}">
  <dimension ref="A1:G9"/>
  <sheetViews>
    <sheetView workbookViewId="0"/>
  </sheetViews>
  <sheetFormatPr defaultRowHeight="11.25" x14ac:dyDescent="0.2"/>
  <cols>
    <col min="1" max="1" width="37.5703125" style="1" customWidth="1"/>
    <col min="2" max="4" width="8.5703125" style="1" customWidth="1"/>
    <col min="5" max="7" width="8.140625" style="1" customWidth="1"/>
    <col min="8" max="16384" width="9.140625" style="1"/>
  </cols>
  <sheetData>
    <row r="1" spans="1:7" s="33" customFormat="1" ht="12" thickBot="1" x14ac:dyDescent="0.25">
      <c r="A1" s="35" t="s">
        <v>23</v>
      </c>
      <c r="B1" s="35"/>
      <c r="C1" s="35"/>
      <c r="D1" s="35"/>
      <c r="E1" s="35"/>
      <c r="F1" s="34"/>
      <c r="G1" s="34"/>
    </row>
    <row r="2" spans="1:7" s="33" customFormat="1" ht="13.5" customHeight="1" x14ac:dyDescent="0.2">
      <c r="A2" s="66" t="s">
        <v>16</v>
      </c>
      <c r="B2" s="68" t="s">
        <v>22</v>
      </c>
      <c r="C2" s="69"/>
      <c r="D2" s="70"/>
      <c r="E2" s="71" t="s">
        <v>21</v>
      </c>
      <c r="F2" s="72"/>
      <c r="G2" s="73"/>
    </row>
    <row r="3" spans="1:7" s="30" customFormat="1" ht="13.5" customHeight="1" x14ac:dyDescent="0.2">
      <c r="A3" s="67"/>
      <c r="B3" s="18">
        <v>2005</v>
      </c>
      <c r="C3" s="32">
        <v>2008</v>
      </c>
      <c r="D3" s="32">
        <v>2009</v>
      </c>
      <c r="E3" s="18">
        <v>2005</v>
      </c>
      <c r="F3" s="32">
        <v>2008</v>
      </c>
      <c r="G3" s="31">
        <v>2009</v>
      </c>
    </row>
    <row r="4" spans="1:7" x14ac:dyDescent="0.2">
      <c r="A4" s="29" t="s">
        <v>20</v>
      </c>
      <c r="B4" s="10">
        <v>4519</v>
      </c>
      <c r="C4" s="10">
        <v>4401</v>
      </c>
      <c r="D4" s="10">
        <v>4446</v>
      </c>
      <c r="E4" s="10">
        <v>93</v>
      </c>
      <c r="F4" s="10">
        <v>101.42698304787386</v>
      </c>
      <c r="G4" s="10">
        <v>103</v>
      </c>
    </row>
    <row r="5" spans="1:7" x14ac:dyDescent="0.2">
      <c r="A5" s="28" t="s">
        <v>19</v>
      </c>
      <c r="B5" s="10">
        <v>9827</v>
      </c>
      <c r="C5" s="10">
        <v>10419</v>
      </c>
      <c r="D5" s="10">
        <v>10415</v>
      </c>
      <c r="E5" s="10">
        <v>92</v>
      </c>
      <c r="F5" s="10">
        <v>101</v>
      </c>
      <c r="G5" s="10">
        <v>102</v>
      </c>
    </row>
    <row r="6" spans="1:7" x14ac:dyDescent="0.2">
      <c r="A6" s="27" t="s">
        <v>18</v>
      </c>
      <c r="B6" s="10">
        <v>1125</v>
      </c>
      <c r="C6" s="11">
        <v>904</v>
      </c>
      <c r="D6" s="10">
        <v>903</v>
      </c>
      <c r="E6" s="10">
        <v>523</v>
      </c>
      <c r="F6" s="11">
        <v>452</v>
      </c>
      <c r="G6" s="10">
        <v>440</v>
      </c>
    </row>
    <row r="7" spans="1:7" x14ac:dyDescent="0.2">
      <c r="A7" s="25" t="s">
        <v>2</v>
      </c>
      <c r="B7" s="14">
        <f>SUM(B4:B6)</f>
        <v>15471</v>
      </c>
      <c r="C7" s="14">
        <f>SUM(C4:C6)</f>
        <v>15724</v>
      </c>
      <c r="D7" s="14">
        <f>SUM(D4:D6)</f>
        <v>15764</v>
      </c>
      <c r="E7" s="14">
        <v>98</v>
      </c>
      <c r="F7" s="14">
        <v>106</v>
      </c>
      <c r="G7" s="14">
        <v>107</v>
      </c>
    </row>
    <row r="8" spans="1:7" x14ac:dyDescent="0.2">
      <c r="A8" s="26" t="s">
        <v>1</v>
      </c>
      <c r="B8" s="10">
        <v>1802</v>
      </c>
      <c r="C8" s="10">
        <v>2155</v>
      </c>
      <c r="D8" s="10">
        <v>2152</v>
      </c>
      <c r="E8" s="10">
        <v>197</v>
      </c>
      <c r="F8" s="10">
        <v>232</v>
      </c>
      <c r="G8" s="10">
        <v>232</v>
      </c>
    </row>
    <row r="9" spans="1:7" x14ac:dyDescent="0.2">
      <c r="A9" s="25" t="s">
        <v>0</v>
      </c>
      <c r="B9" s="24">
        <f>SUM(B7:B8)</f>
        <v>17273</v>
      </c>
      <c r="C9" s="24">
        <f>SUM(C7:C8)</f>
        <v>17879</v>
      </c>
      <c r="D9" s="24">
        <f>SUM(D7:D8)</f>
        <v>17916</v>
      </c>
      <c r="E9" s="24">
        <v>104</v>
      </c>
      <c r="F9" s="24">
        <v>113</v>
      </c>
      <c r="G9" s="14">
        <v>114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EED0-CBD7-4F78-B7F2-8F6A6B725A23}">
  <dimension ref="A1:D25"/>
  <sheetViews>
    <sheetView workbookViewId="0"/>
  </sheetViews>
  <sheetFormatPr defaultRowHeight="11.25" x14ac:dyDescent="0.2"/>
  <cols>
    <col min="1" max="1" width="19.7109375" style="36" customWidth="1"/>
    <col min="2" max="4" width="22.28515625" style="36" customWidth="1"/>
    <col min="5" max="16384" width="9.140625" style="36"/>
  </cols>
  <sheetData>
    <row r="1" spans="1:4" s="45" customFormat="1" ht="12" thickBot="1" x14ac:dyDescent="0.3">
      <c r="A1" s="47" t="s">
        <v>31</v>
      </c>
      <c r="B1" s="46"/>
      <c r="C1" s="46"/>
      <c r="D1" s="46"/>
    </row>
    <row r="2" spans="1:4" s="41" customFormat="1" x14ac:dyDescent="0.25">
      <c r="A2" s="75" t="s">
        <v>30</v>
      </c>
      <c r="B2" s="77" t="s">
        <v>29</v>
      </c>
      <c r="C2" s="79" t="s">
        <v>28</v>
      </c>
      <c r="D2" s="80"/>
    </row>
    <row r="3" spans="1:4" s="41" customFormat="1" x14ac:dyDescent="0.25">
      <c r="A3" s="76"/>
      <c r="B3" s="78"/>
      <c r="C3" s="44" t="s">
        <v>27</v>
      </c>
      <c r="D3" s="43" t="s">
        <v>26</v>
      </c>
    </row>
    <row r="4" spans="1:4" s="42" customFormat="1" x14ac:dyDescent="0.25">
      <c r="A4" s="81" t="s">
        <v>25</v>
      </c>
      <c r="B4" s="81"/>
      <c r="C4" s="81"/>
      <c r="D4" s="81"/>
    </row>
    <row r="5" spans="1:4" s="42" customFormat="1" x14ac:dyDescent="0.25">
      <c r="A5" s="41">
        <v>2000</v>
      </c>
      <c r="B5" s="39">
        <v>4119396.7215638678</v>
      </c>
      <c r="C5" s="38">
        <v>100</v>
      </c>
      <c r="D5" s="38">
        <v>100.6</v>
      </c>
    </row>
    <row r="6" spans="1:4" s="42" customFormat="1" x14ac:dyDescent="0.25">
      <c r="A6" s="41">
        <v>2001</v>
      </c>
      <c r="B6" s="39">
        <v>4555257.5</v>
      </c>
      <c r="C6" s="38">
        <f t="shared" ref="C6:C14" si="0">+C5*D6/100</f>
        <v>103.6</v>
      </c>
      <c r="D6" s="38">
        <v>103.6</v>
      </c>
    </row>
    <row r="7" spans="1:4" s="42" customFormat="1" x14ac:dyDescent="0.25">
      <c r="A7" s="41">
        <v>2002</v>
      </c>
      <c r="B7" s="39">
        <v>5098691</v>
      </c>
      <c r="C7" s="38">
        <f t="shared" si="0"/>
        <v>112.50959999999999</v>
      </c>
      <c r="D7" s="37">
        <v>108.6</v>
      </c>
    </row>
    <row r="8" spans="1:4" s="42" customFormat="1" x14ac:dyDescent="0.25">
      <c r="A8" s="41">
        <v>2003</v>
      </c>
      <c r="B8" s="39">
        <v>5601775</v>
      </c>
      <c r="C8" s="38">
        <f t="shared" si="0"/>
        <v>121.28534879999999</v>
      </c>
      <c r="D8" s="37">
        <v>107.8</v>
      </c>
    </row>
    <row r="9" spans="1:4" s="42" customFormat="1" x14ac:dyDescent="0.25">
      <c r="A9" s="41">
        <v>2004</v>
      </c>
      <c r="B9" s="39">
        <v>6134507</v>
      </c>
      <c r="C9" s="38">
        <f t="shared" si="0"/>
        <v>127.83475763520001</v>
      </c>
      <c r="D9" s="37">
        <v>105.4</v>
      </c>
    </row>
    <row r="10" spans="1:4" s="42" customFormat="1" x14ac:dyDescent="0.25">
      <c r="A10" s="41">
        <v>2005</v>
      </c>
      <c r="B10" s="39">
        <v>6571839</v>
      </c>
      <c r="C10" s="38">
        <f t="shared" si="0"/>
        <v>134.35433027459518</v>
      </c>
      <c r="D10" s="37">
        <v>105.1</v>
      </c>
    </row>
    <row r="11" spans="1:4" s="42" customFormat="1" x14ac:dyDescent="0.25">
      <c r="A11" s="41">
        <v>2006</v>
      </c>
      <c r="B11" s="39">
        <v>7076729</v>
      </c>
      <c r="C11" s="38">
        <f t="shared" si="0"/>
        <v>140.66898379750117</v>
      </c>
      <c r="D11" s="37">
        <v>104.7</v>
      </c>
    </row>
    <row r="12" spans="1:4" s="42" customFormat="1" x14ac:dyDescent="0.25">
      <c r="A12" s="41">
        <v>2007</v>
      </c>
      <c r="B12" s="39">
        <v>7271579</v>
      </c>
      <c r="C12" s="38">
        <f t="shared" si="0"/>
        <v>137.71493513775366</v>
      </c>
      <c r="D12" s="37">
        <v>97.9</v>
      </c>
    </row>
    <row r="13" spans="1:4" s="42" customFormat="1" x14ac:dyDescent="0.25">
      <c r="A13" s="41">
        <v>2008</v>
      </c>
      <c r="B13" s="39">
        <v>7558152</v>
      </c>
      <c r="C13" s="38">
        <f t="shared" si="0"/>
        <v>135.51149617554961</v>
      </c>
      <c r="D13" s="37">
        <v>98.4</v>
      </c>
    </row>
    <row r="14" spans="1:4" s="42" customFormat="1" x14ac:dyDescent="0.25">
      <c r="A14" s="41">
        <v>2009</v>
      </c>
      <c r="B14" s="39">
        <v>7281830</v>
      </c>
      <c r="C14" s="38">
        <f t="shared" si="0"/>
        <v>128.32938687824549</v>
      </c>
      <c r="D14" s="37">
        <v>94.7</v>
      </c>
    </row>
    <row r="15" spans="1:4" s="42" customFormat="1" x14ac:dyDescent="0.25">
      <c r="A15" s="74" t="s">
        <v>24</v>
      </c>
      <c r="B15" s="74"/>
      <c r="C15" s="74"/>
      <c r="D15" s="74"/>
    </row>
    <row r="16" spans="1:4" s="42" customFormat="1" x14ac:dyDescent="0.25">
      <c r="A16" s="41">
        <v>2000</v>
      </c>
      <c r="B16" s="39">
        <v>702569.87765909766</v>
      </c>
      <c r="C16" s="38">
        <v>100</v>
      </c>
      <c r="D16" s="37">
        <v>110.2</v>
      </c>
    </row>
    <row r="17" spans="1:4" s="42" customFormat="1" x14ac:dyDescent="0.25">
      <c r="A17" s="41">
        <v>2001</v>
      </c>
      <c r="B17" s="39">
        <v>840800</v>
      </c>
      <c r="C17" s="38">
        <f t="shared" ref="C17:C25" si="1">+C16*D17/100</f>
        <v>116.3</v>
      </c>
      <c r="D17" s="37">
        <v>116.3</v>
      </c>
    </row>
    <row r="18" spans="1:4" s="42" customFormat="1" x14ac:dyDescent="0.25">
      <c r="A18" s="41">
        <v>2002</v>
      </c>
      <c r="B18" s="39">
        <v>1009800</v>
      </c>
      <c r="C18" s="38">
        <f t="shared" si="1"/>
        <v>142.00229999999999</v>
      </c>
      <c r="D18" s="37">
        <v>122.1</v>
      </c>
    </row>
    <row r="19" spans="1:4" s="42" customFormat="1" x14ac:dyDescent="0.25">
      <c r="A19" s="41">
        <v>2003</v>
      </c>
      <c r="B19" s="39">
        <v>1134718</v>
      </c>
      <c r="C19" s="38">
        <f t="shared" si="1"/>
        <v>157.76455529999998</v>
      </c>
      <c r="D19" s="37">
        <v>111.1</v>
      </c>
    </row>
    <row r="20" spans="1:4" s="42" customFormat="1" x14ac:dyDescent="0.25">
      <c r="A20" s="41">
        <v>2004</v>
      </c>
      <c r="B20" s="39">
        <v>1244573</v>
      </c>
      <c r="C20" s="38">
        <f t="shared" si="1"/>
        <v>168.49254506039998</v>
      </c>
      <c r="D20" s="37">
        <v>106.8</v>
      </c>
    </row>
    <row r="21" spans="1:4" s="42" customFormat="1" x14ac:dyDescent="0.25">
      <c r="A21" s="41">
        <v>2005</v>
      </c>
      <c r="B21" s="39">
        <v>1258461</v>
      </c>
      <c r="C21" s="38">
        <f t="shared" si="1"/>
        <v>170.85144069124559</v>
      </c>
      <c r="D21" s="37">
        <v>101.4</v>
      </c>
    </row>
    <row r="22" spans="1:4" x14ac:dyDescent="0.2">
      <c r="A22" s="41">
        <v>2006</v>
      </c>
      <c r="B22" s="39">
        <v>1239002</v>
      </c>
      <c r="C22" s="38">
        <f t="shared" si="1"/>
        <v>171.02229213193681</v>
      </c>
      <c r="D22" s="37">
        <v>100.1</v>
      </c>
    </row>
    <row r="23" spans="1:4" x14ac:dyDescent="0.2">
      <c r="A23" s="40">
        <v>2007</v>
      </c>
      <c r="B23" s="39">
        <v>1194713</v>
      </c>
      <c r="C23" s="38">
        <f t="shared" si="1"/>
        <v>161.27402148041642</v>
      </c>
      <c r="D23" s="37">
        <v>94.3</v>
      </c>
    </row>
    <row r="24" spans="1:4" x14ac:dyDescent="0.2">
      <c r="A24" s="41">
        <v>2008</v>
      </c>
      <c r="B24" s="39">
        <v>1112362</v>
      </c>
      <c r="C24" s="38">
        <f t="shared" si="1"/>
        <v>148.37209976198312</v>
      </c>
      <c r="D24" s="37">
        <v>92</v>
      </c>
    </row>
    <row r="25" spans="1:4" x14ac:dyDescent="0.2">
      <c r="A25" s="40">
        <v>2009</v>
      </c>
      <c r="B25" s="39">
        <v>676914</v>
      </c>
      <c r="C25" s="38">
        <f t="shared" si="1"/>
        <v>86.649306260998145</v>
      </c>
      <c r="D25" s="37">
        <v>58.4</v>
      </c>
    </row>
  </sheetData>
  <mergeCells count="5">
    <mergeCell ref="A15:D15"/>
    <mergeCell ref="A2:A3"/>
    <mergeCell ref="B2:B3"/>
    <mergeCell ref="C2:D2"/>
    <mergeCell ref="A4:D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AD8A-395B-4367-9A9D-B0409AB562B6}">
  <dimension ref="A1:F18"/>
  <sheetViews>
    <sheetView workbookViewId="0"/>
  </sheetViews>
  <sheetFormatPr defaultRowHeight="11.25" x14ac:dyDescent="0.2"/>
  <cols>
    <col min="1" max="1" width="36.5703125" style="36" customWidth="1"/>
    <col min="2" max="5" width="10" style="36" customWidth="1"/>
    <col min="6" max="6" width="11.85546875" style="36" customWidth="1"/>
    <col min="7" max="16384" width="9.140625" style="36"/>
  </cols>
  <sheetData>
    <row r="1" spans="1:6" ht="12" thickBot="1" x14ac:dyDescent="0.25">
      <c r="A1" s="47" t="s">
        <v>50</v>
      </c>
      <c r="B1" s="46"/>
      <c r="C1" s="46"/>
      <c r="D1" s="46"/>
      <c r="E1" s="46"/>
      <c r="F1" s="46"/>
    </row>
    <row r="2" spans="1:6" ht="33.75" x14ac:dyDescent="0.2">
      <c r="A2" s="75" t="s">
        <v>49</v>
      </c>
      <c r="B2" s="64" t="s">
        <v>48</v>
      </c>
      <c r="C2" s="65"/>
      <c r="D2" s="65"/>
      <c r="E2" s="75"/>
      <c r="F2" s="59" t="s">
        <v>47</v>
      </c>
    </row>
    <row r="3" spans="1:6" x14ac:dyDescent="0.2">
      <c r="A3" s="76"/>
      <c r="B3" s="44">
        <v>2000</v>
      </c>
      <c r="C3" s="58">
        <v>2007</v>
      </c>
      <c r="D3" s="58">
        <v>2008</v>
      </c>
      <c r="E3" s="82">
        <v>2009</v>
      </c>
      <c r="F3" s="83"/>
    </row>
    <row r="4" spans="1:6" ht="22.5" x14ac:dyDescent="0.2">
      <c r="A4" s="57" t="s">
        <v>46</v>
      </c>
      <c r="B4" s="56">
        <v>1515366.2716845227</v>
      </c>
      <c r="C4" s="56">
        <v>3071545</v>
      </c>
      <c r="D4" s="56">
        <v>3292943</v>
      </c>
      <c r="E4" s="56">
        <v>3294237</v>
      </c>
      <c r="F4" s="55">
        <v>95.914284003397057</v>
      </c>
    </row>
    <row r="5" spans="1:6" x14ac:dyDescent="0.2">
      <c r="A5" s="54" t="s">
        <v>45</v>
      </c>
      <c r="B5" s="5">
        <v>1322741.1728044385</v>
      </c>
      <c r="C5" s="5">
        <v>2812433</v>
      </c>
      <c r="D5" s="5">
        <v>3012715</v>
      </c>
      <c r="E5" s="5">
        <v>3002284</v>
      </c>
      <c r="F5" s="48">
        <v>95.691822579574463</v>
      </c>
    </row>
    <row r="6" spans="1:6" x14ac:dyDescent="0.2">
      <c r="A6" s="54" t="s">
        <v>44</v>
      </c>
      <c r="B6" s="5">
        <v>192625.09888008435</v>
      </c>
      <c r="C6" s="5">
        <v>259112</v>
      </c>
      <c r="D6" s="5">
        <v>280228</v>
      </c>
      <c r="E6" s="5">
        <v>291953</v>
      </c>
      <c r="F6" s="48">
        <v>98.305953888175608</v>
      </c>
    </row>
    <row r="7" spans="1:6" x14ac:dyDescent="0.2">
      <c r="A7" s="51" t="s">
        <v>43</v>
      </c>
      <c r="B7" s="9">
        <v>1906293</v>
      </c>
      <c r="C7" s="9">
        <v>3100372</v>
      </c>
      <c r="D7" s="9">
        <v>3054731</v>
      </c>
      <c r="E7" s="9">
        <v>2865604</v>
      </c>
      <c r="F7" s="50">
        <v>91.117723003713664</v>
      </c>
    </row>
    <row r="8" spans="1:6" x14ac:dyDescent="0.2">
      <c r="A8" s="49" t="s">
        <v>42</v>
      </c>
      <c r="B8" s="5"/>
      <c r="C8" s="5"/>
      <c r="D8" s="5"/>
      <c r="E8" s="5"/>
      <c r="F8" s="48"/>
    </row>
    <row r="9" spans="1:6" x14ac:dyDescent="0.2">
      <c r="A9" s="53" t="s">
        <v>41</v>
      </c>
      <c r="B9" s="5">
        <v>185726</v>
      </c>
      <c r="C9" s="5">
        <v>290341</v>
      </c>
      <c r="D9" s="5">
        <v>292838</v>
      </c>
      <c r="E9" s="5">
        <v>251623</v>
      </c>
      <c r="F9" s="48">
        <v>83.2</v>
      </c>
    </row>
    <row r="10" spans="1:6" x14ac:dyDescent="0.2">
      <c r="A10" s="53" t="s">
        <v>40</v>
      </c>
      <c r="B10" s="5">
        <v>226427</v>
      </c>
      <c r="C10" s="5">
        <v>398408</v>
      </c>
      <c r="D10" s="5">
        <v>406095</v>
      </c>
      <c r="E10" s="5">
        <v>394939</v>
      </c>
      <c r="F10" s="48">
        <v>95.557120007543062</v>
      </c>
    </row>
    <row r="11" spans="1:6" x14ac:dyDescent="0.2">
      <c r="A11" s="53" t="s">
        <v>39</v>
      </c>
      <c r="B11" s="5">
        <v>887444</v>
      </c>
      <c r="C11" s="5">
        <v>1266933</v>
      </c>
      <c r="D11" s="5">
        <v>1196824</v>
      </c>
      <c r="E11" s="5">
        <v>1058443</v>
      </c>
      <c r="F11" s="48">
        <v>86.076348211871448</v>
      </c>
    </row>
    <row r="12" spans="1:6" ht="22.5" x14ac:dyDescent="0.2">
      <c r="A12" s="53" t="s">
        <v>38</v>
      </c>
      <c r="B12" s="39">
        <v>434156</v>
      </c>
      <c r="C12" s="5">
        <v>683665</v>
      </c>
      <c r="D12" s="5">
        <v>685203</v>
      </c>
      <c r="E12" s="5">
        <v>665122</v>
      </c>
      <c r="F12" s="48">
        <v>94.28809464030968</v>
      </c>
    </row>
    <row r="13" spans="1:6" ht="22.5" x14ac:dyDescent="0.2">
      <c r="A13" s="53" t="s">
        <v>37</v>
      </c>
      <c r="B13" s="39">
        <v>149737</v>
      </c>
      <c r="C13" s="5">
        <v>392532</v>
      </c>
      <c r="D13" s="5">
        <v>404854</v>
      </c>
      <c r="E13" s="5">
        <v>423609</v>
      </c>
      <c r="F13" s="48">
        <v>99.759008982742117</v>
      </c>
    </row>
    <row r="14" spans="1:6" x14ac:dyDescent="0.2">
      <c r="A14" s="53" t="s">
        <v>36</v>
      </c>
      <c r="B14" s="5">
        <v>12460</v>
      </c>
      <c r="C14" s="5">
        <v>32795</v>
      </c>
      <c r="D14" s="5">
        <v>33097</v>
      </c>
      <c r="E14" s="5">
        <v>32248</v>
      </c>
      <c r="F14" s="48">
        <v>97.828832599834769</v>
      </c>
    </row>
    <row r="15" spans="1:6" x14ac:dyDescent="0.2">
      <c r="A15" s="52" t="s">
        <v>35</v>
      </c>
      <c r="B15" s="5">
        <v>10343</v>
      </c>
      <c r="C15" s="5">
        <v>35698</v>
      </c>
      <c r="D15" s="5">
        <v>35820</v>
      </c>
      <c r="E15" s="5">
        <v>39620</v>
      </c>
      <c r="F15" s="48">
        <v>109.05284192894634</v>
      </c>
    </row>
    <row r="16" spans="1:6" x14ac:dyDescent="0.2">
      <c r="A16" s="49" t="s">
        <v>34</v>
      </c>
      <c r="B16" s="5">
        <v>697738</v>
      </c>
      <c r="C16" s="5">
        <v>1099662</v>
      </c>
      <c r="D16" s="5">
        <v>1210478</v>
      </c>
      <c r="E16" s="5">
        <v>1121989</v>
      </c>
      <c r="F16" s="48">
        <v>100.14234523008825</v>
      </c>
    </row>
    <row r="17" spans="1:6" x14ac:dyDescent="0.2">
      <c r="A17" s="51" t="s">
        <v>33</v>
      </c>
      <c r="B17" s="9">
        <v>4119397.2716845227</v>
      </c>
      <c r="C17" s="9">
        <v>7271579</v>
      </c>
      <c r="D17" s="9">
        <v>7558152</v>
      </c>
      <c r="E17" s="9">
        <v>7281830</v>
      </c>
      <c r="F17" s="50">
        <v>94.652834783210778</v>
      </c>
    </row>
    <row r="18" spans="1:6" x14ac:dyDescent="0.2">
      <c r="A18" s="49" t="s">
        <v>32</v>
      </c>
      <c r="B18" s="5">
        <v>702570</v>
      </c>
      <c r="C18" s="5">
        <v>1194713</v>
      </c>
      <c r="D18" s="5">
        <v>1112362</v>
      </c>
      <c r="E18" s="5">
        <v>676914</v>
      </c>
      <c r="F18" s="48">
        <v>58.37126599600083</v>
      </c>
    </row>
  </sheetData>
  <mergeCells count="3">
    <mergeCell ref="A2:A3"/>
    <mergeCell ref="B2:E2"/>
    <mergeCell ref="E3:F3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Tartalom</vt:lpstr>
      <vt:lpstr>5.4.1.</vt:lpstr>
      <vt:lpstr>5.4.2.</vt:lpstr>
      <vt:lpstr>5.4.3.</vt:lpstr>
      <vt:lpstr>5.4.4.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2025-02-28T11:33:00Z</dcterms:created>
  <dcterms:modified xsi:type="dcterms:W3CDTF">2025-02-28T11:33:55Z</dcterms:modified>
</cp:coreProperties>
</file>