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comments22.xml" ContentType="application/vnd.openxmlformats-officedocument.spreadsheetml.comments+xml"/>
  <Override PartName="/xl/comments23.xml" ContentType="application/vnd.openxmlformats-officedocument.spreadsheetml.comments+xml"/>
  <Override PartName="/xl/comments24.xml" ContentType="application/vnd.openxmlformats-officedocument.spreadsheetml.comments+xml"/>
  <Override PartName="/xl/comments25.xml" ContentType="application/vnd.openxmlformats-officedocument.spreadsheetml.comments+xml"/>
  <Override PartName="/xl/comments26.xml" ContentType="application/vnd.openxmlformats-officedocument.spreadsheetml.comments+xml"/>
  <Override PartName="/xl/comments27.xml" ContentType="application/vnd.openxmlformats-officedocument.spreadsheetml.comments+xml"/>
  <Override PartName="/xl/comments28.xml" ContentType="application/vnd.openxmlformats-officedocument.spreadsheetml.comments+xml"/>
  <Override PartName="/xl/comments2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filterPrivacy="1" defaultThemeVersion="166925"/>
  <xr:revisionPtr revIDLastSave="0" documentId="13_ncr:1_{B2B0BB05-283F-4834-8386-3557A2858E3B}" xr6:coauthVersionLast="36" xr6:coauthVersionMax="36" xr10:uidLastSave="{00000000-0000-0000-0000-000000000000}"/>
  <bookViews>
    <workbookView xWindow="0" yWindow="0" windowWidth="28800" windowHeight="11625" xr2:uid="{F312F6E6-B332-413F-AE9E-5BC2E40EEBBE}"/>
  </bookViews>
  <sheets>
    <sheet name="Table of Contents" sheetId="38" r:id="rId1"/>
    <sheet name="3.5.1." sheetId="2" r:id="rId2"/>
    <sheet name="3.5.2." sheetId="3" r:id="rId3"/>
    <sheet name="3.5.3." sheetId="4" r:id="rId4"/>
    <sheet name="3.5.4." sheetId="5" r:id="rId5"/>
    <sheet name="3.5.5." sheetId="6" r:id="rId6"/>
    <sheet name="3.5.6." sheetId="7" r:id="rId7"/>
    <sheet name="3.5.7." sheetId="8" r:id="rId8"/>
    <sheet name="3.5.8." sheetId="9" r:id="rId9"/>
    <sheet name="3.5.9." sheetId="10" r:id="rId10"/>
    <sheet name="3.5.10." sheetId="11" r:id="rId11"/>
    <sheet name="3.5.11." sheetId="12" r:id="rId12"/>
    <sheet name="3.5.12." sheetId="13" r:id="rId13"/>
    <sheet name="3.5.13." sheetId="14" r:id="rId14"/>
    <sheet name="3.5.14." sheetId="15" r:id="rId15"/>
    <sheet name="3.5.15." sheetId="16" r:id="rId16"/>
    <sheet name="3.5.16." sheetId="17" r:id="rId17"/>
    <sheet name="3.5.17." sheetId="18" r:id="rId18"/>
    <sheet name="3.5.18." sheetId="19" r:id="rId19"/>
    <sheet name="3.5.19." sheetId="20" r:id="rId20"/>
    <sheet name="3.5.20." sheetId="21" r:id="rId21"/>
    <sheet name="3.5.21." sheetId="22" r:id="rId22"/>
    <sheet name="3.5.22." sheetId="23" r:id="rId23"/>
    <sheet name="3.5.23." sheetId="24" r:id="rId24"/>
    <sheet name="3.5.24." sheetId="25" r:id="rId25"/>
    <sheet name="3.5.25." sheetId="26" r:id="rId26"/>
    <sheet name="3.5.26." sheetId="27" r:id="rId27"/>
    <sheet name="3.5.27." sheetId="28" r:id="rId28"/>
    <sheet name="3.5.28." sheetId="29" r:id="rId29"/>
    <sheet name="3.5.29." sheetId="30" r:id="rId30"/>
    <sheet name="3.5.30." sheetId="31" r:id="rId31"/>
    <sheet name="3.5.31." sheetId="32" r:id="rId32"/>
    <sheet name="3.5.32." sheetId="33" r:id="rId33"/>
    <sheet name="3.5.33." sheetId="34" r:id="rId34"/>
    <sheet name="3.5.34." sheetId="35" r:id="rId35"/>
    <sheet name="3.5.35." sheetId="36" r:id="rId36"/>
    <sheet name="3.5.36." sheetId="37" r:id="rId37"/>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 i="27" l="1"/>
  <c r="F6" i="27"/>
  <c r="F7" i="27"/>
  <c r="F8" i="27"/>
  <c r="F9" i="27"/>
  <c r="F10" i="27"/>
  <c r="F13" i="27"/>
  <c r="F15" i="27"/>
  <c r="F16" i="27"/>
  <c r="F17" i="27"/>
  <c r="F18" i="27"/>
  <c r="F19" i="27"/>
  <c r="D7" i="22"/>
  <c r="D17" i="22" s="1"/>
  <c r="D13" i="22"/>
  <c r="B15" i="21"/>
  <c r="C15" i="21"/>
  <c r="D15" i="21"/>
  <c r="B24" i="21"/>
  <c r="C24" i="21"/>
  <c r="D24" i="21"/>
  <c r="E5" i="18"/>
  <c r="E6" i="18"/>
  <c r="E7" i="18"/>
  <c r="B8" i="18"/>
  <c r="C8" i="18"/>
  <c r="D8" i="18"/>
  <c r="G8" i="18"/>
  <c r="E12" i="17"/>
  <c r="B5" i="15"/>
  <c r="C5" i="15"/>
  <c r="B8" i="15"/>
  <c r="C8" i="15"/>
  <c r="B11" i="15"/>
  <c r="C11" i="15"/>
  <c r="E11" i="15"/>
  <c r="C8" i="14"/>
  <c r="C7" i="12"/>
  <c r="C11" i="12"/>
  <c r="D14" i="5"/>
  <c r="E8" i="1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8833511C-F3BE-46E1-9E9C-197C34E821E6}">
      <text>
        <r>
          <rPr>
            <sz val="8"/>
            <color indexed="81"/>
            <rFont val="Arial"/>
            <family val="2"/>
            <charset val="238"/>
          </rPr>
          <t>Source: National Health Insurance Fund Administration.</t>
        </r>
        <r>
          <rPr>
            <sz val="8"/>
            <color indexed="81"/>
            <rFont val="Tahoma"/>
            <family val="2"/>
            <charset val="238"/>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8B3982C9-6035-4119-81AC-110329E8E17A}">
      <text>
        <r>
          <rPr>
            <i/>
            <sz val="8"/>
            <color indexed="81"/>
            <rFont val="Arial"/>
            <family val="2"/>
            <charset val="238"/>
          </rPr>
          <t>Data of pay offices, where sick-pay was directly paid. The data include employers where social security pay-office functions.  
Source: National Health Insurance Fund Administration.</t>
        </r>
      </text>
    </comment>
    <comment ref="A5" authorId="0" shapeId="0" xr:uid="{7874866E-959A-4A73-B574-6E412B72308A}">
      <text>
        <r>
          <rPr>
            <i/>
            <sz val="8"/>
            <color indexed="81"/>
            <rFont val="Arial"/>
            <family val="2"/>
            <charset val="238"/>
          </rPr>
          <t>By working  days.</t>
        </r>
        <r>
          <rPr>
            <sz val="8"/>
            <color indexed="81"/>
            <rFont val="Arial"/>
            <family val="2"/>
            <charset val="238"/>
          </rPr>
          <t xml:space="preserv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CB46B3F9-48A1-4834-B3C4-2EDBBB1BE506}">
      <text>
        <r>
          <rPr>
            <sz val="8"/>
            <color indexed="81"/>
            <rFont val="Arial"/>
            <family val="2"/>
            <charset val="238"/>
          </rPr>
          <t>Source: National Health Insurance Fund, Hungarian State Treasury.</t>
        </r>
        <r>
          <rPr>
            <sz val="8"/>
            <color indexed="81"/>
            <rFont val="Tahoma"/>
            <family val="2"/>
            <charset val="238"/>
          </rPr>
          <t xml:space="preserve">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65BF65D7-037B-4ED6-B13F-FA2BC28134A1}">
      <text>
        <r>
          <rPr>
            <i/>
            <sz val="8"/>
            <color indexed="81"/>
            <rFont val="Arial"/>
            <family val="2"/>
            <charset val="238"/>
          </rPr>
          <t>Excluding  children living in children's homes.
Source: Hungarian State Treasury.</t>
        </r>
      </text>
    </comment>
    <comment ref="A7" authorId="0" shapeId="0" xr:uid="{93ACDD34-C851-4BDF-9200-DF371E39B7E3}">
      <text>
        <r>
          <rPr>
            <i/>
            <sz val="8"/>
            <color indexed="81"/>
            <rFont val="Arial"/>
            <family val="2"/>
            <charset val="238"/>
          </rPr>
          <t>Including co-habitees.</t>
        </r>
        <r>
          <rPr>
            <sz val="8"/>
            <color indexed="81"/>
            <rFont val="Tahoma"/>
            <family val="2"/>
            <charset val="238"/>
          </rPr>
          <t xml:space="preserve">
</t>
        </r>
      </text>
    </comment>
    <comment ref="A10" authorId="0" shapeId="0" xr:uid="{9BF3CED1-32A4-429F-AF27-70F06F94E450}">
      <text>
        <r>
          <rPr>
            <i/>
            <sz val="8"/>
            <color indexed="81"/>
            <rFont val="Arial"/>
            <family val="2"/>
            <charset val="238"/>
          </rPr>
          <t>Including co-habitees.</t>
        </r>
        <r>
          <rPr>
            <sz val="8"/>
            <color indexed="81"/>
            <rFont val="Tahoma"/>
            <family val="2"/>
            <charset val="238"/>
          </rPr>
          <t xml:space="preserve">
</t>
        </r>
      </text>
    </comment>
    <comment ref="A13" authorId="0" shapeId="0" xr:uid="{A23B7602-6B48-47A9-80BC-FAF47B80E13E}">
      <text>
        <r>
          <rPr>
            <i/>
            <sz val="8"/>
            <color indexed="81"/>
            <rFont val="Arial"/>
            <family val="2"/>
            <charset val="238"/>
          </rPr>
          <t>Including co-habitees.</t>
        </r>
        <r>
          <rPr>
            <sz val="8"/>
            <color indexed="81"/>
            <rFont val="Tahoma"/>
            <family val="2"/>
            <charset val="238"/>
          </rPr>
          <t xml:space="preserve">
</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D4" authorId="0" shapeId="0" xr:uid="{DDB9221D-A0D9-4457-856E-62437839CCF9}">
      <text>
        <r>
          <rPr>
            <sz val="8"/>
            <color indexed="81"/>
            <rFont val="Tahoma"/>
            <family val="2"/>
            <charset val="238"/>
          </rPr>
          <t>Data received from the National Health Insurance Fund which differs from the ledger.</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618D84A3-4FEB-4D76-83C8-B2D87BFB8B61}">
      <text>
        <r>
          <rPr>
            <i/>
            <sz val="8"/>
            <color indexed="81"/>
            <rFont val="Arial"/>
            <family val="2"/>
            <charset val="238"/>
          </rPr>
          <t>Including young people receiving after-care provision.</t>
        </r>
        <r>
          <rPr>
            <sz val="8"/>
            <color indexed="81"/>
            <rFont val="Tahoma"/>
            <family val="2"/>
            <charset val="238"/>
          </rPr>
          <t xml:space="preserve">
</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F6537B41-D3D9-4261-8FF9-8F51FA0494B4}">
      <text>
        <r>
          <rPr>
            <sz val="8"/>
            <color indexed="81"/>
            <rFont val="Arial"/>
            <family val="2"/>
            <charset val="238"/>
          </rPr>
          <t>The end of the year.</t>
        </r>
      </text>
    </comment>
    <comment ref="A14" authorId="0" shapeId="0" xr:uid="{0FE69F36-6C7A-46AC-A434-0D1D5A5A31CE}">
      <text>
        <r>
          <rPr>
            <sz val="8"/>
            <color indexed="81"/>
            <rFont val="Arial"/>
            <family val="2"/>
            <charset val="238"/>
          </rPr>
          <t>Including own behavior, committed crime and abused children.</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25" authorId="0" shapeId="0" xr:uid="{50E15BDE-79D2-417D-884E-C7B95E78901B}">
      <text>
        <r>
          <rPr>
            <sz val="8"/>
            <color indexed="81"/>
            <rFont val="Arial"/>
            <family val="2"/>
            <charset val="238"/>
          </rPr>
          <t>Not in employment.</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8" authorId="0" shapeId="0" xr:uid="{A80B2943-10E4-476D-9A6A-7000593F80B5}">
      <text>
        <r>
          <rPr>
            <sz val="8"/>
            <color indexed="81"/>
            <rFont val="Arial"/>
            <family val="2"/>
            <charset val="238"/>
          </rPr>
          <t>Data apply to 31 May.</t>
        </r>
        <r>
          <rPr>
            <sz val="8"/>
            <color indexed="81"/>
            <rFont val="Tahoma"/>
            <family val="2"/>
            <charset val="238"/>
          </rPr>
          <t xml:space="preserve">
</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9" authorId="0" shapeId="0" xr:uid="{B894E942-A143-4A3A-B6EA-71934A4EE0B8}">
      <text>
        <r>
          <rPr>
            <sz val="8"/>
            <color indexed="81"/>
            <rFont val="Arial"/>
            <family val="2"/>
            <charset val="238"/>
          </rPr>
          <t>Until 2005 the number of child welfare services and child welfare service providers without the day nurseries.
From 2006 on the number of child welfare services, with the involved settlements providing a service.</t>
        </r>
      </text>
    </comment>
    <comment ref="A10" authorId="0" shapeId="0" xr:uid="{F95CF90B-9528-4636-A40B-F32719035E8A}">
      <text>
        <r>
          <rPr>
            <sz val="8"/>
            <color indexed="81"/>
            <rFont val="Arial"/>
            <family val="2"/>
            <charset val="238"/>
          </rPr>
          <t>Until 2005 the number of child welfare services and child welfare service providers without the day nurseries.
From 2006 on the number of child welfare services, with the involved settlements providing a service.</t>
        </r>
      </text>
    </comment>
    <comment ref="A11" authorId="0" shapeId="0" xr:uid="{01FA35E8-6D7D-4B45-950E-E414953CBC34}">
      <text>
        <r>
          <rPr>
            <sz val="8"/>
            <color indexed="81"/>
            <rFont val="Arial"/>
            <family val="2"/>
            <charset val="238"/>
          </rPr>
          <t>Until 2005 the number of child welfare services and child welfare service providers without the day nurseries.
From 2006 on the number of child welfare services, with the involved settlements providing a service.</t>
        </r>
      </text>
    </comment>
    <comment ref="A12" authorId="0" shapeId="0" xr:uid="{F8C20451-8FC6-428B-9323-CEB9FA0DE733}">
      <text>
        <r>
          <rPr>
            <sz val="8"/>
            <color indexed="81"/>
            <rFont val="Arial"/>
            <family val="2"/>
            <charset val="238"/>
          </rPr>
          <t>Until 2004 the number of provided care cases, from 2005 the number of children, except children who receive special care.</t>
        </r>
      </text>
    </comment>
    <comment ref="E12" authorId="0" shapeId="0" xr:uid="{FD94682E-3153-4439-848A-87A913B7885B}">
      <text>
        <r>
          <rPr>
            <sz val="8"/>
            <color indexed="81"/>
            <rFont val="Arial"/>
            <family val="2"/>
            <charset val="238"/>
          </rPr>
          <t>Including 19 082 minors who cared short-term or long-term foster care.</t>
        </r>
      </text>
    </comment>
  </commentList>
</comments>
</file>

<file path=xl/comments19.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B5" authorId="0" shapeId="0" xr:uid="{8358A12C-C918-4AF7-BA4C-F958F1E0E1EF}">
      <text>
        <r>
          <rPr>
            <sz val="8"/>
            <color indexed="81"/>
            <rFont val="Arial"/>
            <family val="2"/>
            <charset val="238"/>
          </rPr>
          <t>Active places.</t>
        </r>
      </text>
    </comment>
    <comment ref="B11" authorId="0" shapeId="0" xr:uid="{B6613F11-FDD4-459D-B8DF-37BC3E776A73}">
      <text>
        <r>
          <rPr>
            <sz val="8"/>
            <color indexed="81"/>
            <rFont val="Arial"/>
            <family val="2"/>
            <charset val="238"/>
          </rPr>
          <t>Active places.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7E8F2AB9-1AEA-4ECB-9BFE-5D9073F8FBDE}">
      <text>
        <r>
          <rPr>
            <sz val="8"/>
            <color indexed="81"/>
            <rFont val="Arial"/>
            <family val="2"/>
            <charset val="238"/>
          </rPr>
          <t xml:space="preserve">Source: Central Administration of National Pension Insurance.
</t>
        </r>
      </text>
    </comment>
  </commentList>
</comments>
</file>

<file path=xl/comments20.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B2" authorId="0" shapeId="0" xr:uid="{153E0613-2FB8-4488-AB4E-99CCAB29D56F}">
      <text>
        <r>
          <rPr>
            <sz val="8"/>
            <color indexed="81"/>
            <rFont val="Arial"/>
            <family val="2"/>
            <charset val="238"/>
          </rPr>
          <t>Long-term and short-term care and more than one type of care within them may be provided at one site, so aggregated figures may deviate from the total of partial data.</t>
        </r>
      </text>
    </comment>
  </commentList>
</comments>
</file>

<file path=xl/comments2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E2" authorId="0" shapeId="0" xr:uid="{49B2F861-D425-4B78-A1AE-BEDDD27B7C40}">
      <text>
        <r>
          <rPr>
            <sz val="8"/>
            <color indexed="81"/>
            <rFont val="Arial"/>
            <family val="2"/>
            <charset val="238"/>
          </rPr>
          <t>From 2005 including social organizations.</t>
        </r>
      </text>
    </comment>
  </commentList>
</comments>
</file>

<file path=xl/comments22.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E2" authorId="0" shapeId="0" xr:uid="{7B9A024E-D85D-45E5-A2DC-D87C61B8E870}">
      <text>
        <r>
          <rPr>
            <sz val="8"/>
            <color indexed="81"/>
            <rFont val="Arial"/>
            <family val="2"/>
            <charset val="238"/>
          </rPr>
          <t>Including social organizations.</t>
        </r>
      </text>
    </comment>
  </commentList>
</comments>
</file>

<file path=xl/comments23.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3" authorId="0" shapeId="0" xr:uid="{79935B41-B466-42BA-A6E1-F5C46DE5B46E}">
      <text>
        <r>
          <rPr>
            <sz val="8"/>
            <color indexed="81"/>
            <rFont val="Arial"/>
            <family val="2"/>
            <charset val="238"/>
          </rPr>
          <t>See methodological notes.</t>
        </r>
      </text>
    </comment>
    <comment ref="A5" authorId="0" shapeId="0" xr:uid="{15ADB1C3-57A1-4C0F-A6FC-FAA1C65DC154}">
      <text>
        <r>
          <rPr>
            <sz val="8"/>
            <color indexed="81"/>
            <rFont val="Arial"/>
            <family val="2"/>
            <charset val="238"/>
          </rPr>
          <t>See methodological notes.</t>
        </r>
      </text>
    </comment>
  </commentList>
</comments>
</file>

<file path=xl/comments24.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2A91E09F-9DC4-4511-B536-13028AF2D486}">
      <text>
        <r>
          <rPr>
            <sz val="8"/>
            <color indexed="81"/>
            <rFont val="Arial"/>
            <family val="2"/>
            <charset val="238"/>
          </rPr>
          <t>Data after pension increase.
Source: Central Administration of National Pension Insurance. Data of 70 persons are not complete, therefore they are not included in the classification.</t>
        </r>
      </text>
    </comment>
    <comment ref="A30" authorId="0" shapeId="0" xr:uid="{F38AA4AD-7C17-4DD1-A46A-357450078641}">
      <text>
        <r>
          <rPr>
            <sz val="8"/>
            <color indexed="81"/>
            <rFont val="Arial"/>
            <family val="2"/>
            <charset val="238"/>
          </rPr>
          <t>Including the temporary annuity, regular social annuity, miners’ health impairment annuity.</t>
        </r>
      </text>
    </comment>
  </commentList>
</comments>
</file>

<file path=xl/comments25.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7D65E193-C255-4588-A61E-5AB2E317FC47}">
      <text>
        <r>
          <rPr>
            <sz val="8"/>
            <color indexed="81"/>
            <rFont val="Arial"/>
            <family val="2"/>
            <charset val="238"/>
          </rPr>
          <t xml:space="preserve">Data after pension increase.
Data of 70 persons are not complete, therefore they are not included in the classification.
Source: Central Administration of National Pension Insurance. </t>
        </r>
      </text>
    </comment>
    <comment ref="A30" authorId="0" shapeId="0" xr:uid="{F14AC79F-DA3C-4800-8940-44B30FC7722E}">
      <text>
        <r>
          <rPr>
            <sz val="8"/>
            <color indexed="81"/>
            <rFont val="Arial"/>
            <family val="2"/>
            <charset val="238"/>
          </rPr>
          <t>Including the temporary annuity, regular social annuity, miners’ health impairment annuity.</t>
        </r>
      </text>
    </comment>
  </commentList>
</comments>
</file>

<file path=xl/comments26.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98E6F8CA-308B-4A5E-8919-CE7541621255}">
      <text>
        <r>
          <rPr>
            <sz val="8"/>
            <color indexed="81"/>
            <rFont val="Arial"/>
            <family val="2"/>
            <charset val="238"/>
          </rPr>
          <t>See methodology.</t>
        </r>
      </text>
    </comment>
    <comment ref="B2" authorId="0" shapeId="0" xr:uid="{E4AA334A-5046-4CF6-8E38-79A3E720DA94}">
      <text>
        <r>
          <rPr>
            <sz val="8"/>
            <color indexed="81"/>
            <rFont val="Arial"/>
            <family val="2"/>
            <charset val="238"/>
          </rPr>
          <t>For members with positive individual account value on 31 December 2009.</t>
        </r>
      </text>
    </comment>
  </commentList>
</comments>
</file>

<file path=xl/comments27.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B2" authorId="0" shapeId="0" xr:uid="{D00F7EE4-F2B4-4EDA-BC7E-259714C0A84D}">
      <text>
        <r>
          <rPr>
            <sz val="8"/>
            <color indexed="81"/>
            <rFont val="Arial"/>
            <family val="2"/>
            <charset val="238"/>
          </rPr>
          <t>For members with positive individual account value on 31 December 2009.</t>
        </r>
      </text>
    </comment>
  </commentList>
</comments>
</file>

<file path=xl/comments28.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467B03C3-E0D3-471B-B805-73A9CE1456F8}">
      <text>
        <r>
          <rPr>
            <sz val="8"/>
            <color indexed="81"/>
            <rFont val="Tahoma"/>
            <family val="2"/>
            <charset val="238"/>
          </rPr>
          <t>See methodology.</t>
        </r>
      </text>
    </comment>
    <comment ref="B2" authorId="0" shapeId="0" xr:uid="{9B426D2D-ABEA-4374-9910-E2A8604C17A7}">
      <text>
        <r>
          <rPr>
            <sz val="8"/>
            <color indexed="81"/>
            <rFont val="Tahoma"/>
            <family val="2"/>
            <charset val="238"/>
          </rPr>
          <t>Members with membership during the year 2008.</t>
        </r>
      </text>
    </comment>
  </commentList>
</comments>
</file>

<file path=xl/comments29.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B2" authorId="0" shapeId="0" xr:uid="{32409399-C522-43D7-B14B-5F2324A94581}">
      <text>
        <r>
          <rPr>
            <sz val="8"/>
            <color indexed="81"/>
            <rFont val="Arial"/>
            <family val="2"/>
            <charset val="238"/>
          </rPr>
          <t>Members with membership during the year 2009.</t>
        </r>
      </text>
    </comment>
    <comment ref="K2" authorId="0" shapeId="0" xr:uid="{CC59D8A8-97A7-40BC-8F23-865ED62CAEC7}">
      <text>
        <r>
          <rPr>
            <sz val="8"/>
            <color indexed="81"/>
            <rFont val="Tahoma"/>
            <family val="2"/>
            <charset val="238"/>
          </rPr>
          <t>T</t>
        </r>
        <r>
          <rPr>
            <sz val="8"/>
            <color indexed="81"/>
            <rFont val="Arial"/>
            <family val="2"/>
            <charset val="238"/>
          </rPr>
          <t>he members' own payments or heritage, do not include the employers' or others' payments.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27B2FD0F-1637-4C47-BFB8-893CB61A66ED}">
      <text>
        <r>
          <rPr>
            <sz val="8"/>
            <color indexed="81"/>
            <rFont val="Arial"/>
            <family val="2"/>
            <charset val="238"/>
          </rPr>
          <t>Excluding military bodies data.</t>
        </r>
      </text>
    </comment>
    <comment ref="A5" authorId="0" shapeId="0" xr:uid="{74B434E1-567A-4FB4-8395-65E885C9FAB6}">
      <text>
        <r>
          <rPr>
            <sz val="8"/>
            <color indexed="81"/>
            <rFont val="Tahoma"/>
            <family val="2"/>
            <charset val="238"/>
          </rPr>
          <t>Claims for old age-, disability-, accident  disability-, survivors'-, accident survivors' pensions and rehabilitation annuity.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9A246AF3-10D3-4BCD-9B46-F4C252EA1BAE}">
      <text>
        <r>
          <rPr>
            <sz val="8"/>
            <color indexed="81"/>
            <rFont val="Arial"/>
            <family val="2"/>
            <charset val="238"/>
          </rPr>
          <t>Source: Central Administration of National Pension Insurance.</t>
        </r>
        <r>
          <rPr>
            <sz val="8"/>
            <color indexed="81"/>
            <rFont val="Tahoma"/>
            <family val="2"/>
            <charset val="238"/>
          </rPr>
          <t xml:space="preserve">
In respect of provisions, data include the sum of thirteenth month pension</t>
        </r>
        <r>
          <rPr>
            <sz val="8"/>
            <color indexed="81"/>
            <rFont val="Tahoma"/>
            <family val="2"/>
            <charset val="238"/>
          </rPr>
          <t>. For 2007–2008 a full month, for 2009 a half month sum was paid.</t>
        </r>
      </text>
    </comment>
    <comment ref="B16" authorId="0" shapeId="0" xr:uid="{705AE07A-1293-4CC7-9DB7-3B06D08D383D}">
      <text>
        <r>
          <rPr>
            <sz val="8"/>
            <color indexed="81"/>
            <rFont val="Arial"/>
            <family val="2"/>
            <charset val="238"/>
          </rPr>
          <t>Calculated with consumer price index (109,8)</t>
        </r>
      </text>
    </comment>
    <comment ref="A17" authorId="0" shapeId="0" xr:uid="{0AC1F21A-EF5D-4BB4-98C4-F746D6FE5B7E}">
      <text>
        <r>
          <rPr>
            <sz val="8"/>
            <color indexed="81"/>
            <rFont val="Arial"/>
            <family val="2"/>
            <charset val="238"/>
          </rPr>
          <t xml:space="preserve">See Methodology. </t>
        </r>
        <r>
          <rPr>
            <sz val="8"/>
            <color indexed="81"/>
            <rFont val="Tahoma"/>
            <family val="2"/>
            <charset val="238"/>
          </rPr>
          <t xml:space="preserve">
</t>
        </r>
      </text>
    </comment>
    <comment ref="B19" authorId="0" shapeId="0" xr:uid="{F5CE7B25-E30C-4159-94B0-38A8AF6320B8}">
      <text>
        <r>
          <rPr>
            <sz val="8"/>
            <color indexed="81"/>
            <rFont val="Tahoma"/>
            <family val="2"/>
            <charset val="238"/>
          </rPr>
          <t>Calculated with consumer price index (109,8)</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B2" authorId="0" shapeId="0" xr:uid="{AB9035EF-2BDC-411D-BEBC-E197C0BF74F2}">
      <text>
        <r>
          <rPr>
            <sz val="8"/>
            <color indexed="81"/>
            <rFont val="Tahoma"/>
            <family val="2"/>
            <charset val="238"/>
          </rPr>
          <t>Together whith the old-age pensions with age preference.</t>
        </r>
      </text>
    </comment>
    <comment ref="D2" authorId="0" shapeId="0" xr:uid="{D842130D-65BE-46D5-87D9-D4C6C230A02D}">
      <text>
        <r>
          <rPr>
            <sz val="8"/>
            <color indexed="81"/>
            <rFont val="Tahoma"/>
            <family val="2"/>
            <charset val="238"/>
          </rPr>
          <t>The annuity was introduced on 1 January 2008.</t>
        </r>
      </text>
    </comment>
    <comment ref="E2" authorId="0" shapeId="0" xr:uid="{E3AB90FB-F548-4AC1-8E7F-E49CA457A0A0}">
      <text>
        <r>
          <rPr>
            <sz val="8"/>
            <color indexed="81"/>
            <rFont val="Arial"/>
            <family val="2"/>
            <charset val="238"/>
          </rPr>
          <t>Including early retirement, pre- and miners' pensions. (Pre-pensions: as of January 1, 1998, this legal institution has been rescinded).</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9502DD96-BA26-4B6F-8691-AF0A3E922F74}">
      <text>
        <r>
          <rPr>
            <sz val="8"/>
            <color indexed="81"/>
            <rFont val="Arial"/>
            <family val="2"/>
            <charset val="238"/>
          </rPr>
          <t>Source: Central Administration of National Pension Insurance.</t>
        </r>
        <r>
          <rPr>
            <sz val="8"/>
            <color indexed="81"/>
            <rFont val="Tahoma"/>
            <family val="2"/>
            <charset val="238"/>
          </rPr>
          <t xml:space="preserve">
</t>
        </r>
        <r>
          <rPr>
            <sz val="8"/>
            <color indexed="81"/>
            <rFont val="Tahoma"/>
            <family val="2"/>
            <charset val="238"/>
          </rPr>
          <t>By main benefit.</t>
        </r>
      </text>
    </comment>
    <comment ref="A7" authorId="0" shapeId="0" xr:uid="{928A8B42-8863-4CE3-9EF2-CB06E21EB452}">
      <text>
        <r>
          <rPr>
            <sz val="8"/>
            <color indexed="81"/>
            <rFont val="Tahoma"/>
            <family val="2"/>
            <charset val="238"/>
          </rPr>
          <t>The annuity was introduced on 1 January 2008.</t>
        </r>
      </text>
    </comment>
    <comment ref="A8" authorId="0" shapeId="0" xr:uid="{DEDB5D52-58E8-4909-BCEF-5A50A1A3EB5F}">
      <text>
        <r>
          <rPr>
            <sz val="8"/>
            <color indexed="81"/>
            <rFont val="Tahoma"/>
            <family val="2"/>
            <charset val="238"/>
          </rPr>
          <t>Including early retirement and miners' pensions.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1C057D43-ECAB-444D-9529-61CE572CDDF7}">
      <text>
        <r>
          <rPr>
            <sz val="8"/>
            <color indexed="81"/>
            <rFont val="Tahoma"/>
            <family val="2"/>
            <charset val="238"/>
          </rPr>
          <t>Data of the full benefit after pension increase.
Source: Central Administration of National Pension Insurance.</t>
        </r>
        <r>
          <rPr>
            <sz val="8"/>
            <color indexed="81"/>
            <rFont val="Tahoma"/>
            <family val="2"/>
            <charset val="238"/>
          </rPr>
          <t xml:space="preserve">
</t>
        </r>
      </text>
    </comment>
    <comment ref="A9" authorId="0" shapeId="0" xr:uid="{48C49811-9E1E-4F12-9485-6CE06CE225A6}">
      <text>
        <r>
          <rPr>
            <sz val="8"/>
            <color indexed="81"/>
            <rFont val="Tahoma"/>
            <family val="2"/>
            <charset val="238"/>
          </rPr>
          <t>The annuity was introduced on 1 January 2008.</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5DE524F7-2661-4E21-8D62-7CEF3EF69D64}">
      <text>
        <r>
          <rPr>
            <sz val="8"/>
            <color indexed="81"/>
            <rFont val="Arial"/>
            <family val="2"/>
            <charset val="238"/>
          </rPr>
          <t>Data after pension increase. –
Source: Central Administration of National Pension Insurance.</t>
        </r>
      </text>
    </comment>
    <comment ref="E2" authorId="0" shapeId="0" xr:uid="{A780ABAA-E0C1-4885-A0C5-BCFE8AD343F3}">
      <text>
        <r>
          <rPr>
            <sz val="8"/>
            <color indexed="81"/>
            <rFont val="Tahoma"/>
            <family val="2"/>
            <charset val="238"/>
          </rPr>
          <t>The annuity was introduced on 1st January 2008.</t>
        </r>
      </text>
    </comment>
    <comment ref="F2" authorId="0" shapeId="0" xr:uid="{05C19194-EFF6-48C9-B4A7-6FF2B317BD67}">
      <text>
        <r>
          <rPr>
            <sz val="8"/>
            <color indexed="81"/>
            <rFont val="Tahoma"/>
            <family val="2"/>
            <charset val="238"/>
          </rPr>
          <t>Including early retirement and miners' pensions.</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EEB249A4-34F5-457F-887F-3D4BA887F3D9}">
      <text>
        <r>
          <rPr>
            <sz val="8"/>
            <color indexed="81"/>
            <rFont val="Arial"/>
            <family val="2"/>
            <charset val="238"/>
          </rPr>
          <t>Including data of the Hungarian State Railways, excluding data of professionals serving at armed forces, military organizations and civil national security services. The sick-pay data include also accident sick-pay.
Source: National Health Insurance Fund Administration.</t>
        </r>
        <r>
          <rPr>
            <sz val="8"/>
            <color indexed="81"/>
            <rFont val="Tahoma"/>
            <family val="2"/>
            <charset val="238"/>
          </rPr>
          <t xml:space="preserve">
</t>
        </r>
      </text>
    </comment>
  </commentList>
</comments>
</file>

<file path=xl/sharedStrings.xml><?xml version="1.0" encoding="utf-8"?>
<sst xmlns="http://schemas.openxmlformats.org/spreadsheetml/2006/main" count="850" uniqueCount="432">
  <si>
    <t>Expenditures, total</t>
  </si>
  <si>
    <t>expenses of asset management</t>
  </si>
  <si>
    <t>other expenses</t>
  </si>
  <si>
    <t>Of which: operational expenses</t>
  </si>
  <si>
    <t>Other expenses</t>
  </si>
  <si>
    <t>accident rent</t>
  </si>
  <si>
    <t>expenses of paying child-care benefit</t>
  </si>
  <si>
    <t>pregnancy and confinement benefit</t>
  </si>
  <si>
    <t>compensation rent</t>
  </si>
  <si>
    <t>sickness benefits</t>
  </si>
  <si>
    <t>Of which: sick-pay</t>
  </si>
  <si>
    <t>Benefits in cash</t>
  </si>
  <si>
    <t>expenses resulting from international agreements and emergency treatments provided abroad</t>
  </si>
  <si>
    <t>refunding of travel expenses</t>
  </si>
  <si>
    <t>subsidization of therapeutical equipments</t>
  </si>
  <si>
    <t>subsidization of medicaments</t>
  </si>
  <si>
    <t>mother's milk supply</t>
  </si>
  <si>
    <t>balneological services</t>
  </si>
  <si>
    <t>Of which: curative-preventive health cares</t>
  </si>
  <si>
    <t>Provisions in kind</t>
  </si>
  <si>
    <t>Expenditures</t>
  </si>
  <si>
    <t>Revenues, total</t>
  </si>
  <si>
    <t>Revenues used for operation</t>
  </si>
  <si>
    <t>Revenues from assets management</t>
  </si>
  <si>
    <t>consolidation revenues of health care providers</t>
  </si>
  <si>
    <t>repayments of health care providers</t>
  </si>
  <si>
    <t>reimbursement of benefits based on international agreements</t>
  </si>
  <si>
    <t>payment of medicament producers, distributors</t>
  </si>
  <si>
    <t>return of payments, other revenues</t>
  </si>
  <si>
    <t>accident and other damage compensation</t>
  </si>
  <si>
    <t>Of which: private charge of abortion</t>
  </si>
  <si>
    <t>Other revenues</t>
  </si>
  <si>
    <t>received liquid assetst from the central budget</t>
  </si>
  <si>
    <t>budgetary contribution to expenses connected with handling of health tasks</t>
  </si>
  <si>
    <t>Of which: reimbursement of costs connected with abortion</t>
  </si>
  <si>
    <t>Central budget contributions</t>
  </si>
  <si>
    <t>Other revenues and contributions</t>
  </si>
  <si>
    <t>charge of overdue payments, fine</t>
  </si>
  <si>
    <t>health contribution</t>
  </si>
  <si>
    <t>Start card allowance</t>
  </si>
  <si>
    <t>employer's contribution to sick-pay</t>
  </si>
  <si>
    <t>insuree's health insurance contribution</t>
  </si>
  <si>
    <t>contribution accounted for coupon of  rates, taxes</t>
  </si>
  <si>
    <t>Of which: employer's health insurance contribution</t>
  </si>
  <si>
    <t>Revenues and contributions</t>
  </si>
  <si>
    <t>Revenues</t>
  </si>
  <si>
    <t>million, HUF</t>
  </si>
  <si>
    <t>Revenues and expenditures</t>
  </si>
  <si>
    <t>3.5.1. Revenues and expenditures of the Health Insurance Fund, 2010</t>
  </si>
  <si>
    <t xml:space="preserve">Total  </t>
  </si>
  <si>
    <t>Expenditures of assets management</t>
  </si>
  <si>
    <t>Operational expenditure</t>
  </si>
  <si>
    <t>Pension insurance and other expenditure</t>
  </si>
  <si>
    <t>lump-sum assistance</t>
  </si>
  <si>
    <t xml:space="preserve">survivors’ pension </t>
  </si>
  <si>
    <t>rehabilitation annuity</t>
  </si>
  <si>
    <t xml:space="preserve">disabillity and accident disabillity pensions </t>
  </si>
  <si>
    <t>old-age pension</t>
  </si>
  <si>
    <t>Of which:</t>
  </si>
  <si>
    <t>Pensions</t>
  </si>
  <si>
    <t>Total</t>
  </si>
  <si>
    <t>Revenues connected with assets management</t>
  </si>
  <si>
    <t>other revenues connected with pension insurance</t>
  </si>
  <si>
    <t xml:space="preserve">contributions from central government </t>
  </si>
  <si>
    <t>interest on overdue payments and penalty</t>
  </si>
  <si>
    <t>other revenues and contributions</t>
  </si>
  <si>
    <t>pension contribution revenues from insured persons</t>
  </si>
  <si>
    <t>employer's pension insurance revenues</t>
  </si>
  <si>
    <t>Million HUF</t>
  </si>
  <si>
    <t>3.5.2. Revenues and expenditures of the Pension Insurance Fund, 2010</t>
  </si>
  <si>
    <t>−</t>
  </si>
  <si>
    <t>claims for the recognition of service time</t>
  </si>
  <si>
    <t>pension increase on the basis of gainful work of pensioners by own right</t>
  </si>
  <si>
    <t>claims for disability annuity</t>
  </si>
  <si>
    <t>claims for benefits for people with health impairment</t>
  </si>
  <si>
    <t>pensions</t>
  </si>
  <si>
    <t>Number of approving resolutions, total</t>
  </si>
  <si>
    <t>claims for pension increase on the basis of gainful work of pensioners by own right</t>
  </si>
  <si>
    <t>claims for determination of pension</t>
  </si>
  <si>
    <t>Number of claims, total</t>
  </si>
  <si>
    <t>Denomination</t>
  </si>
  <si>
    <t>3.5.3. Pension insurance claims</t>
  </si>
  <si>
    <t>relative changes in the position of pensions</t>
  </si>
  <si>
    <t>change of the nominal value of pensions</t>
  </si>
  <si>
    <t>Net pension index:</t>
  </si>
  <si>
    <t>Real terms of monthly benefit per beneficiary</t>
  </si>
  <si>
    <t>..</t>
  </si>
  <si>
    <t>Consumer price index for pensioners</t>
  </si>
  <si>
    <t>Nominal amount of monthly benefit per beneficiary</t>
  </si>
  <si>
    <t>252, 8</t>
  </si>
  <si>
    <t>Previous year = 100.0</t>
  </si>
  <si>
    <t>as a  % of the average net nominal earnings</t>
  </si>
  <si>
    <t>Monthly nominal amount of benefits per capita, HUF</t>
  </si>
  <si>
    <t xml:space="preserve"> as a % of the GDP</t>
  </si>
  <si>
    <t>Amounts paid, billion HUF</t>
  </si>
  <si>
    <t>as a % of the population</t>
  </si>
  <si>
    <t xml:space="preserve">Average number of beneficiaries, thousands </t>
  </si>
  <si>
    <t xml:space="preserve">Denomination </t>
  </si>
  <si>
    <t>3.5.4. Pensions and pension-types benefits</t>
  </si>
  <si>
    <t>–</t>
  </si>
  <si>
    <t>Pensions on one’s own right, total</t>
  </si>
  <si>
    <t>Pensions paid on employment policy grounds</t>
  </si>
  <si>
    <t>Rehabilitation annuity</t>
  </si>
  <si>
    <t>Disability and accident disability</t>
  </si>
  <si>
    <t>Old-age</t>
  </si>
  <si>
    <t>Year</t>
  </si>
  <si>
    <t>3.5.5. Number of new pensions on one’s own right in the respective year</t>
  </si>
  <si>
    <t>Other pension, annuity beneficiaries</t>
  </si>
  <si>
    <t>Spouse supplement, spouses' income supplement beneficiaries</t>
  </si>
  <si>
    <t>Disability annuity beneficiaries</t>
  </si>
  <si>
    <t>Social annuities of people with health impairment beneficiaries</t>
  </si>
  <si>
    <t>Accident annuity bneficiaries</t>
  </si>
  <si>
    <t>Annuity for members of agricultural co-operatives beneficiaries</t>
  </si>
  <si>
    <t>Survivors pensions</t>
  </si>
  <si>
    <t>Beneficiaries determined on employment policy grounds</t>
  </si>
  <si>
    <t>Rehabilitation annuity beneficiaries</t>
  </si>
  <si>
    <t>below retirement age</t>
  </si>
  <si>
    <t>above retirement age</t>
  </si>
  <si>
    <t>Disability beneficiaries</t>
  </si>
  <si>
    <t>Old-age beneficiaries</t>
  </si>
  <si>
    <t>Females</t>
  </si>
  <si>
    <t>Males</t>
  </si>
  <si>
    <t>Beneficiares</t>
  </si>
  <si>
    <t>3.5.6. Beneficiaries of pensions and pension-type benefits by type of the main benefit, 1st January 2011 [persons]</t>
  </si>
  <si>
    <t>Pensions, total</t>
  </si>
  <si>
    <t>Survivors' allowance</t>
  </si>
  <si>
    <t>disability pension under retirement age</t>
  </si>
  <si>
    <t>disability pension above retirement age</t>
  </si>
  <si>
    <t>of which: old-age pension under retirement age</t>
  </si>
  <si>
    <t>Pensions on one’s own right</t>
  </si>
  <si>
    <t>Average monthly sum of the full benefit</t>
  </si>
  <si>
    <t>3.5.7. Average amount of the pension benefits by type of benefit, 1st January 2011 [HUF]</t>
  </si>
  <si>
    <t>150 000–</t>
  </si>
  <si>
    <t>120 000–149 999</t>
  </si>
  <si>
    <t>110 000–119 999</t>
  </si>
  <si>
    <t>100 000–109 999</t>
  </si>
  <si>
    <t xml:space="preserve">  90 000–  99 999</t>
  </si>
  <si>
    <t xml:space="preserve">  80 000–  89 999</t>
  </si>
  <si>
    <t xml:space="preserve">  70 000–  79 999</t>
  </si>
  <si>
    <t xml:space="preserve">  60 000–  69 999</t>
  </si>
  <si>
    <t xml:space="preserve">  50 000–  59 999</t>
  </si>
  <si>
    <t xml:space="preserve">  40 000–  49 999</t>
  </si>
  <si>
    <t xml:space="preserve">  30 000–  39 999</t>
  </si>
  <si>
    <t xml:space="preserve">  20 000–  29 999</t>
  </si>
  <si>
    <t xml:space="preserve">–  19 999  </t>
  </si>
  <si>
    <t>beneficiaries below retirement age</t>
  </si>
  <si>
    <t>beneficiaries above retirement age</t>
  </si>
  <si>
    <t>Pensions on one’s own right beneficiaries</t>
  </si>
  <si>
    <t>Pensions paid on employment policy grounds beneficiaries</t>
  </si>
  <si>
    <t>The full monthly amount of benefits, HUF</t>
  </si>
  <si>
    <t>3.5.8. Number of beneficiaries of pensions on one’s own right by the full monthly amount of pensions, 1st January 2011 [persons]</t>
  </si>
  <si>
    <t>Expenditure per sick-pay day, HUF</t>
  </si>
  <si>
    <t>Sick-pay expenditure, million HUF</t>
  </si>
  <si>
    <t>self employed</t>
  </si>
  <si>
    <t>employees</t>
  </si>
  <si>
    <t xml:space="preserve">Of which: </t>
  </si>
  <si>
    <t>Sick-pay days per case</t>
  </si>
  <si>
    <t>Sick-pay days per claimants</t>
  </si>
  <si>
    <t>Number of sick-pay days, million</t>
  </si>
  <si>
    <t xml:space="preserve">Rate of persons on sick-pay, %  </t>
  </si>
  <si>
    <t>self employed, thousands</t>
  </si>
  <si>
    <t>employees, thousands</t>
  </si>
  <si>
    <t>Daily average number of persons on sick-pay, thousands</t>
  </si>
  <si>
    <t>Daily average number of claimants, thousands</t>
  </si>
  <si>
    <t xml:space="preserve">Denomination  </t>
  </si>
  <si>
    <t>3.5.9. Sick-pay</t>
  </si>
  <si>
    <t>Expenditure per working day, HUF</t>
  </si>
  <si>
    <t>Expenditure on  sick-leave, million HUF</t>
  </si>
  <si>
    <t xml:space="preserve">Daily average number of persons on sick-leave, thousands </t>
  </si>
  <si>
    <t>Of which: working days, million</t>
  </si>
  <si>
    <t xml:space="preserve">Number of calendar days of sick-leave, million </t>
  </si>
  <si>
    <t xml:space="preserve">Denomination   </t>
  </si>
  <si>
    <t>3.5.10. Sick-leave</t>
  </si>
  <si>
    <t>Per capita average, HUF/month</t>
  </si>
  <si>
    <t>Amount paid, million HUF</t>
  </si>
  <si>
    <t>Average monthly number of persons receiving child-care benefit, thousands</t>
  </si>
  <si>
    <t>Benefit</t>
  </si>
  <si>
    <t>Average monthly number of persons entitled for allowance, thousands</t>
  </si>
  <si>
    <t>Allowance</t>
  </si>
  <si>
    <t xml:space="preserve">Amount of child-care allowance and benefit as a % of the GDP </t>
  </si>
  <si>
    <t>3.5.11. Child-care allowance and benefit</t>
  </si>
  <si>
    <t>family</t>
  </si>
  <si>
    <t>single parent</t>
  </si>
  <si>
    <t>For chronically ill or handicapped children per child</t>
  </si>
  <si>
    <t>For three and more children per child</t>
  </si>
  <si>
    <t>For two children per child</t>
  </si>
  <si>
    <t>For one child</t>
  </si>
  <si>
    <t>Net amount per capita in a family</t>
  </si>
  <si>
    <t xml:space="preserve"> Recipients of benefit</t>
  </si>
  <si>
    <t>3.5.12. Monthly amount of family allowances (January) [HUF]</t>
  </si>
  <si>
    <t>Average amount per family, HUF/month</t>
  </si>
  <si>
    <t>Amount paid as a % of the GDP</t>
  </si>
  <si>
    <t>Amount paid, billion HUF</t>
  </si>
  <si>
    <t xml:space="preserve">Number of children receiving benefit as a % of ages 0–18 years </t>
  </si>
  <si>
    <t>Average monthly number of children receiving benefit, thousands</t>
  </si>
  <si>
    <t xml:space="preserve">Average monthly number of  families receiving benefit, thousands </t>
  </si>
  <si>
    <t>3.5.13. Comprehensive data on family allowance</t>
  </si>
  <si>
    <t>married couples</t>
  </si>
  <si>
    <t>single parents</t>
  </si>
  <si>
    <t>For three children</t>
  </si>
  <si>
    <t>For two children</t>
  </si>
  <si>
    <t>Number of recipients of benefit</t>
  </si>
  <si>
    <t>April 2010</t>
  </si>
  <si>
    <t>April 2009</t>
  </si>
  <si>
    <t>April 2008</t>
  </si>
  <si>
    <t>July 2000</t>
  </si>
  <si>
    <t>Number of children</t>
  </si>
  <si>
    <t>Number of families</t>
  </si>
  <si>
    <t>Size of family</t>
  </si>
  <si>
    <t>3.5.14. Recipients of family allowance [thousands]</t>
  </si>
  <si>
    <t>Family allowance (average monthly amount per family)</t>
  </si>
  <si>
    <t>Child-care allowance (average monthly expenditure per recipient)</t>
  </si>
  <si>
    <t>Child-care benefit (average monthly amount per capita)</t>
  </si>
  <si>
    <t>1990 = 100.0</t>
  </si>
  <si>
    <t>3.5.15. Child raising benefits in real terms [%]</t>
  </si>
  <si>
    <t xml:space="preserve">Aged 18 years and over </t>
  </si>
  <si>
    <t>Minors  total</t>
  </si>
  <si>
    <t xml:space="preserve">15–17 </t>
  </si>
  <si>
    <t xml:space="preserve">12–14 </t>
  </si>
  <si>
    <t xml:space="preserve">10–11 </t>
  </si>
  <si>
    <t xml:space="preserve">  6–  9</t>
  </si>
  <si>
    <t xml:space="preserve">  4–  5 </t>
  </si>
  <si>
    <t xml:space="preserve">    –  3 </t>
  </si>
  <si>
    <t>Rate per ten thousand inhabitants of the same age</t>
  </si>
  <si>
    <t>Number of young people receiving professional child protection</t>
  </si>
  <si>
    <t xml:space="preserve"> Age-groups, years old</t>
  </si>
  <si>
    <t>3.5.16. Young people under professional child protection by age-groups</t>
  </si>
  <si>
    <t>Home providing nursing care</t>
  </si>
  <si>
    <t>Network of foster parents</t>
  </si>
  <si>
    <t>Children’s home</t>
  </si>
  <si>
    <t>foster care</t>
  </si>
  <si>
    <t>of which girls</t>
  </si>
  <si>
    <t>total</t>
  </si>
  <si>
    <t>long-term</t>
  </si>
  <si>
    <t>short-term</t>
  </si>
  <si>
    <t>temporary placement</t>
  </si>
  <si>
    <t>Young adults</t>
  </si>
  <si>
    <t>Minors</t>
  </si>
  <si>
    <t>Type of placement</t>
  </si>
  <si>
    <t>3.5.17. Placement of children and young adults who are under professional child protection, 2010</t>
  </si>
  <si>
    <t>Number of persons under trusteeship</t>
  </si>
  <si>
    <t>Number of minors under guardianship</t>
  </si>
  <si>
    <t>Number of families where minors taken child protection live</t>
  </si>
  <si>
    <t>due to behaviour of child</t>
  </si>
  <si>
    <t>due to behaviour of parents</t>
  </si>
  <si>
    <t>due to circumstances</t>
  </si>
  <si>
    <t>Number of minors taken into child protection</t>
  </si>
  <si>
    <t>Number of families where endangered minors live</t>
  </si>
  <si>
    <t>due to reasons of health</t>
  </si>
  <si>
    <t>due to financial reasons</t>
  </si>
  <si>
    <t>due to behaviour</t>
  </si>
  <si>
    <t>Number of endangered minors</t>
  </si>
  <si>
    <t>3.5.18. Number of endangered minors, minors taken into child protection, minors under guardianship and number of persons under trusteeship</t>
  </si>
  <si>
    <t>number of 0–3 years old</t>
  </si>
  <si>
    <t>was in short-therm or long-therm foster care</t>
  </si>
  <si>
    <t>for foreign citizens</t>
  </si>
  <si>
    <t>Approved adoptions</t>
  </si>
  <si>
    <t>3.5.19. Adoption</t>
  </si>
  <si>
    <t>Proportion of traditional foster parents, %</t>
  </si>
  <si>
    <t>6 or more</t>
  </si>
  <si>
    <t>Number of foster parents by the number of children living whith them</t>
  </si>
  <si>
    <t xml:space="preserve"> -</t>
  </si>
  <si>
    <t>Exterior place</t>
  </si>
  <si>
    <t>Shelter for children</t>
  </si>
  <si>
    <t>Particular group home</t>
  </si>
  <si>
    <t>After-care  group home</t>
  </si>
  <si>
    <t>Specialised group home</t>
  </si>
  <si>
    <t>Particular children's home</t>
  </si>
  <si>
    <t>After-care  home</t>
  </si>
  <si>
    <t>Primary school with student’s home and children’s home</t>
  </si>
  <si>
    <t>Specialised children’s home</t>
  </si>
  <si>
    <t>General group home</t>
  </si>
  <si>
    <t>General children’s home</t>
  </si>
  <si>
    <t>Children's home places</t>
  </si>
  <si>
    <t>3.5.20. Children's home places, and foster parents</t>
  </si>
  <si>
    <t>Infants per one qualified nurse</t>
  </si>
  <si>
    <t>Average daily number of infants nursed as a  % of places</t>
  </si>
  <si>
    <t>Number of infants not admitted due to lack of plaeses</t>
  </si>
  <si>
    <t>Infants enrolled as a % of infants in nursery age (0–3 year-old)</t>
  </si>
  <si>
    <t>to other nurseries</t>
  </si>
  <si>
    <t>to private nurseries</t>
  </si>
  <si>
    <t>to nonprofit nurseries</t>
  </si>
  <si>
    <t xml:space="preserve">to nurseries of local governments </t>
  </si>
  <si>
    <t>Infants enrolled, total</t>
  </si>
  <si>
    <t>qualified, subordinate nurses</t>
  </si>
  <si>
    <t>Child-care nurse</t>
  </si>
  <si>
    <t>Number of places(active)</t>
  </si>
  <si>
    <t>Infant nurseries (active)</t>
  </si>
  <si>
    <t>3.5.21. Infant nurseries</t>
  </si>
  <si>
    <t>Number of children receiving care</t>
  </si>
  <si>
    <t>Number of settlements covered by service</t>
  </si>
  <si>
    <t>Number of settlements providing services</t>
  </si>
  <si>
    <t>Number of services</t>
  </si>
  <si>
    <t>Child welfare services</t>
  </si>
  <si>
    <t>Number of recipients of care</t>
  </si>
  <si>
    <t>Family care services</t>
  </si>
  <si>
    <t>3.5.22. Main data on family care services and child welfare services</t>
  </si>
  <si>
    <t>Number of children who care in temporary home of families</t>
  </si>
  <si>
    <t>Number of children who care in temporary home of children</t>
  </si>
  <si>
    <t>Number of children of who care in substitute parents</t>
  </si>
  <si>
    <t>Short term care</t>
  </si>
  <si>
    <t>Number of children who care in child minding</t>
  </si>
  <si>
    <t>Number of children who care in out of school care</t>
  </si>
  <si>
    <t>Day care</t>
  </si>
  <si>
    <t>3.5.23. Child welfare provision in the object year</t>
  </si>
  <si>
    <t>rate per ten thousand inhabitants over 60 years of age</t>
  </si>
  <si>
    <t>rate per ten thousand inhabitants</t>
  </si>
  <si>
    <t>number</t>
  </si>
  <si>
    <t>recipients</t>
  </si>
  <si>
    <t>Social catering</t>
  </si>
  <si>
    <t>Domestic care</t>
  </si>
  <si>
    <t xml:space="preserve">3.5.24. Main data domestic care and on social catering </t>
  </si>
  <si>
    <t>Persons cared per ten thousand inhabitants</t>
  </si>
  <si>
    <t>Number of nurses</t>
  </si>
  <si>
    <t>Number of persons receiving day care for disabled</t>
  </si>
  <si>
    <t>Number of approved places</t>
  </si>
  <si>
    <t>Number of day-homes</t>
  </si>
  <si>
    <t>Day homes for disabled</t>
  </si>
  <si>
    <t>Persons cared per ten thousand inhabitants over 60 years of age</t>
  </si>
  <si>
    <t xml:space="preserve">Number of persons receiving day care for the aged </t>
  </si>
  <si>
    <t>Number of  approved places</t>
  </si>
  <si>
    <t>Number of clubs</t>
  </si>
  <si>
    <t>Clubs for the aged</t>
  </si>
  <si>
    <t>3.5.25. Social institutions providing day-time care</t>
  </si>
  <si>
    <t>home for homeless persons, homeless shelter</t>
  </si>
  <si>
    <t>home for addicts</t>
  </si>
  <si>
    <t>home for handicapped persons</t>
  </si>
  <si>
    <t>home for psychiatric patients</t>
  </si>
  <si>
    <t>home for the aged</t>
  </si>
  <si>
    <t>Occupancy rate,%</t>
  </si>
  <si>
    <t>Residents per ten thousand inhabitants</t>
  </si>
  <si>
    <t>Number of residents</t>
  </si>
  <si>
    <t>Number of operating beds</t>
  </si>
  <si>
    <t>Number of sites</t>
  </si>
  <si>
    <t>Year, type of institution</t>
  </si>
  <si>
    <t>3.5.26. Long- and short-term residential social institutions</t>
  </si>
  <si>
    <t>Other home</t>
  </si>
  <si>
    <t>Home for homeless persons, homeless shelter and night-shelter</t>
  </si>
  <si>
    <t>Of which: residential home</t>
  </si>
  <si>
    <t>Home for addicts</t>
  </si>
  <si>
    <t>Home and temporary home for handicapped people</t>
  </si>
  <si>
    <t>Home for psychiatric patients</t>
  </si>
  <si>
    <t>Home and temporary home for the aged</t>
  </si>
  <si>
    <t>Of institution</t>
  </si>
  <si>
    <t>3.5.27. Number of residents in long- and short-term residental social institutions by type of institution [persons]</t>
  </si>
  <si>
    <t>Out of the residents those who pay for care</t>
  </si>
  <si>
    <t>in home for addicts</t>
  </si>
  <si>
    <t>in home for the handicapped</t>
  </si>
  <si>
    <t>in home for psychiatric patients</t>
  </si>
  <si>
    <t>in home for the aged</t>
  </si>
  <si>
    <t>Other</t>
  </si>
  <si>
    <t>Private enterprise</t>
  </si>
  <si>
    <t>Association</t>
  </si>
  <si>
    <t>Foundation</t>
  </si>
  <si>
    <t>Church</t>
  </si>
  <si>
    <t>Local government</t>
  </si>
  <si>
    <t>3.5.28. Number of residents in long- and short-term residential social institutions by maintainers [persons]</t>
  </si>
  <si>
    <t>Ratio of qualified nurses to all nurses, percent</t>
  </si>
  <si>
    <t>number of nurses</t>
  </si>
  <si>
    <t>Number of employees, total</t>
  </si>
  <si>
    <t>Operational costs, million HUF</t>
  </si>
  <si>
    <t>Total paid in charges, million HUF</t>
  </si>
  <si>
    <t>3.5.29. Data on costs and personnel of long- and short-term residential social institutions, 2010</t>
  </si>
  <si>
    <t>per capita average, HUF</t>
  </si>
  <si>
    <t>Number of recipients of nursery care benefit, person</t>
  </si>
  <si>
    <t>Number of recipients of extraordinary child protection benefit, person</t>
  </si>
  <si>
    <t>per capita monthly average, HUF</t>
  </si>
  <si>
    <t>Average number of recipients of complementary child protection benefit, person</t>
  </si>
  <si>
    <t>Average number of recipients of regular child protection allowance, person</t>
  </si>
  <si>
    <t>Average number or recipients of old age allowance, person</t>
  </si>
  <si>
    <t>Average number of recipients of nursing allowance, person</t>
  </si>
  <si>
    <t>Number of recipients of public medicine services, person</t>
  </si>
  <si>
    <t>number of recipients of transport allowance, person</t>
  </si>
  <si>
    <t>number of persons eligible for car conversion support, person</t>
  </si>
  <si>
    <t>number of persons eligible for car purchase support, person</t>
  </si>
  <si>
    <t>Transport allowance for the severely disabled persons:</t>
  </si>
  <si>
    <t>average amount per funeral, HUF</t>
  </si>
  <si>
    <t>Funeral support, number of cases</t>
  </si>
  <si>
    <t>Number of recipients of temporary assistance, person</t>
  </si>
  <si>
    <t>Number of recipients of home maintenance support, person</t>
  </si>
  <si>
    <t>Average number of recipients of availability support, person</t>
  </si>
  <si>
    <t>Average number of recipients of regular social assistance, person</t>
  </si>
  <si>
    <t>3.5.30. Social assistance by type of support</t>
  </si>
  <si>
    <t>females</t>
  </si>
  <si>
    <t>males</t>
  </si>
  <si>
    <t xml:space="preserve"> Within it: benefits for people with health impairment</t>
  </si>
  <si>
    <t>Pension-type benefits, total</t>
  </si>
  <si>
    <t xml:space="preserve"> Widow(er)’s pensions</t>
  </si>
  <si>
    <t>Disability pension below age</t>
  </si>
  <si>
    <t>Disability pension above age</t>
  </si>
  <si>
    <t>Old-age pension</t>
  </si>
  <si>
    <t xml:space="preserve">Within it: </t>
  </si>
  <si>
    <t>years</t>
  </si>
  <si>
    <t>–1919</t>
  </si>
  <si>
    <t>1920–1924</t>
  </si>
  <si>
    <t>1925–1929</t>
  </si>
  <si>
    <t>1930–1934</t>
  </si>
  <si>
    <t>1935–1939</t>
  </si>
  <si>
    <t>1940–1944</t>
  </si>
  <si>
    <t>1945–1949</t>
  </si>
  <si>
    <t>–1950</t>
  </si>
  <si>
    <t>Of which beneficiaries born in</t>
  </si>
  <si>
    <t xml:space="preserve">Type of provision </t>
  </si>
  <si>
    <t>3.5.31. Pension and pension-type beneficiaries by year of birth, January 2011</t>
  </si>
  <si>
    <t>-</t>
  </si>
  <si>
    <t xml:space="preserve"> years</t>
  </si>
  <si>
    <t>3.5.32. Amount of pensions and pension-type benefits by year of birth, January 2011 [HUF per person]</t>
  </si>
  <si>
    <t>1985–</t>
  </si>
  <si>
    <t>1980–1984</t>
  </si>
  <si>
    <t>1975–1979</t>
  </si>
  <si>
    <t>1970–1974</t>
  </si>
  <si>
    <t>1965–1969</t>
  </si>
  <si>
    <t>1960–1964</t>
  </si>
  <si>
    <t>1955–1959</t>
  </si>
  <si>
    <t>1950–1954</t>
  </si>
  <si>
    <t xml:space="preserve">        –1939</t>
  </si>
  <si>
    <t>female</t>
  </si>
  <si>
    <t>male</t>
  </si>
  <si>
    <t>Annual growth, decrease, %</t>
  </si>
  <si>
    <t>Funding reserve value per member,  HUF</t>
  </si>
  <si>
    <t>Funding reserve value, million HUF</t>
  </si>
  <si>
    <t>Membership</t>
  </si>
  <si>
    <t>Year of birth</t>
  </si>
  <si>
    <t>3.5.33. Membership of private pension funds and accumulated amounts in the members' funding reverse by the members' year of birth, 2010</t>
  </si>
  <si>
    <t>3.5.34. Membership of voluntary pension funds and accumulated amounts in the members' funding reverse by the members' year of birth, 2010</t>
  </si>
  <si>
    <t>Pension contribution per member, HUF/member</t>
  </si>
  <si>
    <t>Pension contribution million HUF</t>
  </si>
  <si>
    <t>3.5.35. Pension contribution in private pension funds by the members' year of birth, 2010</t>
  </si>
  <si>
    <t>The member's contribution part of the gross contribution</t>
  </si>
  <si>
    <t>3.5.36. Pension contribution in voluntary pension funds by the members' year of birth, 2010</t>
  </si>
  <si>
    <t>3.5.24. Main data domestic care and on social catering</t>
  </si>
  <si>
    <t>Table of Contents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</si>
</sst>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8" x14ac:knownFonts="1">
    <font>
      <sz val="11"/>
      <color theme="1"/>
      <name val="Calibri"/>
      <family val="2"/>
      <charset val="238"/>
      <scheme val="minor"/>
    </font>
    <font>
      <sz val="8"/>
      <name val="Arial"/>
      <family val="2"/>
      <charset val="238"/>
    </font>
    <font>
      <b/>
      <sz val="8"/>
      <color indexed="8"/>
      <name val="Arial"/>
      <family val="2"/>
      <charset val="238"/>
    </font>
    <font>
      <b/>
      <sz val="8"/>
      <name val="Arial"/>
      <family val="2"/>
      <charset val="238"/>
    </font>
    <font>
      <sz val="8"/>
      <color indexed="8"/>
      <name val="Arial"/>
      <family val="2"/>
      <charset val="238"/>
    </font>
    <font>
      <b/>
      <sz val="8"/>
      <color indexed="12"/>
      <name val="Arial"/>
      <family val="2"/>
      <charset val="238"/>
    </font>
    <font>
      <sz val="8"/>
      <color indexed="81"/>
      <name val="Arial"/>
      <family val="2"/>
      <charset val="238"/>
    </font>
    <font>
      <sz val="8"/>
      <color indexed="81"/>
      <name val="Tahoma"/>
      <family val="2"/>
      <charset val="238"/>
    </font>
    <font>
      <b/>
      <sz val="8"/>
      <color indexed="17"/>
      <name val="Arial"/>
      <family val="2"/>
      <charset val="238"/>
    </font>
    <font>
      <sz val="10"/>
      <name val="Arial"/>
      <family val="2"/>
      <charset val="238"/>
    </font>
    <font>
      <i/>
      <sz val="8"/>
      <color indexed="81"/>
      <name val="Arial"/>
      <family val="2"/>
      <charset val="238"/>
    </font>
    <font>
      <sz val="8"/>
      <color indexed="17"/>
      <name val="Arial"/>
      <family val="2"/>
      <charset val="238"/>
    </font>
    <font>
      <sz val="8"/>
      <color indexed="12"/>
      <name val="Arial"/>
      <family val="2"/>
      <charset val="238"/>
    </font>
    <font>
      <b/>
      <sz val="10"/>
      <name val="Arial"/>
      <family val="2"/>
      <charset val="238"/>
    </font>
    <font>
      <u/>
      <sz val="11"/>
      <color theme="10"/>
      <name val="Calibri"/>
      <family val="2"/>
      <charset val="238"/>
      <scheme val="minor"/>
    </font>
    <font>
      <b/>
      <sz val="10"/>
      <color theme="1"/>
      <name val="Arial"/>
      <family val="2"/>
      <charset val="238"/>
    </font>
    <font>
      <sz val="10"/>
      <color theme="1"/>
      <name val="Arial"/>
      <family val="2"/>
      <charset val="238"/>
    </font>
    <font>
      <u/>
      <sz val="10"/>
      <color theme="10"/>
      <name val="Arial"/>
      <family val="2"/>
      <charset val="238"/>
    </font>
  </fonts>
  <fills count="2">
    <fill>
      <patternFill patternType="none"/>
    </fill>
    <fill>
      <patternFill patternType="gray125"/>
    </fill>
  </fills>
  <borders count="26">
    <border>
      <left/>
      <right/>
      <top/>
      <bottom/>
      <diagonal/>
    </border>
    <border>
      <left/>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bottom style="thin">
        <color indexed="64"/>
      </bottom>
      <diagonal/>
    </border>
    <border>
      <left/>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2">
    <xf numFmtId="0" fontId="0" fillId="0" borderId="0"/>
    <xf numFmtId="0" fontId="14" fillId="0" borderId="0" applyNumberFormat="0" applyFill="0" applyBorder="0" applyAlignment="0" applyProtection="0"/>
  </cellStyleXfs>
  <cellXfs count="391">
    <xf numFmtId="0" fontId="0" fillId="0" borderId="0" xfId="0"/>
    <xf numFmtId="0" fontId="1" fillId="0" borderId="0" xfId="0" applyFont="1" applyFill="1"/>
    <xf numFmtId="164" fontId="1" fillId="0" borderId="0" xfId="0" applyNumberFormat="1" applyFont="1" applyFill="1" applyAlignment="1">
      <alignment horizontal="right"/>
    </xf>
    <xf numFmtId="0" fontId="1" fillId="0" borderId="0" xfId="0" applyFont="1" applyFill="1" applyAlignment="1">
      <alignment vertical="top"/>
    </xf>
    <xf numFmtId="165" fontId="2" fillId="0" borderId="0" xfId="0" applyNumberFormat="1" applyFont="1" applyFill="1" applyAlignment="1">
      <alignment horizontal="right" vertical="top"/>
    </xf>
    <xf numFmtId="0" fontId="3" fillId="0" borderId="0" xfId="0" applyFont="1" applyFill="1" applyAlignment="1">
      <alignment vertical="top"/>
    </xf>
    <xf numFmtId="165" fontId="4" fillId="0" borderId="0" xfId="0" applyNumberFormat="1" applyFont="1" applyFill="1" applyAlignment="1">
      <alignment horizontal="right" vertical="top"/>
    </xf>
    <xf numFmtId="0" fontId="1" fillId="0" borderId="0" xfId="0" applyFont="1" applyFill="1" applyAlignment="1">
      <alignment horizontal="left" vertical="top" indent="2"/>
    </xf>
    <xf numFmtId="0" fontId="1" fillId="0" borderId="0" xfId="0" applyFont="1" applyFill="1" applyAlignment="1">
      <alignment horizontal="left" vertical="top"/>
    </xf>
    <xf numFmtId="165" fontId="2" fillId="0" borderId="0" xfId="0" applyNumberFormat="1" applyFont="1" applyFill="1" applyAlignment="1">
      <alignment vertical="top"/>
    </xf>
    <xf numFmtId="0" fontId="3" fillId="0" borderId="0" xfId="0" applyFont="1" applyFill="1"/>
    <xf numFmtId="0" fontId="1" fillId="0" borderId="0" xfId="0" applyFont="1" applyFill="1" applyAlignment="1">
      <alignment horizontal="left" indent="2"/>
    </xf>
    <xf numFmtId="0" fontId="1" fillId="0" borderId="0" xfId="0" applyFont="1" applyFill="1" applyAlignment="1">
      <alignment horizontal="left" vertical="center" indent="2"/>
    </xf>
    <xf numFmtId="0" fontId="3" fillId="0" borderId="0" xfId="0" applyFont="1" applyFill="1" applyAlignment="1">
      <alignment horizontal="left" vertical="top"/>
    </xf>
    <xf numFmtId="165" fontId="4" fillId="0" borderId="0" xfId="0" applyNumberFormat="1" applyFont="1" applyFill="1" applyAlignment="1">
      <alignment horizontal="right"/>
    </xf>
    <xf numFmtId="0" fontId="1" fillId="0" borderId="0" xfId="0" applyFont="1" applyFill="1" applyAlignment="1">
      <alignment horizontal="left" vertical="center" wrapText="1" indent="1"/>
    </xf>
    <xf numFmtId="0" fontId="1" fillId="0" borderId="0" xfId="0" applyFont="1" applyFill="1" applyAlignment="1">
      <alignment horizontal="left" vertical="center"/>
    </xf>
    <xf numFmtId="0" fontId="1" fillId="0" borderId="0" xfId="0" applyFont="1" applyFill="1" applyAlignment="1">
      <alignment vertical="center"/>
    </xf>
    <xf numFmtId="0" fontId="3" fillId="0" borderId="0" xfId="0" applyFont="1" applyFill="1" applyAlignment="1">
      <alignment horizontal="left" vertical="center"/>
    </xf>
    <xf numFmtId="0" fontId="3" fillId="0" borderId="0" xfId="0" applyFont="1" applyFill="1" applyAlignment="1">
      <alignment vertical="center"/>
    </xf>
    <xf numFmtId="0" fontId="1" fillId="0" borderId="0" xfId="0" applyFont="1" applyFill="1" applyAlignment="1">
      <alignment horizontal="left" vertical="top" wrapText="1" indent="2"/>
    </xf>
    <xf numFmtId="0" fontId="1" fillId="0" borderId="0" xfId="0" applyFont="1" applyFill="1" applyAlignment="1">
      <alignment horizontal="left" vertical="center" wrapText="1" indent="2"/>
    </xf>
    <xf numFmtId="0" fontId="1" fillId="0" borderId="0" xfId="0" applyFont="1" applyFill="1" applyAlignment="1"/>
    <xf numFmtId="165" fontId="1" fillId="0" borderId="0" xfId="0" applyNumberFormat="1" applyFont="1" applyFill="1"/>
    <xf numFmtId="165" fontId="4" fillId="0" borderId="0" xfId="0" applyNumberFormat="1" applyFont="1" applyFill="1" applyAlignment="1">
      <alignment horizontal="right" vertical="top"/>
    </xf>
    <xf numFmtId="0" fontId="4" fillId="0" borderId="0" xfId="0" applyFont="1" applyFill="1" applyAlignment="1">
      <alignment horizontal="left" vertical="center" indent="2"/>
    </xf>
    <xf numFmtId="165" fontId="2" fillId="0" borderId="0" xfId="0" applyNumberFormat="1" applyFont="1" applyFill="1" applyAlignment="1">
      <alignment horizontal="right" vertical="top"/>
    </xf>
    <xf numFmtId="164" fontId="1" fillId="0" borderId="2" xfId="0" applyNumberFormat="1"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Alignment="1">
      <alignment horizontal="left" vertical="top" indent="4"/>
    </xf>
    <xf numFmtId="0" fontId="3" fillId="0" borderId="4" xfId="0" applyFont="1" applyFill="1" applyBorder="1" applyAlignment="1">
      <alignment vertical="top"/>
    </xf>
    <xf numFmtId="0" fontId="5" fillId="0" borderId="4" xfId="0" applyFont="1" applyFill="1" applyBorder="1" applyAlignment="1">
      <alignment vertical="top"/>
    </xf>
    <xf numFmtId="0" fontId="1" fillId="0" borderId="0" xfId="0" applyFont="1"/>
    <xf numFmtId="165" fontId="3" fillId="0" borderId="0" xfId="0" applyNumberFormat="1" applyFont="1" applyFill="1"/>
    <xf numFmtId="0" fontId="3" fillId="0" borderId="0" xfId="0" applyFont="1"/>
    <xf numFmtId="0" fontId="3" fillId="0" borderId="0" xfId="0" applyFont="1"/>
    <xf numFmtId="165" fontId="1" fillId="0" borderId="0" xfId="0" applyNumberFormat="1" applyFont="1" applyFill="1"/>
    <xf numFmtId="0" fontId="1" fillId="0" borderId="0" xfId="0" applyFont="1" applyAlignment="1">
      <alignment horizontal="left" indent="1"/>
    </xf>
    <xf numFmtId="165" fontId="1" fillId="0" borderId="0" xfId="0" applyNumberFormat="1" applyFont="1" applyFill="1" applyAlignment="1">
      <alignment vertical="top"/>
    </xf>
    <xf numFmtId="0" fontId="1" fillId="0" borderId="0" xfId="0" applyFont="1" applyAlignment="1">
      <alignment horizontal="left" vertical="center" wrapText="1" indent="1"/>
    </xf>
    <xf numFmtId="0" fontId="1" fillId="0" borderId="0" xfId="0" applyFont="1" applyFill="1" applyAlignment="1">
      <alignment horizontal="left"/>
    </xf>
    <xf numFmtId="0" fontId="1" fillId="0" borderId="0" xfId="0" applyFont="1" applyAlignment="1">
      <alignment vertical="center"/>
    </xf>
    <xf numFmtId="0" fontId="3" fillId="0" borderId="0" xfId="0" applyFont="1" applyBorder="1" applyAlignment="1">
      <alignment vertical="top"/>
    </xf>
    <xf numFmtId="165" fontId="1" fillId="0" borderId="0" xfId="0" applyNumberFormat="1" applyFont="1" applyFill="1" applyAlignment="1"/>
    <xf numFmtId="0" fontId="1" fillId="0" borderId="0" xfId="0" applyFont="1" applyAlignment="1">
      <alignment horizontal="left" vertical="top" indent="1"/>
    </xf>
    <xf numFmtId="0" fontId="1" fillId="0" borderId="0" xfId="0" applyFont="1" applyAlignment="1">
      <alignment horizontal="left" wrapText="1" indent="1"/>
    </xf>
    <xf numFmtId="0" fontId="1" fillId="0" borderId="0" xfId="0" applyFont="1" applyAlignment="1">
      <alignment horizontal="center" vertical="center"/>
    </xf>
    <xf numFmtId="0" fontId="1" fillId="0" borderId="0" xfId="0" applyFont="1" applyAlignment="1">
      <alignment vertical="top"/>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3" fillId="0" borderId="4" xfId="0" applyFont="1" applyBorder="1" applyAlignment="1">
      <alignment vertical="top"/>
    </xf>
    <xf numFmtId="0" fontId="5" fillId="0" borderId="4" xfId="0" applyFont="1" applyBorder="1" applyAlignment="1">
      <alignment vertical="top"/>
    </xf>
    <xf numFmtId="0" fontId="1" fillId="0" borderId="0" xfId="0" applyFont="1" applyFill="1" applyBorder="1"/>
    <xf numFmtId="3" fontId="1" fillId="0" borderId="0" xfId="0" applyNumberFormat="1" applyFont="1" applyFill="1" applyAlignment="1">
      <alignment horizontal="right" vertical="top"/>
    </xf>
    <xf numFmtId="3" fontId="1" fillId="0" borderId="0" xfId="0" applyNumberFormat="1" applyFont="1" applyBorder="1" applyAlignment="1">
      <alignment horizontal="right" vertical="top" wrapText="1"/>
    </xf>
    <xf numFmtId="3" fontId="1" fillId="0" borderId="0" xfId="0" applyNumberFormat="1" applyFont="1" applyFill="1" applyBorder="1" applyAlignment="1">
      <alignment horizontal="right" vertical="top" wrapText="1"/>
    </xf>
    <xf numFmtId="3" fontId="1" fillId="0" borderId="0" xfId="0" applyNumberFormat="1" applyFont="1" applyFill="1" applyBorder="1" applyAlignment="1">
      <alignment horizontal="right" vertical="top"/>
    </xf>
    <xf numFmtId="3" fontId="1" fillId="0" borderId="0" xfId="0" applyNumberFormat="1" applyFont="1" applyFill="1" applyAlignment="1">
      <alignment horizontal="right"/>
    </xf>
    <xf numFmtId="3" fontId="1" fillId="0" borderId="0" xfId="0" applyNumberFormat="1" applyFont="1" applyFill="1" applyBorder="1" applyAlignment="1">
      <alignment horizontal="right"/>
    </xf>
    <xf numFmtId="3" fontId="1" fillId="0" borderId="0" xfId="0" applyNumberFormat="1" applyFont="1" applyFill="1" applyAlignment="1"/>
    <xf numFmtId="3" fontId="1" fillId="0" borderId="0" xfId="0" applyNumberFormat="1" applyFont="1" applyFill="1" applyAlignment="1">
      <alignment vertical="top"/>
    </xf>
    <xf numFmtId="0" fontId="1" fillId="0" borderId="0" xfId="0" applyFont="1" applyFill="1" applyAlignment="1">
      <alignment horizontal="left" vertical="top" indent="1"/>
    </xf>
    <xf numFmtId="0" fontId="1" fillId="0" borderId="0" xfId="0" applyFont="1" applyFill="1" applyAlignment="1">
      <alignment horizontal="left" vertical="top" wrapText="1" indent="1"/>
    </xf>
    <xf numFmtId="3" fontId="3" fillId="0" borderId="0" xfId="0" applyNumberFormat="1" applyFont="1" applyBorder="1" applyAlignment="1">
      <alignment horizontal="right" vertical="top" wrapText="1"/>
    </xf>
    <xf numFmtId="3" fontId="8" fillId="0" borderId="0" xfId="0" applyNumberFormat="1" applyFont="1" applyFill="1" applyAlignment="1">
      <alignment horizontal="right" vertical="top"/>
    </xf>
    <xf numFmtId="3" fontId="3" fillId="0" borderId="0" xfId="0" applyNumberFormat="1" applyFont="1" applyFill="1" applyAlignment="1">
      <alignment horizontal="right" vertical="top"/>
    </xf>
    <xf numFmtId="0" fontId="3" fillId="0" borderId="0" xfId="0" applyFont="1" applyFill="1" applyAlignment="1">
      <alignment vertical="top" wrapText="1"/>
    </xf>
    <xf numFmtId="3" fontId="3" fillId="0" borderId="0" xfId="0" applyNumberFormat="1" applyFont="1" applyFill="1" applyAlignment="1">
      <alignment vertical="top"/>
    </xf>
    <xf numFmtId="0" fontId="1" fillId="0" borderId="0" xfId="0" applyFont="1" applyFill="1"/>
    <xf numFmtId="0" fontId="1" fillId="0" borderId="2"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0" xfId="0" applyFont="1"/>
    <xf numFmtId="165" fontId="1" fillId="0" borderId="0" xfId="0" applyNumberFormat="1" applyFont="1" applyFill="1" applyAlignment="1"/>
    <xf numFmtId="165" fontId="1" fillId="0" borderId="0" xfId="0" applyNumberFormat="1" applyFont="1" applyAlignment="1">
      <alignment horizontal="right"/>
    </xf>
    <xf numFmtId="0" fontId="1" fillId="0" borderId="0" xfId="0" applyFont="1" applyFill="1" applyAlignment="1">
      <alignment horizontal="left" wrapText="1" indent="1"/>
    </xf>
    <xf numFmtId="0" fontId="1" fillId="0" borderId="0" xfId="0" applyFont="1" applyAlignment="1">
      <alignment wrapText="1"/>
    </xf>
    <xf numFmtId="0" fontId="1" fillId="0" borderId="0" xfId="0" applyFont="1" applyAlignment="1">
      <alignment vertical="center"/>
    </xf>
    <xf numFmtId="165" fontId="1" fillId="0" borderId="0" xfId="0" applyNumberFormat="1" applyFont="1" applyFill="1" applyAlignment="1">
      <alignment horizontal="right"/>
    </xf>
    <xf numFmtId="0" fontId="1" fillId="0" borderId="0" xfId="0" applyFont="1" applyAlignment="1">
      <alignment horizontal="left" wrapText="1" indent="1"/>
    </xf>
    <xf numFmtId="0" fontId="1" fillId="0" borderId="0" xfId="0" applyFont="1" applyAlignment="1"/>
    <xf numFmtId="3" fontId="1" fillId="0" borderId="0" xfId="0" applyNumberFormat="1" applyFont="1" applyFill="1" applyAlignment="1">
      <alignment horizontal="right"/>
    </xf>
    <xf numFmtId="165" fontId="1" fillId="0" borderId="0" xfId="0" applyNumberFormat="1" applyFont="1" applyAlignment="1"/>
    <xf numFmtId="0" fontId="1" fillId="0" borderId="0" xfId="0" applyFont="1" applyAlignment="1">
      <alignment horizontal="left" indent="1"/>
    </xf>
    <xf numFmtId="0" fontId="1" fillId="0" borderId="5" xfId="0" applyFont="1" applyBorder="1" applyAlignment="1">
      <alignment horizontal="center" vertical="center"/>
    </xf>
    <xf numFmtId="0" fontId="1" fillId="0" borderId="3" xfId="0" applyFont="1" applyBorder="1" applyAlignment="1">
      <alignment horizontal="center" vertical="center"/>
    </xf>
    <xf numFmtId="0" fontId="1" fillId="0" borderId="0" xfId="0" applyFont="1" applyAlignment="1">
      <alignment horizontal="left" vertical="top" indent="3"/>
    </xf>
    <xf numFmtId="0" fontId="3" fillId="0" borderId="4" xfId="0" applyFont="1" applyBorder="1" applyAlignment="1">
      <alignment horizontal="left" vertical="top" indent="3"/>
    </xf>
    <xf numFmtId="0" fontId="3" fillId="0" borderId="4" xfId="0" applyFont="1" applyBorder="1" applyAlignment="1">
      <alignment horizontal="left" vertical="top"/>
    </xf>
    <xf numFmtId="3" fontId="1" fillId="0" borderId="0" xfId="0" applyNumberFormat="1" applyFont="1" applyAlignment="1">
      <alignment horizontal="right"/>
    </xf>
    <xf numFmtId="0" fontId="1" fillId="0" borderId="0" xfId="0" applyFont="1" applyAlignment="1">
      <alignment horizontal="center"/>
    </xf>
    <xf numFmtId="3" fontId="1" fillId="0" borderId="0" xfId="0" applyNumberFormat="1" applyFont="1" applyAlignment="1">
      <alignment horizontal="right" vertical="top"/>
    </xf>
    <xf numFmtId="0" fontId="1" fillId="0" borderId="0" xfId="0" applyFont="1" applyAlignment="1">
      <alignment horizontal="center" vertical="top"/>
    </xf>
    <xf numFmtId="3" fontId="1" fillId="0" borderId="0" xfId="0" applyNumberFormat="1" applyFont="1" applyAlignment="1">
      <alignment horizontal="right" vertical="center"/>
    </xf>
    <xf numFmtId="0" fontId="1" fillId="0" borderId="0" xfId="0" applyFont="1" applyAlignment="1"/>
    <xf numFmtId="3" fontId="1" fillId="0" borderId="1" xfId="0" applyNumberFormat="1" applyFont="1" applyBorder="1" applyAlignment="1">
      <alignment horizontal="right"/>
    </xf>
    <xf numFmtId="0" fontId="1" fillId="0" borderId="1" xfId="0" applyFont="1" applyBorder="1" applyAlignment="1">
      <alignment horizontal="center"/>
    </xf>
    <xf numFmtId="0" fontId="1" fillId="0" borderId="2" xfId="0" applyFont="1" applyBorder="1" applyAlignment="1">
      <alignment horizontal="center" vertical="top" wrapText="1"/>
    </xf>
    <xf numFmtId="0" fontId="1" fillId="0" borderId="5" xfId="0" applyFont="1" applyBorder="1" applyAlignment="1">
      <alignment horizontal="center" vertical="center"/>
    </xf>
    <xf numFmtId="0" fontId="1" fillId="0" borderId="4" xfId="0" applyFont="1" applyBorder="1" applyAlignment="1">
      <alignment vertical="top"/>
    </xf>
    <xf numFmtId="0" fontId="3" fillId="0" borderId="4" xfId="0" applyFont="1" applyBorder="1" applyAlignment="1">
      <alignment horizontal="left" vertical="top" indent="3"/>
    </xf>
    <xf numFmtId="0" fontId="3" fillId="0" borderId="4" xfId="0" applyFont="1" applyBorder="1" applyAlignment="1">
      <alignment horizontal="left" vertical="top"/>
    </xf>
    <xf numFmtId="3" fontId="3" fillId="0" borderId="0" xfId="0" applyNumberFormat="1" applyFont="1" applyBorder="1" applyAlignment="1">
      <alignment horizontal="right" wrapText="1"/>
    </xf>
    <xf numFmtId="0" fontId="3" fillId="0" borderId="0" xfId="0" applyFont="1" applyAlignment="1">
      <alignment horizontal="left" wrapText="1"/>
    </xf>
    <xf numFmtId="3" fontId="1" fillId="0" borderId="0" xfId="0" applyNumberFormat="1" applyFont="1" applyBorder="1" applyAlignment="1"/>
    <xf numFmtId="3" fontId="1" fillId="0" borderId="0" xfId="0" applyNumberFormat="1" applyFont="1" applyBorder="1" applyAlignment="1">
      <alignment horizontal="right"/>
    </xf>
    <xf numFmtId="0" fontId="1" fillId="0" borderId="0" xfId="0" applyFont="1" applyAlignment="1">
      <alignment horizontal="left" vertical="center" wrapText="1"/>
    </xf>
    <xf numFmtId="3" fontId="1" fillId="0" borderId="0" xfId="0" applyNumberFormat="1" applyFont="1" applyBorder="1" applyAlignment="1">
      <alignment vertical="top"/>
    </xf>
    <xf numFmtId="3" fontId="1" fillId="0" borderId="0" xfId="0" applyNumberFormat="1" applyFont="1" applyBorder="1" applyAlignment="1">
      <alignment horizontal="right" vertical="top"/>
    </xf>
    <xf numFmtId="3" fontId="1" fillId="0" borderId="0" xfId="0" applyNumberFormat="1" applyFont="1" applyFill="1" applyBorder="1" applyAlignment="1">
      <alignment horizontal="left" wrapText="1"/>
    </xf>
    <xf numFmtId="0" fontId="1" fillId="0" borderId="0" xfId="0" applyFont="1" applyAlignment="1">
      <alignment horizontal="left" wrapText="1"/>
    </xf>
    <xf numFmtId="0" fontId="1" fillId="0" borderId="2" xfId="0" applyFont="1" applyBorder="1" applyAlignment="1">
      <alignment horizontal="center" vertical="center"/>
    </xf>
    <xf numFmtId="0" fontId="3" fillId="0" borderId="0" xfId="0" applyFont="1" applyAlignment="1">
      <alignment vertical="top"/>
    </xf>
    <xf numFmtId="0" fontId="3" fillId="0" borderId="0" xfId="0" applyNumberFormat="1" applyFont="1" applyBorder="1" applyAlignment="1">
      <alignment horizontal="left" vertical="top" indent="3"/>
    </xf>
    <xf numFmtId="0" fontId="3" fillId="0" borderId="0" xfId="0" applyNumberFormat="1" applyFont="1" applyBorder="1" applyAlignment="1">
      <alignment vertical="top"/>
    </xf>
    <xf numFmtId="3" fontId="3" fillId="0" borderId="0" xfId="0" applyNumberFormat="1" applyFont="1" applyBorder="1"/>
    <xf numFmtId="3" fontId="1" fillId="0" borderId="0" xfId="0" applyNumberFormat="1" applyFont="1" applyBorder="1" applyAlignment="1">
      <alignment wrapText="1"/>
    </xf>
    <xf numFmtId="3" fontId="1" fillId="0" borderId="0" xfId="0" applyNumberFormat="1" applyFont="1" applyBorder="1"/>
    <xf numFmtId="3" fontId="1" fillId="0" borderId="0" xfId="0" applyNumberFormat="1" applyFont="1" applyFill="1" applyBorder="1" applyAlignment="1">
      <alignment horizontal="left" indent="1"/>
    </xf>
    <xf numFmtId="3" fontId="1" fillId="0" borderId="0" xfId="0" applyNumberFormat="1" applyFont="1" applyBorder="1" applyAlignment="1">
      <alignment horizontal="left" wrapText="1" indent="1"/>
    </xf>
    <xf numFmtId="0" fontId="1" fillId="0" borderId="0" xfId="0" applyFont="1" applyBorder="1"/>
    <xf numFmtId="0" fontId="1" fillId="0" borderId="0" xfId="0" applyFont="1" applyBorder="1" applyAlignment="1">
      <alignment horizontal="left" wrapText="1" indent="1"/>
    </xf>
    <xf numFmtId="3" fontId="1" fillId="0" borderId="0" xfId="0" applyNumberFormat="1" applyFont="1"/>
    <xf numFmtId="49" fontId="1" fillId="0" borderId="0" xfId="0" applyNumberFormat="1" applyFont="1" applyAlignment="1">
      <alignment horizontal="left" wrapText="1" indent="2"/>
    </xf>
    <xf numFmtId="49" fontId="1" fillId="0" borderId="0" xfId="0" applyNumberFormat="1" applyFont="1"/>
    <xf numFmtId="0" fontId="1" fillId="0" borderId="5" xfId="0" applyFont="1" applyBorder="1" applyAlignment="1">
      <alignment horizontal="center" vertical="center" wrapText="1"/>
    </xf>
    <xf numFmtId="49" fontId="1" fillId="0" borderId="5" xfId="0" applyNumberFormat="1" applyFont="1" applyBorder="1" applyAlignment="1">
      <alignment horizontal="center" vertical="center" wrapText="1"/>
    </xf>
    <xf numFmtId="0" fontId="1" fillId="0" borderId="4" xfId="0" applyFont="1" applyBorder="1"/>
    <xf numFmtId="3" fontId="3" fillId="0" borderId="0" xfId="0" applyNumberFormat="1" applyFont="1" applyFill="1" applyAlignment="1">
      <alignment horizontal="right"/>
    </xf>
    <xf numFmtId="0" fontId="3" fillId="0" borderId="0" xfId="0" applyFont="1" applyAlignment="1">
      <alignment vertical="center"/>
    </xf>
    <xf numFmtId="3" fontId="1" fillId="0" borderId="0" xfId="0" applyNumberFormat="1" applyFont="1" applyFill="1" applyAlignment="1">
      <alignment horizontal="right"/>
    </xf>
    <xf numFmtId="0" fontId="1" fillId="0" borderId="0" xfId="0" applyNumberFormat="1" applyFont="1" applyAlignment="1">
      <alignment horizontal="center"/>
    </xf>
    <xf numFmtId="3" fontId="3" fillId="0" borderId="0" xfId="0" applyNumberFormat="1" applyFont="1" applyFill="1" applyAlignment="1"/>
    <xf numFmtId="3" fontId="3" fillId="0" borderId="0" xfId="0" applyNumberFormat="1" applyFont="1" applyFill="1" applyAlignment="1">
      <alignment vertical="top"/>
    </xf>
    <xf numFmtId="3" fontId="1" fillId="0" borderId="0" xfId="0" applyNumberFormat="1" applyFont="1" applyFill="1" applyAlignment="1"/>
    <xf numFmtId="0" fontId="3" fillId="0" borderId="0" xfId="0" applyFont="1" applyAlignment="1"/>
    <xf numFmtId="2" fontId="1" fillId="0" borderId="0" xfId="0" applyNumberFormat="1" applyFont="1" applyAlignment="1">
      <alignment horizontal="center"/>
    </xf>
    <xf numFmtId="0" fontId="1" fillId="0" borderId="14" xfId="0" applyFont="1" applyBorder="1" applyAlignment="1">
      <alignment horizontal="center" wrapText="1"/>
    </xf>
    <xf numFmtId="0" fontId="1" fillId="0" borderId="7" xfId="0" applyFont="1" applyBorder="1" applyAlignment="1">
      <alignment horizontal="center" vertical="center" wrapText="1"/>
    </xf>
    <xf numFmtId="3" fontId="1" fillId="0" borderId="0" xfId="0" applyNumberFormat="1" applyFont="1" applyFill="1" applyAlignment="1">
      <alignment horizontal="right" vertical="center"/>
    </xf>
    <xf numFmtId="164" fontId="1" fillId="0" borderId="0" xfId="0" applyNumberFormat="1" applyFont="1" applyAlignment="1">
      <alignment horizontal="right" vertical="center"/>
    </xf>
    <xf numFmtId="164" fontId="1" fillId="0" borderId="0" xfId="0" applyNumberFormat="1" applyFont="1" applyFill="1" applyAlignment="1">
      <alignment horizontal="right" vertical="center"/>
    </xf>
    <xf numFmtId="164" fontId="1" fillId="0" borderId="0" xfId="0" applyNumberFormat="1" applyFont="1" applyAlignment="1">
      <alignment horizontal="right"/>
    </xf>
    <xf numFmtId="3" fontId="1" fillId="0" borderId="0" xfId="0" applyNumberFormat="1" applyFont="1" applyFill="1" applyAlignment="1"/>
    <xf numFmtId="3" fontId="1" fillId="0" borderId="0" xfId="0" applyNumberFormat="1" applyFont="1" applyFill="1" applyAlignment="1">
      <alignment horizontal="right"/>
    </xf>
    <xf numFmtId="0" fontId="1" fillId="0" borderId="2" xfId="0" applyFont="1" applyBorder="1" applyAlignment="1">
      <alignment horizontal="center" vertical="center"/>
    </xf>
    <xf numFmtId="0" fontId="3" fillId="0" borderId="0" xfId="0" applyFont="1" applyAlignment="1">
      <alignment horizontal="left" vertical="top"/>
    </xf>
    <xf numFmtId="164" fontId="1" fillId="0" borderId="0" xfId="0" applyNumberFormat="1" applyFont="1"/>
    <xf numFmtId="165" fontId="1" fillId="0" borderId="0" xfId="0" applyNumberFormat="1" applyFont="1" applyFill="1" applyAlignment="1">
      <alignment horizontal="right" vertical="center"/>
    </xf>
    <xf numFmtId="164" fontId="1" fillId="0" borderId="0" xfId="0" applyNumberFormat="1" applyFont="1" applyAlignment="1">
      <alignment horizontal="left" vertical="center"/>
    </xf>
    <xf numFmtId="165" fontId="1" fillId="0" borderId="0" xfId="0" applyNumberFormat="1" applyFont="1" applyFill="1" applyAlignment="1"/>
    <xf numFmtId="165" fontId="1" fillId="0" borderId="0" xfId="0" applyNumberFormat="1" applyFont="1" applyFill="1" applyAlignment="1">
      <alignment horizontal="right"/>
    </xf>
    <xf numFmtId="0" fontId="1" fillId="0" borderId="0" xfId="0" applyFont="1" applyAlignment="1">
      <alignment horizontal="left" vertical="center"/>
    </xf>
    <xf numFmtId="165" fontId="1" fillId="0" borderId="0" xfId="0" applyNumberFormat="1" applyFont="1" applyFill="1" applyAlignment="1">
      <alignment horizontal="right" vertical="top" wrapText="1"/>
    </xf>
    <xf numFmtId="165" fontId="1" fillId="0" borderId="0" xfId="0" applyNumberFormat="1" applyFont="1" applyFill="1" applyBorder="1" applyAlignment="1">
      <alignment horizontal="right" vertical="top" wrapText="1"/>
    </xf>
    <xf numFmtId="2" fontId="1" fillId="0" borderId="0" xfId="0" applyNumberFormat="1" applyFont="1" applyFill="1" applyAlignment="1">
      <alignment vertical="top"/>
    </xf>
    <xf numFmtId="2" fontId="1" fillId="0" borderId="0" xfId="0" applyNumberFormat="1" applyFont="1" applyFill="1" applyAlignment="1">
      <alignment horizontal="right" vertical="top"/>
    </xf>
    <xf numFmtId="3" fontId="1" fillId="0" borderId="0" xfId="0" applyNumberFormat="1" applyFont="1" applyFill="1"/>
    <xf numFmtId="0" fontId="1" fillId="0" borderId="0" xfId="0" applyFont="1" applyAlignment="1">
      <alignment wrapText="1"/>
    </xf>
    <xf numFmtId="0" fontId="1" fillId="0" borderId="9" xfId="0" applyFont="1" applyBorder="1" applyAlignment="1">
      <alignment horizontal="center" vertical="center"/>
    </xf>
    <xf numFmtId="0" fontId="1" fillId="0" borderId="9" xfId="0" applyFont="1" applyBorder="1" applyAlignment="1">
      <alignment horizontal="center" vertical="center" wrapText="1"/>
    </xf>
    <xf numFmtId="165" fontId="1" fillId="0" borderId="0" xfId="0" applyNumberFormat="1" applyFont="1" applyFill="1" applyAlignment="1">
      <alignment vertical="top"/>
    </xf>
    <xf numFmtId="165" fontId="4" fillId="0" borderId="0" xfId="0" applyNumberFormat="1" applyFont="1" applyFill="1" applyAlignment="1">
      <alignment vertical="top"/>
    </xf>
    <xf numFmtId="0" fontId="1" fillId="0" borderId="0" xfId="0" applyFont="1" applyAlignment="1">
      <alignment horizontal="left" vertical="top" wrapText="1"/>
    </xf>
    <xf numFmtId="165" fontId="11" fillId="0" borderId="0" xfId="0" applyNumberFormat="1" applyFont="1" applyFill="1" applyAlignment="1">
      <alignment vertical="top"/>
    </xf>
    <xf numFmtId="165" fontId="1" fillId="0" borderId="0" xfId="0" applyNumberFormat="1" applyFont="1" applyFill="1" applyAlignment="1">
      <alignment horizontal="right" vertical="top"/>
    </xf>
    <xf numFmtId="164" fontId="1" fillId="0" borderId="0" xfId="0" applyNumberFormat="1" applyFont="1" applyFill="1"/>
    <xf numFmtId="0" fontId="1" fillId="0" borderId="0" xfId="0" applyFont="1" applyAlignment="1">
      <alignment horizontal="left" vertical="center" indent="1"/>
    </xf>
    <xf numFmtId="164" fontId="1" fillId="0" borderId="0" xfId="0" applyNumberFormat="1" applyFont="1" applyFill="1" applyAlignment="1"/>
    <xf numFmtId="164" fontId="1" fillId="0" borderId="0" xfId="0" applyNumberFormat="1" applyFont="1" applyAlignment="1"/>
    <xf numFmtId="0" fontId="1" fillId="0" borderId="0" xfId="0" applyFont="1" applyAlignment="1">
      <alignment horizontal="left"/>
    </xf>
    <xf numFmtId="17" fontId="1" fillId="0" borderId="5" xfId="0" applyNumberFormat="1" applyFont="1" applyBorder="1" applyAlignment="1">
      <alignment horizontal="center" vertical="center" wrapText="1"/>
    </xf>
    <xf numFmtId="0" fontId="1" fillId="0" borderId="16" xfId="0" applyFont="1" applyBorder="1" applyAlignment="1">
      <alignment horizontal="center" vertical="center" wrapText="1"/>
    </xf>
    <xf numFmtId="0" fontId="3" fillId="0" borderId="4" xfId="0" applyFont="1" applyBorder="1" applyAlignment="1"/>
    <xf numFmtId="164" fontId="1" fillId="0" borderId="0" xfId="0" applyNumberFormat="1" applyFont="1" applyFill="1" applyAlignment="1">
      <alignment vertical="top"/>
    </xf>
    <xf numFmtId="164" fontId="1" fillId="0" borderId="0" xfId="0" applyNumberFormat="1" applyFont="1" applyFill="1" applyAlignment="1">
      <alignment vertical="top"/>
    </xf>
    <xf numFmtId="0" fontId="1" fillId="0" borderId="0" xfId="0" applyFont="1" applyFill="1" applyAlignment="1">
      <alignment wrapText="1"/>
    </xf>
    <xf numFmtId="164" fontId="1" fillId="0" borderId="0" xfId="0" applyNumberFormat="1" applyFont="1" applyFill="1" applyAlignment="1">
      <alignment horizontal="right" vertical="top"/>
    </xf>
    <xf numFmtId="0" fontId="12" fillId="0" borderId="2"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0" xfId="0" applyFont="1" applyFill="1" applyAlignment="1"/>
    <xf numFmtId="0" fontId="3" fillId="0" borderId="0" xfId="0" applyFont="1" applyFill="1" applyAlignment="1"/>
    <xf numFmtId="0" fontId="3" fillId="0" borderId="0" xfId="0" applyFont="1" applyFill="1" applyAlignment="1"/>
    <xf numFmtId="164" fontId="3" fillId="0" borderId="0" xfId="0" applyNumberFormat="1" applyFont="1" applyFill="1" applyAlignment="1">
      <alignment vertical="top"/>
    </xf>
    <xf numFmtId="165" fontId="3" fillId="0" borderId="0" xfId="0" applyNumberFormat="1" applyFont="1" applyFill="1" applyAlignment="1">
      <alignment vertical="top"/>
    </xf>
    <xf numFmtId="0" fontId="2" fillId="0" borderId="0" xfId="0" applyFont="1" applyFill="1" applyAlignment="1">
      <alignment horizontal="left" vertical="top"/>
    </xf>
    <xf numFmtId="165" fontId="4" fillId="0" borderId="0" xfId="0" applyNumberFormat="1" applyFont="1" applyFill="1" applyAlignment="1">
      <alignment vertical="center"/>
    </xf>
    <xf numFmtId="0" fontId="4" fillId="0" borderId="0" xfId="0" applyFont="1" applyFill="1" applyAlignment="1">
      <alignment horizontal="left" vertical="center"/>
    </xf>
    <xf numFmtId="164" fontId="3" fillId="0" borderId="0" xfId="0" applyNumberFormat="1" applyFont="1" applyFill="1"/>
    <xf numFmtId="165" fontId="3" fillId="0" borderId="0" xfId="0" applyNumberFormat="1" applyFont="1" applyFill="1"/>
    <xf numFmtId="165" fontId="2" fillId="0" borderId="0" xfId="0" applyNumberFormat="1" applyFont="1" applyFill="1" applyAlignment="1">
      <alignment vertical="center"/>
    </xf>
    <xf numFmtId="0" fontId="2" fillId="0" borderId="0" xfId="0" applyFont="1" applyFill="1" applyAlignment="1">
      <alignment horizontal="left" vertical="center"/>
    </xf>
    <xf numFmtId="3" fontId="1" fillId="0" borderId="0" xfId="0" applyNumberFormat="1" applyFont="1" applyFill="1" applyAlignment="1">
      <alignment vertical="center"/>
    </xf>
    <xf numFmtId="3" fontId="2" fillId="0" borderId="0" xfId="0" applyNumberFormat="1" applyFont="1" applyFill="1" applyAlignment="1">
      <alignment horizontal="right" vertical="center"/>
    </xf>
    <xf numFmtId="3" fontId="3" fillId="0" borderId="0" xfId="0" applyNumberFormat="1" applyFont="1" applyFill="1" applyAlignment="1">
      <alignment vertical="center"/>
    </xf>
    <xf numFmtId="3" fontId="4" fillId="0" borderId="0" xfId="0" applyNumberFormat="1" applyFont="1" applyFill="1" applyAlignment="1">
      <alignment horizontal="right" vertical="center"/>
    </xf>
    <xf numFmtId="0" fontId="1" fillId="0" borderId="3" xfId="0" applyFont="1" applyFill="1" applyBorder="1" applyAlignment="1">
      <alignment horizontal="center" vertical="center"/>
    </xf>
    <xf numFmtId="0" fontId="3" fillId="0" borderId="4" xfId="0" applyFont="1" applyFill="1" applyBorder="1" applyAlignment="1">
      <alignment horizontal="left" vertical="top" indent="3"/>
    </xf>
    <xf numFmtId="0" fontId="3" fillId="0" borderId="4" xfId="0" applyFont="1" applyFill="1" applyBorder="1" applyAlignment="1">
      <alignment horizontal="left" vertical="top"/>
    </xf>
    <xf numFmtId="0" fontId="1" fillId="0" borderId="1" xfId="0" applyFont="1" applyBorder="1" applyAlignment="1">
      <alignment horizontal="left" wrapText="1"/>
    </xf>
    <xf numFmtId="0" fontId="1" fillId="0" borderId="22" xfId="0" applyFont="1" applyBorder="1" applyAlignment="1">
      <alignment horizontal="center" vertical="center" wrapText="1"/>
    </xf>
    <xf numFmtId="3" fontId="1" fillId="0" borderId="0" xfId="0" applyNumberFormat="1" applyFont="1" applyFill="1" applyAlignment="1">
      <alignment vertical="top"/>
    </xf>
    <xf numFmtId="0" fontId="1" fillId="0" borderId="0" xfId="0" applyFont="1" applyFill="1" applyAlignment="1">
      <alignment horizontal="left" vertical="center" wrapText="1"/>
    </xf>
    <xf numFmtId="3" fontId="1" fillId="0" borderId="0" xfId="0" applyNumberFormat="1" applyFont="1" applyFill="1" applyAlignment="1"/>
    <xf numFmtId="3" fontId="1" fillId="0" borderId="0" xfId="0" applyNumberFormat="1" applyFont="1" applyAlignment="1">
      <alignment vertical="top"/>
    </xf>
    <xf numFmtId="0" fontId="1" fillId="0" borderId="0" xfId="0" applyFont="1" applyBorder="1" applyAlignment="1">
      <alignment horizontal="left" wrapText="1"/>
    </xf>
    <xf numFmtId="0" fontId="1" fillId="0" borderId="3" xfId="0" applyFont="1" applyBorder="1" applyAlignment="1">
      <alignment horizontal="center" vertical="center" wrapText="1"/>
    </xf>
    <xf numFmtId="165" fontId="1" fillId="0" borderId="0" xfId="0" applyNumberFormat="1" applyFont="1" applyFill="1" applyAlignment="1">
      <alignment horizontal="right" vertical="top"/>
    </xf>
    <xf numFmtId="0" fontId="1" fillId="0" borderId="0" xfId="0" applyFont="1" applyFill="1" applyAlignment="1">
      <alignment horizontal="left" vertical="center" wrapText="1"/>
    </xf>
    <xf numFmtId="3" fontId="3" fillId="0" borderId="0" xfId="0" applyNumberFormat="1" applyFont="1" applyFill="1" applyAlignment="1">
      <alignment horizontal="right"/>
    </xf>
    <xf numFmtId="0" fontId="3" fillId="0" borderId="0" xfId="0" applyFont="1" applyFill="1" applyAlignment="1">
      <alignment horizontal="left" vertical="center" wrapText="1"/>
    </xf>
    <xf numFmtId="3" fontId="3" fillId="0" borderId="0" xfId="0" applyNumberFormat="1" applyFont="1" applyFill="1" applyAlignment="1">
      <alignment horizontal="right" wrapText="1"/>
    </xf>
    <xf numFmtId="3" fontId="1" fillId="0" borderId="0" xfId="0" applyNumberFormat="1" applyFont="1" applyFill="1" applyAlignment="1">
      <alignment horizontal="right" wrapText="1"/>
    </xf>
    <xf numFmtId="3" fontId="1" fillId="0" borderId="0" xfId="0" applyNumberFormat="1" applyFont="1" applyFill="1" applyAlignment="1">
      <alignment horizontal="right"/>
    </xf>
    <xf numFmtId="2" fontId="1" fillId="0" borderId="0" xfId="0" applyNumberFormat="1" applyFont="1" applyAlignment="1">
      <alignment horizontal="left" vertical="top" wrapText="1"/>
    </xf>
    <xf numFmtId="2" fontId="1" fillId="0" borderId="0" xfId="0" applyNumberFormat="1" applyFont="1" applyAlignment="1">
      <alignment horizontal="left" vertical="center" wrapText="1"/>
    </xf>
    <xf numFmtId="164" fontId="1" fillId="0" borderId="0" xfId="0" applyNumberFormat="1" applyFont="1" applyAlignment="1">
      <alignment vertical="top"/>
    </xf>
    <xf numFmtId="2" fontId="1" fillId="0" borderId="0" xfId="0" applyNumberFormat="1" applyFont="1" applyAlignment="1">
      <alignment horizontal="left" vertical="center" indent="1"/>
    </xf>
    <xf numFmtId="2" fontId="1" fillId="0" borderId="0" xfId="0" applyNumberFormat="1" applyFont="1" applyAlignment="1">
      <alignment horizontal="left" vertical="center"/>
    </xf>
    <xf numFmtId="3" fontId="1" fillId="0" borderId="1" xfId="0" applyNumberFormat="1" applyFont="1" applyBorder="1" applyAlignment="1">
      <alignment vertical="top"/>
    </xf>
    <xf numFmtId="2" fontId="1" fillId="0" borderId="1" xfId="0" applyNumberFormat="1" applyFont="1" applyBorder="1" applyAlignment="1">
      <alignment horizontal="left"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3" fontId="1" fillId="0" borderId="23" xfId="0" applyNumberFormat="1" applyFont="1" applyBorder="1"/>
    <xf numFmtId="0" fontId="4" fillId="0" borderId="0" xfId="0" applyFont="1" applyAlignment="1">
      <alignment horizontal="left" vertical="center" wrapText="1"/>
    </xf>
    <xf numFmtId="3" fontId="1" fillId="0" borderId="23" xfId="0" applyNumberFormat="1" applyFont="1" applyBorder="1" applyAlignment="1">
      <alignment vertical="top"/>
    </xf>
    <xf numFmtId="0" fontId="4" fillId="0" borderId="0" xfId="0" applyFont="1" applyAlignment="1">
      <alignment horizontal="left" vertical="center"/>
    </xf>
    <xf numFmtId="2" fontId="1" fillId="0" borderId="0" xfId="0" applyNumberFormat="1" applyFont="1" applyAlignment="1"/>
    <xf numFmtId="3" fontId="1" fillId="0" borderId="0" xfId="0" applyNumberFormat="1" applyFont="1" applyAlignment="1"/>
    <xf numFmtId="2" fontId="4" fillId="0" borderId="0" xfId="0" applyNumberFormat="1" applyFont="1" applyAlignment="1">
      <alignment horizontal="left" wrapText="1"/>
    </xf>
    <xf numFmtId="0" fontId="1" fillId="0" borderId="0" xfId="0" applyFont="1" applyFill="1" applyAlignment="1">
      <alignment vertical="center" wrapText="1"/>
    </xf>
    <xf numFmtId="3" fontId="1" fillId="0" borderId="0" xfId="0" applyNumberFormat="1" applyFont="1" applyAlignment="1">
      <alignment horizontal="right"/>
    </xf>
    <xf numFmtId="0" fontId="1" fillId="0" borderId="2"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3" xfId="0" applyFont="1" applyFill="1" applyBorder="1" applyAlignment="1">
      <alignment horizontal="center" vertical="center" wrapText="1"/>
    </xf>
    <xf numFmtId="0" fontId="1" fillId="0" borderId="0" xfId="0" applyFont="1" applyFill="1" applyAlignment="1">
      <alignment vertical="top"/>
    </xf>
    <xf numFmtId="0" fontId="3" fillId="0" borderId="0" xfId="0" applyFont="1" applyFill="1" applyAlignment="1">
      <alignment horizontal="left" vertical="top"/>
    </xf>
    <xf numFmtId="0" fontId="4" fillId="0" borderId="0" xfId="0" applyFont="1" applyAlignment="1">
      <alignment horizontal="center"/>
    </xf>
    <xf numFmtId="165" fontId="1" fillId="0" borderId="0" xfId="0" applyNumberFormat="1" applyFont="1" applyAlignment="1">
      <alignment horizontal="right"/>
    </xf>
    <xf numFmtId="165" fontId="1" fillId="0" borderId="0" xfId="0" applyNumberFormat="1" applyFont="1"/>
    <xf numFmtId="0" fontId="1" fillId="0" borderId="19" xfId="0" applyFont="1" applyBorder="1" applyAlignment="1">
      <alignment horizontal="center" vertical="center" wrapText="1"/>
    </xf>
    <xf numFmtId="0" fontId="4" fillId="0" borderId="2" xfId="0" applyFont="1" applyBorder="1" applyAlignment="1">
      <alignment horizontal="center" vertical="center"/>
    </xf>
    <xf numFmtId="0" fontId="1" fillId="0" borderId="11" xfId="0" applyFont="1" applyBorder="1" applyAlignment="1">
      <alignment horizontal="center" vertical="center"/>
    </xf>
    <xf numFmtId="0" fontId="1" fillId="0" borderId="0" xfId="0" applyFont="1" applyAlignment="1">
      <alignment horizontal="left" vertical="top"/>
    </xf>
    <xf numFmtId="0" fontId="1" fillId="0" borderId="0" xfId="0" applyFont="1" applyAlignment="1">
      <alignment horizontal="left" vertical="top" indent="2"/>
    </xf>
    <xf numFmtId="3" fontId="3" fillId="0" borderId="0" xfId="0" applyNumberFormat="1" applyFont="1"/>
    <xf numFmtId="3" fontId="3" fillId="0" borderId="0" xfId="0" applyNumberFormat="1" applyFont="1" applyAlignment="1"/>
    <xf numFmtId="3" fontId="3" fillId="0" borderId="0" xfId="0" applyNumberFormat="1" applyFont="1" applyAlignment="1">
      <alignment horizontal="right"/>
    </xf>
    <xf numFmtId="0" fontId="3" fillId="0" borderId="0" xfId="0" applyFont="1" applyAlignment="1">
      <alignment horizontal="left"/>
    </xf>
    <xf numFmtId="0" fontId="1" fillId="0" borderId="0" xfId="0" applyFont="1" applyAlignment="1">
      <alignment vertical="top" wrapText="1"/>
    </xf>
    <xf numFmtId="3" fontId="11" fillId="0" borderId="0" xfId="0" applyNumberFormat="1" applyFont="1" applyAlignment="1">
      <alignment horizontal="right" vertical="top"/>
    </xf>
    <xf numFmtId="0" fontId="4" fillId="0" borderId="2" xfId="0" applyFont="1" applyBorder="1" applyAlignment="1">
      <alignment horizontal="center" vertical="top"/>
    </xf>
    <xf numFmtId="0" fontId="1" fillId="0" borderId="3" xfId="0" applyFont="1" applyBorder="1" applyAlignment="1">
      <alignment horizontal="center" vertical="center"/>
    </xf>
    <xf numFmtId="0" fontId="3" fillId="0" borderId="0" xfId="0" applyFont="1" applyBorder="1" applyAlignment="1">
      <alignment horizontal="left" vertical="top"/>
    </xf>
    <xf numFmtId="0" fontId="1" fillId="0" borderId="0" xfId="0" applyFont="1" applyAlignment="1">
      <alignment vertical="center" wrapText="1"/>
    </xf>
    <xf numFmtId="0" fontId="1" fillId="0" borderId="0" xfId="0" applyFont="1" applyAlignment="1">
      <alignment horizontal="left" indent="2"/>
    </xf>
    <xf numFmtId="0" fontId="4" fillId="0" borderId="0" xfId="0" applyFont="1" applyAlignment="1">
      <alignment horizontal="center" vertical="center"/>
    </xf>
    <xf numFmtId="0" fontId="3" fillId="0" borderId="4" xfId="0" applyFont="1" applyBorder="1" applyAlignment="1">
      <alignment horizontal="left" vertical="top" indent="4"/>
    </xf>
    <xf numFmtId="0" fontId="1" fillId="0" borderId="0" xfId="0" applyFont="1" applyFill="1" applyAlignment="1">
      <alignment vertical="top" wrapText="1"/>
    </xf>
    <xf numFmtId="0" fontId="1" fillId="0" borderId="0" xfId="0" applyFont="1" applyFill="1" applyAlignment="1">
      <alignment horizontal="left" vertical="top" wrapText="1"/>
    </xf>
    <xf numFmtId="3" fontId="1" fillId="0" borderId="0" xfId="0" applyNumberFormat="1" applyFont="1" applyFill="1" applyBorder="1" applyAlignment="1">
      <alignment vertical="top"/>
    </xf>
    <xf numFmtId="0" fontId="1" fillId="0" borderId="3" xfId="0" applyFont="1" applyFill="1" applyBorder="1" applyAlignment="1">
      <alignment horizontal="center" vertical="center" wrapText="1"/>
    </xf>
    <xf numFmtId="0" fontId="1" fillId="0" borderId="0" xfId="0" applyFont="1" applyFill="1"/>
    <xf numFmtId="3" fontId="1" fillId="0" borderId="0" xfId="0" applyNumberFormat="1" applyFont="1" applyFill="1" applyAlignment="1">
      <alignment horizontal="right" vertical="center"/>
    </xf>
    <xf numFmtId="3" fontId="1" fillId="0" borderId="0" xfId="0" applyNumberFormat="1" applyFont="1" applyFill="1" applyAlignment="1">
      <alignment horizontal="right" vertical="center"/>
    </xf>
    <xf numFmtId="0" fontId="1" fillId="0" borderId="0" xfId="0" applyFont="1" applyFill="1" applyAlignment="1">
      <alignment horizontal="left" vertical="center" indent="9"/>
    </xf>
    <xf numFmtId="3" fontId="1" fillId="0" borderId="0" xfId="0" applyNumberFormat="1" applyFont="1" applyFill="1" applyAlignment="1">
      <alignment vertical="center"/>
    </xf>
    <xf numFmtId="3" fontId="1" fillId="0" borderId="0" xfId="0" applyNumberFormat="1" applyFont="1" applyFill="1"/>
    <xf numFmtId="0" fontId="1" fillId="0" borderId="0" xfId="0" applyFont="1" applyFill="1" applyAlignment="1">
      <alignment horizontal="left" vertical="center" indent="5"/>
    </xf>
    <xf numFmtId="0" fontId="1" fillId="0" borderId="0" xfId="0" applyFont="1" applyFill="1" applyAlignment="1">
      <alignment horizontal="left" vertical="center" wrapText="1" indent="1"/>
    </xf>
    <xf numFmtId="0" fontId="1" fillId="0" borderId="0" xfId="0" applyFont="1" applyFill="1" applyAlignment="1">
      <alignment horizontal="left" vertical="center" indent="1"/>
    </xf>
    <xf numFmtId="3" fontId="3" fillId="0" borderId="0" xfId="0" applyNumberFormat="1" applyFont="1" applyFill="1" applyAlignment="1">
      <alignment vertical="center"/>
    </xf>
    <xf numFmtId="0" fontId="1" fillId="0" borderId="0" xfId="0" applyFont="1" applyFill="1" applyAlignment="1">
      <alignment horizontal="left" vertical="center"/>
    </xf>
    <xf numFmtId="3" fontId="3" fillId="0" borderId="0" xfId="0" applyNumberFormat="1" applyFont="1" applyFill="1" applyAlignment="1">
      <alignment horizontal="right" vertical="center"/>
    </xf>
    <xf numFmtId="3" fontId="3" fillId="0" borderId="0" xfId="0" applyNumberFormat="1" applyFont="1" applyFill="1" applyAlignment="1">
      <alignment horizontal="right" vertical="center"/>
    </xf>
    <xf numFmtId="0" fontId="3" fillId="0" borderId="0" xfId="0" applyFont="1" applyFill="1" applyAlignment="1">
      <alignment vertical="center" wrapText="1"/>
    </xf>
    <xf numFmtId="0" fontId="3" fillId="0" borderId="0" xfId="0" applyFont="1" applyFill="1"/>
    <xf numFmtId="0" fontId="1" fillId="0" borderId="0" xfId="0" applyFont="1" applyFill="1" applyAlignment="1">
      <alignment horizontal="left" vertical="center" indent="3"/>
    </xf>
    <xf numFmtId="0" fontId="1" fillId="0" borderId="0" xfId="0" applyFont="1" applyFill="1" applyAlignment="1">
      <alignment horizontal="left" vertical="center" indent="2"/>
    </xf>
    <xf numFmtId="3" fontId="1" fillId="0" borderId="0" xfId="0" applyNumberFormat="1" applyFont="1" applyFill="1" applyAlignment="1">
      <alignment horizontal="right" vertical="center"/>
    </xf>
    <xf numFmtId="3" fontId="1" fillId="0" borderId="0" xfId="0" applyNumberFormat="1" applyFont="1" applyFill="1" applyAlignment="1">
      <alignment vertical="center"/>
    </xf>
    <xf numFmtId="0" fontId="3" fillId="0" borderId="0" xfId="0" applyFont="1" applyFill="1" applyAlignment="1">
      <alignment vertical="center"/>
    </xf>
    <xf numFmtId="0" fontId="1" fillId="0" borderId="0" xfId="0" applyFont="1" applyFill="1" applyAlignment="1">
      <alignment horizontal="center" vertical="top"/>
    </xf>
    <xf numFmtId="3" fontId="1" fillId="0" borderId="19" xfId="0" applyNumberFormat="1" applyFont="1" applyFill="1" applyBorder="1" applyAlignment="1">
      <alignment horizontal="center" vertical="center" wrapText="1"/>
    </xf>
    <xf numFmtId="0" fontId="9" fillId="0" borderId="0" xfId="0" applyFont="1" applyFill="1"/>
    <xf numFmtId="0" fontId="13" fillId="0" borderId="14" xfId="0" applyFont="1" applyFill="1" applyBorder="1" applyAlignment="1"/>
    <xf numFmtId="3" fontId="1" fillId="0" borderId="0" xfId="0" applyNumberFormat="1" applyFont="1" applyFill="1" applyAlignment="1">
      <alignment horizontal="right"/>
    </xf>
    <xf numFmtId="3" fontId="1" fillId="0" borderId="0" xfId="0" applyNumberFormat="1" applyFont="1" applyFill="1" applyAlignment="1">
      <alignment horizontal="right"/>
    </xf>
    <xf numFmtId="3" fontId="3" fillId="0" borderId="0" xfId="0" applyNumberFormat="1" applyFont="1" applyFill="1" applyAlignment="1">
      <alignment horizontal="right"/>
    </xf>
    <xf numFmtId="3" fontId="3" fillId="0" borderId="0" xfId="0" applyNumberFormat="1" applyFont="1" applyFill="1" applyAlignment="1">
      <alignment horizontal="right"/>
    </xf>
    <xf numFmtId="0" fontId="1" fillId="0" borderId="19" xfId="0" applyFont="1" applyFill="1" applyBorder="1" applyAlignment="1">
      <alignment horizontal="center" vertical="center" wrapText="1"/>
    </xf>
    <xf numFmtId="3" fontId="13" fillId="0" borderId="14" xfId="0" applyNumberFormat="1" applyFont="1" applyFill="1" applyBorder="1" applyAlignment="1"/>
    <xf numFmtId="0" fontId="1" fillId="0" borderId="0" xfId="0" applyFont="1" applyFill="1"/>
    <xf numFmtId="0" fontId="3" fillId="0" borderId="0" xfId="0" applyFont="1" applyFill="1"/>
    <xf numFmtId="3" fontId="3" fillId="0" borderId="0" xfId="0" applyNumberFormat="1" applyFont="1" applyFill="1" applyBorder="1"/>
    <xf numFmtId="49" fontId="3" fillId="0" borderId="0" xfId="0" applyNumberFormat="1" applyFont="1" applyFill="1" applyBorder="1" applyAlignment="1">
      <alignment horizontal="center"/>
    </xf>
    <xf numFmtId="3" fontId="1" fillId="0" borderId="0" xfId="0" applyNumberFormat="1" applyFont="1" applyFill="1" applyBorder="1"/>
    <xf numFmtId="49" fontId="1" fillId="0" borderId="0" xfId="0" applyNumberFormat="1" applyFont="1" applyFill="1" applyBorder="1" applyAlignment="1">
      <alignment horizontal="left"/>
    </xf>
    <xf numFmtId="3" fontId="1" fillId="0" borderId="0" xfId="0" applyNumberFormat="1" applyFont="1" applyFill="1" applyBorder="1" applyAlignment="1">
      <alignment horizontal="right"/>
    </xf>
    <xf numFmtId="0" fontId="1" fillId="0" borderId="19" xfId="0" applyFont="1" applyFill="1" applyBorder="1" applyAlignment="1">
      <alignment horizontal="center" vertical="center" wrapText="1"/>
    </xf>
    <xf numFmtId="2" fontId="1" fillId="0" borderId="19"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xf numFmtId="0" fontId="1" fillId="0" borderId="14" xfId="0" applyFont="1" applyFill="1" applyBorder="1"/>
    <xf numFmtId="0" fontId="13" fillId="0" borderId="14" xfId="0" applyFont="1" applyFill="1" applyBorder="1" applyAlignment="1">
      <alignment vertical="top"/>
    </xf>
    <xf numFmtId="0" fontId="3" fillId="0" borderId="0" xfId="0" applyFont="1" applyFill="1" applyAlignment="1">
      <alignment wrapText="1"/>
    </xf>
    <xf numFmtId="3" fontId="3" fillId="0" borderId="0" xfId="0" applyNumberFormat="1" applyFont="1" applyFill="1" applyBorder="1" applyAlignment="1">
      <alignment wrapText="1"/>
    </xf>
    <xf numFmtId="0" fontId="1" fillId="0" borderId="0" xfId="0" applyFont="1" applyFill="1" applyAlignment="1">
      <alignment wrapText="1"/>
    </xf>
    <xf numFmtId="3" fontId="1" fillId="0" borderId="0" xfId="0" applyNumberFormat="1" applyFont="1" applyFill="1" applyBorder="1" applyAlignment="1">
      <alignment wrapText="1"/>
    </xf>
    <xf numFmtId="0" fontId="1" fillId="0" borderId="7" xfId="0" applyFont="1" applyFill="1" applyBorder="1" applyAlignment="1">
      <alignment horizontal="center" vertical="center" wrapText="1"/>
    </xf>
    <xf numFmtId="0" fontId="13" fillId="0" borderId="0" xfId="0" applyFont="1" applyFill="1" applyBorder="1" applyAlignment="1">
      <alignment vertical="top"/>
    </xf>
    <xf numFmtId="3" fontId="3" fillId="0" borderId="0" xfId="0" applyNumberFormat="1" applyFont="1" applyFill="1" applyBorder="1" applyAlignment="1">
      <alignment horizontal="right"/>
    </xf>
    <xf numFmtId="3" fontId="1" fillId="0" borderId="0" xfId="0" applyNumberFormat="1" applyFont="1" applyFill="1" applyBorder="1" applyAlignment="1">
      <alignment horizontal="right"/>
    </xf>
    <xf numFmtId="49" fontId="1" fillId="0" borderId="0" xfId="0" applyNumberFormat="1" applyFont="1" applyFill="1" applyBorder="1" applyAlignment="1">
      <alignment horizontal="left"/>
    </xf>
    <xf numFmtId="0" fontId="3" fillId="0" borderId="14" xfId="0" applyFont="1" applyFill="1" applyBorder="1"/>
    <xf numFmtId="0" fontId="13" fillId="0" borderId="0" xfId="0" applyFont="1" applyFill="1" applyBorder="1" applyAlignment="1"/>
    <xf numFmtId="165" fontId="3" fillId="0" borderId="0" xfId="0" applyNumberFormat="1" applyFont="1" applyFill="1" applyBorder="1" applyAlignment="1">
      <alignment horizontal="right"/>
    </xf>
    <xf numFmtId="165" fontId="1" fillId="0" borderId="0" xfId="0" applyNumberFormat="1" applyFont="1" applyFill="1" applyBorder="1" applyAlignment="1">
      <alignment horizontal="right"/>
    </xf>
    <xf numFmtId="0" fontId="1" fillId="0" borderId="9" xfId="0" applyFont="1" applyFill="1" applyBorder="1" applyAlignment="1">
      <alignment horizontal="center" vertical="center" wrapText="1"/>
    </xf>
    <xf numFmtId="0" fontId="15" fillId="0" borderId="0" xfId="0" applyFont="1" applyAlignment="1">
      <alignment horizontal="center"/>
    </xf>
    <xf numFmtId="0" fontId="16" fillId="0" borderId="0" xfId="0" applyFont="1"/>
    <xf numFmtId="0" fontId="17" fillId="0" borderId="0" xfId="1" applyFont="1"/>
    <xf numFmtId="0" fontId="3" fillId="0" borderId="1"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0" xfId="0" applyFont="1" applyAlignment="1">
      <alignment horizontal="center" vertical="center"/>
    </xf>
    <xf numFmtId="0" fontId="1" fillId="0" borderId="13" xfId="0" applyFont="1" applyBorder="1" applyAlignment="1">
      <alignment horizontal="center" vertical="center" wrapText="1"/>
    </xf>
    <xf numFmtId="0" fontId="1" fillId="0" borderId="10" xfId="0" applyFont="1" applyBorder="1" applyAlignment="1">
      <alignment horizontal="center" vertical="center"/>
    </xf>
    <xf numFmtId="0" fontId="1" fillId="0" borderId="11" xfId="0" applyFont="1" applyBorder="1" applyAlignment="1">
      <alignment horizontal="center" vertical="center" wrapText="1"/>
    </xf>
    <xf numFmtId="0" fontId="1" fillId="0" borderId="6" xfId="0" applyFont="1" applyBorder="1" applyAlignment="1">
      <alignment horizontal="center" vertical="center" wrapText="1"/>
    </xf>
    <xf numFmtId="0" fontId="1" fillId="0" borderId="9" xfId="0" applyFont="1" applyBorder="1" applyAlignment="1">
      <alignment horizontal="center" vertical="center"/>
    </xf>
    <xf numFmtId="0" fontId="1" fillId="0" borderId="8" xfId="0" applyFont="1" applyBorder="1" applyAlignment="1">
      <alignment horizontal="center" vertical="center"/>
    </xf>
    <xf numFmtId="0" fontId="1" fillId="0" borderId="12" xfId="0" applyFont="1" applyBorder="1" applyAlignment="1">
      <alignment horizontal="center" vertical="center" wrapText="1"/>
    </xf>
    <xf numFmtId="0" fontId="1" fillId="0" borderId="7" xfId="0" applyFont="1" applyBorder="1" applyAlignment="1">
      <alignment horizontal="center" vertical="center" wrapText="1"/>
    </xf>
    <xf numFmtId="0" fontId="3" fillId="0" borderId="0" xfId="0" applyFont="1" applyBorder="1" applyAlignment="1">
      <alignment horizontal="center" vertical="center"/>
    </xf>
    <xf numFmtId="0" fontId="1" fillId="0" borderId="10" xfId="0" applyFont="1" applyBorder="1" applyAlignment="1">
      <alignment horizontal="center" vertical="center" wrapText="1"/>
    </xf>
    <xf numFmtId="0" fontId="1" fillId="0" borderId="12"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3" xfId="0" applyFont="1" applyBorder="1" applyAlignment="1">
      <alignment horizontal="center" vertical="center"/>
    </xf>
    <xf numFmtId="0" fontId="1" fillId="0" borderId="16"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7" xfId="0" applyFont="1" applyBorder="1" applyAlignment="1">
      <alignment horizontal="center" vertical="center" wrapText="1"/>
    </xf>
    <xf numFmtId="17" fontId="1" fillId="0" borderId="2" xfId="0" applyNumberFormat="1" applyFont="1" applyBorder="1" applyAlignment="1">
      <alignment horizontal="center" vertical="center" wrapText="1"/>
    </xf>
    <xf numFmtId="0" fontId="3" fillId="0" borderId="0" xfId="0" applyFont="1" applyFill="1" applyAlignment="1">
      <alignment horizontal="center" vertical="center"/>
    </xf>
    <xf numFmtId="0" fontId="2" fillId="0" borderId="0" xfId="0" applyFont="1" applyFill="1" applyAlignment="1">
      <alignment horizontal="center" vertical="center"/>
    </xf>
    <xf numFmtId="0" fontId="1" fillId="0" borderId="23" xfId="0" applyFont="1" applyBorder="1"/>
    <xf numFmtId="0" fontId="1" fillId="0" borderId="10" xfId="0" applyFont="1" applyBorder="1"/>
    <xf numFmtId="0" fontId="1" fillId="0" borderId="2" xfId="0" applyFont="1" applyBorder="1" applyAlignment="1">
      <alignment horizontal="center" vertical="center"/>
    </xf>
    <xf numFmtId="0" fontId="1" fillId="0" borderId="15" xfId="0" applyFont="1" applyBorder="1" applyAlignment="1">
      <alignment horizontal="center" vertical="center"/>
    </xf>
    <xf numFmtId="0" fontId="1" fillId="0" borderId="20" xfId="0" applyFont="1" applyBorder="1"/>
    <xf numFmtId="0" fontId="1" fillId="0" borderId="6" xfId="0" applyFont="1" applyBorder="1"/>
    <xf numFmtId="0" fontId="1" fillId="0" borderId="21" xfId="0" applyFont="1" applyBorder="1" applyAlignment="1">
      <alignment horizontal="center" vertical="center" wrapText="1"/>
    </xf>
    <xf numFmtId="0" fontId="1" fillId="0" borderId="7" xfId="0" applyFont="1" applyBorder="1"/>
    <xf numFmtId="0" fontId="1" fillId="0" borderId="19" xfId="0" applyFont="1" applyBorder="1" applyAlignment="1">
      <alignment horizontal="center" vertical="center"/>
    </xf>
    <xf numFmtId="0" fontId="3" fillId="0" borderId="1" xfId="0" applyFont="1" applyBorder="1" applyAlignment="1">
      <alignment horizontal="center" vertical="center" wrapText="1"/>
    </xf>
    <xf numFmtId="0" fontId="3" fillId="0" borderId="0" xfId="0" applyFont="1" applyFill="1" applyAlignment="1">
      <alignment horizontal="center" vertical="center" wrapText="1"/>
    </xf>
    <xf numFmtId="0" fontId="3" fillId="0" borderId="1" xfId="0" applyFont="1" applyBorder="1" applyAlignment="1">
      <alignment horizontal="center" vertical="center"/>
    </xf>
    <xf numFmtId="0" fontId="2" fillId="0" borderId="0" xfId="0" applyFont="1" applyAlignment="1">
      <alignment horizontal="center" vertical="center"/>
    </xf>
    <xf numFmtId="0" fontId="1" fillId="0" borderId="23" xfId="0" applyFont="1" applyBorder="1" applyAlignment="1">
      <alignment horizontal="center" vertical="center" wrapText="1"/>
    </xf>
    <xf numFmtId="0" fontId="1" fillId="0" borderId="2" xfId="0" applyFont="1" applyBorder="1" applyAlignment="1">
      <alignment horizontal="center" wrapText="1"/>
    </xf>
    <xf numFmtId="0" fontId="1" fillId="0" borderId="15" xfId="0" applyFont="1" applyBorder="1" applyAlignment="1">
      <alignment horizontal="center" wrapText="1"/>
    </xf>
    <xf numFmtId="0" fontId="1" fillId="0" borderId="3" xfId="0" applyFont="1" applyBorder="1" applyAlignment="1">
      <alignment horizontal="center" wrapText="1"/>
    </xf>
    <xf numFmtId="0" fontId="1" fillId="0" borderId="9" xfId="0" applyFont="1" applyBorder="1" applyAlignment="1">
      <alignment horizontal="center"/>
    </xf>
    <xf numFmtId="0" fontId="1" fillId="0" borderId="8" xfId="0" applyFont="1" applyBorder="1" applyAlignment="1">
      <alignment horizontal="center"/>
    </xf>
    <xf numFmtId="0" fontId="1" fillId="0" borderId="1" xfId="0" applyFont="1" applyBorder="1" applyAlignment="1">
      <alignment horizontal="center"/>
    </xf>
    <xf numFmtId="0" fontId="1" fillId="0" borderId="19" xfId="0" applyFont="1" applyFill="1" applyBorder="1" applyAlignment="1">
      <alignment horizontal="center" vertical="center" wrapText="1"/>
    </xf>
    <xf numFmtId="3" fontId="1" fillId="0" borderId="21" xfId="0" applyNumberFormat="1" applyFont="1" applyFill="1" applyBorder="1" applyAlignment="1">
      <alignment horizontal="center" vertical="center" wrapText="1"/>
    </xf>
    <xf numFmtId="3" fontId="1" fillId="0" borderId="22" xfId="0" applyNumberFormat="1" applyFont="1" applyFill="1" applyBorder="1" applyAlignment="1">
      <alignment horizontal="center" vertical="center" wrapText="1"/>
    </xf>
    <xf numFmtId="3" fontId="1" fillId="0" borderId="7" xfId="0" applyNumberFormat="1" applyFont="1" applyFill="1" applyBorder="1" applyAlignment="1">
      <alignment horizontal="center" vertical="center" wrapText="1"/>
    </xf>
    <xf numFmtId="3" fontId="1" fillId="0" borderId="9" xfId="0" applyNumberFormat="1" applyFont="1" applyFill="1" applyBorder="1" applyAlignment="1">
      <alignment horizontal="center" vertical="center"/>
    </xf>
    <xf numFmtId="3" fontId="1" fillId="0" borderId="8" xfId="0" applyNumberFormat="1" applyFont="1" applyFill="1" applyBorder="1" applyAlignment="1">
      <alignment horizontal="center" vertical="center"/>
    </xf>
    <xf numFmtId="3" fontId="1" fillId="0" borderId="24" xfId="0" applyNumberFormat="1" applyFont="1" applyFill="1" applyBorder="1" applyAlignment="1">
      <alignment horizontal="center" vertical="center"/>
    </xf>
    <xf numFmtId="0" fontId="1" fillId="0" borderId="21" xfId="0" applyFont="1" applyFill="1" applyBorder="1" applyAlignment="1">
      <alignment horizontal="center" vertical="center" wrapText="1"/>
    </xf>
    <xf numFmtId="0" fontId="1" fillId="0" borderId="22" xfId="0" applyFont="1" applyFill="1" applyBorder="1" applyAlignment="1">
      <alignment horizontal="center" vertical="center" wrapText="1"/>
    </xf>
    <xf numFmtId="0" fontId="1" fillId="0" borderId="9"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24" xfId="0" applyFont="1" applyFill="1" applyBorder="1" applyAlignment="1">
      <alignment horizontal="center" vertical="center"/>
    </xf>
    <xf numFmtId="0" fontId="1" fillId="0" borderId="19" xfId="0" applyFont="1" applyFill="1" applyBorder="1" applyAlignment="1">
      <alignment horizontal="center" vertical="center"/>
    </xf>
    <xf numFmtId="0" fontId="1" fillId="0" borderId="19" xfId="0" applyFont="1" applyFill="1" applyBorder="1" applyAlignment="1">
      <alignment vertical="center"/>
    </xf>
    <xf numFmtId="0" fontId="1" fillId="0" borderId="25" xfId="0" applyFont="1" applyFill="1" applyBorder="1" applyAlignment="1">
      <alignment horizontal="center" vertical="center" wrapText="1"/>
    </xf>
    <xf numFmtId="0" fontId="1" fillId="0" borderId="10" xfId="0" applyFont="1" applyFill="1" applyBorder="1" applyAlignment="1">
      <alignment horizontal="center" vertical="center"/>
    </xf>
    <xf numFmtId="0" fontId="1" fillId="0" borderId="9" xfId="0" applyFont="1" applyFill="1" applyBorder="1" applyAlignment="1">
      <alignment horizontal="center" vertical="center" wrapText="1"/>
    </xf>
    <xf numFmtId="0" fontId="1" fillId="0" borderId="8" xfId="0" applyFont="1" applyFill="1" applyBorder="1" applyAlignment="1">
      <alignment vertical="center"/>
    </xf>
    <xf numFmtId="0" fontId="1" fillId="0" borderId="24" xfId="0" applyFont="1" applyFill="1" applyBorder="1" applyAlignment="1">
      <alignment vertical="center"/>
    </xf>
    <xf numFmtId="0" fontId="1" fillId="0" borderId="6" xfId="0" applyFont="1" applyFill="1" applyBorder="1" applyAlignment="1">
      <alignment horizontal="center" vertical="center" wrapText="1"/>
    </xf>
    <xf numFmtId="0" fontId="1" fillId="0" borderId="14" xfId="0" applyFont="1" applyFill="1" applyBorder="1" applyAlignment="1">
      <alignment vertical="center"/>
    </xf>
    <xf numFmtId="0" fontId="1" fillId="0" borderId="23" xfId="0" applyFont="1" applyFill="1" applyBorder="1" applyAlignment="1">
      <alignment horizontal="center" vertical="center" wrapText="1"/>
    </xf>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0.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11.xml"/><Relationship Id="rId1" Type="http://schemas.openxmlformats.org/officeDocument/2006/relationships/vmlDrawing" Target="../drawings/vmlDrawing11.vml"/></Relationships>
</file>

<file path=xl/worksheets/_rels/sheet15.xml.rels><?xml version="1.0" encoding="UTF-8" standalone="yes"?>
<Relationships xmlns="http://schemas.openxmlformats.org/package/2006/relationships"><Relationship Id="rId2" Type="http://schemas.openxmlformats.org/officeDocument/2006/relationships/comments" Target="../comments12.xml"/><Relationship Id="rId1" Type="http://schemas.openxmlformats.org/officeDocument/2006/relationships/vmlDrawing" Target="../drawings/vmlDrawing12.vml"/></Relationships>
</file>

<file path=xl/worksheets/_rels/sheet16.xml.rels><?xml version="1.0" encoding="UTF-8" standalone="yes"?>
<Relationships xmlns="http://schemas.openxmlformats.org/package/2006/relationships"><Relationship Id="rId2" Type="http://schemas.openxmlformats.org/officeDocument/2006/relationships/comments" Target="../comments13.xml"/><Relationship Id="rId1" Type="http://schemas.openxmlformats.org/officeDocument/2006/relationships/vmlDrawing" Target="../drawings/vmlDrawing13.vml"/></Relationships>
</file>

<file path=xl/worksheets/_rels/sheet17.xml.rels><?xml version="1.0" encoding="UTF-8" standalone="yes"?>
<Relationships xmlns="http://schemas.openxmlformats.org/package/2006/relationships"><Relationship Id="rId2" Type="http://schemas.openxmlformats.org/officeDocument/2006/relationships/comments" Target="../comments14.xml"/><Relationship Id="rId1" Type="http://schemas.openxmlformats.org/officeDocument/2006/relationships/vmlDrawing" Target="../drawings/vmlDrawing14.v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9.xml.rels><?xml version="1.0" encoding="UTF-8" standalone="yes"?>
<Relationships xmlns="http://schemas.openxmlformats.org/package/2006/relationships"><Relationship Id="rId2" Type="http://schemas.openxmlformats.org/officeDocument/2006/relationships/comments" Target="../comments15.xml"/><Relationship Id="rId1" Type="http://schemas.openxmlformats.org/officeDocument/2006/relationships/vmlDrawing" Target="../drawings/vmlDrawing15.v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1.xml.rels><?xml version="1.0" encoding="UTF-8" standalone="yes"?>
<Relationships xmlns="http://schemas.openxmlformats.org/package/2006/relationships"><Relationship Id="rId2" Type="http://schemas.openxmlformats.org/officeDocument/2006/relationships/comments" Target="../comments16.xml"/><Relationship Id="rId1" Type="http://schemas.openxmlformats.org/officeDocument/2006/relationships/vmlDrawing" Target="../drawings/vmlDrawing16.vml"/></Relationships>
</file>

<file path=xl/worksheets/_rels/sheet22.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10.bin"/></Relationships>
</file>

<file path=xl/worksheets/_rels/sheet23.xml.rels><?xml version="1.0" encoding="UTF-8" standalone="yes"?>
<Relationships xmlns="http://schemas.openxmlformats.org/package/2006/relationships"><Relationship Id="rId2" Type="http://schemas.openxmlformats.org/officeDocument/2006/relationships/comments" Target="../comments18.xml"/><Relationship Id="rId1" Type="http://schemas.openxmlformats.org/officeDocument/2006/relationships/vmlDrawing" Target="../drawings/vmlDrawing18.vml"/></Relationships>
</file>

<file path=xl/worksheets/_rels/sheet26.xml.rels><?xml version="1.0" encoding="UTF-8" standalone="yes"?>
<Relationships xmlns="http://schemas.openxmlformats.org/package/2006/relationships"><Relationship Id="rId2" Type="http://schemas.openxmlformats.org/officeDocument/2006/relationships/comments" Target="../comments19.xml"/><Relationship Id="rId1" Type="http://schemas.openxmlformats.org/officeDocument/2006/relationships/vmlDrawing" Target="../drawings/vmlDrawing19.vml"/></Relationships>
</file>

<file path=xl/worksheets/_rels/sheet27.xml.rels><?xml version="1.0" encoding="UTF-8" standalone="yes"?>
<Relationships xmlns="http://schemas.openxmlformats.org/package/2006/relationships"><Relationship Id="rId2" Type="http://schemas.openxmlformats.org/officeDocument/2006/relationships/comments" Target="../comments20.xml"/><Relationship Id="rId1" Type="http://schemas.openxmlformats.org/officeDocument/2006/relationships/vmlDrawing" Target="../drawings/vmlDrawing20.vml"/></Relationships>
</file>

<file path=xl/worksheets/_rels/sheet29.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2" Type="http://schemas.openxmlformats.org/officeDocument/2006/relationships/comments" Target="../comments22.xml"/><Relationship Id="rId1" Type="http://schemas.openxmlformats.org/officeDocument/2006/relationships/vmlDrawing" Target="../drawings/vmlDrawing22.vml"/></Relationships>
</file>

<file path=xl/worksheets/_rels/sheet31.xml.rels><?xml version="1.0" encoding="UTF-8" standalone="yes"?>
<Relationships xmlns="http://schemas.openxmlformats.org/package/2006/relationships"><Relationship Id="rId3" Type="http://schemas.openxmlformats.org/officeDocument/2006/relationships/comments" Target="../comments23.xml"/><Relationship Id="rId2" Type="http://schemas.openxmlformats.org/officeDocument/2006/relationships/vmlDrawing" Target="../drawings/vmlDrawing23.vml"/><Relationship Id="rId1" Type="http://schemas.openxmlformats.org/officeDocument/2006/relationships/printerSettings" Target="../printerSettings/printerSettings12.bin"/></Relationships>
</file>

<file path=xl/worksheets/_rels/sheet32.xml.rels><?xml version="1.0" encoding="UTF-8" standalone="yes"?>
<Relationships xmlns="http://schemas.openxmlformats.org/package/2006/relationships"><Relationship Id="rId2" Type="http://schemas.openxmlformats.org/officeDocument/2006/relationships/comments" Target="../comments24.xml"/><Relationship Id="rId1" Type="http://schemas.openxmlformats.org/officeDocument/2006/relationships/vmlDrawing" Target="../drawings/vmlDrawing24.vml"/></Relationships>
</file>

<file path=xl/worksheets/_rels/sheet33.xml.rels><?xml version="1.0" encoding="UTF-8" standalone="yes"?>
<Relationships xmlns="http://schemas.openxmlformats.org/package/2006/relationships"><Relationship Id="rId3" Type="http://schemas.openxmlformats.org/officeDocument/2006/relationships/comments" Target="../comments25.xml"/><Relationship Id="rId2" Type="http://schemas.openxmlformats.org/officeDocument/2006/relationships/vmlDrawing" Target="../drawings/vmlDrawing25.vml"/><Relationship Id="rId1" Type="http://schemas.openxmlformats.org/officeDocument/2006/relationships/printerSettings" Target="../printerSettings/printerSettings13.bin"/></Relationships>
</file>

<file path=xl/worksheets/_rels/sheet34.xml.rels><?xml version="1.0" encoding="UTF-8" standalone="yes"?>
<Relationships xmlns="http://schemas.openxmlformats.org/package/2006/relationships"><Relationship Id="rId2" Type="http://schemas.openxmlformats.org/officeDocument/2006/relationships/comments" Target="../comments26.xml"/><Relationship Id="rId1" Type="http://schemas.openxmlformats.org/officeDocument/2006/relationships/vmlDrawing" Target="../drawings/vmlDrawing26.vml"/></Relationships>
</file>

<file path=xl/worksheets/_rels/sheet35.xml.rels><?xml version="1.0" encoding="UTF-8" standalone="yes"?>
<Relationships xmlns="http://schemas.openxmlformats.org/package/2006/relationships"><Relationship Id="rId2" Type="http://schemas.openxmlformats.org/officeDocument/2006/relationships/comments" Target="../comments27.xml"/><Relationship Id="rId1" Type="http://schemas.openxmlformats.org/officeDocument/2006/relationships/vmlDrawing" Target="../drawings/vmlDrawing27.vml"/></Relationships>
</file>

<file path=xl/worksheets/_rels/sheet36.xml.rels><?xml version="1.0" encoding="UTF-8" standalone="yes"?>
<Relationships xmlns="http://schemas.openxmlformats.org/package/2006/relationships"><Relationship Id="rId2" Type="http://schemas.openxmlformats.org/officeDocument/2006/relationships/comments" Target="../comments28.xml"/><Relationship Id="rId1" Type="http://schemas.openxmlformats.org/officeDocument/2006/relationships/vmlDrawing" Target="../drawings/vmlDrawing28.vml"/></Relationships>
</file>

<file path=xl/worksheets/_rels/sheet37.xml.rels><?xml version="1.0" encoding="UTF-8" standalone="yes"?>
<Relationships xmlns="http://schemas.openxmlformats.org/package/2006/relationships"><Relationship Id="rId2" Type="http://schemas.openxmlformats.org/officeDocument/2006/relationships/comments" Target="../comments29.xml"/><Relationship Id="rId1" Type="http://schemas.openxmlformats.org/officeDocument/2006/relationships/vmlDrawing" Target="../drawings/vmlDrawing29.v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6DF62-6620-4DA7-8ACE-C516FFD48546}">
  <dimension ref="A1:A37"/>
  <sheetViews>
    <sheetView tabSelected="1" zoomScaleNormal="100" workbookViewId="0"/>
  </sheetViews>
  <sheetFormatPr defaultRowHeight="12.75" x14ac:dyDescent="0.2"/>
  <cols>
    <col min="1" max="1" width="121.85546875" style="322" bestFit="1" customWidth="1"/>
    <col min="2" max="16384" width="9.140625" style="322"/>
  </cols>
  <sheetData>
    <row r="1" spans="1:1" x14ac:dyDescent="0.2">
      <c r="A1" s="321" t="s">
        <v>431</v>
      </c>
    </row>
    <row r="2" spans="1:1" x14ac:dyDescent="0.2">
      <c r="A2" s="323" t="s">
        <v>48</v>
      </c>
    </row>
    <row r="3" spans="1:1" x14ac:dyDescent="0.2">
      <c r="A3" s="323" t="s">
        <v>69</v>
      </c>
    </row>
    <row r="4" spans="1:1" x14ac:dyDescent="0.2">
      <c r="A4" s="323" t="s">
        <v>81</v>
      </c>
    </row>
    <row r="5" spans="1:1" x14ac:dyDescent="0.2">
      <c r="A5" s="323" t="s">
        <v>98</v>
      </c>
    </row>
    <row r="6" spans="1:1" x14ac:dyDescent="0.2">
      <c r="A6" s="323" t="s">
        <v>106</v>
      </c>
    </row>
    <row r="7" spans="1:1" x14ac:dyDescent="0.2">
      <c r="A7" s="323" t="s">
        <v>123</v>
      </c>
    </row>
    <row r="8" spans="1:1" x14ac:dyDescent="0.2">
      <c r="A8" s="323" t="s">
        <v>131</v>
      </c>
    </row>
    <row r="9" spans="1:1" x14ac:dyDescent="0.2">
      <c r="A9" s="323" t="s">
        <v>150</v>
      </c>
    </row>
    <row r="10" spans="1:1" x14ac:dyDescent="0.2">
      <c r="A10" s="323" t="s">
        <v>165</v>
      </c>
    </row>
    <row r="11" spans="1:1" x14ac:dyDescent="0.2">
      <c r="A11" s="323" t="s">
        <v>172</v>
      </c>
    </row>
    <row r="12" spans="1:1" x14ac:dyDescent="0.2">
      <c r="A12" s="323" t="s">
        <v>180</v>
      </c>
    </row>
    <row r="13" spans="1:1" x14ac:dyDescent="0.2">
      <c r="A13" s="323" t="s">
        <v>189</v>
      </c>
    </row>
    <row r="14" spans="1:1" x14ac:dyDescent="0.2">
      <c r="A14" s="323" t="s">
        <v>196</v>
      </c>
    </row>
    <row r="15" spans="1:1" x14ac:dyDescent="0.2">
      <c r="A15" s="323" t="s">
        <v>209</v>
      </c>
    </row>
    <row r="16" spans="1:1" x14ac:dyDescent="0.2">
      <c r="A16" s="323" t="s">
        <v>214</v>
      </c>
    </row>
    <row r="17" spans="1:1" x14ac:dyDescent="0.2">
      <c r="A17" s="323" t="s">
        <v>226</v>
      </c>
    </row>
    <row r="18" spans="1:1" x14ac:dyDescent="0.2">
      <c r="A18" s="323" t="s">
        <v>239</v>
      </c>
    </row>
    <row r="19" spans="1:1" x14ac:dyDescent="0.2">
      <c r="A19" s="323" t="s">
        <v>252</v>
      </c>
    </row>
    <row r="20" spans="1:1" x14ac:dyDescent="0.2">
      <c r="A20" s="323" t="s">
        <v>257</v>
      </c>
    </row>
    <row r="21" spans="1:1" x14ac:dyDescent="0.2">
      <c r="A21" s="323" t="s">
        <v>274</v>
      </c>
    </row>
    <row r="22" spans="1:1" x14ac:dyDescent="0.2">
      <c r="A22" s="323" t="s">
        <v>288</v>
      </c>
    </row>
    <row r="23" spans="1:1" x14ac:dyDescent="0.2">
      <c r="A23" s="323" t="s">
        <v>296</v>
      </c>
    </row>
    <row r="24" spans="1:1" x14ac:dyDescent="0.2">
      <c r="A24" s="323" t="s">
        <v>304</v>
      </c>
    </row>
    <row r="25" spans="1:1" x14ac:dyDescent="0.2">
      <c r="A25" s="323" t="s">
        <v>430</v>
      </c>
    </row>
    <row r="26" spans="1:1" x14ac:dyDescent="0.2">
      <c r="A26" s="323" t="s">
        <v>323</v>
      </c>
    </row>
    <row r="27" spans="1:1" x14ac:dyDescent="0.2">
      <c r="A27" s="323" t="s">
        <v>335</v>
      </c>
    </row>
    <row r="28" spans="1:1" x14ac:dyDescent="0.2">
      <c r="A28" s="323" t="s">
        <v>344</v>
      </c>
    </row>
    <row r="29" spans="1:1" x14ac:dyDescent="0.2">
      <c r="A29" s="323" t="s">
        <v>356</v>
      </c>
    </row>
    <row r="30" spans="1:1" x14ac:dyDescent="0.2">
      <c r="A30" s="323" t="s">
        <v>362</v>
      </c>
    </row>
    <row r="31" spans="1:1" x14ac:dyDescent="0.2">
      <c r="A31" s="323" t="s">
        <v>382</v>
      </c>
    </row>
    <row r="32" spans="1:1" x14ac:dyDescent="0.2">
      <c r="A32" s="323" t="s">
        <v>403</v>
      </c>
    </row>
    <row r="33" spans="1:1" x14ac:dyDescent="0.2">
      <c r="A33" s="323" t="s">
        <v>406</v>
      </c>
    </row>
    <row r="34" spans="1:1" x14ac:dyDescent="0.2">
      <c r="A34" s="323" t="s">
        <v>423</v>
      </c>
    </row>
    <row r="35" spans="1:1" x14ac:dyDescent="0.2">
      <c r="A35" s="323" t="s">
        <v>424</v>
      </c>
    </row>
    <row r="36" spans="1:1" x14ac:dyDescent="0.2">
      <c r="A36" s="323" t="s">
        <v>427</v>
      </c>
    </row>
    <row r="37" spans="1:1" x14ac:dyDescent="0.2">
      <c r="A37" s="323" t="s">
        <v>429</v>
      </c>
    </row>
  </sheetData>
  <hyperlinks>
    <hyperlink ref="A2" location="3.5.1.!A1" display="3.5.1. Revenues and expenditures of the Health Insurance Fund, 2010" xr:uid="{ECB38FF0-729D-4994-A313-19D2F3D2A765}"/>
    <hyperlink ref="A3" location="3.5.2.!A1" display="3.5.2. Revenues and expenditures of the Pension Insurance Fund, 2010" xr:uid="{46E79094-5F23-4774-8DCA-D0A3873AD401}"/>
    <hyperlink ref="A4" location="3.5.3.!A1" display="3.5.3. Pension insurance claims" xr:uid="{1AA66833-0BF1-4A0F-BA70-560564972D84}"/>
    <hyperlink ref="A5" location="3.5.4.!A1" display="3.5.4. Pensions and pension-types benefits" xr:uid="{A01431C3-8B58-4662-BAFB-E218249A4EAA}"/>
    <hyperlink ref="A6" location="3.5.5.!A1" display="3.5.5. Number of new pensions on one’s own right in the respective year" xr:uid="{E8291741-0C73-4506-8C3E-FA492D3E0D3D}"/>
    <hyperlink ref="A7" location="3.5.6.!A1" display="3.5.6. Beneficiaries of pensions and pension-type benefits by type of the main benefit, 1st January 2011 [persons]" xr:uid="{389C9616-9FB0-4660-B0AD-8F9D8B96F39B}"/>
    <hyperlink ref="A8" location="3.5.7.!A1" display="3.5.7. Average amount of the pension benefits by type of benefit, 1st January 2011 [HUF]" xr:uid="{9B2595EA-568E-4A12-94D3-4A5EC83BEFFC}"/>
    <hyperlink ref="A9" location="3.5.8.!A1" display="3.5.8. Number of beneficiaries of pensions on one’s own right by the full monthly amount of pensions, 1st January 2011 [persons]" xr:uid="{BE7BFDD8-1620-4006-B80E-257376F0FCDD}"/>
    <hyperlink ref="A10" location="3.5.9.!A1" display="3.5.9. Sick-pay" xr:uid="{0AC14BA1-5A0C-4F5F-BD94-43CA953F3847}"/>
    <hyperlink ref="A11" location="3.5.10.!A1" display="3.5.10. Sick-leave" xr:uid="{284E8773-FC5C-4ACD-BB05-0FAFA508E156}"/>
    <hyperlink ref="A12" location="3.5.11.!A1" display="3.5.11. Child-care allowance and benefit" xr:uid="{5D793A44-16C5-4003-BCDB-9E76881A4158}"/>
    <hyperlink ref="A13" location="3.5.12.!A1" display="3.5.12. Monthly amount of family allowances (January) [HUF]" xr:uid="{0D5CD8D0-6CE8-43FE-B88C-6698B2306F79}"/>
    <hyperlink ref="A14" location="3.5.13.!A1" display="3.5.13. Comprehensive data on family allowance" xr:uid="{85FCB306-E3F1-4216-8262-117E628A08B2}"/>
    <hyperlink ref="A15" location="3.5.14.!A1" display="3.5.14. Recipients of family allowance [thousands]" xr:uid="{D5C5544E-45C6-42CE-8330-470659075C3C}"/>
    <hyperlink ref="A16" location="3.5.15.!A1" display="3.5.15. Child raising benefits in real terms [%]" xr:uid="{40993783-BD3F-4B97-968C-A94F958F9E55}"/>
    <hyperlink ref="A17" location="3.5.16.!A1" display="3.5.16. Young people under professional child protection by age-groups" xr:uid="{4B32B13E-11D2-4721-A36B-B48590680087}"/>
    <hyperlink ref="A18" location="3.5.17.!A1" display="3.5.17. Placement of children and young adults who are under professional child protection, 2010" xr:uid="{CC372C52-BF36-4D11-A410-E37C57AB8447}"/>
    <hyperlink ref="A19" location="3.5.18.!A1" display="3.5.18. Number of endangered minors, minors taken into child protection, minors under guardianship and number of persons under trusteeship" xr:uid="{F960A48E-4792-4604-8E6A-0E43147E14D5}"/>
    <hyperlink ref="A20" location="3.5.19.!A1" display="3.5.19. Adoption" xr:uid="{6ACB0F78-E71B-4E76-B003-F6756500E75C}"/>
    <hyperlink ref="A21" location="3.5.20.!A1" display="3.5.20. Children's home places, and foster parents" xr:uid="{337177D3-FADE-4469-8CA8-4247A55A74B3}"/>
    <hyperlink ref="A22" location="3.5.21.!A1" display="3.5.21. Infant nurseries" xr:uid="{E416A4CA-FED1-4A9B-8885-3AAED6C0E98A}"/>
    <hyperlink ref="A23" location="3.5.22.!A1" display="3.5.22. Main data on family care services and child welfare services" xr:uid="{BB2BBA4A-7E8A-4011-81FA-D56875164056}"/>
    <hyperlink ref="A24" location="3.5.23.!A1" display="3.5.23. Child welfare provision in the object year" xr:uid="{24C8A330-77B2-412F-82B6-E853952D72CE}"/>
    <hyperlink ref="A25" location="3.5.24.!A1" display="3.5.24. Main data domestic care and on social catering" xr:uid="{E3C283C5-C336-4484-91D7-6E745927AD8E}"/>
    <hyperlink ref="A26" location="3.5.25.!A1" display="3.5.25. Social institutions providing day-time care" xr:uid="{AED3DF7A-F4F5-4E2F-B3D7-AF2135ED4D6D}"/>
    <hyperlink ref="A27" location="3.5.26.!A1" display="3.5.26. Long- and short-term residential social institutions" xr:uid="{726119DA-621D-412F-8CFF-1413B8B7397C}"/>
    <hyperlink ref="A28" location="3.5.27.!A1" display="3.5.27. Number of residents in long- and short-term residental social institutions by type of institution [persons]" xr:uid="{12A22142-58FF-4DFF-BC2E-993F2A3B2FD8}"/>
    <hyperlink ref="A29" location="3.5.28.!A1" display="3.5.28. Number of residents in long- and short-term residential social institutions by maintainers [persons]" xr:uid="{C16512F6-7177-4BEB-B18C-DFA455387C89}"/>
    <hyperlink ref="A30" location="3.5.29.!A1" display="3.5.29. Data on costs and personnel of long- and short-term residential social institutions, 2010" xr:uid="{F4FE5C52-86BD-4D09-BE38-A5DA30F96CC9}"/>
    <hyperlink ref="A31" location="3.5.30.!A1" display="3.5.30. Social assistance by type of support" xr:uid="{871FD79B-8EAE-4C96-A7E0-E627E742DDFE}"/>
    <hyperlink ref="A32" location="3.5.31.!A1" display="3.5.31. Pension and pension-type beneficiaries by year of birth, January 2011" xr:uid="{C11F7200-B045-47FF-A543-52E06535FD8A}"/>
    <hyperlink ref="A33" location="3.5.32.!A1" display="3.5.32. Amount of pensions and pension-type benefits by year of birth, January 2011 [HUF per person]" xr:uid="{5A5649B1-B4A6-4F06-A566-B169A7DC1CE7}"/>
    <hyperlink ref="A34" location="3.5.33.!A1" display="3.5.33. Membership of private pension funds and accumulated amounts in the members' funding reverse by the members' year of birth, 2010" xr:uid="{F170F848-E9DD-4609-BDCE-2C689D6E4026}"/>
    <hyperlink ref="A35" location="3.5.34.!A1" display="3.5.34. Membership of voluntary pension funds and accumulated amounts in the members' funding reverse by the members' year of birth, 2010" xr:uid="{3F6F6E12-B47F-4225-A61C-F0B10632AE5D}"/>
    <hyperlink ref="A36" location="3.5.35.!A1" display="3.5.35. Pension contribution in private pension funds by the members' year of birth, 2010" xr:uid="{A3713BA4-1278-4D57-8D47-D9DBCD23DB36}"/>
    <hyperlink ref="A37" location="3.5.36.!A1" display="3.5.36. Pension contribution in voluntary pension funds by the members' year of birth, 2010" xr:uid="{92B7635C-3498-4016-9A46-735CC74BAA2B}"/>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A4AEDD-6B43-48C9-AA6F-C391E129CB2B}">
  <dimension ref="A1:E16"/>
  <sheetViews>
    <sheetView zoomScaleNormal="100" workbookViewId="0"/>
  </sheetViews>
  <sheetFormatPr defaultRowHeight="11.25" x14ac:dyDescent="0.2"/>
  <cols>
    <col min="1" max="1" width="27.85546875" style="32" customWidth="1"/>
    <col min="2" max="5" width="11.140625" style="32" customWidth="1"/>
    <col min="6" max="16384" width="9.140625" style="32"/>
  </cols>
  <sheetData>
    <row r="1" spans="1:5" s="47" customFormat="1" ht="12" thickBot="1" x14ac:dyDescent="0.3">
      <c r="A1" s="146" t="s">
        <v>165</v>
      </c>
    </row>
    <row r="2" spans="1:5" x14ac:dyDescent="0.2">
      <c r="A2" s="85" t="s">
        <v>164</v>
      </c>
      <c r="B2" s="84">
        <v>2000</v>
      </c>
      <c r="C2" s="84">
        <v>2008</v>
      </c>
      <c r="D2" s="145">
        <v>2009</v>
      </c>
      <c r="E2" s="145">
        <v>2010</v>
      </c>
    </row>
    <row r="3" spans="1:5" s="94" customFormat="1" ht="22.5" x14ac:dyDescent="0.2">
      <c r="A3" s="110" t="s">
        <v>163</v>
      </c>
      <c r="B3" s="57">
        <v>3465</v>
      </c>
      <c r="C3" s="57">
        <v>3478.0418725485201</v>
      </c>
      <c r="D3" s="57">
        <v>3412.7130000000006</v>
      </c>
      <c r="E3" s="89">
        <v>3473</v>
      </c>
    </row>
    <row r="4" spans="1:5" s="94" customFormat="1" ht="22.5" x14ac:dyDescent="0.2">
      <c r="A4" s="110" t="s">
        <v>162</v>
      </c>
      <c r="B4" s="57">
        <v>112</v>
      </c>
      <c r="C4" s="144">
        <v>89.769000000000005</v>
      </c>
      <c r="D4" s="143">
        <v>89.738</v>
      </c>
      <c r="E4" s="89">
        <v>76</v>
      </c>
    </row>
    <row r="5" spans="1:5" s="94" customFormat="1" x14ac:dyDescent="0.2">
      <c r="A5" s="110" t="s">
        <v>155</v>
      </c>
      <c r="B5" s="57"/>
      <c r="C5" s="57"/>
      <c r="D5" s="57"/>
      <c r="E5" s="89"/>
    </row>
    <row r="6" spans="1:5" x14ac:dyDescent="0.2">
      <c r="A6" s="39" t="s">
        <v>161</v>
      </c>
      <c r="B6" s="139">
        <v>98</v>
      </c>
      <c r="C6" s="57">
        <v>75.727999999999994</v>
      </c>
      <c r="D6" s="57">
        <v>74.051000000000002</v>
      </c>
      <c r="E6" s="93">
        <v>62</v>
      </c>
    </row>
    <row r="7" spans="1:5" x14ac:dyDescent="0.2">
      <c r="A7" s="39" t="s">
        <v>160</v>
      </c>
      <c r="B7" s="139">
        <v>14</v>
      </c>
      <c r="C7" s="57">
        <v>14.038</v>
      </c>
      <c r="D7" s="57">
        <v>15.685</v>
      </c>
      <c r="E7" s="93">
        <v>15</v>
      </c>
    </row>
    <row r="8" spans="1:5" s="94" customFormat="1" x14ac:dyDescent="0.2">
      <c r="A8" s="110" t="s">
        <v>159</v>
      </c>
      <c r="B8" s="2">
        <v>3.2</v>
      </c>
      <c r="C8" s="2">
        <v>2.6</v>
      </c>
      <c r="D8" s="2">
        <v>2.6</v>
      </c>
      <c r="E8" s="142">
        <v>2.2000000000000002</v>
      </c>
    </row>
    <row r="9" spans="1:5" s="94" customFormat="1" x14ac:dyDescent="0.2">
      <c r="A9" s="110" t="s">
        <v>158</v>
      </c>
      <c r="B9" s="2">
        <v>41.2</v>
      </c>
      <c r="C9" s="2">
        <v>32.855491999999998</v>
      </c>
      <c r="D9" s="2">
        <v>32.754410999999998</v>
      </c>
      <c r="E9" s="142">
        <v>27.9</v>
      </c>
    </row>
    <row r="10" spans="1:5" x14ac:dyDescent="0.2">
      <c r="A10" s="106" t="s">
        <v>157</v>
      </c>
      <c r="B10" s="141">
        <v>11.9</v>
      </c>
      <c r="C10" s="2">
        <v>9.4</v>
      </c>
      <c r="D10" s="2">
        <v>9.6</v>
      </c>
      <c r="E10" s="140">
        <v>8</v>
      </c>
    </row>
    <row r="11" spans="1:5" s="94" customFormat="1" x14ac:dyDescent="0.2">
      <c r="A11" s="110" t="s">
        <v>156</v>
      </c>
      <c r="B11" s="2">
        <v>29</v>
      </c>
      <c r="C11" s="2">
        <v>27.9</v>
      </c>
      <c r="D11" s="2">
        <v>29</v>
      </c>
      <c r="E11" s="142">
        <v>27</v>
      </c>
    </row>
    <row r="12" spans="1:5" s="94" customFormat="1" x14ac:dyDescent="0.2">
      <c r="A12" s="110" t="s">
        <v>155</v>
      </c>
      <c r="B12" s="2"/>
      <c r="C12" s="2"/>
      <c r="D12" s="2"/>
      <c r="E12" s="142"/>
    </row>
    <row r="13" spans="1:5" x14ac:dyDescent="0.2">
      <c r="A13" s="39" t="s">
        <v>154</v>
      </c>
      <c r="B13" s="141">
        <v>27</v>
      </c>
      <c r="C13" s="2">
        <v>26.3</v>
      </c>
      <c r="D13" s="2">
        <v>27.2</v>
      </c>
      <c r="E13" s="140">
        <v>24.8</v>
      </c>
    </row>
    <row r="14" spans="1:5" x14ac:dyDescent="0.2">
      <c r="A14" s="39" t="s">
        <v>153</v>
      </c>
      <c r="B14" s="141">
        <v>51</v>
      </c>
      <c r="C14" s="2">
        <v>42.1</v>
      </c>
      <c r="D14" s="2">
        <v>42.3</v>
      </c>
      <c r="E14" s="140">
        <v>42.1</v>
      </c>
    </row>
    <row r="15" spans="1:5" s="94" customFormat="1" x14ac:dyDescent="0.2">
      <c r="A15" s="110" t="s">
        <v>152</v>
      </c>
      <c r="B15" s="57">
        <v>56140</v>
      </c>
      <c r="C15" s="57">
        <v>102620.68</v>
      </c>
      <c r="D15" s="57">
        <v>101570.9139</v>
      </c>
      <c r="E15" s="89">
        <v>74138</v>
      </c>
    </row>
    <row r="16" spans="1:5" s="47" customFormat="1" x14ac:dyDescent="0.2">
      <c r="A16" s="110" t="s">
        <v>151</v>
      </c>
      <c r="B16" s="139">
        <v>1364</v>
      </c>
      <c r="C16" s="139">
        <v>3123</v>
      </c>
      <c r="D16" s="139">
        <v>3101</v>
      </c>
      <c r="E16" s="93">
        <v>2662</v>
      </c>
    </row>
  </sheetData>
  <pageMargins left="0.75" right="0.75" top="1" bottom="1" header="0.5" footer="0.5"/>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69AAEE-0464-4E77-A974-FB9DDBE59717}">
  <dimension ref="A1:E7"/>
  <sheetViews>
    <sheetView zoomScaleNormal="100" workbookViewId="0"/>
  </sheetViews>
  <sheetFormatPr defaultRowHeight="11.25" x14ac:dyDescent="0.2"/>
  <cols>
    <col min="1" max="1" width="34.85546875" style="32" customWidth="1"/>
    <col min="2" max="5" width="9.85546875" style="32" customWidth="1"/>
    <col min="6" max="16384" width="9.140625" style="32"/>
  </cols>
  <sheetData>
    <row r="1" spans="1:5" s="47" customFormat="1" ht="12" thickBot="1" x14ac:dyDescent="0.3">
      <c r="A1" s="146" t="s">
        <v>172</v>
      </c>
    </row>
    <row r="2" spans="1:5" x14ac:dyDescent="0.2">
      <c r="A2" s="85" t="s">
        <v>171</v>
      </c>
      <c r="B2" s="84">
        <v>2000</v>
      </c>
      <c r="C2" s="84">
        <v>2008</v>
      </c>
      <c r="D2" s="145">
        <v>2009</v>
      </c>
      <c r="E2" s="145">
        <v>2010</v>
      </c>
    </row>
    <row r="3" spans="1:5" s="94" customFormat="1" x14ac:dyDescent="0.2">
      <c r="A3" s="110" t="s">
        <v>170</v>
      </c>
      <c r="B3" s="151">
        <v>13.3</v>
      </c>
      <c r="C3" s="150">
        <v>11.489259000000001</v>
      </c>
      <c r="D3" s="150">
        <v>10.113041000000001</v>
      </c>
      <c r="E3" s="150">
        <v>9.3000000000000007</v>
      </c>
    </row>
    <row r="4" spans="1:5" s="147" customFormat="1" x14ac:dyDescent="0.2">
      <c r="A4" s="149" t="s">
        <v>169</v>
      </c>
      <c r="B4" s="148">
        <v>9.8000000000000007</v>
      </c>
      <c r="C4" s="23">
        <v>8.6218380000000003</v>
      </c>
      <c r="D4" s="23">
        <v>7.6386240000000001</v>
      </c>
      <c r="E4" s="23">
        <v>7</v>
      </c>
    </row>
    <row r="5" spans="1:5" s="41" customFormat="1" ht="22.5" x14ac:dyDescent="0.2">
      <c r="A5" s="106" t="s">
        <v>168</v>
      </c>
      <c r="B5" s="57">
        <v>38</v>
      </c>
      <c r="C5" s="57">
        <v>32.908000000000001</v>
      </c>
      <c r="D5" s="57">
        <v>29.155000000000001</v>
      </c>
      <c r="E5" s="57">
        <v>27</v>
      </c>
    </row>
    <row r="6" spans="1:5" x14ac:dyDescent="0.2">
      <c r="A6" s="106" t="s">
        <v>167</v>
      </c>
      <c r="B6" s="57">
        <v>24741</v>
      </c>
      <c r="C6" s="57">
        <v>49277.821000000004</v>
      </c>
      <c r="D6" s="57">
        <v>44526.058900000004</v>
      </c>
      <c r="E6" s="57">
        <v>37681</v>
      </c>
    </row>
    <row r="7" spans="1:5" x14ac:dyDescent="0.2">
      <c r="A7" s="106" t="s">
        <v>166</v>
      </c>
      <c r="B7" s="57">
        <v>2516</v>
      </c>
      <c r="C7" s="57">
        <v>5715</v>
      </c>
      <c r="D7" s="57">
        <v>5829</v>
      </c>
      <c r="E7" s="57">
        <v>5350</v>
      </c>
    </row>
  </sheetData>
  <pageMargins left="0.75" right="0.75" top="1" bottom="1" header="0.5" footer="0.5"/>
  <headerFooter alignWithMargins="0"/>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A50CF-1B9A-4069-B5DC-BC91D5C457F1}">
  <dimension ref="A1:E11"/>
  <sheetViews>
    <sheetView zoomScaleNormal="100" workbookViewId="0"/>
  </sheetViews>
  <sheetFormatPr defaultRowHeight="11.25" x14ac:dyDescent="0.2"/>
  <cols>
    <col min="1" max="1" width="31.85546875" style="32" customWidth="1"/>
    <col min="2" max="5" width="9.5703125" style="32" customWidth="1"/>
    <col min="6" max="16384" width="9.140625" style="32"/>
  </cols>
  <sheetData>
    <row r="1" spans="1:5" ht="12" thickBot="1" x14ac:dyDescent="0.25">
      <c r="A1" s="101" t="s">
        <v>180</v>
      </c>
    </row>
    <row r="2" spans="1:5" s="41" customFormat="1" x14ac:dyDescent="0.25">
      <c r="A2" s="85" t="s">
        <v>97</v>
      </c>
      <c r="B2" s="84">
        <v>2000</v>
      </c>
      <c r="C2" s="84">
        <v>2008</v>
      </c>
      <c r="D2" s="145">
        <v>2009</v>
      </c>
      <c r="E2" s="145">
        <v>2010</v>
      </c>
    </row>
    <row r="3" spans="1:5" ht="22.5" x14ac:dyDescent="0.2">
      <c r="A3" s="106" t="s">
        <v>179</v>
      </c>
      <c r="B3" s="156">
        <v>0.53</v>
      </c>
      <c r="C3" s="155">
        <v>0.55112927499999997</v>
      </c>
      <c r="D3" s="155">
        <v>0.5900978676844113</v>
      </c>
      <c r="E3" s="155">
        <v>0.57999999999999996</v>
      </c>
    </row>
    <row r="4" spans="1:5" x14ac:dyDescent="0.2">
      <c r="A4" s="335" t="s">
        <v>178</v>
      </c>
      <c r="B4" s="335"/>
      <c r="C4" s="335"/>
      <c r="D4" s="335"/>
      <c r="E4" s="335"/>
    </row>
    <row r="5" spans="1:5" ht="22.5" x14ac:dyDescent="0.2">
      <c r="A5" s="106" t="s">
        <v>177</v>
      </c>
      <c r="B5" s="154">
        <v>192.8</v>
      </c>
      <c r="C5" s="153">
        <v>167.02099999999999</v>
      </c>
      <c r="D5" s="153">
        <v>174.15299999999999</v>
      </c>
      <c r="E5" s="153">
        <v>178.5</v>
      </c>
    </row>
    <row r="6" spans="1:5" x14ac:dyDescent="0.2">
      <c r="A6" s="152" t="s">
        <v>174</v>
      </c>
      <c r="B6" s="56">
        <v>38418</v>
      </c>
      <c r="C6" s="53">
        <v>62896.065584000004</v>
      </c>
      <c r="D6" s="53">
        <v>64192</v>
      </c>
      <c r="E6" s="53">
        <v>65103</v>
      </c>
    </row>
    <row r="7" spans="1:5" x14ac:dyDescent="0.2">
      <c r="A7" s="152" t="s">
        <v>173</v>
      </c>
      <c r="B7" s="56">
        <v>16601</v>
      </c>
      <c r="C7" s="53">
        <f>C6/C5*1000/12</f>
        <v>31381.316113941764</v>
      </c>
      <c r="D7" s="53">
        <v>30716</v>
      </c>
      <c r="E7" s="53">
        <v>30388</v>
      </c>
    </row>
    <row r="8" spans="1:5" x14ac:dyDescent="0.2">
      <c r="A8" s="326" t="s">
        <v>176</v>
      </c>
      <c r="B8" s="326"/>
      <c r="C8" s="326"/>
      <c r="D8" s="326"/>
      <c r="E8" s="326"/>
    </row>
    <row r="9" spans="1:5" ht="22.5" x14ac:dyDescent="0.2">
      <c r="A9" s="106" t="s">
        <v>175</v>
      </c>
      <c r="B9" s="153">
        <v>54</v>
      </c>
      <c r="C9" s="153">
        <v>94.513999999999996</v>
      </c>
      <c r="D9" s="153">
        <v>95.05</v>
      </c>
      <c r="E9" s="153">
        <v>94.7</v>
      </c>
    </row>
    <row r="10" spans="1:5" x14ac:dyDescent="0.2">
      <c r="A10" s="152" t="s">
        <v>174</v>
      </c>
      <c r="B10" s="53">
        <v>20381</v>
      </c>
      <c r="C10" s="53">
        <v>83817.324999999997</v>
      </c>
      <c r="D10" s="53">
        <v>89793</v>
      </c>
      <c r="E10" s="53">
        <v>92435</v>
      </c>
    </row>
    <row r="11" spans="1:5" x14ac:dyDescent="0.2">
      <c r="A11" s="152" t="s">
        <v>173</v>
      </c>
      <c r="B11" s="53">
        <v>31448</v>
      </c>
      <c r="C11" s="60">
        <f>C10/C9*1000/12</f>
        <v>73902.036558957756</v>
      </c>
      <c r="D11" s="60">
        <v>78725</v>
      </c>
      <c r="E11" s="60">
        <v>81356</v>
      </c>
    </row>
  </sheetData>
  <mergeCells count="2">
    <mergeCell ref="A4:E4"/>
    <mergeCell ref="A8:E8"/>
  </mergeCells>
  <pageMargins left="0.75" right="0.75" top="1" bottom="1" header="0.5" footer="0.5"/>
  <headerFooter alignWithMargins="0"/>
  <legacy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FB975D-DE9E-4CC5-BCFC-E8B6CCCF85CF}">
  <dimension ref="A1:E15"/>
  <sheetViews>
    <sheetView zoomScaleNormal="100" workbookViewId="0"/>
  </sheetViews>
  <sheetFormatPr defaultRowHeight="11.25" x14ac:dyDescent="0.2"/>
  <cols>
    <col min="1" max="1" width="30.28515625" style="32" customWidth="1"/>
    <col min="2" max="5" width="10.5703125" style="32" customWidth="1"/>
    <col min="6" max="16384" width="9.140625" style="32"/>
  </cols>
  <sheetData>
    <row r="1" spans="1:5" ht="12" thickBot="1" x14ac:dyDescent="0.25">
      <c r="A1" s="101" t="s">
        <v>189</v>
      </c>
      <c r="B1" s="42"/>
      <c r="C1" s="42"/>
      <c r="D1" s="120"/>
    </row>
    <row r="2" spans="1:5" x14ac:dyDescent="0.2">
      <c r="A2" s="327" t="s">
        <v>188</v>
      </c>
      <c r="B2" s="339" t="s">
        <v>187</v>
      </c>
      <c r="C2" s="341"/>
      <c r="D2" s="341"/>
      <c r="E2" s="341"/>
    </row>
    <row r="3" spans="1:5" x14ac:dyDescent="0.2">
      <c r="A3" s="336"/>
      <c r="B3" s="160">
        <v>2008</v>
      </c>
      <c r="C3" s="160">
        <v>2009</v>
      </c>
      <c r="D3" s="159">
        <v>2010</v>
      </c>
      <c r="E3" s="159">
        <v>2011</v>
      </c>
    </row>
    <row r="4" spans="1:5" x14ac:dyDescent="0.2">
      <c r="A4" s="32" t="s">
        <v>186</v>
      </c>
    </row>
    <row r="5" spans="1:5" s="37" customFormat="1" x14ac:dyDescent="0.2">
      <c r="A5" s="37" t="s">
        <v>182</v>
      </c>
      <c r="B5" s="57">
        <v>13700</v>
      </c>
      <c r="C5" s="57">
        <v>13700</v>
      </c>
      <c r="D5" s="57">
        <v>13700</v>
      </c>
      <c r="E5" s="57">
        <v>13700</v>
      </c>
    </row>
    <row r="6" spans="1:5" s="37" customFormat="1" x14ac:dyDescent="0.2">
      <c r="A6" s="37" t="s">
        <v>181</v>
      </c>
      <c r="B6" s="57">
        <v>12200</v>
      </c>
      <c r="C6" s="57">
        <v>12200</v>
      </c>
      <c r="D6" s="57">
        <v>12200</v>
      </c>
      <c r="E6" s="57">
        <v>12200</v>
      </c>
    </row>
    <row r="7" spans="1:5" x14ac:dyDescent="0.2">
      <c r="A7" s="32" t="s">
        <v>185</v>
      </c>
      <c r="B7" s="157"/>
      <c r="C7" s="157"/>
      <c r="D7" s="157"/>
      <c r="E7" s="157"/>
    </row>
    <row r="8" spans="1:5" x14ac:dyDescent="0.2">
      <c r="A8" s="37" t="s">
        <v>182</v>
      </c>
      <c r="B8" s="157">
        <v>14800</v>
      </c>
      <c r="C8" s="157">
        <v>14800</v>
      </c>
      <c r="D8" s="157">
        <v>14800</v>
      </c>
      <c r="E8" s="157">
        <v>14800</v>
      </c>
    </row>
    <row r="9" spans="1:5" x14ac:dyDescent="0.2">
      <c r="A9" s="37" t="s">
        <v>181</v>
      </c>
      <c r="B9" s="157">
        <v>13300</v>
      </c>
      <c r="C9" s="157">
        <v>13300</v>
      </c>
      <c r="D9" s="157">
        <v>13300</v>
      </c>
      <c r="E9" s="157">
        <v>13300</v>
      </c>
    </row>
    <row r="10" spans="1:5" x14ac:dyDescent="0.2">
      <c r="A10" s="158" t="s">
        <v>184</v>
      </c>
      <c r="B10" s="157"/>
      <c r="C10" s="157"/>
      <c r="D10" s="157"/>
      <c r="E10" s="157"/>
    </row>
    <row r="11" spans="1:5" x14ac:dyDescent="0.2">
      <c r="A11" s="37" t="s">
        <v>182</v>
      </c>
      <c r="B11" s="157">
        <v>17000</v>
      </c>
      <c r="C11" s="157">
        <v>17000</v>
      </c>
      <c r="D11" s="157">
        <v>17000</v>
      </c>
      <c r="E11" s="157">
        <v>17000</v>
      </c>
    </row>
    <row r="12" spans="1:5" x14ac:dyDescent="0.2">
      <c r="A12" s="37" t="s">
        <v>181</v>
      </c>
      <c r="B12" s="157">
        <v>16000</v>
      </c>
      <c r="C12" s="157">
        <v>16000</v>
      </c>
      <c r="D12" s="157">
        <v>16000</v>
      </c>
      <c r="E12" s="157">
        <v>16000</v>
      </c>
    </row>
    <row r="13" spans="1:5" ht="22.5" x14ac:dyDescent="0.2">
      <c r="A13" s="158" t="s">
        <v>183</v>
      </c>
      <c r="B13" s="59"/>
      <c r="C13" s="59"/>
      <c r="D13" s="59"/>
      <c r="E13" s="59"/>
    </row>
    <row r="14" spans="1:5" x14ac:dyDescent="0.2">
      <c r="A14" s="37" t="s">
        <v>182</v>
      </c>
      <c r="B14" s="157">
        <v>25900</v>
      </c>
      <c r="C14" s="157">
        <v>25900</v>
      </c>
      <c r="D14" s="157">
        <v>25900</v>
      </c>
      <c r="E14" s="157">
        <v>25900</v>
      </c>
    </row>
    <row r="15" spans="1:5" x14ac:dyDescent="0.2">
      <c r="A15" s="37" t="s">
        <v>181</v>
      </c>
      <c r="B15" s="157">
        <v>23300</v>
      </c>
      <c r="C15" s="157">
        <v>23300</v>
      </c>
      <c r="D15" s="157">
        <v>23300</v>
      </c>
      <c r="E15" s="157">
        <v>23300</v>
      </c>
    </row>
  </sheetData>
  <mergeCells count="2">
    <mergeCell ref="A2:A3"/>
    <mergeCell ref="B2:E2"/>
  </mergeCells>
  <pageMargins left="0.75" right="0.75" top="1" bottom="1" header="0.5" footer="0.5"/>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A68AA1-ABEA-41E6-AC43-E29F2A46A9BF}">
  <dimension ref="A1:E8"/>
  <sheetViews>
    <sheetView zoomScaleNormal="100" workbookViewId="0"/>
  </sheetViews>
  <sheetFormatPr defaultRowHeight="11.25" x14ac:dyDescent="0.2"/>
  <cols>
    <col min="1" max="1" width="34.140625" style="32" customWidth="1"/>
    <col min="2" max="5" width="10.28515625" style="32" customWidth="1"/>
    <col min="6" max="16384" width="9.140625" style="32"/>
  </cols>
  <sheetData>
    <row r="1" spans="1:5" ht="12" thickBot="1" x14ac:dyDescent="0.25">
      <c r="A1" s="101" t="s">
        <v>196</v>
      </c>
    </row>
    <row r="2" spans="1:5" x14ac:dyDescent="0.2">
      <c r="A2" s="85" t="s">
        <v>80</v>
      </c>
      <c r="B2" s="84">
        <v>2007</v>
      </c>
      <c r="C2" s="84">
        <v>2008</v>
      </c>
      <c r="D2" s="145">
        <v>2009</v>
      </c>
      <c r="E2" s="145">
        <v>2010</v>
      </c>
    </row>
    <row r="3" spans="1:5" s="94" customFormat="1" ht="22.5" x14ac:dyDescent="0.2">
      <c r="A3" s="110" t="s">
        <v>195</v>
      </c>
      <c r="B3" s="161">
        <v>1224.3</v>
      </c>
      <c r="C3" s="161">
        <v>1246.6400000000001</v>
      </c>
      <c r="D3" s="161">
        <v>1245.893</v>
      </c>
      <c r="E3" s="161">
        <v>1224</v>
      </c>
    </row>
    <row r="4" spans="1:5" s="94" customFormat="1" ht="22.5" customHeight="1" x14ac:dyDescent="0.2">
      <c r="A4" s="110" t="s">
        <v>194</v>
      </c>
      <c r="B4" s="165">
        <v>1997.4</v>
      </c>
      <c r="C4" s="165">
        <v>2028.9469999999999</v>
      </c>
      <c r="D4" s="165">
        <v>2029.771</v>
      </c>
      <c r="E4" s="165">
        <v>1993.9</v>
      </c>
    </row>
    <row r="5" spans="1:5" ht="22.5" x14ac:dyDescent="0.2">
      <c r="A5" s="106" t="s">
        <v>193</v>
      </c>
      <c r="B5" s="164">
        <v>99.1</v>
      </c>
      <c r="C5" s="161">
        <v>101.23607032123958</v>
      </c>
      <c r="D5" s="161">
        <v>103.2</v>
      </c>
      <c r="E5" s="161">
        <v>101.4</v>
      </c>
    </row>
    <row r="6" spans="1:5" x14ac:dyDescent="0.2">
      <c r="A6" s="163" t="s">
        <v>192</v>
      </c>
      <c r="B6" s="161">
        <v>338.4</v>
      </c>
      <c r="C6" s="161">
        <v>366.83093394799999</v>
      </c>
      <c r="D6" s="161">
        <v>366.65100000000001</v>
      </c>
      <c r="E6" s="161">
        <v>359</v>
      </c>
    </row>
    <row r="7" spans="1:5" x14ac:dyDescent="0.2">
      <c r="A7" s="152" t="s">
        <v>191</v>
      </c>
      <c r="B7" s="161">
        <v>1.3</v>
      </c>
      <c r="C7" s="162">
        <v>1.3780015000000001</v>
      </c>
      <c r="D7" s="162">
        <v>1.4050679169171634</v>
      </c>
      <c r="E7" s="161">
        <v>1.3</v>
      </c>
    </row>
    <row r="8" spans="1:5" s="94" customFormat="1" x14ac:dyDescent="0.2">
      <c r="A8" s="110" t="s">
        <v>190</v>
      </c>
      <c r="B8" s="60">
        <v>23031</v>
      </c>
      <c r="C8" s="60">
        <f>C6/C3*1000000/12</f>
        <v>24521.308874788767</v>
      </c>
      <c r="D8" s="60">
        <v>24524</v>
      </c>
      <c r="E8" s="60">
        <v>24442</v>
      </c>
    </row>
  </sheetData>
  <pageMargins left="0.75" right="0.75" top="1" bottom="1" header="0.5" footer="0.5"/>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CD3748-B4CB-4E87-81EF-D7677EB62D9B}">
  <dimension ref="A1:F13"/>
  <sheetViews>
    <sheetView zoomScaleNormal="100" workbookViewId="0"/>
  </sheetViews>
  <sheetFormatPr defaultRowHeight="11.25" x14ac:dyDescent="0.2"/>
  <cols>
    <col min="1" max="1" width="17.7109375" style="32" customWidth="1"/>
    <col min="2" max="6" width="10.7109375" style="32" customWidth="1"/>
    <col min="7" max="16384" width="9.140625" style="32"/>
  </cols>
  <sheetData>
    <row r="1" spans="1:6" ht="12" thickBot="1" x14ac:dyDescent="0.25">
      <c r="A1" s="101" t="s">
        <v>209</v>
      </c>
      <c r="B1" s="173"/>
      <c r="C1" s="173"/>
      <c r="D1" s="173"/>
      <c r="E1" s="41"/>
      <c r="F1" s="41"/>
    </row>
    <row r="2" spans="1:6" ht="23.25" thickBot="1" x14ac:dyDescent="0.25">
      <c r="A2" s="342" t="s">
        <v>208</v>
      </c>
      <c r="B2" s="343" t="s">
        <v>207</v>
      </c>
      <c r="C2" s="344"/>
      <c r="D2" s="344"/>
      <c r="E2" s="345"/>
      <c r="F2" s="172" t="s">
        <v>206</v>
      </c>
    </row>
    <row r="3" spans="1:6" x14ac:dyDescent="0.2">
      <c r="A3" s="328"/>
      <c r="B3" s="171" t="s">
        <v>205</v>
      </c>
      <c r="C3" s="171" t="s">
        <v>204</v>
      </c>
      <c r="D3" s="171" t="s">
        <v>203</v>
      </c>
      <c r="E3" s="346" t="s">
        <v>202</v>
      </c>
      <c r="F3" s="341"/>
    </row>
    <row r="4" spans="1:6" s="94" customFormat="1" ht="22.5" x14ac:dyDescent="0.2">
      <c r="A4" s="110" t="s">
        <v>201</v>
      </c>
      <c r="B4" s="151">
        <v>1275.2</v>
      </c>
      <c r="C4" s="150">
        <v>1235.3499999999999</v>
      </c>
      <c r="D4" s="150">
        <v>1219.586</v>
      </c>
      <c r="E4" s="151">
        <v>1212.0999999999999</v>
      </c>
      <c r="F4" s="151">
        <v>2011.9</v>
      </c>
    </row>
    <row r="5" spans="1:6" x14ac:dyDescent="0.2">
      <c r="A5" s="152" t="s">
        <v>186</v>
      </c>
      <c r="B5" s="148">
        <f>SUM(B6+B7)</f>
        <v>667.6</v>
      </c>
      <c r="C5" s="23">
        <f>416.749+204.537</f>
        <v>621.28600000000006</v>
      </c>
      <c r="D5" s="23">
        <v>614.48500000000001</v>
      </c>
      <c r="E5" s="147">
        <v>617.29999999999995</v>
      </c>
      <c r="F5" s="166">
        <v>617.29999999999995</v>
      </c>
    </row>
    <row r="6" spans="1:6" x14ac:dyDescent="0.2">
      <c r="A6" s="167" t="s">
        <v>198</v>
      </c>
      <c r="B6" s="148">
        <v>196.6</v>
      </c>
      <c r="C6" s="23">
        <v>204.53700000000001</v>
      </c>
      <c r="D6" s="23">
        <v>202.67400000000001</v>
      </c>
      <c r="E6" s="147">
        <v>205.2</v>
      </c>
      <c r="F6" s="166">
        <v>205.2</v>
      </c>
    </row>
    <row r="7" spans="1:6" x14ac:dyDescent="0.2">
      <c r="A7" s="167" t="s">
        <v>197</v>
      </c>
      <c r="B7" s="148">
        <v>471</v>
      </c>
      <c r="C7" s="23">
        <v>416.74900000000002</v>
      </c>
      <c r="D7" s="23">
        <v>411.81099999999998</v>
      </c>
      <c r="E7" s="147">
        <v>412.2</v>
      </c>
      <c r="F7" s="166">
        <v>412.2</v>
      </c>
    </row>
    <row r="8" spans="1:6" s="94" customFormat="1" x14ac:dyDescent="0.2">
      <c r="A8" s="170" t="s">
        <v>200</v>
      </c>
      <c r="B8" s="151">
        <f>SUM(B9+B10)</f>
        <v>457.1</v>
      </c>
      <c r="C8" s="150">
        <f>351.764+85.331</f>
        <v>437.09500000000003</v>
      </c>
      <c r="D8" s="150">
        <v>427.89499999999998</v>
      </c>
      <c r="E8" s="169">
        <v>418.8</v>
      </c>
      <c r="F8" s="166">
        <v>818.4</v>
      </c>
    </row>
    <row r="9" spans="1:6" x14ac:dyDescent="0.2">
      <c r="A9" s="167" t="s">
        <v>198</v>
      </c>
      <c r="B9" s="148">
        <v>71</v>
      </c>
      <c r="C9" s="23">
        <v>85.331000000000003</v>
      </c>
      <c r="D9" s="23">
        <v>84.995999999999995</v>
      </c>
      <c r="E9" s="147">
        <v>85.5</v>
      </c>
      <c r="F9" s="166">
        <v>166.4</v>
      </c>
    </row>
    <row r="10" spans="1:6" x14ac:dyDescent="0.2">
      <c r="A10" s="167" t="s">
        <v>197</v>
      </c>
      <c r="B10" s="148">
        <v>386.1</v>
      </c>
      <c r="C10" s="23">
        <v>351.76400000000001</v>
      </c>
      <c r="D10" s="23">
        <v>342.899</v>
      </c>
      <c r="E10" s="147">
        <v>333.4</v>
      </c>
      <c r="F10" s="166">
        <v>652</v>
      </c>
    </row>
    <row r="11" spans="1:6" s="94" customFormat="1" x14ac:dyDescent="0.2">
      <c r="A11" s="110" t="s">
        <v>199</v>
      </c>
      <c r="B11" s="151">
        <f>SUM(B12+B13)</f>
        <v>150.5</v>
      </c>
      <c r="C11" s="150">
        <f>142.541+34.428</f>
        <v>176.96899999999999</v>
      </c>
      <c r="D11" s="150">
        <v>177.20599999999999</v>
      </c>
      <c r="E11" s="169">
        <f>SUM(E12:E13)</f>
        <v>175.9</v>
      </c>
      <c r="F11" s="166">
        <v>576.20000000000005</v>
      </c>
    </row>
    <row r="12" spans="1:6" x14ac:dyDescent="0.2">
      <c r="A12" s="167" t="s">
        <v>198</v>
      </c>
      <c r="B12" s="148">
        <v>21.9</v>
      </c>
      <c r="C12" s="23">
        <v>34.427999999999997</v>
      </c>
      <c r="D12" s="23">
        <v>35.643999999999998</v>
      </c>
      <c r="E12" s="147">
        <v>37</v>
      </c>
      <c r="F12" s="168">
        <v>125.4</v>
      </c>
    </row>
    <row r="13" spans="1:6" x14ac:dyDescent="0.2">
      <c r="A13" s="167" t="s">
        <v>197</v>
      </c>
      <c r="B13" s="148">
        <v>128.6</v>
      </c>
      <c r="C13" s="23">
        <v>142.541</v>
      </c>
      <c r="D13" s="23">
        <v>141.56200000000001</v>
      </c>
      <c r="E13" s="147">
        <v>138.9</v>
      </c>
      <c r="F13" s="166">
        <v>450.8</v>
      </c>
    </row>
  </sheetData>
  <mergeCells count="3">
    <mergeCell ref="A2:A3"/>
    <mergeCell ref="B2:E2"/>
    <mergeCell ref="E3:F3"/>
  </mergeCells>
  <pageMargins left="0.75" right="0.75" top="1" bottom="1" header="0.5" footer="0.5"/>
  <headerFooter alignWithMargins="0"/>
  <legacyDrawing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8023B-8042-45D0-810B-A086CB182D2E}">
  <dimension ref="A1:E10"/>
  <sheetViews>
    <sheetView zoomScaleNormal="100" workbookViewId="0"/>
  </sheetViews>
  <sheetFormatPr defaultRowHeight="11.25" x14ac:dyDescent="0.2"/>
  <cols>
    <col min="1" max="1" width="31.7109375" style="94" customWidth="1"/>
    <col min="2" max="5" width="10.28515625" style="94" customWidth="1"/>
    <col min="6" max="16384" width="9.140625" style="94"/>
  </cols>
  <sheetData>
    <row r="1" spans="1:5" ht="12" thickBot="1" x14ac:dyDescent="0.25">
      <c r="A1" s="183" t="s">
        <v>214</v>
      </c>
      <c r="B1" s="22"/>
      <c r="C1" s="22"/>
      <c r="D1" s="182"/>
    </row>
    <row r="2" spans="1:5" x14ac:dyDescent="0.2">
      <c r="A2" s="181" t="s">
        <v>80</v>
      </c>
      <c r="B2" s="180">
        <v>2000</v>
      </c>
      <c r="C2" s="179">
        <v>2008</v>
      </c>
      <c r="D2" s="179">
        <v>2009</v>
      </c>
      <c r="E2" s="178">
        <v>2010</v>
      </c>
    </row>
    <row r="3" spans="1:5" x14ac:dyDescent="0.2">
      <c r="A3" s="324" t="s">
        <v>90</v>
      </c>
      <c r="B3" s="324"/>
      <c r="C3" s="324"/>
      <c r="D3" s="324"/>
      <c r="E3" s="324"/>
    </row>
    <row r="4" spans="1:5" ht="22.5" x14ac:dyDescent="0.2">
      <c r="A4" s="176" t="s">
        <v>212</v>
      </c>
      <c r="B4" s="177" t="s">
        <v>99</v>
      </c>
      <c r="C4" s="175">
        <v>101.8</v>
      </c>
      <c r="D4" s="174">
        <v>102.2</v>
      </c>
      <c r="E4" s="174">
        <v>98.5</v>
      </c>
    </row>
    <row r="5" spans="1:5" ht="22.5" x14ac:dyDescent="0.2">
      <c r="A5" s="176" t="s">
        <v>211</v>
      </c>
      <c r="B5" s="175">
        <v>99.9</v>
      </c>
      <c r="C5" s="175">
        <v>102.5</v>
      </c>
      <c r="D5" s="174">
        <v>93.9</v>
      </c>
      <c r="E5" s="174">
        <v>94.3</v>
      </c>
    </row>
    <row r="6" spans="1:5" ht="22.5" x14ac:dyDescent="0.2">
      <c r="A6" s="176" t="s">
        <v>210</v>
      </c>
      <c r="B6" s="175">
        <v>91.4</v>
      </c>
      <c r="C6" s="175">
        <v>100.3</v>
      </c>
      <c r="D6" s="174">
        <v>96</v>
      </c>
      <c r="E6" s="174">
        <v>95</v>
      </c>
    </row>
    <row r="7" spans="1:5" x14ac:dyDescent="0.2">
      <c r="A7" s="347" t="s">
        <v>213</v>
      </c>
      <c r="B7" s="347"/>
      <c r="C7" s="347"/>
      <c r="D7" s="347"/>
      <c r="E7" s="347"/>
    </row>
    <row r="8" spans="1:5" ht="22.5" x14ac:dyDescent="0.2">
      <c r="A8" s="176" t="s">
        <v>212</v>
      </c>
      <c r="B8" s="175">
        <v>96.7</v>
      </c>
      <c r="C8" s="175">
        <v>143.30000000000001</v>
      </c>
      <c r="D8" s="174">
        <v>146.5</v>
      </c>
      <c r="E8" s="174">
        <v>144.30000000000001</v>
      </c>
    </row>
    <row r="9" spans="1:5" ht="22.5" x14ac:dyDescent="0.2">
      <c r="A9" s="176" t="s">
        <v>211</v>
      </c>
      <c r="B9" s="175">
        <v>80.400000000000006</v>
      </c>
      <c r="C9" s="175">
        <v>95.8</v>
      </c>
      <c r="D9" s="174">
        <v>90</v>
      </c>
      <c r="E9" s="174">
        <v>84.9</v>
      </c>
    </row>
    <row r="10" spans="1:5" ht="22.5" x14ac:dyDescent="0.2">
      <c r="A10" s="176" t="s">
        <v>210</v>
      </c>
      <c r="B10" s="175">
        <v>38.4</v>
      </c>
      <c r="C10" s="175">
        <v>69.900000000000006</v>
      </c>
      <c r="D10" s="174">
        <v>67.099999999999994</v>
      </c>
      <c r="E10" s="174">
        <v>63.7</v>
      </c>
    </row>
  </sheetData>
  <mergeCells count="2">
    <mergeCell ref="A3:E3"/>
    <mergeCell ref="A7:E7"/>
  </mergeCells>
  <pageMargins left="0.75" right="0.75" top="1" bottom="1" header="0.5" footer="0.5"/>
  <headerFooter alignWithMargins="0"/>
  <legacyDrawing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18EA4E-9C1B-440B-A63D-F4A0C8EDB0C4}">
  <dimension ref="A1:E22"/>
  <sheetViews>
    <sheetView zoomScaleNormal="100" workbookViewId="0"/>
  </sheetViews>
  <sheetFormatPr defaultRowHeight="11.25" x14ac:dyDescent="0.2"/>
  <cols>
    <col min="1" max="1" width="20.42578125" style="1" customWidth="1"/>
    <col min="2" max="5" width="14.140625" style="1" customWidth="1"/>
    <col min="6" max="16384" width="9.140625" style="1"/>
  </cols>
  <sheetData>
    <row r="1" spans="1:5" s="3" customFormat="1" ht="12" thickBot="1" x14ac:dyDescent="0.3">
      <c r="A1" s="200" t="s">
        <v>226</v>
      </c>
      <c r="B1" s="199"/>
      <c r="C1" s="199"/>
      <c r="D1" s="199"/>
    </row>
    <row r="2" spans="1:5" x14ac:dyDescent="0.2">
      <c r="A2" s="198" t="s">
        <v>225</v>
      </c>
      <c r="B2" s="179">
        <v>2000</v>
      </c>
      <c r="C2" s="179">
        <v>2008</v>
      </c>
      <c r="D2" s="179">
        <v>2009</v>
      </c>
      <c r="E2" s="179">
        <v>2010</v>
      </c>
    </row>
    <row r="3" spans="1:5" x14ac:dyDescent="0.2">
      <c r="A3" s="324" t="s">
        <v>224</v>
      </c>
      <c r="B3" s="324"/>
      <c r="C3" s="324"/>
      <c r="D3" s="324"/>
      <c r="E3" s="324"/>
    </row>
    <row r="4" spans="1:5" x14ac:dyDescent="0.2">
      <c r="A4" s="189" t="s">
        <v>222</v>
      </c>
      <c r="B4" s="194">
        <v>2066</v>
      </c>
      <c r="C4" s="197">
        <v>2056</v>
      </c>
      <c r="D4" s="197">
        <v>2074</v>
      </c>
      <c r="E4" s="197">
        <v>2065</v>
      </c>
    </row>
    <row r="5" spans="1:5" x14ac:dyDescent="0.2">
      <c r="A5" s="189" t="s">
        <v>221</v>
      </c>
      <c r="B5" s="194">
        <v>1357</v>
      </c>
      <c r="C5" s="197">
        <v>1173</v>
      </c>
      <c r="D5" s="197">
        <v>1244</v>
      </c>
      <c r="E5" s="197">
        <v>1288</v>
      </c>
    </row>
    <row r="6" spans="1:5" x14ac:dyDescent="0.2">
      <c r="A6" s="189" t="s">
        <v>220</v>
      </c>
      <c r="B6" s="194">
        <v>3270</v>
      </c>
      <c r="C6" s="197">
        <v>3134</v>
      </c>
      <c r="D6" s="197">
        <v>3114</v>
      </c>
      <c r="E6" s="197">
        <v>3228</v>
      </c>
    </row>
    <row r="7" spans="1:5" x14ac:dyDescent="0.2">
      <c r="A7" s="189" t="s">
        <v>219</v>
      </c>
      <c r="B7" s="194">
        <v>2122</v>
      </c>
      <c r="C7" s="197">
        <v>2056</v>
      </c>
      <c r="D7" s="197">
        <v>1933</v>
      </c>
      <c r="E7" s="197">
        <v>1942</v>
      </c>
    </row>
    <row r="8" spans="1:5" x14ac:dyDescent="0.2">
      <c r="A8" s="189" t="s">
        <v>218</v>
      </c>
      <c r="B8" s="194">
        <v>4065</v>
      </c>
      <c r="C8" s="197">
        <v>4040</v>
      </c>
      <c r="D8" s="197">
        <v>4028</v>
      </c>
      <c r="E8" s="197">
        <v>3941</v>
      </c>
    </row>
    <row r="9" spans="1:5" x14ac:dyDescent="0.2">
      <c r="A9" s="189" t="s">
        <v>217</v>
      </c>
      <c r="B9" s="194">
        <v>5223</v>
      </c>
      <c r="C9" s="197">
        <v>5073</v>
      </c>
      <c r="D9" s="197">
        <v>5169</v>
      </c>
      <c r="E9" s="197">
        <v>5328</v>
      </c>
    </row>
    <row r="10" spans="1:5" x14ac:dyDescent="0.2">
      <c r="A10" s="193" t="s">
        <v>216</v>
      </c>
      <c r="B10" s="196">
        <v>18103</v>
      </c>
      <c r="C10" s="195">
        <v>17532</v>
      </c>
      <c r="D10" s="195">
        <v>17562</v>
      </c>
      <c r="E10" s="195">
        <v>17792</v>
      </c>
    </row>
    <row r="11" spans="1:5" x14ac:dyDescent="0.2">
      <c r="A11" s="189" t="s">
        <v>215</v>
      </c>
      <c r="B11" s="194">
        <v>3937</v>
      </c>
      <c r="C11" s="139">
        <v>3970</v>
      </c>
      <c r="D11" s="139">
        <v>3906</v>
      </c>
      <c r="E11" s="139">
        <v>3626</v>
      </c>
    </row>
    <row r="12" spans="1:5" s="184" customFormat="1" x14ac:dyDescent="0.2">
      <c r="A12" s="187" t="s">
        <v>60</v>
      </c>
      <c r="B12" s="67">
        <v>22040</v>
      </c>
      <c r="C12" s="65">
        <v>21502</v>
      </c>
      <c r="D12" s="65">
        <v>21468</v>
      </c>
      <c r="E12" s="65">
        <f>E10+E11</f>
        <v>21418</v>
      </c>
    </row>
    <row r="13" spans="1:5" x14ac:dyDescent="0.2">
      <c r="A13" s="348" t="s">
        <v>223</v>
      </c>
      <c r="B13" s="348"/>
      <c r="C13" s="348"/>
      <c r="D13" s="348"/>
      <c r="E13" s="348"/>
    </row>
    <row r="14" spans="1:5" x14ac:dyDescent="0.2">
      <c r="A14" s="189" t="s">
        <v>222</v>
      </c>
      <c r="B14" s="188">
        <v>53.95890139049947</v>
      </c>
      <c r="C14" s="23">
        <v>52.4</v>
      </c>
      <c r="D14" s="1">
        <v>53.2</v>
      </c>
      <c r="E14" s="166">
        <v>54.048394906625838</v>
      </c>
    </row>
    <row r="15" spans="1:5" x14ac:dyDescent="0.2">
      <c r="A15" s="189" t="s">
        <v>221</v>
      </c>
      <c r="B15" s="188">
        <v>63.396698886703518</v>
      </c>
      <c r="C15" s="23">
        <v>61.7</v>
      </c>
      <c r="D15" s="1">
        <v>64.3</v>
      </c>
      <c r="E15" s="166">
        <v>64.911175507118557</v>
      </c>
    </row>
    <row r="16" spans="1:5" x14ac:dyDescent="0.2">
      <c r="A16" s="189" t="s">
        <v>220</v>
      </c>
      <c r="B16" s="188">
        <v>69.348568810958355</v>
      </c>
      <c r="C16" s="23">
        <v>81.099999999999994</v>
      </c>
      <c r="D16" s="1">
        <v>80.400000000000006</v>
      </c>
      <c r="E16" s="166">
        <v>84.077826687156517</v>
      </c>
    </row>
    <row r="17" spans="1:5" x14ac:dyDescent="0.2">
      <c r="A17" s="189" t="s">
        <v>219</v>
      </c>
      <c r="B17" s="188">
        <v>85.811570408353077</v>
      </c>
      <c r="C17" s="23">
        <v>105.3</v>
      </c>
      <c r="D17" s="1">
        <v>101.3</v>
      </c>
      <c r="E17" s="166">
        <v>100.77109083927479</v>
      </c>
    </row>
    <row r="18" spans="1:5" x14ac:dyDescent="0.2">
      <c r="A18" s="189" t="s">
        <v>218</v>
      </c>
      <c r="B18" s="188">
        <v>108.04072856394868</v>
      </c>
      <c r="C18" s="23">
        <v>122.7</v>
      </c>
      <c r="D18" s="1">
        <v>127.9</v>
      </c>
      <c r="E18" s="166">
        <v>131.33339553979661</v>
      </c>
    </row>
    <row r="19" spans="1:5" x14ac:dyDescent="0.2">
      <c r="A19" s="189" t="s">
        <v>217</v>
      </c>
      <c r="B19" s="188">
        <v>133.6585016326656</v>
      </c>
      <c r="C19" s="23">
        <v>140.19999999999999</v>
      </c>
      <c r="D19" s="1">
        <v>147.69999999999999</v>
      </c>
      <c r="E19" s="166">
        <v>156.36326285051871</v>
      </c>
    </row>
    <row r="20" spans="1:5" x14ac:dyDescent="0.2">
      <c r="A20" s="193" t="s">
        <v>216</v>
      </c>
      <c r="B20" s="192">
        <v>86.917944332760854</v>
      </c>
      <c r="C20" s="191">
        <v>94.5</v>
      </c>
      <c r="D20" s="10">
        <v>96.2</v>
      </c>
      <c r="E20" s="190">
        <v>98.956870444477204</v>
      </c>
    </row>
    <row r="21" spans="1:5" x14ac:dyDescent="0.2">
      <c r="A21" s="189" t="s">
        <v>215</v>
      </c>
      <c r="B21" s="188">
        <v>36.140917448710098</v>
      </c>
      <c r="C21" s="23">
        <v>44.2</v>
      </c>
      <c r="D21" s="1">
        <v>43.6</v>
      </c>
      <c r="E21" s="166">
        <v>40.698862093039438</v>
      </c>
    </row>
    <row r="22" spans="1:5" s="184" customFormat="1" x14ac:dyDescent="0.2">
      <c r="A22" s="187" t="s">
        <v>60</v>
      </c>
      <c r="B22" s="9">
        <v>69.480435141716129</v>
      </c>
      <c r="C22" s="186">
        <v>78.099999999999994</v>
      </c>
      <c r="D22" s="186">
        <v>78.900000000000006</v>
      </c>
      <c r="E22" s="185">
        <v>79.653715716788611</v>
      </c>
    </row>
  </sheetData>
  <mergeCells count="2">
    <mergeCell ref="A3:E3"/>
    <mergeCell ref="A13:E13"/>
  </mergeCells>
  <pageMargins left="0.75" right="0.75" top="1" bottom="1" header="0.5" footer="0.5"/>
  <headerFooter alignWithMargins="0"/>
  <legacy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E00A62-352E-4A1E-8179-B56A56E3EE3C}">
  <dimension ref="A1:G8"/>
  <sheetViews>
    <sheetView zoomScaleNormal="100" workbookViewId="0"/>
  </sheetViews>
  <sheetFormatPr defaultRowHeight="11.25" x14ac:dyDescent="0.2"/>
  <cols>
    <col min="1" max="1" width="23" style="32" customWidth="1"/>
    <col min="2" max="7" width="10.85546875" style="32" customWidth="1"/>
    <col min="8" max="16384" width="9.140625" style="32"/>
  </cols>
  <sheetData>
    <row r="1" spans="1:7" ht="12" thickBot="1" x14ac:dyDescent="0.25">
      <c r="A1" s="50" t="s">
        <v>239</v>
      </c>
      <c r="B1" s="50"/>
      <c r="C1" s="50"/>
      <c r="D1" s="50"/>
      <c r="E1" s="50"/>
      <c r="F1" s="50"/>
      <c r="G1" s="50"/>
    </row>
    <row r="2" spans="1:7" x14ac:dyDescent="0.2">
      <c r="A2" s="327" t="s">
        <v>238</v>
      </c>
      <c r="B2" s="351" t="s">
        <v>237</v>
      </c>
      <c r="C2" s="352"/>
      <c r="D2" s="352"/>
      <c r="E2" s="352"/>
      <c r="F2" s="352"/>
      <c r="G2" s="329" t="s">
        <v>236</v>
      </c>
    </row>
    <row r="3" spans="1:7" x14ac:dyDescent="0.2">
      <c r="A3" s="349"/>
      <c r="B3" s="355" t="s">
        <v>235</v>
      </c>
      <c r="C3" s="202" t="s">
        <v>234</v>
      </c>
      <c r="D3" s="202" t="s">
        <v>233</v>
      </c>
      <c r="E3" s="355" t="s">
        <v>232</v>
      </c>
      <c r="F3" s="355" t="s">
        <v>231</v>
      </c>
      <c r="G3" s="353"/>
    </row>
    <row r="4" spans="1:7" x14ac:dyDescent="0.2">
      <c r="A4" s="350"/>
      <c r="B4" s="334"/>
      <c r="C4" s="357" t="s">
        <v>230</v>
      </c>
      <c r="D4" s="357"/>
      <c r="E4" s="356"/>
      <c r="F4" s="356"/>
      <c r="G4" s="354"/>
    </row>
    <row r="5" spans="1:7" s="94" customFormat="1" x14ac:dyDescent="0.2">
      <c r="A5" s="201" t="s">
        <v>229</v>
      </c>
      <c r="B5" s="53">
        <v>560</v>
      </c>
      <c r="C5" s="53">
        <v>5919</v>
      </c>
      <c r="D5" s="53">
        <v>508</v>
      </c>
      <c r="E5" s="56">
        <f>SUM(B5:D5)</f>
        <v>6987</v>
      </c>
      <c r="F5" s="53">
        <v>3184</v>
      </c>
      <c r="G5" s="53">
        <v>1492</v>
      </c>
    </row>
    <row r="6" spans="1:7" x14ac:dyDescent="0.2">
      <c r="A6" s="163" t="s">
        <v>228</v>
      </c>
      <c r="B6" s="53">
        <v>447</v>
      </c>
      <c r="C6" s="53">
        <v>9208</v>
      </c>
      <c r="D6" s="53">
        <v>812</v>
      </c>
      <c r="E6" s="56">
        <f>SUM(B6:D6)</f>
        <v>10467</v>
      </c>
      <c r="F6" s="53">
        <v>4768.7651999999998</v>
      </c>
      <c r="G6" s="53">
        <v>1803</v>
      </c>
    </row>
    <row r="7" spans="1:7" x14ac:dyDescent="0.2">
      <c r="A7" s="106" t="s">
        <v>227</v>
      </c>
      <c r="B7" s="53">
        <v>6</v>
      </c>
      <c r="C7" s="53">
        <v>280</v>
      </c>
      <c r="D7" s="53">
        <v>52</v>
      </c>
      <c r="E7" s="56">
        <f>SUM(B7:D7)</f>
        <v>338</v>
      </c>
      <c r="F7" s="53">
        <v>153.99280000000002</v>
      </c>
      <c r="G7" s="53">
        <v>2</v>
      </c>
    </row>
    <row r="8" spans="1:7" s="94" customFormat="1" x14ac:dyDescent="0.2">
      <c r="A8" s="103" t="s">
        <v>60</v>
      </c>
      <c r="B8" s="65">
        <f>SUM(B5:B7)</f>
        <v>1013</v>
      </c>
      <c r="C8" s="65">
        <f>SUM(C5:C7)</f>
        <v>15407</v>
      </c>
      <c r="D8" s="65">
        <f>SUM(D5:D7)</f>
        <v>1372</v>
      </c>
      <c r="E8" s="65">
        <f>SUM(E5:E7)</f>
        <v>17792</v>
      </c>
      <c r="F8" s="65">
        <v>8107</v>
      </c>
      <c r="G8" s="65">
        <f>SUM(G5:G7)</f>
        <v>3297</v>
      </c>
    </row>
  </sheetData>
  <mergeCells count="7">
    <mergeCell ref="A2:A4"/>
    <mergeCell ref="B2:F2"/>
    <mergeCell ref="G2:G4"/>
    <mergeCell ref="B3:B4"/>
    <mergeCell ref="E3:E4"/>
    <mergeCell ref="F3:F4"/>
    <mergeCell ref="C4:D4"/>
  </mergeCells>
  <pageMargins left="0.75" right="0.75" top="1" bottom="1" header="0.5" footer="0.5"/>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705FC1-12DF-41B6-9673-47856C12AEA7}">
  <dimension ref="A1:E17"/>
  <sheetViews>
    <sheetView zoomScaleNormal="100" workbookViewId="0"/>
  </sheetViews>
  <sheetFormatPr defaultRowHeight="11.25" x14ac:dyDescent="0.2"/>
  <cols>
    <col min="1" max="1" width="42.85546875" style="32" customWidth="1"/>
    <col min="2" max="5" width="11.7109375" style="32" customWidth="1"/>
    <col min="6" max="16384" width="9.140625" style="32"/>
  </cols>
  <sheetData>
    <row r="1" spans="1:5" s="47" customFormat="1" ht="12" thickBot="1" x14ac:dyDescent="0.3">
      <c r="A1" s="146" t="s">
        <v>252</v>
      </c>
      <c r="D1" s="3"/>
    </row>
    <row r="2" spans="1:5" x14ac:dyDescent="0.2">
      <c r="A2" s="49" t="s">
        <v>80</v>
      </c>
      <c r="B2" s="98">
        <v>2000</v>
      </c>
      <c r="C2" s="111">
        <v>2008</v>
      </c>
      <c r="D2" s="179">
        <v>2009</v>
      </c>
      <c r="E2" s="179">
        <v>2010</v>
      </c>
    </row>
    <row r="3" spans="1:5" x14ac:dyDescent="0.2">
      <c r="A3" s="106" t="s">
        <v>251</v>
      </c>
      <c r="B3" s="203">
        <v>264981</v>
      </c>
      <c r="C3" s="203">
        <v>197450</v>
      </c>
      <c r="D3" s="203">
        <v>197375</v>
      </c>
      <c r="E3" s="203">
        <v>197948</v>
      </c>
    </row>
    <row r="4" spans="1:5" x14ac:dyDescent="0.2">
      <c r="A4" s="106" t="s">
        <v>58</v>
      </c>
      <c r="B4" s="205"/>
      <c r="C4" s="205"/>
      <c r="E4" s="122"/>
    </row>
    <row r="5" spans="1:5" x14ac:dyDescent="0.2">
      <c r="A5" s="39" t="s">
        <v>245</v>
      </c>
      <c r="B5" s="203">
        <v>43612</v>
      </c>
      <c r="C5" s="203">
        <v>45170</v>
      </c>
      <c r="D5" s="203">
        <v>47616</v>
      </c>
      <c r="E5" s="203">
        <v>47151</v>
      </c>
    </row>
    <row r="6" spans="1:5" x14ac:dyDescent="0.2">
      <c r="A6" s="39" t="s">
        <v>250</v>
      </c>
      <c r="B6" s="203">
        <v>25908</v>
      </c>
      <c r="C6" s="203">
        <v>43656</v>
      </c>
      <c r="D6" s="203">
        <v>47057</v>
      </c>
      <c r="E6" s="203">
        <v>51041</v>
      </c>
    </row>
    <row r="7" spans="1:5" x14ac:dyDescent="0.2">
      <c r="A7" s="39" t="s">
        <v>249</v>
      </c>
      <c r="B7" s="203">
        <v>185868</v>
      </c>
      <c r="C7" s="203">
        <v>100314</v>
      </c>
      <c r="D7" s="203">
        <v>95644</v>
      </c>
      <c r="E7" s="203">
        <v>92146</v>
      </c>
    </row>
    <row r="8" spans="1:5" x14ac:dyDescent="0.2">
      <c r="A8" s="39" t="s">
        <v>248</v>
      </c>
      <c r="B8" s="203">
        <v>9593</v>
      </c>
      <c r="C8" s="203">
        <v>8310</v>
      </c>
      <c r="D8" s="203">
        <v>7058</v>
      </c>
      <c r="E8" s="203">
        <v>7610</v>
      </c>
    </row>
    <row r="9" spans="1:5" x14ac:dyDescent="0.2">
      <c r="A9" s="106" t="s">
        <v>247</v>
      </c>
      <c r="B9" s="203">
        <v>112043</v>
      </c>
      <c r="C9" s="203">
        <v>89456</v>
      </c>
      <c r="D9" s="203">
        <v>90851</v>
      </c>
      <c r="E9" s="203">
        <v>91367</v>
      </c>
    </row>
    <row r="10" spans="1:5" s="1" customFormat="1" x14ac:dyDescent="0.2">
      <c r="A10" s="204" t="s">
        <v>246</v>
      </c>
      <c r="B10" s="203">
        <v>11757</v>
      </c>
      <c r="C10" s="203">
        <v>21223</v>
      </c>
      <c r="D10" s="203">
        <v>21938</v>
      </c>
      <c r="E10" s="203">
        <v>24027</v>
      </c>
    </row>
    <row r="11" spans="1:5" s="1" customFormat="1" x14ac:dyDescent="0.2">
      <c r="A11" s="106" t="s">
        <v>58</v>
      </c>
      <c r="B11" s="203"/>
      <c r="C11" s="60"/>
      <c r="E11" s="203"/>
    </row>
    <row r="12" spans="1:5" s="1" customFormat="1" x14ac:dyDescent="0.2">
      <c r="A12" s="39" t="s">
        <v>245</v>
      </c>
      <c r="B12" s="203">
        <v>2672</v>
      </c>
      <c r="C12" s="203">
        <v>5046</v>
      </c>
      <c r="D12" s="203">
        <v>5507</v>
      </c>
      <c r="E12" s="203">
        <v>6548</v>
      </c>
    </row>
    <row r="13" spans="1:5" x14ac:dyDescent="0.2">
      <c r="A13" s="39" t="s">
        <v>244</v>
      </c>
      <c r="B13" s="203">
        <v>5572</v>
      </c>
      <c r="C13" s="203">
        <v>9694</v>
      </c>
      <c r="D13" s="203">
        <v>9475</v>
      </c>
      <c r="E13" s="203">
        <v>9371</v>
      </c>
    </row>
    <row r="14" spans="1:5" x14ac:dyDescent="0.2">
      <c r="A14" s="39" t="s">
        <v>243</v>
      </c>
      <c r="B14" s="203">
        <v>3513</v>
      </c>
      <c r="C14" s="203">
        <v>6483</v>
      </c>
      <c r="D14" s="203">
        <v>6956</v>
      </c>
      <c r="E14" s="203">
        <v>8108</v>
      </c>
    </row>
    <row r="15" spans="1:5" x14ac:dyDescent="0.2">
      <c r="A15" s="204" t="s">
        <v>242</v>
      </c>
      <c r="B15" s="203">
        <v>6921</v>
      </c>
      <c r="C15" s="203">
        <v>10255</v>
      </c>
      <c r="D15" s="203">
        <v>10471</v>
      </c>
      <c r="E15" s="203">
        <v>12374</v>
      </c>
    </row>
    <row r="16" spans="1:5" x14ac:dyDescent="0.2">
      <c r="A16" s="106" t="s">
        <v>241</v>
      </c>
      <c r="B16" s="203">
        <v>28893</v>
      </c>
      <c r="C16" s="203">
        <v>29612</v>
      </c>
      <c r="D16" s="203">
        <v>30122</v>
      </c>
      <c r="E16" s="203">
        <v>29990</v>
      </c>
    </row>
    <row r="17" spans="1:5" x14ac:dyDescent="0.2">
      <c r="A17" s="106" t="s">
        <v>240</v>
      </c>
      <c r="B17" s="203">
        <v>40838</v>
      </c>
      <c r="C17" s="203">
        <v>50580</v>
      </c>
      <c r="D17" s="203">
        <v>51305</v>
      </c>
      <c r="E17" s="203">
        <v>51976</v>
      </c>
    </row>
  </sheetData>
  <pageMargins left="0.75" right="0.75" top="1" bottom="1" header="0.5" footer="0.5"/>
  <headerFooter alignWithMargins="0"/>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FE1995-8637-41E2-B78E-162F2BA9A6E6}">
  <dimension ref="A1:B48"/>
  <sheetViews>
    <sheetView zoomScaleNormal="100" workbookViewId="0"/>
  </sheetViews>
  <sheetFormatPr defaultRowHeight="11.25" x14ac:dyDescent="0.2"/>
  <cols>
    <col min="1" max="1" width="42.140625" style="1" customWidth="1"/>
    <col min="2" max="2" width="15.140625" style="2" customWidth="1"/>
    <col min="3" max="16384" width="9.140625" style="1"/>
  </cols>
  <sheetData>
    <row r="1" spans="1:2" s="29" customFormat="1" ht="12" thickBot="1" x14ac:dyDescent="0.3">
      <c r="A1" s="31" t="s">
        <v>48</v>
      </c>
      <c r="B1" s="30"/>
    </row>
    <row r="2" spans="1:2" s="22" customFormat="1" x14ac:dyDescent="0.2">
      <c r="A2" s="28" t="s">
        <v>47</v>
      </c>
      <c r="B2" s="27" t="s">
        <v>46</v>
      </c>
    </row>
    <row r="3" spans="1:2" s="22" customFormat="1" x14ac:dyDescent="0.2">
      <c r="A3" s="324" t="s">
        <v>45</v>
      </c>
      <c r="B3" s="324"/>
    </row>
    <row r="4" spans="1:2" x14ac:dyDescent="0.2">
      <c r="A4" s="18" t="s">
        <v>44</v>
      </c>
      <c r="B4" s="26">
        <v>677734.1</v>
      </c>
    </row>
    <row r="5" spans="1:2" x14ac:dyDescent="0.2">
      <c r="A5" s="16" t="s">
        <v>43</v>
      </c>
      <c r="B5" s="24">
        <v>159721.1</v>
      </c>
    </row>
    <row r="6" spans="1:2" x14ac:dyDescent="0.2">
      <c r="A6" s="20" t="s">
        <v>42</v>
      </c>
      <c r="B6" s="24">
        <v>146.80000000000001</v>
      </c>
    </row>
    <row r="7" spans="1:2" s="17" customFormat="1" x14ac:dyDescent="0.25">
      <c r="A7" s="7" t="s">
        <v>41</v>
      </c>
      <c r="B7" s="24">
        <v>431835</v>
      </c>
    </row>
    <row r="8" spans="1:2" x14ac:dyDescent="0.2">
      <c r="A8" s="12" t="s">
        <v>40</v>
      </c>
      <c r="B8" s="24">
        <v>18833.3</v>
      </c>
    </row>
    <row r="9" spans="1:2" x14ac:dyDescent="0.2">
      <c r="A9" s="25" t="s">
        <v>39</v>
      </c>
      <c r="B9" s="24">
        <v>1472.6</v>
      </c>
    </row>
    <row r="10" spans="1:2" x14ac:dyDescent="0.2">
      <c r="A10" s="12" t="s">
        <v>38</v>
      </c>
      <c r="B10" s="24">
        <v>41207</v>
      </c>
    </row>
    <row r="11" spans="1:2" x14ac:dyDescent="0.2">
      <c r="A11" s="12" t="s">
        <v>37</v>
      </c>
      <c r="B11" s="24">
        <v>3057.8</v>
      </c>
    </row>
    <row r="12" spans="1:2" x14ac:dyDescent="0.2">
      <c r="A12" s="12" t="s">
        <v>36</v>
      </c>
      <c r="B12" s="23">
        <v>21460.6</v>
      </c>
    </row>
    <row r="13" spans="1:2" x14ac:dyDescent="0.2">
      <c r="A13" s="18" t="s">
        <v>35</v>
      </c>
      <c r="B13" s="4">
        <v>617271</v>
      </c>
    </row>
    <row r="14" spans="1:2" s="22" customFormat="1" x14ac:dyDescent="0.2">
      <c r="A14" s="8" t="s">
        <v>34</v>
      </c>
      <c r="B14" s="6">
        <v>1600</v>
      </c>
    </row>
    <row r="15" spans="1:2" ht="22.5" x14ac:dyDescent="0.2">
      <c r="A15" s="21" t="s">
        <v>33</v>
      </c>
      <c r="B15" s="14">
        <v>3900</v>
      </c>
    </row>
    <row r="16" spans="1:2" x14ac:dyDescent="0.2">
      <c r="A16" s="20" t="s">
        <v>32</v>
      </c>
      <c r="B16" s="14">
        <v>611771</v>
      </c>
    </row>
    <row r="17" spans="1:2" x14ac:dyDescent="0.2">
      <c r="A17" s="10" t="s">
        <v>31</v>
      </c>
      <c r="B17" s="4">
        <v>88273.4</v>
      </c>
    </row>
    <row r="18" spans="1:2" x14ac:dyDescent="0.2">
      <c r="A18" s="16" t="s">
        <v>30</v>
      </c>
      <c r="B18" s="6">
        <v>605.4</v>
      </c>
    </row>
    <row r="19" spans="1:2" x14ac:dyDescent="0.2">
      <c r="A19" s="12" t="s">
        <v>29</v>
      </c>
      <c r="B19" s="6">
        <v>6176</v>
      </c>
    </row>
    <row r="20" spans="1:2" x14ac:dyDescent="0.2">
      <c r="A20" s="12" t="s">
        <v>28</v>
      </c>
      <c r="B20" s="6">
        <v>1635.7</v>
      </c>
    </row>
    <row r="21" spans="1:2" x14ac:dyDescent="0.2">
      <c r="A21" s="12" t="s">
        <v>27</v>
      </c>
      <c r="B21" s="6">
        <v>50935.6</v>
      </c>
    </row>
    <row r="22" spans="1:2" ht="22.5" x14ac:dyDescent="0.2">
      <c r="A22" s="21" t="s">
        <v>26</v>
      </c>
      <c r="B22" s="6">
        <v>1145.5</v>
      </c>
    </row>
    <row r="23" spans="1:2" x14ac:dyDescent="0.2">
      <c r="A23" s="12" t="s">
        <v>25</v>
      </c>
      <c r="B23" s="6">
        <v>294.2</v>
      </c>
    </row>
    <row r="24" spans="1:2" x14ac:dyDescent="0.2">
      <c r="A24" s="20" t="s">
        <v>24</v>
      </c>
      <c r="B24" s="14">
        <v>27480.9</v>
      </c>
    </row>
    <row r="25" spans="1:2" x14ac:dyDescent="0.2">
      <c r="A25" s="18" t="s">
        <v>23</v>
      </c>
      <c r="B25" s="4">
        <v>12.1</v>
      </c>
    </row>
    <row r="26" spans="1:2" x14ac:dyDescent="0.2">
      <c r="A26" s="18" t="s">
        <v>22</v>
      </c>
      <c r="B26" s="4">
        <v>1701.7</v>
      </c>
    </row>
    <row r="27" spans="1:2" x14ac:dyDescent="0.2">
      <c r="A27" s="19" t="s">
        <v>21</v>
      </c>
      <c r="B27" s="4">
        <v>1384992.1</v>
      </c>
    </row>
    <row r="28" spans="1:2" s="17" customFormat="1" x14ac:dyDescent="0.25">
      <c r="A28" s="325" t="s">
        <v>20</v>
      </c>
      <c r="B28" s="325"/>
    </row>
    <row r="29" spans="1:2" s="17" customFormat="1" x14ac:dyDescent="0.25">
      <c r="A29" s="18" t="s">
        <v>19</v>
      </c>
      <c r="B29" s="4">
        <v>1207982.8999999999</v>
      </c>
    </row>
    <row r="30" spans="1:2" x14ac:dyDescent="0.2">
      <c r="A30" s="16" t="s">
        <v>18</v>
      </c>
      <c r="B30" s="6">
        <v>790973.3</v>
      </c>
    </row>
    <row r="31" spans="1:2" x14ac:dyDescent="0.2">
      <c r="A31" s="7" t="s">
        <v>17</v>
      </c>
      <c r="B31" s="6">
        <v>3927.6</v>
      </c>
    </row>
    <row r="32" spans="1:2" x14ac:dyDescent="0.2">
      <c r="A32" s="12" t="s">
        <v>16</v>
      </c>
      <c r="B32" s="6">
        <v>191.8</v>
      </c>
    </row>
    <row r="33" spans="1:2" x14ac:dyDescent="0.2">
      <c r="A33" s="12" t="s">
        <v>15</v>
      </c>
      <c r="B33" s="6">
        <v>357205.9</v>
      </c>
    </row>
    <row r="34" spans="1:2" x14ac:dyDescent="0.2">
      <c r="A34" s="12" t="s">
        <v>14</v>
      </c>
      <c r="B34" s="6">
        <v>44195.199999999997</v>
      </c>
    </row>
    <row r="35" spans="1:2" x14ac:dyDescent="0.2">
      <c r="A35" s="12" t="s">
        <v>13</v>
      </c>
      <c r="B35" s="6">
        <v>4547.2</v>
      </c>
    </row>
    <row r="36" spans="1:2" ht="22.5" x14ac:dyDescent="0.2">
      <c r="A36" s="15" t="s">
        <v>12</v>
      </c>
      <c r="B36" s="14">
        <v>6942</v>
      </c>
    </row>
    <row r="37" spans="1:2" x14ac:dyDescent="0.2">
      <c r="A37" s="13" t="s">
        <v>11</v>
      </c>
      <c r="B37" s="4">
        <v>221238</v>
      </c>
    </row>
    <row r="38" spans="1:2" x14ac:dyDescent="0.2">
      <c r="A38" s="8" t="s">
        <v>10</v>
      </c>
      <c r="B38" s="6">
        <v>79421.2</v>
      </c>
    </row>
    <row r="39" spans="1:2" x14ac:dyDescent="0.2">
      <c r="A39" s="12" t="s">
        <v>9</v>
      </c>
      <c r="B39" s="6">
        <v>1689.2</v>
      </c>
    </row>
    <row r="40" spans="1:2" x14ac:dyDescent="0.2">
      <c r="A40" s="12" t="s">
        <v>8</v>
      </c>
      <c r="B40" s="6">
        <v>957.6</v>
      </c>
    </row>
    <row r="41" spans="1:2" x14ac:dyDescent="0.2">
      <c r="A41" s="11" t="s">
        <v>7</v>
      </c>
      <c r="B41" s="6">
        <v>38343.300000000003</v>
      </c>
    </row>
    <row r="42" spans="1:2" x14ac:dyDescent="0.2">
      <c r="A42" s="7" t="s">
        <v>6</v>
      </c>
      <c r="B42" s="6">
        <v>92803.6</v>
      </c>
    </row>
    <row r="43" spans="1:2" x14ac:dyDescent="0.2">
      <c r="A43" s="7" t="s">
        <v>5</v>
      </c>
      <c r="B43" s="6">
        <v>8023</v>
      </c>
    </row>
    <row r="44" spans="1:2" x14ac:dyDescent="0.2">
      <c r="A44" s="10" t="s">
        <v>4</v>
      </c>
      <c r="B44" s="9">
        <v>47470.3</v>
      </c>
    </row>
    <row r="45" spans="1:2" x14ac:dyDescent="0.2">
      <c r="A45" s="8" t="s">
        <v>3</v>
      </c>
      <c r="B45" s="6">
        <v>20938.7</v>
      </c>
    </row>
    <row r="46" spans="1:2" x14ac:dyDescent="0.2">
      <c r="A46" s="7" t="s">
        <v>2</v>
      </c>
      <c r="B46" s="6">
        <v>26519.3</v>
      </c>
    </row>
    <row r="47" spans="1:2" x14ac:dyDescent="0.2">
      <c r="A47" s="7" t="s">
        <v>1</v>
      </c>
      <c r="B47" s="6">
        <v>12.3</v>
      </c>
    </row>
    <row r="48" spans="1:2" s="3" customFormat="1" x14ac:dyDescent="0.25">
      <c r="A48" s="5" t="s">
        <v>0</v>
      </c>
      <c r="B48" s="4">
        <v>1476691.2</v>
      </c>
    </row>
  </sheetData>
  <mergeCells count="2">
    <mergeCell ref="A3:B3"/>
    <mergeCell ref="A28:B28"/>
  </mergeCells>
  <pageMargins left="0.75" right="0.75" top="1" bottom="1" header="0.5" footer="0.5"/>
  <pageSetup orientation="portrait" r:id="rId1"/>
  <headerFooter alignWithMargins="0"/>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86D62B-BFF3-403A-AD91-BD47A4728635}">
  <dimension ref="A1:E7"/>
  <sheetViews>
    <sheetView zoomScaleNormal="100" workbookViewId="0"/>
  </sheetViews>
  <sheetFormatPr defaultRowHeight="11.25" x14ac:dyDescent="0.2"/>
  <cols>
    <col min="1" max="1" width="27.28515625" style="32" customWidth="1"/>
    <col min="2" max="16384" width="9.140625" style="32"/>
  </cols>
  <sheetData>
    <row r="1" spans="1:5" s="170" customFormat="1" ht="12" thickBot="1" x14ac:dyDescent="0.25">
      <c r="A1" s="146" t="s">
        <v>257</v>
      </c>
    </row>
    <row r="2" spans="1:5" x14ac:dyDescent="0.2">
      <c r="A2" s="208" t="s">
        <v>80</v>
      </c>
      <c r="B2" s="84">
        <v>2000</v>
      </c>
      <c r="C2" s="145">
        <v>2008</v>
      </c>
      <c r="D2" s="145">
        <v>2009</v>
      </c>
      <c r="E2" s="145">
        <v>2010</v>
      </c>
    </row>
    <row r="3" spans="1:5" x14ac:dyDescent="0.2">
      <c r="A3" s="207" t="s">
        <v>256</v>
      </c>
      <c r="B3" s="108">
        <v>949</v>
      </c>
      <c r="C3" s="206">
        <v>739</v>
      </c>
      <c r="D3" s="206">
        <v>753</v>
      </c>
      <c r="E3" s="206">
        <v>733</v>
      </c>
    </row>
    <row r="4" spans="1:5" x14ac:dyDescent="0.2">
      <c r="A4" s="32" t="s">
        <v>58</v>
      </c>
      <c r="B4" s="206"/>
      <c r="C4" s="206"/>
      <c r="D4" s="206"/>
    </row>
    <row r="5" spans="1:5" x14ac:dyDescent="0.2">
      <c r="A5" s="39" t="s">
        <v>255</v>
      </c>
      <c r="B5" s="91">
        <v>128</v>
      </c>
      <c r="C5" s="206">
        <v>140</v>
      </c>
      <c r="D5" s="206">
        <v>146</v>
      </c>
      <c r="E5" s="206">
        <v>163</v>
      </c>
    </row>
    <row r="6" spans="1:5" ht="22.5" x14ac:dyDescent="0.2">
      <c r="A6" s="39" t="s">
        <v>254</v>
      </c>
      <c r="B6" s="91">
        <v>500</v>
      </c>
      <c r="C6" s="206">
        <v>362</v>
      </c>
      <c r="D6" s="206">
        <v>373</v>
      </c>
      <c r="E6" s="206">
        <v>368</v>
      </c>
    </row>
    <row r="7" spans="1:5" x14ac:dyDescent="0.2">
      <c r="A7" s="39" t="s">
        <v>253</v>
      </c>
      <c r="B7" s="91" t="s">
        <v>86</v>
      </c>
      <c r="C7" s="206">
        <v>438</v>
      </c>
      <c r="D7" s="206">
        <v>355</v>
      </c>
      <c r="E7" s="206">
        <v>428</v>
      </c>
    </row>
  </sheetData>
  <pageMargins left="0.75" right="0.75" top="1" bottom="1" header="0.5" footer="0.5"/>
  <headerFooter alignWithMargins="0"/>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6A13F1-2BE9-4F55-BECD-AF88BFBF2D0D}">
  <dimension ref="A1:E25"/>
  <sheetViews>
    <sheetView zoomScaleNormal="100" workbookViewId="0"/>
  </sheetViews>
  <sheetFormatPr defaultRowHeight="11.25" x14ac:dyDescent="0.2"/>
  <cols>
    <col min="1" max="1" width="31.85546875" style="32" customWidth="1"/>
    <col min="2" max="5" width="13.140625" style="32" customWidth="1"/>
    <col min="6" max="16384" width="9.140625" style="32"/>
  </cols>
  <sheetData>
    <row r="1" spans="1:5" s="170" customFormat="1" ht="12" thickBot="1" x14ac:dyDescent="0.25">
      <c r="A1" s="146" t="s">
        <v>274</v>
      </c>
    </row>
    <row r="2" spans="1:5" x14ac:dyDescent="0.2">
      <c r="A2" s="208" t="s">
        <v>80</v>
      </c>
      <c r="B2" s="84">
        <v>2000</v>
      </c>
      <c r="C2" s="84">
        <v>2008</v>
      </c>
      <c r="D2" s="145">
        <v>2009</v>
      </c>
      <c r="E2" s="145">
        <v>2010</v>
      </c>
    </row>
    <row r="3" spans="1:5" x14ac:dyDescent="0.2">
      <c r="A3" s="358" t="s">
        <v>273</v>
      </c>
      <c r="B3" s="358"/>
      <c r="C3" s="358"/>
      <c r="D3" s="358"/>
      <c r="E3" s="358"/>
    </row>
    <row r="4" spans="1:5" x14ac:dyDescent="0.2">
      <c r="A4" s="210" t="s">
        <v>272</v>
      </c>
      <c r="B4" s="205">
        <v>6211</v>
      </c>
      <c r="C4" s="205">
        <v>3267</v>
      </c>
      <c r="D4" s="205">
        <v>3371</v>
      </c>
      <c r="E4" s="205">
        <v>2849</v>
      </c>
    </row>
    <row r="5" spans="1:5" x14ac:dyDescent="0.2">
      <c r="A5" s="210" t="s">
        <v>271</v>
      </c>
      <c r="B5" s="205">
        <v>3112</v>
      </c>
      <c r="C5" s="205">
        <v>4182</v>
      </c>
      <c r="D5" s="205">
        <v>3342</v>
      </c>
      <c r="E5" s="205">
        <v>3181</v>
      </c>
    </row>
    <row r="6" spans="1:5" x14ac:dyDescent="0.2">
      <c r="A6" s="210" t="s">
        <v>270</v>
      </c>
      <c r="B6" s="205">
        <v>483</v>
      </c>
      <c r="C6" s="205">
        <v>387</v>
      </c>
      <c r="D6" s="205">
        <v>354</v>
      </c>
      <c r="E6" s="205">
        <v>378</v>
      </c>
    </row>
    <row r="7" spans="1:5" ht="22.5" x14ac:dyDescent="0.2">
      <c r="A7" s="210" t="s">
        <v>269</v>
      </c>
      <c r="B7" s="205">
        <v>1638</v>
      </c>
      <c r="C7" s="205">
        <v>504</v>
      </c>
      <c r="D7" s="205">
        <v>440</v>
      </c>
      <c r="E7" s="205">
        <v>460</v>
      </c>
    </row>
    <row r="8" spans="1:5" x14ac:dyDescent="0.2">
      <c r="A8" s="210" t="s">
        <v>268</v>
      </c>
      <c r="B8" s="205">
        <v>453</v>
      </c>
      <c r="C8" s="205">
        <v>680</v>
      </c>
      <c r="D8" s="205">
        <v>511</v>
      </c>
      <c r="E8" s="205">
        <v>396</v>
      </c>
    </row>
    <row r="9" spans="1:5" x14ac:dyDescent="0.2">
      <c r="A9" s="210" t="s">
        <v>267</v>
      </c>
      <c r="B9" s="215" t="s">
        <v>261</v>
      </c>
      <c r="C9" s="205">
        <v>1126</v>
      </c>
      <c r="D9" s="205">
        <v>1030</v>
      </c>
      <c r="E9" s="205">
        <v>1072</v>
      </c>
    </row>
    <row r="10" spans="1:5" x14ac:dyDescent="0.2">
      <c r="A10" s="210" t="s">
        <v>266</v>
      </c>
      <c r="B10" s="215" t="s">
        <v>261</v>
      </c>
      <c r="C10" s="215" t="s">
        <v>261</v>
      </c>
      <c r="D10" s="205">
        <v>72</v>
      </c>
      <c r="E10" s="205">
        <v>88</v>
      </c>
    </row>
    <row r="11" spans="1:5" x14ac:dyDescent="0.2">
      <c r="A11" s="210" t="s">
        <v>265</v>
      </c>
      <c r="B11" s="215" t="s">
        <v>261</v>
      </c>
      <c r="C11" s="215" t="s">
        <v>261</v>
      </c>
      <c r="D11" s="205">
        <v>218</v>
      </c>
      <c r="E11" s="205">
        <v>163</v>
      </c>
    </row>
    <row r="12" spans="1:5" x14ac:dyDescent="0.2">
      <c r="A12" s="210" t="s">
        <v>264</v>
      </c>
      <c r="B12" s="215" t="s">
        <v>261</v>
      </c>
      <c r="C12" s="215" t="s">
        <v>261</v>
      </c>
      <c r="D12" s="205">
        <v>585</v>
      </c>
      <c r="E12" s="205">
        <v>622</v>
      </c>
    </row>
    <row r="13" spans="1:5" x14ac:dyDescent="0.2">
      <c r="A13" s="210" t="s">
        <v>263</v>
      </c>
      <c r="B13" s="215" t="s">
        <v>261</v>
      </c>
      <c r="C13" s="215" t="s">
        <v>261</v>
      </c>
      <c r="D13" s="215" t="s">
        <v>261</v>
      </c>
      <c r="E13" s="215">
        <v>304</v>
      </c>
    </row>
    <row r="14" spans="1:5" x14ac:dyDescent="0.2">
      <c r="A14" s="210" t="s">
        <v>262</v>
      </c>
      <c r="B14" s="214" t="s">
        <v>261</v>
      </c>
      <c r="C14" s="214">
        <v>382</v>
      </c>
      <c r="D14" s="205">
        <v>349</v>
      </c>
      <c r="E14" s="205">
        <v>461</v>
      </c>
    </row>
    <row r="15" spans="1:5" x14ac:dyDescent="0.2">
      <c r="A15" s="212" t="s">
        <v>60</v>
      </c>
      <c r="B15" s="213">
        <f>SUM(B4:B14)</f>
        <v>11897</v>
      </c>
      <c r="C15" s="213">
        <f>SUM(C4:C14)</f>
        <v>10528</v>
      </c>
      <c r="D15" s="213">
        <f>SUM(D4:D14)</f>
        <v>10272</v>
      </c>
      <c r="E15" s="213">
        <v>9974</v>
      </c>
    </row>
    <row r="16" spans="1:5" x14ac:dyDescent="0.2">
      <c r="A16" s="359" t="s">
        <v>260</v>
      </c>
      <c r="B16" s="359"/>
      <c r="C16" s="359"/>
      <c r="D16" s="359"/>
      <c r="E16" s="359"/>
    </row>
    <row r="17" spans="1:5" x14ac:dyDescent="0.2">
      <c r="A17" s="210">
        <v>0</v>
      </c>
      <c r="B17" s="57" t="s">
        <v>99</v>
      </c>
      <c r="C17" s="57">
        <v>854</v>
      </c>
      <c r="D17" s="57">
        <v>693</v>
      </c>
      <c r="E17" s="57">
        <v>648</v>
      </c>
    </row>
    <row r="18" spans="1:5" x14ac:dyDescent="0.2">
      <c r="A18" s="210">
        <v>1</v>
      </c>
      <c r="B18" s="57">
        <v>2544</v>
      </c>
      <c r="C18" s="57">
        <v>1614</v>
      </c>
      <c r="D18" s="57">
        <v>1568</v>
      </c>
      <c r="E18" s="57">
        <v>1439</v>
      </c>
    </row>
    <row r="19" spans="1:5" x14ac:dyDescent="0.2">
      <c r="A19" s="210">
        <v>2</v>
      </c>
      <c r="B19" s="57">
        <v>1096</v>
      </c>
      <c r="C19" s="57">
        <v>1244</v>
      </c>
      <c r="D19" s="57">
        <v>1202</v>
      </c>
      <c r="E19" s="57">
        <v>1223</v>
      </c>
    </row>
    <row r="20" spans="1:5" x14ac:dyDescent="0.2">
      <c r="A20" s="210">
        <v>3</v>
      </c>
      <c r="B20" s="57">
        <v>583</v>
      </c>
      <c r="C20" s="57">
        <v>874</v>
      </c>
      <c r="D20" s="57">
        <v>971</v>
      </c>
      <c r="E20" s="57">
        <v>975</v>
      </c>
    </row>
    <row r="21" spans="1:5" x14ac:dyDescent="0.2">
      <c r="A21" s="210">
        <v>4</v>
      </c>
      <c r="B21" s="57">
        <v>249</v>
      </c>
      <c r="C21" s="57">
        <v>557</v>
      </c>
      <c r="D21" s="57">
        <v>596</v>
      </c>
      <c r="E21" s="57">
        <v>593</v>
      </c>
    </row>
    <row r="22" spans="1:5" x14ac:dyDescent="0.2">
      <c r="A22" s="210">
        <v>5</v>
      </c>
      <c r="B22" s="57">
        <v>201</v>
      </c>
      <c r="C22" s="57">
        <v>270</v>
      </c>
      <c r="D22" s="57">
        <v>274</v>
      </c>
      <c r="E22" s="57">
        <v>269</v>
      </c>
    </row>
    <row r="23" spans="1:5" x14ac:dyDescent="0.2">
      <c r="A23" s="210" t="s">
        <v>259</v>
      </c>
      <c r="B23" s="57">
        <v>185</v>
      </c>
      <c r="C23" s="57">
        <v>288</v>
      </c>
      <c r="D23" s="57">
        <v>297.5</v>
      </c>
      <c r="E23" s="57">
        <v>269</v>
      </c>
    </row>
    <row r="24" spans="1:5" x14ac:dyDescent="0.2">
      <c r="A24" s="212" t="s">
        <v>60</v>
      </c>
      <c r="B24" s="211">
        <f>SUM(B18:B23)</f>
        <v>4858</v>
      </c>
      <c r="C24" s="211">
        <f>SUM(C17:C23)</f>
        <v>5701</v>
      </c>
      <c r="D24" s="211">
        <f>SUM(D17:D23)</f>
        <v>5601.5</v>
      </c>
      <c r="E24" s="211">
        <v>5416</v>
      </c>
    </row>
    <row r="25" spans="1:5" x14ac:dyDescent="0.2">
      <c r="A25" s="210" t="s">
        <v>258</v>
      </c>
      <c r="B25" s="209">
        <v>91.6</v>
      </c>
      <c r="C25" s="209">
        <v>93.5</v>
      </c>
      <c r="D25" s="209">
        <v>93.6</v>
      </c>
      <c r="E25" s="209">
        <v>92.8</v>
      </c>
    </row>
  </sheetData>
  <mergeCells count="2">
    <mergeCell ref="A3:E3"/>
    <mergeCell ref="A16:E16"/>
  </mergeCells>
  <pageMargins left="0.75" right="0.75" top="1" bottom="1" header="0.5" footer="0.5"/>
  <headerFooter alignWithMargins="0"/>
  <legacyDrawing r:id="rId1"/>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FE0106-55BA-47D6-83C3-11C3FBDD153F}">
  <dimension ref="A1:E17"/>
  <sheetViews>
    <sheetView zoomScaleNormal="100" workbookViewId="0"/>
  </sheetViews>
  <sheetFormatPr defaultRowHeight="11.25" x14ac:dyDescent="0.2"/>
  <cols>
    <col min="1" max="1" width="28" style="32" customWidth="1"/>
    <col min="2" max="5" width="12.5703125" style="32" customWidth="1"/>
    <col min="6" max="16384" width="9.140625" style="32"/>
  </cols>
  <sheetData>
    <row r="1" spans="1:5" s="47" customFormat="1" ht="12" thickBot="1" x14ac:dyDescent="0.3">
      <c r="A1" s="146" t="s">
        <v>288</v>
      </c>
    </row>
    <row r="2" spans="1:5" x14ac:dyDescent="0.2">
      <c r="A2" s="224" t="s">
        <v>164</v>
      </c>
      <c r="B2" s="223">
        <v>2000</v>
      </c>
      <c r="C2" s="84">
        <v>2008</v>
      </c>
      <c r="D2" s="145">
        <v>2009</v>
      </c>
      <c r="E2" s="145">
        <v>2010</v>
      </c>
    </row>
    <row r="3" spans="1:5" s="94" customFormat="1" x14ac:dyDescent="0.2">
      <c r="A3" s="222" t="s">
        <v>287</v>
      </c>
      <c r="B3" s="221">
        <v>532</v>
      </c>
      <c r="C3" s="206">
        <v>594</v>
      </c>
      <c r="D3" s="206">
        <v>625</v>
      </c>
      <c r="E3" s="206">
        <v>668</v>
      </c>
    </row>
    <row r="4" spans="1:5" x14ac:dyDescent="0.2">
      <c r="A4" s="220" t="s">
        <v>286</v>
      </c>
      <c r="B4" s="206">
        <v>24965</v>
      </c>
      <c r="C4" s="206">
        <v>25937</v>
      </c>
      <c r="D4" s="206">
        <v>26687</v>
      </c>
      <c r="E4" s="206">
        <v>32516</v>
      </c>
    </row>
    <row r="5" spans="1:5" x14ac:dyDescent="0.2">
      <c r="A5" s="220" t="s">
        <v>285</v>
      </c>
      <c r="B5" s="206">
        <v>5335</v>
      </c>
      <c r="C5" s="206">
        <v>5788</v>
      </c>
      <c r="D5" s="206">
        <v>6026</v>
      </c>
      <c r="E5" s="206">
        <v>6346</v>
      </c>
    </row>
    <row r="6" spans="1:5" x14ac:dyDescent="0.2">
      <c r="A6" s="220" t="s">
        <v>58</v>
      </c>
      <c r="B6" s="206"/>
      <c r="C6" s="206"/>
      <c r="D6" s="206"/>
      <c r="E6" s="206"/>
    </row>
    <row r="7" spans="1:5" x14ac:dyDescent="0.2">
      <c r="A7" s="219" t="s">
        <v>284</v>
      </c>
      <c r="B7" s="60">
        <v>4850</v>
      </c>
      <c r="C7" s="206">
        <v>5091</v>
      </c>
      <c r="D7" s="206">
        <f>1868+1390+587+1554</f>
        <v>5399</v>
      </c>
      <c r="E7" s="206">
        <v>5887</v>
      </c>
    </row>
    <row r="8" spans="1:5" s="35" customFormat="1" x14ac:dyDescent="0.2">
      <c r="A8" s="220" t="s">
        <v>283</v>
      </c>
      <c r="B8" s="60">
        <v>29561</v>
      </c>
      <c r="C8" s="206">
        <v>33726</v>
      </c>
      <c r="D8" s="206">
        <v>34694</v>
      </c>
      <c r="E8" s="206">
        <v>35782</v>
      </c>
    </row>
    <row r="9" spans="1:5" x14ac:dyDescent="0.2">
      <c r="A9" s="220" t="s">
        <v>58</v>
      </c>
      <c r="B9" s="206"/>
      <c r="C9" s="206"/>
      <c r="D9" s="206"/>
      <c r="E9" s="206"/>
    </row>
    <row r="10" spans="1:5" x14ac:dyDescent="0.2">
      <c r="A10" s="219" t="s">
        <v>282</v>
      </c>
      <c r="B10" s="206">
        <v>28722</v>
      </c>
      <c r="C10" s="206">
        <v>31582</v>
      </c>
      <c r="D10" s="206">
        <v>32308</v>
      </c>
      <c r="E10" s="122">
        <v>33133</v>
      </c>
    </row>
    <row r="11" spans="1:5" x14ac:dyDescent="0.2">
      <c r="A11" s="219" t="s">
        <v>281</v>
      </c>
      <c r="B11" s="206">
        <v>178</v>
      </c>
      <c r="C11" s="206">
        <v>969</v>
      </c>
      <c r="D11" s="206">
        <v>1106</v>
      </c>
      <c r="E11" s="32">
        <v>1102</v>
      </c>
    </row>
    <row r="12" spans="1:5" x14ac:dyDescent="0.2">
      <c r="A12" s="219" t="s">
        <v>280</v>
      </c>
      <c r="B12" s="206">
        <v>206</v>
      </c>
      <c r="C12" s="206">
        <v>74</v>
      </c>
      <c r="D12" s="206">
        <v>90</v>
      </c>
      <c r="E12" s="32">
        <v>115</v>
      </c>
    </row>
    <row r="13" spans="1:5" x14ac:dyDescent="0.2">
      <c r="A13" s="219" t="s">
        <v>279</v>
      </c>
      <c r="B13" s="206">
        <v>455</v>
      </c>
      <c r="C13" s="206">
        <v>1101</v>
      </c>
      <c r="D13" s="206">
        <f>74+149+967</f>
        <v>1190</v>
      </c>
      <c r="E13" s="32">
        <v>1419</v>
      </c>
    </row>
    <row r="14" spans="1:5" ht="22.5" x14ac:dyDescent="0.2">
      <c r="A14" s="217" t="s">
        <v>278</v>
      </c>
      <c r="B14" s="175">
        <v>7.720615121028823</v>
      </c>
      <c r="C14" s="175">
        <v>8.6721522242221649</v>
      </c>
      <c r="D14" s="218">
        <v>8.8588266535931695</v>
      </c>
      <c r="E14" s="218">
        <v>9.4</v>
      </c>
    </row>
    <row r="15" spans="1:5" ht="22.5" x14ac:dyDescent="0.2">
      <c r="A15" s="217" t="s">
        <v>277</v>
      </c>
      <c r="B15" s="165" t="s">
        <v>86</v>
      </c>
      <c r="C15" s="60">
        <v>4771</v>
      </c>
      <c r="D15" s="60">
        <v>5639</v>
      </c>
      <c r="E15" s="60">
        <v>4167</v>
      </c>
    </row>
    <row r="16" spans="1:5" ht="22.5" x14ac:dyDescent="0.2">
      <c r="A16" s="217" t="s">
        <v>276</v>
      </c>
      <c r="B16" s="161">
        <v>76.400000000000006</v>
      </c>
      <c r="C16" s="165">
        <v>91.4636</v>
      </c>
      <c r="D16" s="165">
        <v>93.064304838479615</v>
      </c>
      <c r="E16" s="165">
        <v>101.9</v>
      </c>
    </row>
    <row r="17" spans="1:5" x14ac:dyDescent="0.2">
      <c r="A17" s="216" t="s">
        <v>275</v>
      </c>
      <c r="B17" s="161">
        <v>6.1</v>
      </c>
      <c r="C17" s="161">
        <v>6.6</v>
      </c>
      <c r="D17" s="161">
        <f>D8/D7</f>
        <v>6.4260048157066123</v>
      </c>
      <c r="E17" s="161">
        <v>6.1</v>
      </c>
    </row>
  </sheetData>
  <pageMargins left="0.75" right="0.75" top="1" bottom="1" header="0.5" footer="0.5"/>
  <pageSetup orientation="portrait" r:id="rId1"/>
  <headerFooter alignWithMargins="0"/>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813279-70C4-4218-ABA9-BCF539A59D2C}">
  <dimension ref="A1:E12"/>
  <sheetViews>
    <sheetView zoomScaleNormal="100" workbookViewId="0"/>
  </sheetViews>
  <sheetFormatPr defaultRowHeight="11.25" x14ac:dyDescent="0.2"/>
  <cols>
    <col min="1" max="1" width="31.42578125" style="32" customWidth="1"/>
    <col min="2" max="5" width="10.85546875" style="32" customWidth="1"/>
    <col min="6" max="16384" width="9.140625" style="32"/>
  </cols>
  <sheetData>
    <row r="1" spans="1:5" s="47" customFormat="1" ht="12" thickBot="1" x14ac:dyDescent="0.3">
      <c r="A1" s="146" t="s">
        <v>296</v>
      </c>
    </row>
    <row r="2" spans="1:5" x14ac:dyDescent="0.2">
      <c r="A2" s="85" t="s">
        <v>171</v>
      </c>
      <c r="B2" s="84">
        <v>2000</v>
      </c>
      <c r="C2" s="84">
        <v>2008</v>
      </c>
      <c r="D2" s="145">
        <v>2009</v>
      </c>
      <c r="E2" s="145">
        <v>2010</v>
      </c>
    </row>
    <row r="3" spans="1:5" s="41" customFormat="1" x14ac:dyDescent="0.25">
      <c r="A3" s="360" t="s">
        <v>295</v>
      </c>
      <c r="B3" s="360"/>
      <c r="C3" s="360"/>
      <c r="D3" s="360"/>
      <c r="E3" s="360"/>
    </row>
    <row r="4" spans="1:5" x14ac:dyDescent="0.2">
      <c r="A4" s="228" t="s">
        <v>292</v>
      </c>
      <c r="B4" s="60">
        <v>660</v>
      </c>
      <c r="C4" s="157">
        <v>691</v>
      </c>
      <c r="D4" s="122">
        <v>715</v>
      </c>
      <c r="E4" s="122">
        <v>712</v>
      </c>
    </row>
    <row r="5" spans="1:5" s="229" customFormat="1" x14ac:dyDescent="0.2">
      <c r="A5" s="231" t="s">
        <v>291</v>
      </c>
      <c r="B5" s="59">
        <v>635</v>
      </c>
      <c r="C5" s="59">
        <v>630</v>
      </c>
      <c r="D5" s="230">
        <v>649</v>
      </c>
      <c r="E5" s="230">
        <v>650</v>
      </c>
    </row>
    <row r="6" spans="1:5" x14ac:dyDescent="0.2">
      <c r="A6" s="226" t="s">
        <v>290</v>
      </c>
      <c r="B6" s="122">
        <v>972</v>
      </c>
      <c r="C6" s="122">
        <v>2224</v>
      </c>
      <c r="D6" s="122">
        <v>2309</v>
      </c>
      <c r="E6" s="122">
        <v>2278</v>
      </c>
    </row>
    <row r="7" spans="1:5" x14ac:dyDescent="0.2">
      <c r="A7" s="226" t="s">
        <v>294</v>
      </c>
      <c r="B7" s="194">
        <v>273948</v>
      </c>
      <c r="C7" s="157">
        <v>508324</v>
      </c>
      <c r="D7" s="122">
        <v>512881</v>
      </c>
      <c r="E7" s="122">
        <v>465129</v>
      </c>
    </row>
    <row r="8" spans="1:5" s="41" customFormat="1" x14ac:dyDescent="0.25">
      <c r="A8" s="361" t="s">
        <v>293</v>
      </c>
      <c r="B8" s="361"/>
      <c r="C8" s="361"/>
      <c r="D8" s="361"/>
      <c r="E8" s="361"/>
    </row>
    <row r="9" spans="1:5" x14ac:dyDescent="0.2">
      <c r="A9" s="228" t="s">
        <v>292</v>
      </c>
      <c r="B9" s="227">
        <v>1525</v>
      </c>
      <c r="C9" s="53">
        <v>815</v>
      </c>
      <c r="D9" s="53">
        <v>814</v>
      </c>
      <c r="E9" s="53">
        <v>807</v>
      </c>
    </row>
    <row r="10" spans="1:5" x14ac:dyDescent="0.2">
      <c r="A10" s="226" t="s">
        <v>291</v>
      </c>
      <c r="B10" s="225">
        <v>1490</v>
      </c>
      <c r="C10" s="122">
        <v>765</v>
      </c>
      <c r="D10" s="122">
        <v>762</v>
      </c>
      <c r="E10" s="122">
        <v>754</v>
      </c>
    </row>
    <row r="11" spans="1:5" x14ac:dyDescent="0.2">
      <c r="A11" s="226" t="s">
        <v>290</v>
      </c>
      <c r="B11" s="227">
        <v>1304</v>
      </c>
      <c r="C11" s="53">
        <v>2348</v>
      </c>
      <c r="D11" s="53">
        <v>2360</v>
      </c>
      <c r="E11" s="53">
        <v>2334</v>
      </c>
    </row>
    <row r="12" spans="1:5" x14ac:dyDescent="0.2">
      <c r="A12" s="226" t="s">
        <v>289</v>
      </c>
      <c r="B12" s="225">
        <v>155904</v>
      </c>
      <c r="C12" s="122">
        <v>126478</v>
      </c>
      <c r="D12" s="122">
        <v>127219</v>
      </c>
      <c r="E12" s="122">
        <v>142941</v>
      </c>
    </row>
  </sheetData>
  <mergeCells count="2">
    <mergeCell ref="A3:E3"/>
    <mergeCell ref="A8:E8"/>
  </mergeCells>
  <pageMargins left="0.75" right="0.75" top="1" bottom="1" header="0.5" footer="0.5"/>
  <headerFooter alignWithMargins="0"/>
  <legacy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BD1B2D-5D95-4126-A55D-9E1D8C04A2A7}">
  <dimension ref="A1:E9"/>
  <sheetViews>
    <sheetView zoomScaleNormal="100" workbookViewId="0"/>
  </sheetViews>
  <sheetFormatPr defaultRowHeight="11.25" x14ac:dyDescent="0.2"/>
  <cols>
    <col min="1" max="1" width="46.140625" style="1" customWidth="1"/>
    <col min="2" max="4" width="10.42578125" style="1" customWidth="1"/>
    <col min="5" max="16384" width="9.140625" style="1"/>
  </cols>
  <sheetData>
    <row r="1" spans="1:5" ht="12" thickBot="1" x14ac:dyDescent="0.25">
      <c r="A1" s="238" t="s">
        <v>304</v>
      </c>
      <c r="B1" s="237"/>
      <c r="C1" s="237"/>
      <c r="D1" s="237"/>
      <c r="E1" s="237"/>
    </row>
    <row r="2" spans="1:5" x14ac:dyDescent="0.2">
      <c r="A2" s="236" t="s">
        <v>80</v>
      </c>
      <c r="B2" s="235">
        <v>2000</v>
      </c>
      <c r="C2" s="234">
        <v>2008</v>
      </c>
      <c r="D2" s="234">
        <v>2009</v>
      </c>
      <c r="E2" s="234">
        <v>2010</v>
      </c>
    </row>
    <row r="3" spans="1:5" x14ac:dyDescent="0.2">
      <c r="A3" s="324" t="s">
        <v>303</v>
      </c>
      <c r="B3" s="324"/>
      <c r="C3" s="324"/>
      <c r="D3" s="324"/>
      <c r="E3" s="324"/>
    </row>
    <row r="4" spans="1:5" x14ac:dyDescent="0.2">
      <c r="A4" s="232" t="s">
        <v>302</v>
      </c>
      <c r="B4" s="233">
        <v>852</v>
      </c>
      <c r="C4" s="215">
        <v>2621</v>
      </c>
      <c r="D4" s="215">
        <v>4760</v>
      </c>
      <c r="E4" s="215">
        <v>7200</v>
      </c>
    </row>
    <row r="5" spans="1:5" x14ac:dyDescent="0.2">
      <c r="A5" s="232" t="s">
        <v>301</v>
      </c>
      <c r="B5" s="215">
        <v>312</v>
      </c>
      <c r="C5" s="215">
        <v>210</v>
      </c>
      <c r="D5" s="215">
        <v>312</v>
      </c>
      <c r="E5" s="215">
        <v>203</v>
      </c>
    </row>
    <row r="6" spans="1:5" x14ac:dyDescent="0.2">
      <c r="A6" s="325" t="s">
        <v>300</v>
      </c>
      <c r="B6" s="325"/>
      <c r="C6" s="325"/>
      <c r="D6" s="325"/>
      <c r="E6" s="325"/>
    </row>
    <row r="7" spans="1:5" x14ac:dyDescent="0.2">
      <c r="A7" s="232" t="s">
        <v>299</v>
      </c>
      <c r="B7" s="215">
        <v>123</v>
      </c>
      <c r="C7" s="205">
        <v>162</v>
      </c>
      <c r="D7" s="205">
        <v>141</v>
      </c>
      <c r="E7" s="215">
        <v>161</v>
      </c>
    </row>
    <row r="8" spans="1:5" x14ac:dyDescent="0.2">
      <c r="A8" s="232" t="s">
        <v>298</v>
      </c>
      <c r="B8" s="215">
        <v>518</v>
      </c>
      <c r="C8" s="205">
        <v>998</v>
      </c>
      <c r="D8" s="205">
        <v>1023</v>
      </c>
      <c r="E8" s="215">
        <v>1173</v>
      </c>
    </row>
    <row r="9" spans="1:5" x14ac:dyDescent="0.2">
      <c r="A9" s="232" t="s">
        <v>297</v>
      </c>
      <c r="B9" s="215">
        <v>2046</v>
      </c>
      <c r="C9" s="205">
        <v>6167</v>
      </c>
      <c r="D9" s="205">
        <v>6167</v>
      </c>
      <c r="E9" s="215">
        <v>6189</v>
      </c>
    </row>
  </sheetData>
  <mergeCells count="2">
    <mergeCell ref="A3:E3"/>
    <mergeCell ref="A6:E6"/>
  </mergeCells>
  <pageMargins left="0.75" right="0.75" top="1" bottom="1" header="0.5" footer="0.5"/>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82B5F-7191-45AC-B84A-8A79E2383301}">
  <dimension ref="A1:G15"/>
  <sheetViews>
    <sheetView zoomScaleNormal="100" workbookViewId="0"/>
  </sheetViews>
  <sheetFormatPr defaultRowHeight="11.25" x14ac:dyDescent="0.2"/>
  <cols>
    <col min="1" max="1" width="9.7109375" style="32" customWidth="1"/>
    <col min="2" max="2" width="11.140625" style="32" customWidth="1"/>
    <col min="3" max="3" width="11.42578125" style="32" customWidth="1"/>
    <col min="4" max="4" width="12.7109375" style="32" customWidth="1"/>
    <col min="5" max="5" width="11.85546875" style="32" customWidth="1"/>
    <col min="6" max="6" width="11.7109375" style="32" customWidth="1"/>
    <col min="7" max="7" width="12.7109375" style="32" customWidth="1"/>
    <col min="8" max="16384" width="9.140625" style="32"/>
  </cols>
  <sheetData>
    <row r="1" spans="1:7" s="47" customFormat="1" ht="12" thickBot="1" x14ac:dyDescent="0.3">
      <c r="A1" s="146" t="s">
        <v>311</v>
      </c>
      <c r="B1" s="146"/>
      <c r="C1" s="146"/>
      <c r="D1" s="146"/>
      <c r="E1" s="146"/>
      <c r="F1" s="146"/>
      <c r="G1" s="146"/>
    </row>
    <row r="2" spans="1:7" x14ac:dyDescent="0.2">
      <c r="A2" s="327" t="s">
        <v>105</v>
      </c>
      <c r="B2" s="363" t="s">
        <v>310</v>
      </c>
      <c r="C2" s="364"/>
      <c r="D2" s="365"/>
      <c r="E2" s="363" t="s">
        <v>309</v>
      </c>
      <c r="F2" s="364"/>
      <c r="G2" s="364"/>
    </row>
    <row r="3" spans="1:7" x14ac:dyDescent="0.2">
      <c r="A3" s="362"/>
      <c r="B3" s="366" t="s">
        <v>308</v>
      </c>
      <c r="C3" s="367"/>
      <c r="D3" s="367"/>
      <c r="E3" s="367"/>
      <c r="F3" s="367"/>
      <c r="G3" s="368"/>
    </row>
    <row r="4" spans="1:7" ht="54" customHeight="1" x14ac:dyDescent="0.2">
      <c r="A4" s="336"/>
      <c r="B4" s="242" t="s">
        <v>307</v>
      </c>
      <c r="C4" s="242" t="s">
        <v>306</v>
      </c>
      <c r="D4" s="242" t="s">
        <v>305</v>
      </c>
      <c r="E4" s="242" t="s">
        <v>307</v>
      </c>
      <c r="F4" s="242" t="s">
        <v>306</v>
      </c>
      <c r="G4" s="160" t="s">
        <v>305</v>
      </c>
    </row>
    <row r="5" spans="1:7" x14ac:dyDescent="0.2">
      <c r="A5" s="90">
        <v>2000</v>
      </c>
      <c r="B5" s="122">
        <v>40292</v>
      </c>
      <c r="C5" s="240">
        <v>39.5</v>
      </c>
      <c r="D5" s="240">
        <v>193.7</v>
      </c>
      <c r="E5" s="122">
        <v>98158</v>
      </c>
      <c r="F5" s="241">
        <v>96.2</v>
      </c>
      <c r="G5" s="240">
        <v>472.1</v>
      </c>
    </row>
    <row r="6" spans="1:7" x14ac:dyDescent="0.2">
      <c r="A6" s="90">
        <v>2001</v>
      </c>
      <c r="B6" s="122">
        <v>41275</v>
      </c>
      <c r="C6" s="240">
        <v>40.6</v>
      </c>
      <c r="D6" s="240">
        <v>197.3</v>
      </c>
      <c r="E6" s="122">
        <v>100370</v>
      </c>
      <c r="F6" s="241">
        <v>98.6</v>
      </c>
      <c r="G6" s="240">
        <v>479.9</v>
      </c>
    </row>
    <row r="7" spans="1:7" x14ac:dyDescent="0.2">
      <c r="A7" s="90">
        <v>2002</v>
      </c>
      <c r="B7" s="117">
        <v>43083</v>
      </c>
      <c r="C7" s="240">
        <v>42.478270840658219</v>
      </c>
      <c r="D7" s="240">
        <v>204.0315687031306</v>
      </c>
      <c r="E7" s="117">
        <v>103414</v>
      </c>
      <c r="F7" s="241">
        <v>101.9624422792245</v>
      </c>
      <c r="G7" s="240">
        <v>489.7458544174163</v>
      </c>
    </row>
    <row r="8" spans="1:7" x14ac:dyDescent="0.2">
      <c r="A8" s="90">
        <v>2003</v>
      </c>
      <c r="B8" s="117">
        <v>43733</v>
      </c>
      <c r="C8" s="240">
        <v>43.2</v>
      </c>
      <c r="D8" s="240">
        <v>205.7</v>
      </c>
      <c r="E8" s="117">
        <v>104774</v>
      </c>
      <c r="F8" s="241">
        <v>103.6</v>
      </c>
      <c r="G8" s="240">
        <v>492.8</v>
      </c>
    </row>
    <row r="9" spans="1:7" x14ac:dyDescent="0.2">
      <c r="A9" s="90">
        <v>2004</v>
      </c>
      <c r="B9" s="117">
        <v>43542</v>
      </c>
      <c r="C9" s="240">
        <v>43.121355489337063</v>
      </c>
      <c r="D9" s="240">
        <v>202.3</v>
      </c>
      <c r="E9" s="117">
        <v>104510</v>
      </c>
      <c r="F9" s="241">
        <v>103.50036429632577</v>
      </c>
      <c r="G9" s="240">
        <v>485.6</v>
      </c>
    </row>
    <row r="10" spans="1:7" x14ac:dyDescent="0.2">
      <c r="A10" s="90">
        <v>2005</v>
      </c>
      <c r="B10" s="117">
        <v>45130</v>
      </c>
      <c r="C10" s="240">
        <v>44.787016548569405</v>
      </c>
      <c r="D10" s="240">
        <v>209.2</v>
      </c>
      <c r="E10" s="122">
        <v>106702</v>
      </c>
      <c r="F10" s="241">
        <v>105.89107555429763</v>
      </c>
      <c r="G10" s="240">
        <v>494.6</v>
      </c>
    </row>
    <row r="11" spans="1:7" x14ac:dyDescent="0.2">
      <c r="A11" s="90">
        <v>2006</v>
      </c>
      <c r="B11" s="117">
        <v>48088</v>
      </c>
      <c r="C11" s="240">
        <v>47.8</v>
      </c>
      <c r="D11" s="240">
        <v>221.6</v>
      </c>
      <c r="E11" s="122">
        <v>108938</v>
      </c>
      <c r="F11" s="241">
        <v>108.2</v>
      </c>
      <c r="G11" s="240">
        <v>501.9</v>
      </c>
    </row>
    <row r="12" spans="1:7" x14ac:dyDescent="0.2">
      <c r="A12" s="90">
        <v>2007</v>
      </c>
      <c r="B12" s="122">
        <v>45989</v>
      </c>
      <c r="C12" s="240">
        <v>45.8</v>
      </c>
      <c r="D12" s="240">
        <v>209.6</v>
      </c>
      <c r="E12" s="122">
        <v>101898</v>
      </c>
      <c r="F12" s="241">
        <v>101.4</v>
      </c>
      <c r="G12" s="240">
        <v>464.4</v>
      </c>
    </row>
    <row r="13" spans="1:7" x14ac:dyDescent="0.2">
      <c r="A13" s="90">
        <v>2008</v>
      </c>
      <c r="B13" s="122">
        <v>48120</v>
      </c>
      <c r="C13" s="240">
        <v>48</v>
      </c>
      <c r="D13" s="240">
        <v>216.4</v>
      </c>
      <c r="E13" s="122">
        <v>107803</v>
      </c>
      <c r="F13" s="241">
        <v>107.5</v>
      </c>
      <c r="G13" s="240">
        <v>484.8</v>
      </c>
    </row>
    <row r="14" spans="1:7" x14ac:dyDescent="0.2">
      <c r="A14" s="90">
        <v>2009</v>
      </c>
      <c r="B14" s="122">
        <v>63392</v>
      </c>
      <c r="C14" s="32">
        <v>63.3</v>
      </c>
      <c r="D14" s="32">
        <v>281.39999999999998</v>
      </c>
      <c r="E14" s="122">
        <v>124693</v>
      </c>
      <c r="F14" s="32">
        <v>124.5</v>
      </c>
      <c r="G14" s="32">
        <v>553.5</v>
      </c>
    </row>
    <row r="15" spans="1:7" x14ac:dyDescent="0.2">
      <c r="A15" s="239">
        <v>2010</v>
      </c>
      <c r="B15" s="122">
        <v>75054</v>
      </c>
      <c r="C15" s="32">
        <v>75.2</v>
      </c>
      <c r="D15" s="147">
        <v>328</v>
      </c>
      <c r="E15" s="122">
        <v>146443</v>
      </c>
      <c r="F15" s="32">
        <v>146.69999999999999</v>
      </c>
      <c r="G15" s="147">
        <v>640</v>
      </c>
    </row>
  </sheetData>
  <mergeCells count="4">
    <mergeCell ref="A2:A4"/>
    <mergeCell ref="B2:D2"/>
    <mergeCell ref="E2:G2"/>
    <mergeCell ref="B3:G3"/>
  </mergeCells>
  <pageMargins left="0.75" right="0.75" top="1" bottom="1" header="0.5" footer="0.5"/>
  <headerFooter alignWithMargins="0"/>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2BA7A-F252-4F4D-895F-494438B49211}">
  <dimension ref="A1:E14"/>
  <sheetViews>
    <sheetView zoomScaleNormal="100" workbookViewId="0"/>
  </sheetViews>
  <sheetFormatPr defaultRowHeight="11.25" x14ac:dyDescent="0.2"/>
  <cols>
    <col min="1" max="1" width="33" style="32" customWidth="1"/>
    <col min="2" max="5" width="12.5703125" style="32" customWidth="1"/>
    <col min="6" max="16384" width="9.140625" style="32"/>
  </cols>
  <sheetData>
    <row r="1" spans="1:5" s="47" customFormat="1" ht="12" thickBot="1" x14ac:dyDescent="0.3">
      <c r="A1" s="146" t="s">
        <v>323</v>
      </c>
      <c r="B1" s="245"/>
    </row>
    <row r="2" spans="1:5" s="41" customFormat="1" x14ac:dyDescent="0.25">
      <c r="A2" s="223" t="s">
        <v>171</v>
      </c>
      <c r="B2" s="223">
        <v>2000</v>
      </c>
      <c r="C2" s="223">
        <v>2008</v>
      </c>
      <c r="D2" s="244">
        <v>2009</v>
      </c>
      <c r="E2" s="243">
        <v>2010</v>
      </c>
    </row>
    <row r="3" spans="1:5" s="41" customFormat="1" x14ac:dyDescent="0.25">
      <c r="A3" s="324" t="s">
        <v>322</v>
      </c>
      <c r="B3" s="324"/>
      <c r="C3" s="324"/>
      <c r="D3" s="324"/>
      <c r="E3" s="324"/>
    </row>
    <row r="4" spans="1:5" x14ac:dyDescent="0.2">
      <c r="A4" s="210" t="s">
        <v>321</v>
      </c>
      <c r="B4" s="53">
        <v>1287</v>
      </c>
      <c r="C4" s="60">
        <v>1207</v>
      </c>
      <c r="D4" s="206">
        <v>1209</v>
      </c>
      <c r="E4" s="32">
        <v>1202</v>
      </c>
    </row>
    <row r="5" spans="1:5" x14ac:dyDescent="0.2">
      <c r="A5" s="210" t="s">
        <v>320</v>
      </c>
      <c r="B5" s="53">
        <v>38502</v>
      </c>
      <c r="C5" s="60">
        <v>41422</v>
      </c>
      <c r="D5" s="206">
        <v>41862</v>
      </c>
      <c r="E5" s="122">
        <v>41612</v>
      </c>
    </row>
    <row r="6" spans="1:5" ht="22.5" x14ac:dyDescent="0.2">
      <c r="A6" s="210" t="s">
        <v>319</v>
      </c>
      <c r="B6" s="122">
        <v>39917</v>
      </c>
      <c r="C6" s="122">
        <v>37964</v>
      </c>
      <c r="D6" s="122">
        <v>38209</v>
      </c>
      <c r="E6" s="122">
        <v>37905</v>
      </c>
    </row>
    <row r="7" spans="1:5" x14ac:dyDescent="0.2">
      <c r="A7" s="210" t="s">
        <v>313</v>
      </c>
      <c r="B7" s="53">
        <v>3578</v>
      </c>
      <c r="C7" s="60">
        <v>3135</v>
      </c>
      <c r="D7" s="206">
        <v>3140</v>
      </c>
      <c r="E7" s="122">
        <v>3005</v>
      </c>
    </row>
    <row r="8" spans="1:5" ht="22.5" x14ac:dyDescent="0.2">
      <c r="A8" s="210" t="s">
        <v>318</v>
      </c>
      <c r="B8" s="147">
        <v>192</v>
      </c>
      <c r="C8" s="32">
        <v>170.7</v>
      </c>
      <c r="D8" s="32">
        <v>169.6</v>
      </c>
      <c r="E8" s="147">
        <v>166</v>
      </c>
    </row>
    <row r="9" spans="1:5" x14ac:dyDescent="0.2">
      <c r="A9" s="347" t="s">
        <v>317</v>
      </c>
      <c r="B9" s="347"/>
      <c r="C9" s="347"/>
      <c r="D9" s="347"/>
      <c r="E9" s="347"/>
    </row>
    <row r="10" spans="1:5" x14ac:dyDescent="0.2">
      <c r="A10" s="210" t="s">
        <v>316</v>
      </c>
      <c r="B10" s="53">
        <v>84</v>
      </c>
      <c r="C10" s="60">
        <v>178</v>
      </c>
      <c r="D10" s="206">
        <v>208</v>
      </c>
      <c r="E10" s="32">
        <v>235</v>
      </c>
    </row>
    <row r="11" spans="1:5" x14ac:dyDescent="0.2">
      <c r="A11" s="210" t="s">
        <v>315</v>
      </c>
      <c r="B11" s="53">
        <v>2071</v>
      </c>
      <c r="C11" s="60">
        <v>4705</v>
      </c>
      <c r="D11" s="206">
        <v>5729</v>
      </c>
      <c r="E11" s="122">
        <v>6485</v>
      </c>
    </row>
    <row r="12" spans="1:5" ht="22.5" x14ac:dyDescent="0.2">
      <c r="A12" s="210" t="s">
        <v>314</v>
      </c>
      <c r="B12" s="53">
        <v>1899</v>
      </c>
      <c r="C12" s="60">
        <v>4490</v>
      </c>
      <c r="D12" s="206">
        <v>5503</v>
      </c>
      <c r="E12" s="122">
        <v>6116</v>
      </c>
    </row>
    <row r="13" spans="1:5" x14ac:dyDescent="0.2">
      <c r="A13" s="210" t="s">
        <v>313</v>
      </c>
      <c r="B13" s="53">
        <v>593</v>
      </c>
      <c r="C13" s="157">
        <v>978</v>
      </c>
      <c r="D13" s="122">
        <v>1184</v>
      </c>
      <c r="E13" s="122">
        <v>1242</v>
      </c>
    </row>
    <row r="14" spans="1:5" x14ac:dyDescent="0.2">
      <c r="A14" s="210" t="s">
        <v>312</v>
      </c>
      <c r="B14" s="147">
        <v>2</v>
      </c>
      <c r="C14" s="32">
        <v>4.5</v>
      </c>
      <c r="D14" s="32">
        <v>5.5</v>
      </c>
      <c r="E14" s="32">
        <v>6.1</v>
      </c>
    </row>
  </sheetData>
  <mergeCells count="2">
    <mergeCell ref="A3:E3"/>
    <mergeCell ref="A9:E9"/>
  </mergeCells>
  <pageMargins left="0.75" right="0.75" top="1" bottom="1" header="0.5" footer="0.5"/>
  <headerFooter alignWithMargins="0"/>
  <legacyDrawing r:id="rId1"/>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6A1779-6E5C-4A78-AEA1-4BADA3E5882A}">
  <dimension ref="A1:F19"/>
  <sheetViews>
    <sheetView zoomScaleNormal="100" workbookViewId="0"/>
  </sheetViews>
  <sheetFormatPr defaultRowHeight="11.25" x14ac:dyDescent="0.2"/>
  <cols>
    <col min="1" max="1" width="25.42578125" style="32" customWidth="1"/>
    <col min="2" max="6" width="12.140625" style="32" customWidth="1"/>
    <col min="7" max="16384" width="9.140625" style="32"/>
  </cols>
  <sheetData>
    <row r="1" spans="1:6" s="246" customFormat="1" ht="12" thickBot="1" x14ac:dyDescent="0.3">
      <c r="A1" s="50" t="s">
        <v>335</v>
      </c>
      <c r="B1" s="50"/>
      <c r="C1" s="50"/>
      <c r="D1" s="50"/>
    </row>
    <row r="2" spans="1:6" s="90" customFormat="1" ht="33.75" x14ac:dyDescent="0.2">
      <c r="A2" s="49" t="s">
        <v>334</v>
      </c>
      <c r="B2" s="125" t="s">
        <v>333</v>
      </c>
      <c r="C2" s="125" t="s">
        <v>332</v>
      </c>
      <c r="D2" s="125" t="s">
        <v>331</v>
      </c>
      <c r="E2" s="125" t="s">
        <v>330</v>
      </c>
      <c r="F2" s="48" t="s">
        <v>329</v>
      </c>
    </row>
    <row r="3" spans="1:6" x14ac:dyDescent="0.2">
      <c r="A3" s="90">
        <v>2000</v>
      </c>
      <c r="B3" s="157">
        <v>1155</v>
      </c>
      <c r="C3" s="157">
        <v>74402</v>
      </c>
      <c r="D3" s="157">
        <v>72183</v>
      </c>
      <c r="E3" s="57">
        <v>70.8</v>
      </c>
      <c r="F3" s="151">
        <v>97</v>
      </c>
    </row>
    <row r="4" spans="1:6" x14ac:dyDescent="0.2">
      <c r="A4" s="90">
        <v>2001</v>
      </c>
      <c r="B4" s="157">
        <v>1206</v>
      </c>
      <c r="C4" s="157">
        <v>76285</v>
      </c>
      <c r="D4" s="157">
        <v>74338</v>
      </c>
      <c r="E4" s="57">
        <v>73.099999999999994</v>
      </c>
      <c r="F4" s="151">
        <v>97.4</v>
      </c>
    </row>
    <row r="5" spans="1:6" x14ac:dyDescent="0.2">
      <c r="A5" s="90">
        <v>2002</v>
      </c>
      <c r="B5" s="157">
        <v>1249</v>
      </c>
      <c r="C5" s="157">
        <v>77620</v>
      </c>
      <c r="D5" s="157">
        <v>75541</v>
      </c>
      <c r="E5" s="57">
        <v>74.5</v>
      </c>
      <c r="F5" s="151">
        <f t="shared" ref="F5:F10" si="0">D5/C5*100</f>
        <v>97.321566606544707</v>
      </c>
    </row>
    <row r="6" spans="1:6" x14ac:dyDescent="0.2">
      <c r="A6" s="90">
        <v>2003</v>
      </c>
      <c r="B6" s="157">
        <v>1322</v>
      </c>
      <c r="C6" s="157">
        <v>79861</v>
      </c>
      <c r="D6" s="157">
        <v>77386</v>
      </c>
      <c r="E6" s="57">
        <v>76.493005356862909</v>
      </c>
      <c r="F6" s="151">
        <f t="shared" si="0"/>
        <v>96.900865253377745</v>
      </c>
    </row>
    <row r="7" spans="1:6" x14ac:dyDescent="0.2">
      <c r="A7" s="90">
        <v>2004</v>
      </c>
      <c r="B7" s="157">
        <v>1310</v>
      </c>
      <c r="C7" s="157">
        <v>81126</v>
      </c>
      <c r="D7" s="157">
        <v>78462</v>
      </c>
      <c r="E7" s="57">
        <v>77.704005199677667</v>
      </c>
      <c r="F7" s="151">
        <f t="shared" si="0"/>
        <v>96.716219214555139</v>
      </c>
    </row>
    <row r="8" spans="1:6" x14ac:dyDescent="0.2">
      <c r="A8" s="90">
        <v>2005</v>
      </c>
      <c r="B8" s="157">
        <v>1353</v>
      </c>
      <c r="C8" s="157">
        <v>84224</v>
      </c>
      <c r="D8" s="157">
        <v>81425</v>
      </c>
      <c r="E8" s="57">
        <v>80.806178206675455</v>
      </c>
      <c r="F8" s="151">
        <f t="shared" si="0"/>
        <v>96.676719224924014</v>
      </c>
    </row>
    <row r="9" spans="1:6" x14ac:dyDescent="0.2">
      <c r="A9" s="90">
        <v>2006</v>
      </c>
      <c r="B9" s="157">
        <v>1410</v>
      </c>
      <c r="C9" s="157">
        <v>87479</v>
      </c>
      <c r="D9" s="157">
        <v>84133</v>
      </c>
      <c r="E9" s="57">
        <v>83.6</v>
      </c>
      <c r="F9" s="151">
        <f t="shared" si="0"/>
        <v>96.175082019684723</v>
      </c>
    </row>
    <row r="10" spans="1:6" x14ac:dyDescent="0.2">
      <c r="A10" s="90">
        <v>2007</v>
      </c>
      <c r="B10" s="157">
        <v>1395</v>
      </c>
      <c r="C10" s="157">
        <v>88525</v>
      </c>
      <c r="D10" s="157">
        <v>85283</v>
      </c>
      <c r="E10" s="57">
        <v>84.9</v>
      </c>
      <c r="F10" s="151">
        <f t="shared" si="0"/>
        <v>96.337757695566225</v>
      </c>
    </row>
    <row r="11" spans="1:6" x14ac:dyDescent="0.2">
      <c r="A11" s="90">
        <v>2008</v>
      </c>
      <c r="B11" s="157">
        <v>1407</v>
      </c>
      <c r="C11" s="157">
        <v>89771</v>
      </c>
      <c r="D11" s="157">
        <v>84444</v>
      </c>
      <c r="E11" s="57">
        <v>84.2</v>
      </c>
      <c r="F11" s="151">
        <v>94.1</v>
      </c>
    </row>
    <row r="12" spans="1:6" x14ac:dyDescent="0.2">
      <c r="A12" s="90">
        <v>2009</v>
      </c>
      <c r="B12" s="157">
        <v>1431</v>
      </c>
      <c r="C12" s="157">
        <v>91861</v>
      </c>
      <c r="D12" s="157">
        <v>86914</v>
      </c>
      <c r="E12" s="57">
        <v>86.8</v>
      </c>
      <c r="F12" s="151">
        <v>94.6</v>
      </c>
    </row>
    <row r="13" spans="1:6" x14ac:dyDescent="0.2">
      <c r="A13" s="239">
        <v>2010</v>
      </c>
      <c r="B13" s="157">
        <v>1455</v>
      </c>
      <c r="C13" s="122">
        <v>92423</v>
      </c>
      <c r="D13" s="122">
        <v>88228</v>
      </c>
      <c r="E13" s="57">
        <v>88</v>
      </c>
      <c r="F13" s="165">
        <f>D13/C13*100</f>
        <v>95.461086526081175</v>
      </c>
    </row>
    <row r="14" spans="1:6" x14ac:dyDescent="0.2">
      <c r="A14" s="32" t="s">
        <v>58</v>
      </c>
      <c r="B14" s="157"/>
      <c r="C14" s="59"/>
      <c r="D14" s="59"/>
      <c r="E14" s="59"/>
      <c r="F14" s="165"/>
    </row>
    <row r="15" spans="1:6" x14ac:dyDescent="0.2">
      <c r="A15" s="45" t="s">
        <v>328</v>
      </c>
      <c r="B15" s="57">
        <v>919</v>
      </c>
      <c r="C15" s="122">
        <v>54517</v>
      </c>
      <c r="D15" s="122">
        <v>51736</v>
      </c>
      <c r="E15" s="59">
        <v>51.809974281278812</v>
      </c>
      <c r="F15" s="151">
        <f>D15/C15*100</f>
        <v>94.898838894289852</v>
      </c>
    </row>
    <row r="16" spans="1:6" x14ac:dyDescent="0.2">
      <c r="A16" s="45" t="s">
        <v>327</v>
      </c>
      <c r="B16" s="57">
        <v>85</v>
      </c>
      <c r="C16" s="122">
        <v>8823</v>
      </c>
      <c r="D16" s="122">
        <v>8775</v>
      </c>
      <c r="E16" s="57">
        <v>8.7875468594058592</v>
      </c>
      <c r="F16" s="151">
        <f>D16/C16*100</f>
        <v>99.455967358041491</v>
      </c>
    </row>
    <row r="17" spans="1:6" x14ac:dyDescent="0.2">
      <c r="A17" s="45" t="s">
        <v>326</v>
      </c>
      <c r="B17" s="57">
        <v>304</v>
      </c>
      <c r="C17" s="122">
        <v>17002</v>
      </c>
      <c r="D17" s="122">
        <v>16391</v>
      </c>
      <c r="E17" s="57">
        <v>16.414436532481076</v>
      </c>
      <c r="F17" s="151">
        <f>D17/C17*100</f>
        <v>96.406305140571703</v>
      </c>
    </row>
    <row r="18" spans="1:6" x14ac:dyDescent="0.2">
      <c r="A18" s="45" t="s">
        <v>325</v>
      </c>
      <c r="B18" s="57">
        <v>60</v>
      </c>
      <c r="C18" s="122">
        <v>2209</v>
      </c>
      <c r="D18" s="122">
        <v>2151</v>
      </c>
      <c r="E18" s="57">
        <v>2.1540755891261543</v>
      </c>
      <c r="F18" s="151">
        <f>D18/C18*100</f>
        <v>97.374377546401092</v>
      </c>
    </row>
    <row r="19" spans="1:6" ht="22.5" x14ac:dyDescent="0.2">
      <c r="A19" s="45" t="s">
        <v>324</v>
      </c>
      <c r="B19" s="57">
        <v>168</v>
      </c>
      <c r="C19" s="122">
        <v>9872</v>
      </c>
      <c r="D19" s="122">
        <v>9175</v>
      </c>
      <c r="E19" s="57">
        <v>9.188118796016953</v>
      </c>
      <c r="F19" s="151">
        <f>D19/C19*100</f>
        <v>92.939627228525126</v>
      </c>
    </row>
  </sheetData>
  <pageMargins left="0.75" right="0.75" top="1" bottom="1" header="0.5" footer="0.5"/>
  <headerFooter alignWithMargins="0"/>
  <legacy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E46B1F-7C5B-41FF-BAA8-A268010D0158}">
  <dimension ref="A1:E12"/>
  <sheetViews>
    <sheetView zoomScaleNormal="100" workbookViewId="0"/>
  </sheetViews>
  <sheetFormatPr defaultRowHeight="11.25" x14ac:dyDescent="0.2"/>
  <cols>
    <col min="1" max="1" width="34.28515625" style="32" customWidth="1"/>
    <col min="2" max="5" width="10.85546875" style="32" customWidth="1"/>
    <col min="6" max="16384" width="9.140625" style="32"/>
  </cols>
  <sheetData>
    <row r="1" spans="1:5" ht="12" thickBot="1" x14ac:dyDescent="0.25">
      <c r="A1" s="255" t="s">
        <v>344</v>
      </c>
      <c r="B1" s="255"/>
      <c r="C1" s="255"/>
      <c r="D1" s="255"/>
    </row>
    <row r="2" spans="1:5" s="41" customFormat="1" x14ac:dyDescent="0.25">
      <c r="A2" s="254" t="s">
        <v>343</v>
      </c>
      <c r="B2" s="98">
        <v>2000</v>
      </c>
      <c r="C2" s="98">
        <v>2008</v>
      </c>
      <c r="D2" s="111">
        <v>2009</v>
      </c>
      <c r="E2" s="253">
        <v>2010</v>
      </c>
    </row>
    <row r="3" spans="1:5" s="94" customFormat="1" x14ac:dyDescent="0.2">
      <c r="A3" s="106" t="s">
        <v>342</v>
      </c>
      <c r="B3" s="89">
        <v>39847</v>
      </c>
      <c r="C3" s="230">
        <v>49894</v>
      </c>
      <c r="D3" s="230">
        <v>51353</v>
      </c>
      <c r="E3" s="122">
        <v>51736</v>
      </c>
    </row>
    <row r="4" spans="1:5" x14ac:dyDescent="0.2">
      <c r="A4" s="152" t="s">
        <v>341</v>
      </c>
      <c r="B4" s="91">
        <v>8133</v>
      </c>
      <c r="C4" s="122">
        <v>8253</v>
      </c>
      <c r="D4" s="122">
        <v>8659</v>
      </c>
      <c r="E4" s="122">
        <v>8775</v>
      </c>
    </row>
    <row r="5" spans="1:5" x14ac:dyDescent="0.2">
      <c r="A5" s="41" t="s">
        <v>338</v>
      </c>
      <c r="B5" s="252">
        <v>9</v>
      </c>
      <c r="C5" s="122">
        <v>310</v>
      </c>
      <c r="D5" s="122">
        <v>339</v>
      </c>
      <c r="E5" s="122">
        <v>305</v>
      </c>
    </row>
    <row r="6" spans="1:5" ht="22.5" x14ac:dyDescent="0.2">
      <c r="A6" s="106" t="s">
        <v>340</v>
      </c>
      <c r="B6" s="89">
        <v>15346</v>
      </c>
      <c r="C6" s="122">
        <v>16405</v>
      </c>
      <c r="D6" s="122">
        <v>16398</v>
      </c>
      <c r="E6" s="122">
        <v>16391</v>
      </c>
    </row>
    <row r="7" spans="1:5" x14ac:dyDescent="0.2">
      <c r="A7" s="152" t="s">
        <v>338</v>
      </c>
      <c r="B7" s="252">
        <v>123</v>
      </c>
      <c r="C7" s="122">
        <v>1378</v>
      </c>
      <c r="D7" s="122">
        <v>1506</v>
      </c>
      <c r="E7" s="122">
        <v>1514</v>
      </c>
    </row>
    <row r="8" spans="1:5" x14ac:dyDescent="0.2">
      <c r="A8" s="152" t="s">
        <v>339</v>
      </c>
      <c r="B8" s="91">
        <v>1161</v>
      </c>
      <c r="C8" s="122">
        <v>2070</v>
      </c>
      <c r="D8" s="122">
        <v>2127</v>
      </c>
      <c r="E8" s="122">
        <v>2151</v>
      </c>
    </row>
    <row r="9" spans="1:5" x14ac:dyDescent="0.2">
      <c r="A9" s="152" t="s">
        <v>338</v>
      </c>
      <c r="B9" s="91" t="s">
        <v>99</v>
      </c>
      <c r="C9" s="122">
        <v>70</v>
      </c>
      <c r="D9" s="122">
        <v>72</v>
      </c>
      <c r="E9" s="122">
        <v>82</v>
      </c>
    </row>
    <row r="10" spans="1:5" ht="22.5" x14ac:dyDescent="0.2">
      <c r="A10" s="251" t="s">
        <v>337</v>
      </c>
      <c r="B10" s="89">
        <v>6320</v>
      </c>
      <c r="C10" s="122">
        <v>7822</v>
      </c>
      <c r="D10" s="122">
        <v>8377</v>
      </c>
      <c r="E10" s="122">
        <v>9175</v>
      </c>
    </row>
    <row r="11" spans="1:5" x14ac:dyDescent="0.2">
      <c r="A11" s="152" t="s">
        <v>336</v>
      </c>
      <c r="B11" s="91">
        <v>1376</v>
      </c>
      <c r="C11" s="89" t="s">
        <v>99</v>
      </c>
      <c r="D11" s="89" t="s">
        <v>99</v>
      </c>
      <c r="E11" s="89" t="s">
        <v>99</v>
      </c>
    </row>
    <row r="12" spans="1:5" s="94" customFormat="1" x14ac:dyDescent="0.2">
      <c r="A12" s="250" t="s">
        <v>60</v>
      </c>
      <c r="B12" s="249">
        <v>72183</v>
      </c>
      <c r="C12" s="248">
        <v>84444</v>
      </c>
      <c r="D12" s="248">
        <v>86914</v>
      </c>
      <c r="E12" s="247">
        <v>88228</v>
      </c>
    </row>
  </sheetData>
  <pageMargins left="0.75" right="0.75" top="1" bottom="1" header="0.5" footer="0.5"/>
  <headerFooter alignWithMargins="0"/>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47D449-A457-4FEC-BC3D-05AD58C318E4}">
  <dimension ref="A1:H16"/>
  <sheetViews>
    <sheetView zoomScaleNormal="100" workbookViewId="0"/>
  </sheetViews>
  <sheetFormatPr defaultRowHeight="11.25" x14ac:dyDescent="0.2"/>
  <cols>
    <col min="1" max="1" width="26.42578125" style="32" customWidth="1"/>
    <col min="2" max="8" width="11.42578125" style="32" customWidth="1"/>
    <col min="9" max="16384" width="9.140625" style="32"/>
  </cols>
  <sheetData>
    <row r="1" spans="1:8" s="47" customFormat="1" ht="12" thickBot="1" x14ac:dyDescent="0.3">
      <c r="A1" s="255" t="s">
        <v>356</v>
      </c>
      <c r="B1" s="255"/>
      <c r="C1" s="255"/>
      <c r="D1" s="255"/>
      <c r="E1" s="255"/>
      <c r="F1" s="255"/>
      <c r="G1" s="255"/>
      <c r="H1" s="255"/>
    </row>
    <row r="2" spans="1:8" ht="22.5" x14ac:dyDescent="0.2">
      <c r="A2" s="49" t="s">
        <v>334</v>
      </c>
      <c r="B2" s="125" t="s">
        <v>355</v>
      </c>
      <c r="C2" s="125" t="s">
        <v>354</v>
      </c>
      <c r="D2" s="125" t="s">
        <v>353</v>
      </c>
      <c r="E2" s="125" t="s">
        <v>352</v>
      </c>
      <c r="F2" s="125" t="s">
        <v>351</v>
      </c>
      <c r="G2" s="125" t="s">
        <v>350</v>
      </c>
      <c r="H2" s="48" t="s">
        <v>60</v>
      </c>
    </row>
    <row r="3" spans="1:8" x14ac:dyDescent="0.2">
      <c r="A3" s="90">
        <v>2000</v>
      </c>
      <c r="B3" s="53">
        <v>55361</v>
      </c>
      <c r="C3" s="53">
        <v>5931</v>
      </c>
      <c r="D3" s="53">
        <v>3610</v>
      </c>
      <c r="E3" s="53">
        <v>1045</v>
      </c>
      <c r="F3" s="53">
        <v>757</v>
      </c>
      <c r="G3" s="53">
        <v>5479</v>
      </c>
      <c r="H3" s="53">
        <v>72183</v>
      </c>
    </row>
    <row r="4" spans="1:8" x14ac:dyDescent="0.2">
      <c r="A4" s="46">
        <v>2005</v>
      </c>
      <c r="B4" s="53">
        <v>57593</v>
      </c>
      <c r="C4" s="53">
        <v>7979</v>
      </c>
      <c r="D4" s="53">
        <v>5565</v>
      </c>
      <c r="E4" s="53">
        <v>2738</v>
      </c>
      <c r="F4" s="53">
        <v>140</v>
      </c>
      <c r="G4" s="53">
        <v>7410</v>
      </c>
      <c r="H4" s="53">
        <v>81425</v>
      </c>
    </row>
    <row r="5" spans="1:8" x14ac:dyDescent="0.2">
      <c r="A5" s="46">
        <v>2006</v>
      </c>
      <c r="B5" s="53">
        <v>57873</v>
      </c>
      <c r="C5" s="53">
        <v>8490</v>
      </c>
      <c r="D5" s="53">
        <v>5975</v>
      </c>
      <c r="E5" s="53">
        <v>2861</v>
      </c>
      <c r="F5" s="53">
        <v>96</v>
      </c>
      <c r="G5" s="53">
        <v>8838</v>
      </c>
      <c r="H5" s="53">
        <v>84133</v>
      </c>
    </row>
    <row r="6" spans="1:8" x14ac:dyDescent="0.2">
      <c r="A6" s="46">
        <v>2007</v>
      </c>
      <c r="B6" s="53">
        <v>58064</v>
      </c>
      <c r="C6" s="53">
        <v>9160</v>
      </c>
      <c r="D6" s="53">
        <v>6302</v>
      </c>
      <c r="E6" s="53">
        <v>2945</v>
      </c>
      <c r="F6" s="53">
        <v>106</v>
      </c>
      <c r="G6" s="53">
        <v>8706</v>
      </c>
      <c r="H6" s="53">
        <v>85283</v>
      </c>
    </row>
    <row r="7" spans="1:8" x14ac:dyDescent="0.2">
      <c r="A7" s="46">
        <v>2008</v>
      </c>
      <c r="B7" s="53">
        <v>56608</v>
      </c>
      <c r="C7" s="53">
        <v>11017</v>
      </c>
      <c r="D7" s="53">
        <v>6264</v>
      </c>
      <c r="E7" s="53">
        <v>2659</v>
      </c>
      <c r="F7" s="53">
        <v>90</v>
      </c>
      <c r="G7" s="53">
        <v>7806</v>
      </c>
      <c r="H7" s="53">
        <v>84444</v>
      </c>
    </row>
    <row r="8" spans="1:8" x14ac:dyDescent="0.2">
      <c r="A8" s="46">
        <v>2009</v>
      </c>
      <c r="B8" s="60">
        <v>56452</v>
      </c>
      <c r="C8" s="60">
        <v>12782</v>
      </c>
      <c r="D8" s="60">
        <v>6194</v>
      </c>
      <c r="E8" s="60">
        <v>2608</v>
      </c>
      <c r="F8" s="60">
        <v>250</v>
      </c>
      <c r="G8" s="60">
        <v>8628</v>
      </c>
      <c r="H8" s="53">
        <v>86914</v>
      </c>
    </row>
    <row r="9" spans="1:8" x14ac:dyDescent="0.2">
      <c r="A9" s="258">
        <v>2010</v>
      </c>
      <c r="B9" s="60">
        <v>56539</v>
      </c>
      <c r="C9" s="60">
        <v>13349</v>
      </c>
      <c r="D9" s="60">
        <v>6257</v>
      </c>
      <c r="E9" s="60">
        <v>3041</v>
      </c>
      <c r="F9" s="60">
        <v>304</v>
      </c>
      <c r="G9" s="60">
        <v>8738</v>
      </c>
      <c r="H9" s="53">
        <v>88228</v>
      </c>
    </row>
    <row r="10" spans="1:8" x14ac:dyDescent="0.2">
      <c r="A10" s="158" t="s">
        <v>58</v>
      </c>
      <c r="B10" s="53"/>
      <c r="C10" s="53"/>
      <c r="D10" s="53"/>
      <c r="E10" s="53"/>
      <c r="F10" s="53"/>
      <c r="G10" s="53"/>
      <c r="H10" s="53"/>
    </row>
    <row r="11" spans="1:8" x14ac:dyDescent="0.2">
      <c r="A11" s="45" t="s">
        <v>349</v>
      </c>
      <c r="B11" s="60">
        <v>31327</v>
      </c>
      <c r="C11" s="53">
        <v>10158</v>
      </c>
      <c r="D11" s="53">
        <v>3811</v>
      </c>
      <c r="E11" s="53">
        <v>491</v>
      </c>
      <c r="F11" s="53">
        <v>296</v>
      </c>
      <c r="G11" s="53">
        <v>5653</v>
      </c>
      <c r="H11" s="53">
        <v>51736</v>
      </c>
    </row>
    <row r="12" spans="1:8" x14ac:dyDescent="0.2">
      <c r="A12" s="45" t="s">
        <v>348</v>
      </c>
      <c r="B12" s="60">
        <v>7307</v>
      </c>
      <c r="C12" s="53">
        <v>200</v>
      </c>
      <c r="D12" s="53">
        <v>43</v>
      </c>
      <c r="E12" s="53">
        <v>48</v>
      </c>
      <c r="F12" s="53" t="s">
        <v>99</v>
      </c>
      <c r="G12" s="53">
        <v>1177</v>
      </c>
      <c r="H12" s="53">
        <v>8737</v>
      </c>
    </row>
    <row r="13" spans="1:8" x14ac:dyDescent="0.2">
      <c r="A13" s="45" t="s">
        <v>347</v>
      </c>
      <c r="B13" s="60">
        <v>12531</v>
      </c>
      <c r="C13" s="53">
        <v>1281</v>
      </c>
      <c r="D13" s="53">
        <v>775</v>
      </c>
      <c r="E13" s="53">
        <v>290</v>
      </c>
      <c r="F13" s="53" t="s">
        <v>99</v>
      </c>
      <c r="G13" s="53">
        <v>1514</v>
      </c>
      <c r="H13" s="53">
        <v>16391</v>
      </c>
    </row>
    <row r="14" spans="1:8" x14ac:dyDescent="0.2">
      <c r="A14" s="45" t="s">
        <v>346</v>
      </c>
      <c r="B14" s="60">
        <v>1585</v>
      </c>
      <c r="C14" s="53">
        <v>117</v>
      </c>
      <c r="D14" s="53">
        <v>286</v>
      </c>
      <c r="E14" s="53">
        <v>81</v>
      </c>
      <c r="F14" s="53" t="s">
        <v>99</v>
      </c>
      <c r="G14" s="53">
        <v>82</v>
      </c>
      <c r="H14" s="53">
        <v>2051</v>
      </c>
    </row>
    <row r="15" spans="1:8" s="257" customFormat="1" ht="22.5" x14ac:dyDescent="0.2">
      <c r="A15" s="45" t="s">
        <v>324</v>
      </c>
      <c r="B15" s="60">
        <v>3789</v>
      </c>
      <c r="C15" s="53">
        <v>1593</v>
      </c>
      <c r="D15" s="53">
        <v>1342</v>
      </c>
      <c r="E15" s="53">
        <v>2131</v>
      </c>
      <c r="F15" s="53">
        <v>8</v>
      </c>
      <c r="G15" s="53">
        <v>312</v>
      </c>
      <c r="H15" s="53">
        <v>9175</v>
      </c>
    </row>
    <row r="16" spans="1:8" s="41" customFormat="1" ht="22.5" x14ac:dyDescent="0.25">
      <c r="A16" s="256" t="s">
        <v>345</v>
      </c>
      <c r="B16" s="53">
        <v>54137</v>
      </c>
      <c r="C16" s="53">
        <v>12410</v>
      </c>
      <c r="D16" s="53">
        <v>5456</v>
      </c>
      <c r="E16" s="53">
        <v>1595</v>
      </c>
      <c r="F16" s="53">
        <v>296</v>
      </c>
      <c r="G16" s="53">
        <v>8478</v>
      </c>
      <c r="H16" s="53">
        <v>82372</v>
      </c>
    </row>
  </sheetData>
  <pageMargins left="0.75" right="0.75" top="1" bottom="1" header="0.5" footer="0.5"/>
  <pageSetup paperSize="9"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1D85D2-033E-4A94-A762-AEC69BC2E86F}">
  <dimension ref="A1:B26"/>
  <sheetViews>
    <sheetView zoomScaleNormal="100" workbookViewId="0"/>
  </sheetViews>
  <sheetFormatPr defaultRowHeight="11.25" x14ac:dyDescent="0.2"/>
  <cols>
    <col min="1" max="1" width="43.140625" style="32" customWidth="1"/>
    <col min="2" max="2" width="15.42578125" style="32" customWidth="1"/>
    <col min="3" max="16384" width="9.140625" style="32"/>
  </cols>
  <sheetData>
    <row r="1" spans="1:2" s="47" customFormat="1" ht="12" thickBot="1" x14ac:dyDescent="0.3">
      <c r="A1" s="51" t="s">
        <v>69</v>
      </c>
      <c r="B1" s="50"/>
    </row>
    <row r="2" spans="1:2" s="47" customFormat="1" x14ac:dyDescent="0.25">
      <c r="A2" s="49" t="s">
        <v>47</v>
      </c>
      <c r="B2" s="48" t="s">
        <v>68</v>
      </c>
    </row>
    <row r="3" spans="1:2" s="46" customFormat="1" x14ac:dyDescent="0.25">
      <c r="A3" s="324" t="s">
        <v>45</v>
      </c>
      <c r="B3" s="324"/>
    </row>
    <row r="4" spans="1:2" x14ac:dyDescent="0.2">
      <c r="A4" s="35" t="s">
        <v>45</v>
      </c>
      <c r="B4" s="33">
        <v>2911718.5</v>
      </c>
    </row>
    <row r="5" spans="1:2" x14ac:dyDescent="0.2">
      <c r="A5" s="32" t="s">
        <v>58</v>
      </c>
      <c r="B5" s="36"/>
    </row>
    <row r="6" spans="1:2" x14ac:dyDescent="0.2">
      <c r="A6" s="37" t="s">
        <v>67</v>
      </c>
      <c r="B6" s="36">
        <v>1816230</v>
      </c>
    </row>
    <row r="7" spans="1:2" x14ac:dyDescent="0.2">
      <c r="A7" s="45" t="s">
        <v>66</v>
      </c>
      <c r="B7" s="38">
        <v>409414.2</v>
      </c>
    </row>
    <row r="8" spans="1:2" x14ac:dyDescent="0.2">
      <c r="A8" s="37" t="s">
        <v>65</v>
      </c>
      <c r="B8" s="36">
        <v>130209.1</v>
      </c>
    </row>
    <row r="9" spans="1:2" x14ac:dyDescent="0.2">
      <c r="A9" s="37" t="s">
        <v>64</v>
      </c>
      <c r="B9" s="36">
        <v>9791</v>
      </c>
    </row>
    <row r="10" spans="1:2" x14ac:dyDescent="0.2">
      <c r="A10" s="37" t="s">
        <v>63</v>
      </c>
      <c r="B10" s="36">
        <v>534670.30000000005</v>
      </c>
    </row>
    <row r="11" spans="1:2" x14ac:dyDescent="0.2">
      <c r="A11" s="44" t="s">
        <v>62</v>
      </c>
      <c r="B11" s="43">
        <v>11404</v>
      </c>
    </row>
    <row r="12" spans="1:2" x14ac:dyDescent="0.2">
      <c r="A12" s="35" t="s">
        <v>22</v>
      </c>
      <c r="B12" s="33">
        <v>2844.2</v>
      </c>
    </row>
    <row r="13" spans="1:2" x14ac:dyDescent="0.2">
      <c r="A13" s="35" t="s">
        <v>61</v>
      </c>
      <c r="B13" s="33">
        <v>3.8</v>
      </c>
    </row>
    <row r="14" spans="1:2" s="41" customFormat="1" x14ac:dyDescent="0.2">
      <c r="A14" s="42" t="s">
        <v>60</v>
      </c>
      <c r="B14" s="33">
        <v>2914566.5</v>
      </c>
    </row>
    <row r="15" spans="1:2" x14ac:dyDescent="0.2">
      <c r="A15" s="326" t="s">
        <v>20</v>
      </c>
      <c r="B15" s="326"/>
    </row>
    <row r="16" spans="1:2" x14ac:dyDescent="0.2">
      <c r="A16" s="35" t="s">
        <v>59</v>
      </c>
      <c r="B16" s="33">
        <v>2887822.3</v>
      </c>
    </row>
    <row r="17" spans="1:2" x14ac:dyDescent="0.2">
      <c r="A17" s="40" t="s">
        <v>58</v>
      </c>
      <c r="B17" s="33"/>
    </row>
    <row r="18" spans="1:2" x14ac:dyDescent="0.2">
      <c r="A18" s="37" t="s">
        <v>57</v>
      </c>
      <c r="B18" s="36">
        <v>1877282.7</v>
      </c>
    </row>
    <row r="19" spans="1:2" x14ac:dyDescent="0.2">
      <c r="A19" s="39" t="s">
        <v>56</v>
      </c>
      <c r="B19" s="36">
        <v>646144.9</v>
      </c>
    </row>
    <row r="20" spans="1:2" x14ac:dyDescent="0.2">
      <c r="A20" s="15" t="s">
        <v>55</v>
      </c>
      <c r="B20" s="36">
        <v>18448.900000000001</v>
      </c>
    </row>
    <row r="21" spans="1:2" x14ac:dyDescent="0.2">
      <c r="A21" s="15" t="s">
        <v>54</v>
      </c>
      <c r="B21" s="38">
        <v>345364.8</v>
      </c>
    </row>
    <row r="22" spans="1:2" x14ac:dyDescent="0.2">
      <c r="A22" s="37" t="s">
        <v>53</v>
      </c>
      <c r="B22" s="36">
        <v>581</v>
      </c>
    </row>
    <row r="23" spans="1:2" x14ac:dyDescent="0.2">
      <c r="A23" s="35" t="s">
        <v>52</v>
      </c>
      <c r="B23" s="33">
        <v>7048.5</v>
      </c>
    </row>
    <row r="24" spans="1:2" x14ac:dyDescent="0.2">
      <c r="A24" s="35" t="s">
        <v>51</v>
      </c>
      <c r="B24" s="33">
        <v>23382.2</v>
      </c>
    </row>
    <row r="25" spans="1:2" x14ac:dyDescent="0.2">
      <c r="A25" s="35" t="s">
        <v>50</v>
      </c>
      <c r="B25" s="33">
        <v>0.7</v>
      </c>
    </row>
    <row r="26" spans="1:2" x14ac:dyDescent="0.2">
      <c r="A26" s="34" t="s">
        <v>49</v>
      </c>
      <c r="B26" s="33">
        <v>2918253.7</v>
      </c>
    </row>
  </sheetData>
  <mergeCells count="2">
    <mergeCell ref="A3:B3"/>
    <mergeCell ref="A15:B15"/>
  </mergeCells>
  <pageMargins left="0.74803149606299213" right="0.74803149606299213" top="0.62992125984251968" bottom="0.86614173228346458" header="0.15748031496062992" footer="0.59055118110236227"/>
  <pageSetup paperSize="9" orientation="landscape" cellComments="atEnd" r:id="rId1"/>
  <headerFooter alignWithMargins="0"/>
  <legacyDrawing r:id="rId2"/>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3EA3DC-6EE3-478F-BC63-157B007F15D7}">
  <dimension ref="A1:H8"/>
  <sheetViews>
    <sheetView zoomScaleNormal="100" workbookViewId="0"/>
  </sheetViews>
  <sheetFormatPr defaultRowHeight="11.25" x14ac:dyDescent="0.2"/>
  <cols>
    <col min="1" max="1" width="33.85546875" style="32" customWidth="1"/>
    <col min="2" max="8" width="10.5703125" style="32" customWidth="1"/>
    <col min="9" max="16384" width="9.140625" style="32"/>
  </cols>
  <sheetData>
    <row r="1" spans="1:8" ht="12" thickBot="1" x14ac:dyDescent="0.25">
      <c r="A1" s="101" t="s">
        <v>362</v>
      </c>
      <c r="B1" s="259"/>
      <c r="C1" s="259"/>
      <c r="D1" s="259"/>
      <c r="E1" s="259"/>
      <c r="F1" s="259"/>
      <c r="G1" s="259"/>
      <c r="H1" s="259"/>
    </row>
    <row r="2" spans="1:8" ht="22.5" x14ac:dyDescent="0.2">
      <c r="A2" s="49" t="s">
        <v>80</v>
      </c>
      <c r="B2" s="125" t="s">
        <v>355</v>
      </c>
      <c r="C2" s="125" t="s">
        <v>354</v>
      </c>
      <c r="D2" s="125" t="s">
        <v>353</v>
      </c>
      <c r="E2" s="125" t="s">
        <v>352</v>
      </c>
      <c r="F2" s="125" t="s">
        <v>351</v>
      </c>
      <c r="G2" s="125" t="s">
        <v>350</v>
      </c>
      <c r="H2" s="48" t="s">
        <v>60</v>
      </c>
    </row>
    <row r="3" spans="1:8" x14ac:dyDescent="0.2">
      <c r="A3" s="106" t="s">
        <v>361</v>
      </c>
      <c r="B3" s="60">
        <v>34545</v>
      </c>
      <c r="C3" s="60">
        <v>9227</v>
      </c>
      <c r="D3" s="60">
        <v>3992</v>
      </c>
      <c r="E3" s="60">
        <v>837</v>
      </c>
      <c r="F3" s="60">
        <v>271</v>
      </c>
      <c r="G3" s="60">
        <v>6976</v>
      </c>
      <c r="H3" s="206">
        <v>55848</v>
      </c>
    </row>
    <row r="4" spans="1:8" x14ac:dyDescent="0.2">
      <c r="A4" s="106" t="s">
        <v>360</v>
      </c>
      <c r="B4" s="32">
        <v>95707</v>
      </c>
      <c r="C4" s="32">
        <v>23317</v>
      </c>
      <c r="D4" s="60">
        <v>8504</v>
      </c>
      <c r="E4" s="60">
        <v>2553</v>
      </c>
      <c r="F4" s="60">
        <v>352</v>
      </c>
      <c r="G4" s="60">
        <v>14253</v>
      </c>
      <c r="H4" s="60">
        <v>144686</v>
      </c>
    </row>
    <row r="5" spans="1:8" x14ac:dyDescent="0.2">
      <c r="A5" s="106" t="s">
        <v>359</v>
      </c>
      <c r="B5" s="60">
        <v>27276</v>
      </c>
      <c r="C5" s="60">
        <v>6490</v>
      </c>
      <c r="D5" s="60">
        <v>2526</v>
      </c>
      <c r="E5" s="60">
        <v>741</v>
      </c>
      <c r="F5" s="60">
        <v>130</v>
      </c>
      <c r="G5" s="60">
        <v>3637</v>
      </c>
      <c r="H5" s="60">
        <v>40800</v>
      </c>
    </row>
    <row r="6" spans="1:8" x14ac:dyDescent="0.2">
      <c r="A6" s="152" t="s">
        <v>58</v>
      </c>
      <c r="B6" s="60"/>
      <c r="C6" s="60"/>
      <c r="D6" s="60"/>
      <c r="E6" s="60"/>
      <c r="F6" s="60"/>
      <c r="G6" s="60"/>
      <c r="H6" s="60"/>
    </row>
    <row r="7" spans="1:8" x14ac:dyDescent="0.2">
      <c r="A7" s="39" t="s">
        <v>358</v>
      </c>
      <c r="B7" s="60">
        <v>15170</v>
      </c>
      <c r="C7" s="60">
        <v>3554</v>
      </c>
      <c r="D7" s="60">
        <v>1401</v>
      </c>
      <c r="E7" s="60">
        <v>489</v>
      </c>
      <c r="F7" s="60">
        <v>83</v>
      </c>
      <c r="G7" s="60">
        <v>2097</v>
      </c>
      <c r="H7" s="60">
        <v>22794</v>
      </c>
    </row>
    <row r="8" spans="1:8" x14ac:dyDescent="0.2">
      <c r="A8" s="106" t="s">
        <v>357</v>
      </c>
      <c r="B8" s="153">
        <v>94.568226763348719</v>
      </c>
      <c r="C8" s="153">
        <v>88.323016319639848</v>
      </c>
      <c r="D8" s="153">
        <v>90.221270521056383</v>
      </c>
      <c r="E8" s="153">
        <v>87.525562372188134</v>
      </c>
      <c r="F8" s="153">
        <v>96.385542168674704</v>
      </c>
      <c r="G8" s="153">
        <v>89.36576061039581</v>
      </c>
      <c r="H8" s="153">
        <v>92.704220408879536</v>
      </c>
    </row>
  </sheetData>
  <pageMargins left="0.75" right="0.75" top="1" bottom="1" header="0.5" footer="0.5"/>
  <headerFooter alignWithMargins="0"/>
  <legacyDrawing r:id="rId1"/>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692A5-EBA4-4D2F-A759-7AEDD90CE824}">
  <dimension ref="A1:E29"/>
  <sheetViews>
    <sheetView zoomScaleNormal="100" workbookViewId="0"/>
  </sheetViews>
  <sheetFormatPr defaultRowHeight="11.25" x14ac:dyDescent="0.2"/>
  <cols>
    <col min="1" max="1" width="57.140625" style="1" customWidth="1"/>
    <col min="2" max="2" width="11.5703125" style="1" customWidth="1"/>
    <col min="3" max="3" width="11.5703125" style="32" customWidth="1"/>
    <col min="4" max="5" width="11.5703125" style="1" customWidth="1"/>
    <col min="6" max="16384" width="9.140625" style="1"/>
  </cols>
  <sheetData>
    <row r="1" spans="1:5" s="3" customFormat="1" ht="12" thickBot="1" x14ac:dyDescent="0.3">
      <c r="A1" s="13" t="s">
        <v>382</v>
      </c>
      <c r="C1" s="47"/>
    </row>
    <row r="2" spans="1:5" x14ac:dyDescent="0.2">
      <c r="A2" s="263" t="s">
        <v>80</v>
      </c>
      <c r="B2" s="70">
        <v>2000</v>
      </c>
      <c r="C2" s="84">
        <v>2007</v>
      </c>
      <c r="D2" s="70">
        <v>2008</v>
      </c>
      <c r="E2" s="69">
        <v>2009</v>
      </c>
    </row>
    <row r="3" spans="1:5" s="22" customFormat="1" x14ac:dyDescent="0.2">
      <c r="A3" s="261" t="s">
        <v>381</v>
      </c>
      <c r="B3" s="60">
        <v>47154</v>
      </c>
      <c r="C3" s="60">
        <v>194779</v>
      </c>
      <c r="D3" s="60">
        <v>213436</v>
      </c>
      <c r="E3" s="60">
        <v>71816</v>
      </c>
    </row>
    <row r="4" spans="1:5" s="22" customFormat="1" x14ac:dyDescent="0.2">
      <c r="A4" s="62" t="s">
        <v>366</v>
      </c>
      <c r="B4" s="60">
        <v>11056</v>
      </c>
      <c r="C4" s="60">
        <v>25694</v>
      </c>
      <c r="D4" s="60">
        <v>27347</v>
      </c>
      <c r="E4" s="60">
        <v>26817</v>
      </c>
    </row>
    <row r="5" spans="1:5" s="22" customFormat="1" x14ac:dyDescent="0.2">
      <c r="A5" s="261" t="s">
        <v>380</v>
      </c>
      <c r="B5" s="53" t="s">
        <v>99</v>
      </c>
      <c r="C5" s="53" t="s">
        <v>99</v>
      </c>
      <c r="D5" s="53" t="s">
        <v>99</v>
      </c>
      <c r="E5" s="60">
        <v>167287</v>
      </c>
    </row>
    <row r="6" spans="1:5" s="22" customFormat="1" x14ac:dyDescent="0.2">
      <c r="A6" s="62" t="s">
        <v>366</v>
      </c>
      <c r="B6" s="53" t="s">
        <v>99</v>
      </c>
      <c r="C6" s="53" t="s">
        <v>99</v>
      </c>
      <c r="D6" s="53" t="s">
        <v>99</v>
      </c>
      <c r="E6" s="60">
        <v>30823</v>
      </c>
    </row>
    <row r="7" spans="1:5" x14ac:dyDescent="0.2">
      <c r="A7" s="261" t="s">
        <v>379</v>
      </c>
      <c r="B7" s="262">
        <v>197032</v>
      </c>
      <c r="C7" s="60">
        <v>343193</v>
      </c>
      <c r="D7" s="60">
        <v>325899</v>
      </c>
      <c r="E7" s="60">
        <v>338894</v>
      </c>
    </row>
    <row r="8" spans="1:5" x14ac:dyDescent="0.2">
      <c r="A8" s="62" t="s">
        <v>363</v>
      </c>
      <c r="B8" s="262">
        <v>18022</v>
      </c>
      <c r="C8" s="60">
        <v>51894</v>
      </c>
      <c r="D8" s="60">
        <v>50795</v>
      </c>
      <c r="E8" s="60">
        <v>52253</v>
      </c>
    </row>
    <row r="9" spans="1:5" x14ac:dyDescent="0.2">
      <c r="A9" s="261" t="s">
        <v>378</v>
      </c>
      <c r="B9" s="60">
        <v>643366</v>
      </c>
      <c r="C9" s="60">
        <v>449252</v>
      </c>
      <c r="D9" s="60">
        <v>418126</v>
      </c>
      <c r="E9" s="60">
        <v>442577</v>
      </c>
    </row>
    <row r="10" spans="1:5" x14ac:dyDescent="0.2">
      <c r="A10" s="62" t="s">
        <v>363</v>
      </c>
      <c r="B10" s="60">
        <v>6962</v>
      </c>
      <c r="C10" s="60">
        <v>10402</v>
      </c>
      <c r="D10" s="60">
        <v>11255</v>
      </c>
      <c r="E10" s="60">
        <v>11555</v>
      </c>
    </row>
    <row r="11" spans="1:5" x14ac:dyDescent="0.2">
      <c r="A11" s="261" t="s">
        <v>377</v>
      </c>
      <c r="B11" s="60">
        <v>76672</v>
      </c>
      <c r="C11" s="60">
        <v>54471</v>
      </c>
      <c r="D11" s="60">
        <v>49317</v>
      </c>
      <c r="E11" s="60">
        <v>47588</v>
      </c>
    </row>
    <row r="12" spans="1:5" x14ac:dyDescent="0.2">
      <c r="A12" s="62" t="s">
        <v>376</v>
      </c>
      <c r="B12" s="60">
        <v>12155</v>
      </c>
      <c r="C12" s="60">
        <v>20717</v>
      </c>
      <c r="D12" s="60">
        <v>21652</v>
      </c>
      <c r="E12" s="60">
        <v>22161</v>
      </c>
    </row>
    <row r="13" spans="1:5" x14ac:dyDescent="0.2">
      <c r="A13" s="261" t="s">
        <v>375</v>
      </c>
      <c r="B13" s="139"/>
      <c r="C13" s="139"/>
      <c r="D13" s="139"/>
      <c r="E13" s="157"/>
    </row>
    <row r="14" spans="1:5" x14ac:dyDescent="0.2">
      <c r="A14" s="62" t="s">
        <v>374</v>
      </c>
      <c r="B14" s="60">
        <v>24938</v>
      </c>
      <c r="C14" s="60">
        <v>19186</v>
      </c>
      <c r="D14" s="60">
        <v>15235</v>
      </c>
      <c r="E14" s="60">
        <v>10698</v>
      </c>
    </row>
    <row r="15" spans="1:5" x14ac:dyDescent="0.2">
      <c r="A15" s="62" t="s">
        <v>373</v>
      </c>
      <c r="B15" s="60">
        <v>721</v>
      </c>
      <c r="C15" s="60">
        <v>235</v>
      </c>
      <c r="D15" s="60">
        <v>200</v>
      </c>
      <c r="E15" s="60">
        <v>206</v>
      </c>
    </row>
    <row r="16" spans="1:5" x14ac:dyDescent="0.2">
      <c r="A16" s="62" t="s">
        <v>372</v>
      </c>
      <c r="B16" s="60">
        <v>267989</v>
      </c>
      <c r="C16" s="60">
        <v>201860</v>
      </c>
      <c r="D16" s="60">
        <v>176638</v>
      </c>
      <c r="E16" s="60">
        <v>142249</v>
      </c>
    </row>
    <row r="17" spans="1:5" x14ac:dyDescent="0.2">
      <c r="A17" s="20" t="s">
        <v>363</v>
      </c>
      <c r="B17" s="60">
        <v>8617</v>
      </c>
      <c r="C17" s="60">
        <v>9298</v>
      </c>
      <c r="D17" s="60">
        <v>9520</v>
      </c>
      <c r="E17" s="60">
        <v>9830</v>
      </c>
    </row>
    <row r="18" spans="1:5" x14ac:dyDescent="0.2">
      <c r="A18" s="261" t="s">
        <v>371</v>
      </c>
      <c r="B18" s="60">
        <v>489155</v>
      </c>
      <c r="C18" s="60">
        <v>398637</v>
      </c>
      <c r="D18" s="60">
        <v>373100</v>
      </c>
      <c r="E18" s="60">
        <v>361383</v>
      </c>
    </row>
    <row r="19" spans="1:5" x14ac:dyDescent="0.2">
      <c r="A19" s="261" t="s">
        <v>370</v>
      </c>
      <c r="B19" s="60">
        <v>26866</v>
      </c>
      <c r="C19" s="60">
        <v>52096</v>
      </c>
      <c r="D19" s="60">
        <v>53347</v>
      </c>
      <c r="E19" s="60">
        <v>55200</v>
      </c>
    </row>
    <row r="20" spans="1:5" x14ac:dyDescent="0.2">
      <c r="A20" s="62" t="s">
        <v>366</v>
      </c>
      <c r="B20" s="60">
        <v>13551</v>
      </c>
      <c r="C20" s="60">
        <v>25813</v>
      </c>
      <c r="D20" s="60">
        <v>27231</v>
      </c>
      <c r="E20" s="60">
        <v>27439</v>
      </c>
    </row>
    <row r="21" spans="1:5" x14ac:dyDescent="0.2">
      <c r="A21" s="261" t="s">
        <v>369</v>
      </c>
      <c r="B21" s="60">
        <v>8115</v>
      </c>
      <c r="C21" s="60">
        <v>6328</v>
      </c>
      <c r="D21" s="60">
        <v>6149</v>
      </c>
      <c r="E21" s="60">
        <v>6305</v>
      </c>
    </row>
    <row r="22" spans="1:5" x14ac:dyDescent="0.2">
      <c r="A22" s="62" t="s">
        <v>366</v>
      </c>
      <c r="B22" s="60">
        <v>14604</v>
      </c>
      <c r="C22" s="60">
        <v>25638</v>
      </c>
      <c r="D22" s="60">
        <v>26876</v>
      </c>
      <c r="E22" s="60">
        <v>26677</v>
      </c>
    </row>
    <row r="23" spans="1:5" x14ac:dyDescent="0.2">
      <c r="A23" s="261" t="s">
        <v>368</v>
      </c>
      <c r="B23" s="53" t="s">
        <v>99</v>
      </c>
      <c r="C23" s="60">
        <v>489966</v>
      </c>
      <c r="D23" s="60">
        <v>513070</v>
      </c>
      <c r="E23" s="60">
        <v>553664</v>
      </c>
    </row>
    <row r="24" spans="1:5" ht="22.5" x14ac:dyDescent="0.2">
      <c r="A24" s="261" t="s">
        <v>367</v>
      </c>
      <c r="B24" s="53" t="s">
        <v>99</v>
      </c>
      <c r="C24" s="60">
        <v>1520</v>
      </c>
      <c r="D24" s="60">
        <v>1507</v>
      </c>
      <c r="E24" s="60">
        <v>1447</v>
      </c>
    </row>
    <row r="25" spans="1:5" x14ac:dyDescent="0.2">
      <c r="A25" s="62" t="s">
        <v>366</v>
      </c>
      <c r="B25" s="53" t="s">
        <v>99</v>
      </c>
      <c r="C25" s="60">
        <v>6032</v>
      </c>
      <c r="D25" s="60">
        <v>6212</v>
      </c>
      <c r="E25" s="60">
        <v>6376</v>
      </c>
    </row>
    <row r="26" spans="1:5" x14ac:dyDescent="0.2">
      <c r="A26" s="261" t="s">
        <v>365</v>
      </c>
      <c r="B26" s="60">
        <v>432193</v>
      </c>
      <c r="C26" s="60">
        <v>223080</v>
      </c>
      <c r="D26" s="60">
        <v>194353</v>
      </c>
      <c r="E26" s="60">
        <v>184756</v>
      </c>
    </row>
    <row r="27" spans="1:5" x14ac:dyDescent="0.2">
      <c r="A27" s="62" t="s">
        <v>363</v>
      </c>
      <c r="B27" s="60">
        <v>5978</v>
      </c>
      <c r="C27" s="60">
        <v>10350</v>
      </c>
      <c r="D27" s="60">
        <v>11353</v>
      </c>
      <c r="E27" s="60">
        <v>11304</v>
      </c>
    </row>
    <row r="28" spans="1:5" x14ac:dyDescent="0.2">
      <c r="A28" s="260" t="s">
        <v>364</v>
      </c>
      <c r="B28" s="53" t="s">
        <v>99</v>
      </c>
      <c r="C28" s="53" t="s">
        <v>99</v>
      </c>
      <c r="D28" s="53" t="s">
        <v>99</v>
      </c>
      <c r="E28" s="60">
        <v>23109</v>
      </c>
    </row>
    <row r="29" spans="1:5" x14ac:dyDescent="0.2">
      <c r="A29" s="62" t="s">
        <v>363</v>
      </c>
      <c r="B29" s="53" t="s">
        <v>99</v>
      </c>
      <c r="C29" s="53" t="s">
        <v>99</v>
      </c>
      <c r="D29" s="53" t="s">
        <v>99</v>
      </c>
      <c r="E29" s="60">
        <v>12252</v>
      </c>
    </row>
  </sheetData>
  <pageMargins left="0.75" right="0.75" top="1" bottom="1" header="0.5" footer="0.5"/>
  <pageSetup orientation="portrait" r:id="rId1"/>
  <headerFooter alignWithMargins="0"/>
  <legacyDrawing r:id="rId2"/>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999B30-2C9F-4630-AE45-1DB9A254FBAE}">
  <dimension ref="A1:J33"/>
  <sheetViews>
    <sheetView zoomScaleNormal="100" workbookViewId="0"/>
  </sheetViews>
  <sheetFormatPr defaultRowHeight="11.25" x14ac:dyDescent="0.2"/>
  <cols>
    <col min="1" max="1" width="30.85546875" style="264" customWidth="1"/>
    <col min="2" max="10" width="11" style="264" customWidth="1"/>
    <col min="11" max="16384" width="9.140625" style="264"/>
  </cols>
  <sheetData>
    <row r="1" spans="1:10" s="286" customFormat="1" ht="12.75" customHeight="1" x14ac:dyDescent="0.2">
      <c r="A1" s="287" t="s">
        <v>403</v>
      </c>
      <c r="B1" s="287"/>
      <c r="C1" s="287"/>
      <c r="D1" s="287"/>
      <c r="E1" s="287"/>
      <c r="F1" s="287"/>
      <c r="G1" s="287"/>
      <c r="H1" s="287"/>
      <c r="I1" s="287"/>
      <c r="J1" s="287"/>
    </row>
    <row r="2" spans="1:10" s="284" customFormat="1" ht="14.25" customHeight="1" x14ac:dyDescent="0.25">
      <c r="A2" s="369" t="s">
        <v>402</v>
      </c>
      <c r="B2" s="373" t="s">
        <v>401</v>
      </c>
      <c r="C2" s="374"/>
      <c r="D2" s="374"/>
      <c r="E2" s="374"/>
      <c r="F2" s="374"/>
      <c r="G2" s="374"/>
      <c r="H2" s="374"/>
      <c r="I2" s="375"/>
      <c r="J2" s="370" t="s">
        <v>60</v>
      </c>
    </row>
    <row r="3" spans="1:10" s="284" customFormat="1" ht="14.25" customHeight="1" x14ac:dyDescent="0.25">
      <c r="A3" s="369"/>
      <c r="B3" s="285" t="s">
        <v>400</v>
      </c>
      <c r="C3" s="285" t="s">
        <v>399</v>
      </c>
      <c r="D3" s="285" t="s">
        <v>398</v>
      </c>
      <c r="E3" s="285" t="s">
        <v>397</v>
      </c>
      <c r="F3" s="285" t="s">
        <v>396</v>
      </c>
      <c r="G3" s="285" t="s">
        <v>395</v>
      </c>
      <c r="H3" s="285" t="s">
        <v>394</v>
      </c>
      <c r="I3" s="285" t="s">
        <v>393</v>
      </c>
      <c r="J3" s="371"/>
    </row>
    <row r="4" spans="1:10" s="284" customFormat="1" ht="14.25" customHeight="1" x14ac:dyDescent="0.25">
      <c r="A4" s="369"/>
      <c r="B4" s="373" t="s">
        <v>392</v>
      </c>
      <c r="C4" s="374"/>
      <c r="D4" s="374"/>
      <c r="E4" s="374"/>
      <c r="F4" s="374"/>
      <c r="G4" s="374"/>
      <c r="H4" s="374"/>
      <c r="I4" s="375"/>
      <c r="J4" s="372"/>
    </row>
    <row r="5" spans="1:10" s="278" customFormat="1" ht="10.5" customHeight="1" x14ac:dyDescent="0.2">
      <c r="A5" s="283" t="s">
        <v>124</v>
      </c>
      <c r="B5" s="276">
        <v>635332</v>
      </c>
      <c r="C5" s="276">
        <v>551348</v>
      </c>
      <c r="D5" s="276">
        <v>496302</v>
      </c>
      <c r="E5" s="276">
        <v>378203</v>
      </c>
      <c r="F5" s="276">
        <v>304721</v>
      </c>
      <c r="G5" s="276">
        <v>199807</v>
      </c>
      <c r="H5" s="276">
        <v>96607</v>
      </c>
      <c r="I5" s="276">
        <v>24437</v>
      </c>
      <c r="J5" s="275">
        <v>2686757</v>
      </c>
    </row>
    <row r="6" spans="1:10" ht="10.5" customHeight="1" x14ac:dyDescent="0.2">
      <c r="A6" s="274" t="s">
        <v>155</v>
      </c>
      <c r="B6" s="269"/>
      <c r="C6" s="269"/>
      <c r="D6" s="269"/>
      <c r="E6" s="269"/>
      <c r="F6" s="269"/>
      <c r="G6" s="269"/>
      <c r="H6" s="269"/>
      <c r="I6" s="269"/>
      <c r="J6" s="273"/>
    </row>
    <row r="7" spans="1:10" ht="10.5" customHeight="1" x14ac:dyDescent="0.2">
      <c r="A7" s="272" t="s">
        <v>384</v>
      </c>
      <c r="B7" s="266">
        <v>296341</v>
      </c>
      <c r="C7" s="266">
        <v>244213</v>
      </c>
      <c r="D7" s="266">
        <v>209531</v>
      </c>
      <c r="E7" s="266">
        <v>142481</v>
      </c>
      <c r="F7" s="266">
        <v>106659</v>
      </c>
      <c r="G7" s="266">
        <v>61598</v>
      </c>
      <c r="H7" s="266">
        <v>26377</v>
      </c>
      <c r="I7" s="266">
        <v>5979</v>
      </c>
      <c r="J7" s="265">
        <v>1093179</v>
      </c>
    </row>
    <row r="8" spans="1:10" ht="10.5" customHeight="1" x14ac:dyDescent="0.2">
      <c r="A8" s="272" t="s">
        <v>383</v>
      </c>
      <c r="B8" s="266">
        <v>338991</v>
      </c>
      <c r="C8" s="266">
        <v>307135</v>
      </c>
      <c r="D8" s="266">
        <v>286771</v>
      </c>
      <c r="E8" s="266">
        <v>235722</v>
      </c>
      <c r="F8" s="266">
        <v>198062</v>
      </c>
      <c r="G8" s="266">
        <v>138209</v>
      </c>
      <c r="H8" s="266">
        <v>70230</v>
      </c>
      <c r="I8" s="266">
        <v>18458</v>
      </c>
      <c r="J8" s="265">
        <v>1593578</v>
      </c>
    </row>
    <row r="9" spans="1:10" ht="10.5" customHeight="1" x14ac:dyDescent="0.2">
      <c r="A9" s="272" t="s">
        <v>391</v>
      </c>
      <c r="B9" s="265"/>
      <c r="C9" s="265"/>
      <c r="D9" s="265"/>
      <c r="E9" s="265"/>
      <c r="F9" s="268"/>
      <c r="G9" s="268"/>
      <c r="H9" s="268"/>
      <c r="I9" s="265"/>
      <c r="J9" s="265"/>
    </row>
    <row r="10" spans="1:10" ht="10.5" customHeight="1" x14ac:dyDescent="0.2">
      <c r="A10" s="280" t="s">
        <v>390</v>
      </c>
      <c r="B10" s="266">
        <v>164997</v>
      </c>
      <c r="C10" s="266">
        <v>387008</v>
      </c>
      <c r="D10" s="266">
        <v>370260</v>
      </c>
      <c r="E10" s="266">
        <v>292496</v>
      </c>
      <c r="F10" s="266">
        <v>240397</v>
      </c>
      <c r="G10" s="266">
        <v>155983</v>
      </c>
      <c r="H10" s="266">
        <v>72337</v>
      </c>
      <c r="I10" s="266">
        <v>17252</v>
      </c>
      <c r="J10" s="265">
        <v>1700730</v>
      </c>
    </row>
    <row r="11" spans="1:10" ht="10.5" customHeight="1" x14ac:dyDescent="0.2">
      <c r="A11" s="280" t="s">
        <v>58</v>
      </c>
      <c r="B11" s="275"/>
      <c r="C11" s="275"/>
      <c r="D11" s="275"/>
      <c r="E11" s="273"/>
      <c r="F11" s="273"/>
      <c r="G11" s="273"/>
      <c r="H11" s="273"/>
      <c r="I11" s="273"/>
      <c r="J11" s="268"/>
    </row>
    <row r="12" spans="1:10" ht="10.5" customHeight="1" x14ac:dyDescent="0.2">
      <c r="A12" s="279" t="s">
        <v>384</v>
      </c>
      <c r="B12" s="266">
        <v>71544</v>
      </c>
      <c r="C12" s="266">
        <v>167615</v>
      </c>
      <c r="D12" s="266">
        <v>147582</v>
      </c>
      <c r="E12" s="266">
        <v>108303</v>
      </c>
      <c r="F12" s="282">
        <v>85306</v>
      </c>
      <c r="G12" s="282">
        <v>52648</v>
      </c>
      <c r="H12" s="282">
        <v>23378</v>
      </c>
      <c r="I12" s="266">
        <v>5391</v>
      </c>
      <c r="J12" s="265">
        <v>661767</v>
      </c>
    </row>
    <row r="13" spans="1:10" ht="10.5" customHeight="1" x14ac:dyDescent="0.2">
      <c r="A13" s="279" t="s">
        <v>383</v>
      </c>
      <c r="B13" s="266">
        <v>93453</v>
      </c>
      <c r="C13" s="266">
        <v>219393</v>
      </c>
      <c r="D13" s="266">
        <v>222678</v>
      </c>
      <c r="E13" s="266">
        <v>184193</v>
      </c>
      <c r="F13" s="282">
        <v>155091</v>
      </c>
      <c r="G13" s="282">
        <v>103335</v>
      </c>
      <c r="H13" s="282">
        <v>48959</v>
      </c>
      <c r="I13" s="266">
        <v>11861</v>
      </c>
      <c r="J13" s="265">
        <v>1038963</v>
      </c>
    </row>
    <row r="14" spans="1:10" ht="10.5" customHeight="1" x14ac:dyDescent="0.2">
      <c r="A14" s="280" t="s">
        <v>389</v>
      </c>
      <c r="B14" s="266" t="s">
        <v>99</v>
      </c>
      <c r="C14" s="266">
        <v>123646</v>
      </c>
      <c r="D14" s="266">
        <v>116313</v>
      </c>
      <c r="E14" s="266">
        <v>71900</v>
      </c>
      <c r="F14" s="266">
        <v>43587</v>
      </c>
      <c r="G14" s="266">
        <v>20297</v>
      </c>
      <c r="H14" s="266">
        <v>7357</v>
      </c>
      <c r="I14" s="266">
        <v>1343</v>
      </c>
      <c r="J14" s="265">
        <v>384443</v>
      </c>
    </row>
    <row r="15" spans="1:10" ht="10.5" customHeight="1" x14ac:dyDescent="0.2">
      <c r="A15" s="280" t="s">
        <v>58</v>
      </c>
      <c r="B15" s="269"/>
      <c r="C15" s="269"/>
      <c r="D15" s="269"/>
      <c r="E15" s="269"/>
      <c r="F15" s="269"/>
      <c r="G15" s="269"/>
      <c r="H15" s="269"/>
      <c r="I15" s="269"/>
      <c r="J15" s="268"/>
    </row>
    <row r="16" spans="1:10" ht="10.5" customHeight="1" x14ac:dyDescent="0.2">
      <c r="A16" s="279" t="s">
        <v>384</v>
      </c>
      <c r="B16" s="266" t="s">
        <v>99</v>
      </c>
      <c r="C16" s="266">
        <v>59373</v>
      </c>
      <c r="D16" s="265">
        <v>61632</v>
      </c>
      <c r="E16" s="265">
        <v>33949</v>
      </c>
      <c r="F16" s="265">
        <v>21227</v>
      </c>
      <c r="G16" s="265">
        <v>8837</v>
      </c>
      <c r="H16" s="265">
        <v>2939</v>
      </c>
      <c r="I16" s="265">
        <v>571</v>
      </c>
      <c r="J16" s="265">
        <v>188528</v>
      </c>
    </row>
    <row r="17" spans="1:10" ht="10.5" customHeight="1" x14ac:dyDescent="0.2">
      <c r="A17" s="279" t="s">
        <v>383</v>
      </c>
      <c r="B17" s="266" t="s">
        <v>99</v>
      </c>
      <c r="C17" s="266">
        <v>64273</v>
      </c>
      <c r="D17" s="281">
        <v>54681</v>
      </c>
      <c r="E17" s="281">
        <v>37951</v>
      </c>
      <c r="F17" s="265">
        <v>22360</v>
      </c>
      <c r="G17" s="265">
        <v>11460</v>
      </c>
      <c r="H17" s="265">
        <v>4418</v>
      </c>
      <c r="I17" s="265">
        <v>772</v>
      </c>
      <c r="J17" s="265">
        <v>195915</v>
      </c>
    </row>
    <row r="18" spans="1:10" ht="10.5" customHeight="1" x14ac:dyDescent="0.2">
      <c r="A18" s="280" t="s">
        <v>388</v>
      </c>
      <c r="B18" s="266">
        <v>303042</v>
      </c>
      <c r="C18" s="266">
        <v>34486</v>
      </c>
      <c r="D18" s="266" t="s">
        <v>99</v>
      </c>
      <c r="E18" s="266" t="s">
        <v>99</v>
      </c>
      <c r="F18" s="266" t="s">
        <v>99</v>
      </c>
      <c r="G18" s="266" t="s">
        <v>99</v>
      </c>
      <c r="H18" s="266" t="s">
        <v>99</v>
      </c>
      <c r="I18" s="266" t="s">
        <v>99</v>
      </c>
      <c r="J18" s="265">
        <v>337528</v>
      </c>
    </row>
    <row r="19" spans="1:10" ht="10.5" customHeight="1" x14ac:dyDescent="0.2">
      <c r="A19" s="280" t="s">
        <v>58</v>
      </c>
      <c r="B19" s="269"/>
      <c r="C19" s="269"/>
      <c r="D19" s="269"/>
      <c r="E19" s="269"/>
      <c r="F19" s="269"/>
      <c r="G19" s="269"/>
      <c r="H19" s="269"/>
      <c r="I19" s="269"/>
      <c r="J19" s="268"/>
    </row>
    <row r="20" spans="1:10" ht="10.5" customHeight="1" x14ac:dyDescent="0.2">
      <c r="A20" s="279" t="s">
        <v>384</v>
      </c>
      <c r="B20" s="266">
        <v>149631</v>
      </c>
      <c r="C20" s="266">
        <v>16670</v>
      </c>
      <c r="D20" s="266" t="s">
        <v>99</v>
      </c>
      <c r="E20" s="266" t="s">
        <v>99</v>
      </c>
      <c r="F20" s="266" t="s">
        <v>99</v>
      </c>
      <c r="G20" s="266" t="s">
        <v>99</v>
      </c>
      <c r="H20" s="266" t="s">
        <v>99</v>
      </c>
      <c r="I20" s="266" t="s">
        <v>99</v>
      </c>
      <c r="J20" s="265">
        <v>166301</v>
      </c>
    </row>
    <row r="21" spans="1:10" ht="10.5" customHeight="1" x14ac:dyDescent="0.2">
      <c r="A21" s="279" t="s">
        <v>383</v>
      </c>
      <c r="B21" s="266">
        <v>153411</v>
      </c>
      <c r="C21" s="266">
        <v>17816</v>
      </c>
      <c r="D21" s="266" t="s">
        <v>99</v>
      </c>
      <c r="E21" s="266" t="s">
        <v>99</v>
      </c>
      <c r="F21" s="266" t="s">
        <v>99</v>
      </c>
      <c r="G21" s="266" t="s">
        <v>99</v>
      </c>
      <c r="H21" s="266" t="s">
        <v>99</v>
      </c>
      <c r="I21" s="266" t="s">
        <v>99</v>
      </c>
      <c r="J21" s="265">
        <v>171227</v>
      </c>
    </row>
    <row r="22" spans="1:10" ht="10.5" customHeight="1" x14ac:dyDescent="0.2">
      <c r="A22" s="280" t="s">
        <v>387</v>
      </c>
      <c r="B22" s="266">
        <v>32150</v>
      </c>
      <c r="C22" s="266">
        <v>5198</v>
      </c>
      <c r="D22" s="266">
        <v>9064</v>
      </c>
      <c r="E22" s="266">
        <v>13407</v>
      </c>
      <c r="F22" s="266">
        <v>20536</v>
      </c>
      <c r="G22" s="266">
        <v>23442</v>
      </c>
      <c r="H22" s="266">
        <v>16864</v>
      </c>
      <c r="I22" s="266">
        <v>5826</v>
      </c>
      <c r="J22" s="265">
        <v>126487</v>
      </c>
    </row>
    <row r="23" spans="1:10" ht="10.5" customHeight="1" x14ac:dyDescent="0.2">
      <c r="A23" s="280" t="s">
        <v>58</v>
      </c>
      <c r="B23" s="269"/>
      <c r="C23" s="269"/>
      <c r="D23" s="269"/>
      <c r="E23" s="269"/>
      <c r="F23" s="269"/>
      <c r="G23" s="269"/>
      <c r="H23" s="269"/>
      <c r="I23" s="269"/>
      <c r="J23" s="268"/>
    </row>
    <row r="24" spans="1:10" ht="10.5" customHeight="1" x14ac:dyDescent="0.2">
      <c r="A24" s="279" t="s">
        <v>384</v>
      </c>
      <c r="B24" s="266">
        <v>4694</v>
      </c>
      <c r="C24" s="266">
        <v>153</v>
      </c>
      <c r="D24" s="265">
        <v>92</v>
      </c>
      <c r="E24" s="265">
        <v>110</v>
      </c>
      <c r="F24" s="265">
        <v>88</v>
      </c>
      <c r="G24" s="265">
        <v>100</v>
      </c>
      <c r="H24" s="265">
        <v>57</v>
      </c>
      <c r="I24" s="265">
        <v>16</v>
      </c>
      <c r="J24" s="265">
        <v>5310</v>
      </c>
    </row>
    <row r="25" spans="1:10" s="278" customFormat="1" ht="10.5" customHeight="1" x14ac:dyDescent="0.2">
      <c r="A25" s="279" t="s">
        <v>383</v>
      </c>
      <c r="B25" s="266">
        <v>27456</v>
      </c>
      <c r="C25" s="266">
        <v>5045</v>
      </c>
      <c r="D25" s="265">
        <v>8972</v>
      </c>
      <c r="E25" s="265">
        <v>13297</v>
      </c>
      <c r="F25" s="265">
        <v>20448</v>
      </c>
      <c r="G25" s="265">
        <v>23342</v>
      </c>
      <c r="H25" s="265">
        <v>16807</v>
      </c>
      <c r="I25" s="265">
        <v>5810</v>
      </c>
      <c r="J25" s="265">
        <v>121177</v>
      </c>
    </row>
    <row r="26" spans="1:10" ht="10.5" customHeight="1" x14ac:dyDescent="0.2">
      <c r="A26" s="277" t="s">
        <v>386</v>
      </c>
      <c r="B26" s="276">
        <v>178766</v>
      </c>
      <c r="C26" s="276">
        <v>12258</v>
      </c>
      <c r="D26" s="276">
        <v>8553</v>
      </c>
      <c r="E26" s="276">
        <v>11438</v>
      </c>
      <c r="F26" s="276">
        <v>10439</v>
      </c>
      <c r="G26" s="276">
        <v>8034</v>
      </c>
      <c r="H26" s="276">
        <v>3797</v>
      </c>
      <c r="I26" s="276">
        <v>1012</v>
      </c>
      <c r="J26" s="275">
        <v>234297</v>
      </c>
    </row>
    <row r="27" spans="1:10" ht="10.5" customHeight="1" x14ac:dyDescent="0.2">
      <c r="A27" s="274" t="s">
        <v>58</v>
      </c>
      <c r="B27" s="269"/>
      <c r="C27" s="269"/>
      <c r="D27" s="269"/>
      <c r="E27" s="269"/>
      <c r="F27" s="269"/>
      <c r="G27" s="269"/>
      <c r="H27" s="269"/>
      <c r="I27" s="269"/>
      <c r="J27" s="273"/>
    </row>
    <row r="28" spans="1:10" ht="10.5" customHeight="1" x14ac:dyDescent="0.2">
      <c r="A28" s="272" t="s">
        <v>384</v>
      </c>
      <c r="B28" s="266">
        <v>82408</v>
      </c>
      <c r="C28" s="266">
        <v>3895</v>
      </c>
      <c r="D28" s="265">
        <v>762</v>
      </c>
      <c r="E28" s="265">
        <v>601</v>
      </c>
      <c r="F28" s="265">
        <v>446</v>
      </c>
      <c r="G28" s="265">
        <v>278</v>
      </c>
      <c r="H28" s="265">
        <v>132</v>
      </c>
      <c r="I28" s="265">
        <v>43</v>
      </c>
      <c r="J28" s="265">
        <v>88565</v>
      </c>
    </row>
    <row r="29" spans="1:10" ht="10.5" customHeight="1" x14ac:dyDescent="0.2">
      <c r="A29" s="272" t="s">
        <v>383</v>
      </c>
      <c r="B29" s="266">
        <v>96358</v>
      </c>
      <c r="C29" s="266">
        <v>8363</v>
      </c>
      <c r="D29" s="265">
        <v>7791</v>
      </c>
      <c r="E29" s="265">
        <v>10837</v>
      </c>
      <c r="F29" s="265">
        <v>9993</v>
      </c>
      <c r="G29" s="265">
        <v>7756</v>
      </c>
      <c r="H29" s="265">
        <v>3665</v>
      </c>
      <c r="I29" s="265">
        <v>969</v>
      </c>
      <c r="J29" s="265">
        <v>145732</v>
      </c>
    </row>
    <row r="30" spans="1:10" ht="10.5" customHeight="1" x14ac:dyDescent="0.2">
      <c r="A30" s="271" t="s">
        <v>385</v>
      </c>
      <c r="B30" s="266">
        <v>134467</v>
      </c>
      <c r="C30" s="266">
        <v>10521</v>
      </c>
      <c r="D30" s="266">
        <v>4315</v>
      </c>
      <c r="E30" s="266">
        <v>3871</v>
      </c>
      <c r="F30" s="266">
        <v>2875</v>
      </c>
      <c r="G30" s="266">
        <v>1516</v>
      </c>
      <c r="H30" s="266">
        <v>463</v>
      </c>
      <c r="I30" s="266">
        <v>68</v>
      </c>
      <c r="J30" s="265">
        <v>158096</v>
      </c>
    </row>
    <row r="31" spans="1:10" ht="10.5" customHeight="1" x14ac:dyDescent="0.2">
      <c r="A31" s="270" t="s">
        <v>58</v>
      </c>
      <c r="B31" s="269"/>
      <c r="C31" s="269"/>
      <c r="D31" s="269"/>
      <c r="E31" s="269"/>
      <c r="F31" s="269"/>
      <c r="G31" s="269"/>
      <c r="H31" s="269"/>
      <c r="I31" s="269"/>
      <c r="J31" s="268"/>
    </row>
    <row r="32" spans="1:10" ht="10.5" customHeight="1" x14ac:dyDescent="0.2">
      <c r="A32" s="267" t="s">
        <v>384</v>
      </c>
      <c r="B32" s="266">
        <v>54813</v>
      </c>
      <c r="C32" s="266">
        <v>3302</v>
      </c>
      <c r="D32" s="265">
        <v>435</v>
      </c>
      <c r="E32" s="265">
        <v>276</v>
      </c>
      <c r="F32" s="265">
        <v>172</v>
      </c>
      <c r="G32" s="265">
        <v>71</v>
      </c>
      <c r="H32" s="265">
        <v>26</v>
      </c>
      <c r="I32" s="265">
        <v>6</v>
      </c>
      <c r="J32" s="265">
        <v>59101</v>
      </c>
    </row>
    <row r="33" spans="1:10" ht="10.5" customHeight="1" x14ac:dyDescent="0.2">
      <c r="A33" s="267" t="s">
        <v>383</v>
      </c>
      <c r="B33" s="266">
        <v>79654</v>
      </c>
      <c r="C33" s="266">
        <v>7219</v>
      </c>
      <c r="D33" s="265">
        <v>3880</v>
      </c>
      <c r="E33" s="265">
        <v>3595</v>
      </c>
      <c r="F33" s="265">
        <v>2703</v>
      </c>
      <c r="G33" s="265">
        <v>1445</v>
      </c>
      <c r="H33" s="265">
        <v>437</v>
      </c>
      <c r="I33" s="265">
        <v>62</v>
      </c>
      <c r="J33" s="265">
        <v>98995</v>
      </c>
    </row>
  </sheetData>
  <mergeCells count="4">
    <mergeCell ref="A2:A4"/>
    <mergeCell ref="J2:J4"/>
    <mergeCell ref="B2:I2"/>
    <mergeCell ref="B4:I4"/>
  </mergeCells>
  <pageMargins left="0.75" right="0.75" top="1" bottom="1" header="0.5" footer="0.5"/>
  <headerFooter alignWithMargins="0"/>
  <legacyDrawing r:id="rId1"/>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B8D981-B12B-491F-A0EA-E7CA7979FF9A}">
  <dimension ref="A1:J33"/>
  <sheetViews>
    <sheetView zoomScaleNormal="100" workbookViewId="0"/>
  </sheetViews>
  <sheetFormatPr defaultRowHeight="11.25" x14ac:dyDescent="0.2"/>
  <cols>
    <col min="1" max="1" width="33" style="264" customWidth="1"/>
    <col min="2" max="10" width="11.28515625" style="264" customWidth="1"/>
    <col min="11" max="16384" width="9.140625" style="264"/>
  </cols>
  <sheetData>
    <row r="1" spans="1:10" s="286" customFormat="1" ht="12.75" customHeight="1" x14ac:dyDescent="0.2">
      <c r="A1" s="293" t="s">
        <v>406</v>
      </c>
      <c r="B1" s="287"/>
      <c r="C1" s="287"/>
      <c r="D1" s="287"/>
      <c r="E1" s="287"/>
      <c r="F1" s="287"/>
      <c r="G1" s="287"/>
      <c r="H1" s="287"/>
      <c r="I1" s="287"/>
      <c r="J1" s="287"/>
    </row>
    <row r="2" spans="1:10" s="284" customFormat="1" ht="15" customHeight="1" x14ac:dyDescent="0.25">
      <c r="A2" s="369" t="s">
        <v>402</v>
      </c>
      <c r="B2" s="378" t="s">
        <v>401</v>
      </c>
      <c r="C2" s="379"/>
      <c r="D2" s="379"/>
      <c r="E2" s="379"/>
      <c r="F2" s="379"/>
      <c r="G2" s="379"/>
      <c r="H2" s="379"/>
      <c r="I2" s="380"/>
      <c r="J2" s="376" t="s">
        <v>60</v>
      </c>
    </row>
    <row r="3" spans="1:10" s="284" customFormat="1" ht="15.75" customHeight="1" x14ac:dyDescent="0.25">
      <c r="A3" s="369"/>
      <c r="B3" s="285" t="s">
        <v>400</v>
      </c>
      <c r="C3" s="292" t="s">
        <v>399</v>
      </c>
      <c r="D3" s="292" t="s">
        <v>398</v>
      </c>
      <c r="E3" s="292" t="s">
        <v>397</v>
      </c>
      <c r="F3" s="292" t="s">
        <v>396</v>
      </c>
      <c r="G3" s="292" t="s">
        <v>395</v>
      </c>
      <c r="H3" s="292" t="s">
        <v>394</v>
      </c>
      <c r="I3" s="292" t="s">
        <v>393</v>
      </c>
      <c r="J3" s="377"/>
    </row>
    <row r="4" spans="1:10" s="284" customFormat="1" ht="15.75" customHeight="1" x14ac:dyDescent="0.25">
      <c r="A4" s="369"/>
      <c r="B4" s="378" t="s">
        <v>405</v>
      </c>
      <c r="C4" s="379"/>
      <c r="D4" s="379"/>
      <c r="E4" s="379"/>
      <c r="F4" s="379"/>
      <c r="G4" s="379"/>
      <c r="H4" s="379"/>
      <c r="I4" s="380"/>
      <c r="J4" s="338"/>
    </row>
    <row r="5" spans="1:10" s="278" customFormat="1" ht="10.5" customHeight="1" x14ac:dyDescent="0.2">
      <c r="A5" s="283" t="s">
        <v>124</v>
      </c>
      <c r="B5" s="291">
        <v>69133.671990350049</v>
      </c>
      <c r="C5" s="291">
        <v>98668</v>
      </c>
      <c r="D5" s="291">
        <v>93612</v>
      </c>
      <c r="E5" s="291">
        <v>94131</v>
      </c>
      <c r="F5" s="291">
        <v>95836</v>
      </c>
      <c r="G5" s="291">
        <v>94778</v>
      </c>
      <c r="H5" s="291">
        <v>93439</v>
      </c>
      <c r="I5" s="291">
        <v>93431.75507878502</v>
      </c>
      <c r="J5" s="291">
        <v>88150</v>
      </c>
    </row>
    <row r="6" spans="1:10" s="278" customFormat="1" ht="10.5" customHeight="1" x14ac:dyDescent="0.2">
      <c r="A6" s="274" t="s">
        <v>155</v>
      </c>
      <c r="B6" s="289"/>
      <c r="C6" s="289"/>
      <c r="D6" s="289"/>
      <c r="E6" s="289"/>
      <c r="F6" s="289"/>
      <c r="G6" s="289"/>
      <c r="H6" s="289"/>
      <c r="I6" s="289"/>
      <c r="J6" s="289"/>
    </row>
    <row r="7" spans="1:10" ht="10.5" customHeight="1" x14ac:dyDescent="0.2">
      <c r="A7" s="272" t="s">
        <v>384</v>
      </c>
      <c r="B7" s="289">
        <v>76476.854315126911</v>
      </c>
      <c r="C7" s="289">
        <v>109157</v>
      </c>
      <c r="D7" s="289">
        <v>104363</v>
      </c>
      <c r="E7" s="289">
        <v>103601</v>
      </c>
      <c r="F7" s="289">
        <v>109045</v>
      </c>
      <c r="G7" s="289">
        <v>110086</v>
      </c>
      <c r="H7" s="289">
        <v>109713</v>
      </c>
      <c r="I7" s="289">
        <v>112443.52872799734</v>
      </c>
      <c r="J7" s="289">
        <v>97225</v>
      </c>
    </row>
    <row r="8" spans="1:10" ht="10.5" customHeight="1" x14ac:dyDescent="0.2">
      <c r="A8" s="272" t="s">
        <v>383</v>
      </c>
      <c r="B8" s="289">
        <v>62745.181463607361</v>
      </c>
      <c r="C8" s="289">
        <v>90420</v>
      </c>
      <c r="D8" s="289">
        <v>85936</v>
      </c>
      <c r="E8" s="289">
        <v>88635</v>
      </c>
      <c r="F8" s="289">
        <v>89037</v>
      </c>
      <c r="G8" s="289">
        <v>88289</v>
      </c>
      <c r="H8" s="289">
        <v>87600</v>
      </c>
      <c r="I8" s="289">
        <v>87538.467339270093</v>
      </c>
      <c r="J8" s="289">
        <v>81984</v>
      </c>
    </row>
    <row r="9" spans="1:10" ht="10.5" customHeight="1" x14ac:dyDescent="0.2">
      <c r="A9" s="272" t="s">
        <v>391</v>
      </c>
      <c r="B9" s="289"/>
      <c r="C9" s="289"/>
      <c r="D9" s="289"/>
      <c r="E9" s="289"/>
      <c r="F9" s="289"/>
      <c r="G9" s="289"/>
      <c r="H9" s="289"/>
      <c r="I9" s="289"/>
      <c r="J9" s="289"/>
    </row>
    <row r="10" spans="1:10" ht="10.5" customHeight="1" x14ac:dyDescent="0.2">
      <c r="A10" s="280" t="s">
        <v>390</v>
      </c>
      <c r="B10" s="289">
        <v>124099.08861979308</v>
      </c>
      <c r="C10" s="289">
        <v>108215</v>
      </c>
      <c r="D10" s="289">
        <v>98119</v>
      </c>
      <c r="E10" s="289">
        <v>98799</v>
      </c>
      <c r="F10" s="289">
        <v>101372</v>
      </c>
      <c r="G10" s="289">
        <v>101651</v>
      </c>
      <c r="H10" s="289">
        <v>101196</v>
      </c>
      <c r="I10" s="289">
        <v>102288.30570368654</v>
      </c>
      <c r="J10" s="289">
        <v>104011</v>
      </c>
    </row>
    <row r="11" spans="1:10" ht="10.5" customHeight="1" x14ac:dyDescent="0.2">
      <c r="A11" s="280" t="s">
        <v>58</v>
      </c>
      <c r="B11" s="289"/>
      <c r="C11" s="289"/>
      <c r="D11" s="289"/>
      <c r="E11" s="289"/>
      <c r="F11" s="289"/>
      <c r="G11" s="289"/>
      <c r="H11" s="289"/>
      <c r="I11" s="289"/>
    </row>
    <row r="12" spans="1:10" ht="10.5" customHeight="1" x14ac:dyDescent="0.2">
      <c r="A12" s="279" t="s">
        <v>384</v>
      </c>
      <c r="B12" s="289">
        <v>149429.04981549815</v>
      </c>
      <c r="C12" s="289">
        <v>120709</v>
      </c>
      <c r="D12" s="289">
        <v>110116</v>
      </c>
      <c r="E12" s="289">
        <v>105805</v>
      </c>
      <c r="F12" s="289">
        <v>111741</v>
      </c>
      <c r="G12" s="289">
        <v>111570</v>
      </c>
      <c r="H12" s="289">
        <v>110871</v>
      </c>
      <c r="I12" s="289">
        <v>114158.50027824151</v>
      </c>
      <c r="J12" s="289">
        <v>116728</v>
      </c>
    </row>
    <row r="13" spans="1:10" ht="10.5" customHeight="1" x14ac:dyDescent="0.2">
      <c r="A13" s="279" t="s">
        <v>383</v>
      </c>
      <c r="B13" s="289">
        <v>104707.45064363905</v>
      </c>
      <c r="C13" s="289">
        <v>98669</v>
      </c>
      <c r="D13" s="289">
        <v>90169</v>
      </c>
      <c r="E13" s="289">
        <v>94679</v>
      </c>
      <c r="F13" s="289">
        <v>95669</v>
      </c>
      <c r="G13" s="289">
        <v>96597</v>
      </c>
      <c r="H13" s="289">
        <v>96576</v>
      </c>
      <c r="I13" s="289">
        <v>96893.126633504769</v>
      </c>
      <c r="J13" s="289">
        <v>95910</v>
      </c>
    </row>
    <row r="14" spans="1:10" ht="10.5" customHeight="1" x14ac:dyDescent="0.2">
      <c r="A14" s="280" t="s">
        <v>389</v>
      </c>
      <c r="B14" s="266" t="s">
        <v>404</v>
      </c>
      <c r="C14" s="266">
        <v>82374</v>
      </c>
      <c r="D14" s="266">
        <v>87297</v>
      </c>
      <c r="E14" s="266">
        <v>92501</v>
      </c>
      <c r="F14" s="266">
        <v>96828</v>
      </c>
      <c r="G14" s="266">
        <v>99301</v>
      </c>
      <c r="H14" s="266">
        <v>98957</v>
      </c>
      <c r="I14" s="288">
        <v>98076.991809381987</v>
      </c>
      <c r="J14" s="266">
        <v>88662</v>
      </c>
    </row>
    <row r="15" spans="1:10" ht="10.5" customHeight="1" x14ac:dyDescent="0.2">
      <c r="A15" s="280" t="s">
        <v>58</v>
      </c>
      <c r="B15" s="266"/>
      <c r="C15" s="289"/>
      <c r="D15" s="289"/>
      <c r="E15" s="289"/>
      <c r="F15" s="289"/>
      <c r="G15" s="289"/>
      <c r="H15" s="289"/>
      <c r="I15" s="289"/>
      <c r="J15" s="289"/>
    </row>
    <row r="16" spans="1:10" ht="10.5" customHeight="1" x14ac:dyDescent="0.2">
      <c r="A16" s="279" t="s">
        <v>384</v>
      </c>
      <c r="B16" s="266" t="s">
        <v>404</v>
      </c>
      <c r="C16" s="266">
        <v>87930</v>
      </c>
      <c r="D16" s="266">
        <v>91775</v>
      </c>
      <c r="E16" s="266">
        <v>98141</v>
      </c>
      <c r="F16" s="266">
        <v>99999</v>
      </c>
      <c r="G16" s="266">
        <v>104175</v>
      </c>
      <c r="H16" s="266">
        <v>104369</v>
      </c>
      <c r="I16" s="288">
        <v>102115.36777583188</v>
      </c>
      <c r="J16" s="266">
        <v>93445</v>
      </c>
    </row>
    <row r="17" spans="1:10" ht="10.5" customHeight="1" x14ac:dyDescent="0.2">
      <c r="A17" s="279" t="s">
        <v>383</v>
      </c>
      <c r="B17" s="266" t="s">
        <v>404</v>
      </c>
      <c r="C17" s="266">
        <v>77241</v>
      </c>
      <c r="D17" s="266">
        <v>82251</v>
      </c>
      <c r="E17" s="266">
        <v>87456</v>
      </c>
      <c r="F17" s="266">
        <v>93818</v>
      </c>
      <c r="G17" s="266">
        <v>95542</v>
      </c>
      <c r="H17" s="266">
        <v>95357</v>
      </c>
      <c r="I17" s="289">
        <v>95090.058290155444</v>
      </c>
      <c r="J17" s="266">
        <v>84059</v>
      </c>
    </row>
    <row r="18" spans="1:10" ht="10.5" customHeight="1" x14ac:dyDescent="0.2">
      <c r="A18" s="280" t="s">
        <v>388</v>
      </c>
      <c r="B18" s="289">
        <v>72215.276892311958</v>
      </c>
      <c r="C18" s="289">
        <v>80474</v>
      </c>
      <c r="D18" s="266" t="s">
        <v>404</v>
      </c>
      <c r="E18" s="266" t="s">
        <v>404</v>
      </c>
      <c r="F18" s="266" t="s">
        <v>404</v>
      </c>
      <c r="G18" s="266" t="s">
        <v>404</v>
      </c>
      <c r="H18" s="266" t="s">
        <v>404</v>
      </c>
      <c r="I18" s="266" t="s">
        <v>404</v>
      </c>
      <c r="J18" s="266">
        <v>73059</v>
      </c>
    </row>
    <row r="19" spans="1:10" ht="10.5" customHeight="1" x14ac:dyDescent="0.2">
      <c r="A19" s="280" t="s">
        <v>58</v>
      </c>
      <c r="B19" s="289"/>
      <c r="C19" s="289"/>
      <c r="D19" s="269"/>
      <c r="E19" s="269"/>
      <c r="F19" s="269"/>
      <c r="G19" s="269"/>
      <c r="H19" s="269"/>
      <c r="I19" s="269"/>
      <c r="J19" s="289"/>
    </row>
    <row r="20" spans="1:10" ht="10.5" customHeight="1" x14ac:dyDescent="0.2">
      <c r="A20" s="279" t="s">
        <v>384</v>
      </c>
      <c r="B20" s="265">
        <v>75822.10618120576</v>
      </c>
      <c r="C20" s="265">
        <v>86295</v>
      </c>
      <c r="D20" s="266" t="s">
        <v>404</v>
      </c>
      <c r="E20" s="266" t="s">
        <v>404</v>
      </c>
      <c r="F20" s="266" t="s">
        <v>404</v>
      </c>
      <c r="G20" s="266" t="s">
        <v>404</v>
      </c>
      <c r="H20" s="266" t="s">
        <v>404</v>
      </c>
      <c r="I20" s="266" t="s">
        <v>404</v>
      </c>
      <c r="J20" s="266">
        <v>76872</v>
      </c>
    </row>
    <row r="21" spans="1:10" ht="10.5" customHeight="1" x14ac:dyDescent="0.2">
      <c r="A21" s="279" t="s">
        <v>383</v>
      </c>
      <c r="B21" s="289">
        <v>68697.318771144186</v>
      </c>
      <c r="C21" s="289">
        <v>75029</v>
      </c>
      <c r="D21" s="266" t="s">
        <v>404</v>
      </c>
      <c r="E21" s="266" t="s">
        <v>404</v>
      </c>
      <c r="F21" s="266" t="s">
        <v>404</v>
      </c>
      <c r="G21" s="266" t="s">
        <v>404</v>
      </c>
      <c r="H21" s="266" t="s">
        <v>404</v>
      </c>
      <c r="I21" s="266" t="s">
        <v>404</v>
      </c>
      <c r="J21" s="266">
        <v>69356</v>
      </c>
    </row>
    <row r="22" spans="1:10" ht="10.5" customHeight="1" x14ac:dyDescent="0.2">
      <c r="A22" s="280" t="s">
        <v>387</v>
      </c>
      <c r="B22" s="289">
        <v>40737.091290824261</v>
      </c>
      <c r="C22" s="289">
        <v>56297</v>
      </c>
      <c r="D22" s="289">
        <v>58142</v>
      </c>
      <c r="E22" s="289">
        <v>61958</v>
      </c>
      <c r="F22" s="289">
        <v>65415</v>
      </c>
      <c r="G22" s="289">
        <v>68006</v>
      </c>
      <c r="H22" s="289">
        <v>70978</v>
      </c>
      <c r="I22" s="289">
        <v>74405.942327497425</v>
      </c>
      <c r="J22" s="289">
        <v>59516</v>
      </c>
    </row>
    <row r="23" spans="1:10" ht="10.5" customHeight="1" x14ac:dyDescent="0.2">
      <c r="A23" s="280" t="s">
        <v>58</v>
      </c>
      <c r="B23" s="265"/>
      <c r="C23" s="265"/>
      <c r="D23" s="265"/>
      <c r="E23" s="265"/>
      <c r="F23" s="265"/>
      <c r="G23" s="265"/>
      <c r="H23" s="265"/>
      <c r="I23" s="265"/>
      <c r="J23" s="265"/>
    </row>
    <row r="24" spans="1:10" ht="10.5" customHeight="1" x14ac:dyDescent="0.2">
      <c r="A24" s="279" t="s">
        <v>384</v>
      </c>
      <c r="B24" s="289">
        <v>28679.02215594376</v>
      </c>
      <c r="C24" s="289">
        <v>40942</v>
      </c>
      <c r="D24" s="289">
        <v>34626</v>
      </c>
      <c r="E24" s="289">
        <v>36345</v>
      </c>
      <c r="F24" s="289">
        <v>31162</v>
      </c>
      <c r="G24" s="289">
        <v>27034</v>
      </c>
      <c r="H24" s="289">
        <v>30564</v>
      </c>
      <c r="I24" s="289">
        <v>35562.8125</v>
      </c>
      <c r="J24" s="289">
        <v>29345</v>
      </c>
    </row>
    <row r="25" spans="1:10" ht="10.5" customHeight="1" x14ac:dyDescent="0.2">
      <c r="A25" s="279" t="s">
        <v>383</v>
      </c>
      <c r="B25" s="289">
        <v>42798.592475233098</v>
      </c>
      <c r="C25" s="289">
        <v>56763</v>
      </c>
      <c r="D25" s="289">
        <v>58383</v>
      </c>
      <c r="E25" s="289">
        <v>62170</v>
      </c>
      <c r="F25" s="289">
        <v>65562</v>
      </c>
      <c r="G25" s="289">
        <v>68182</v>
      </c>
      <c r="H25" s="289">
        <v>71115</v>
      </c>
      <c r="I25" s="289">
        <v>74512.911359724618</v>
      </c>
      <c r="J25" s="289">
        <v>60838</v>
      </c>
    </row>
    <row r="26" spans="1:10" ht="10.5" customHeight="1" x14ac:dyDescent="0.2">
      <c r="A26" s="277" t="s">
        <v>386</v>
      </c>
      <c r="B26" s="290">
        <v>30269.695020305873</v>
      </c>
      <c r="C26" s="290">
        <v>34323</v>
      </c>
      <c r="D26" s="290">
        <v>25144</v>
      </c>
      <c r="E26" s="290">
        <v>24097</v>
      </c>
      <c r="F26" s="290">
        <v>24828</v>
      </c>
      <c r="G26" s="290">
        <v>28424</v>
      </c>
      <c r="H26" s="290">
        <v>35087</v>
      </c>
      <c r="I26" s="290">
        <v>46224.298418972336</v>
      </c>
      <c r="J26" s="290">
        <v>29834</v>
      </c>
    </row>
    <row r="27" spans="1:10" x14ac:dyDescent="0.2">
      <c r="A27" s="274" t="s">
        <v>58</v>
      </c>
      <c r="B27" s="289"/>
      <c r="C27" s="289"/>
      <c r="D27" s="289"/>
      <c r="E27" s="289"/>
      <c r="F27" s="289"/>
      <c r="G27" s="289"/>
      <c r="H27" s="289"/>
      <c r="I27" s="289"/>
      <c r="J27" s="289"/>
    </row>
    <row r="28" spans="1:10" x14ac:dyDescent="0.2">
      <c r="A28" s="272" t="s">
        <v>384</v>
      </c>
      <c r="B28" s="288">
        <v>31899.703972915249</v>
      </c>
      <c r="C28" s="288">
        <v>41427</v>
      </c>
      <c r="D28" s="288">
        <v>32421</v>
      </c>
      <c r="E28" s="288">
        <v>37095</v>
      </c>
      <c r="F28" s="288">
        <v>44000</v>
      </c>
      <c r="G28" s="288">
        <v>49425</v>
      </c>
      <c r="H28" s="288">
        <v>59128</v>
      </c>
      <c r="I28" s="288">
        <v>64447.906976744183</v>
      </c>
      <c r="J28" s="288">
        <v>32531</v>
      </c>
    </row>
    <row r="29" spans="1:10" x14ac:dyDescent="0.2">
      <c r="A29" s="272" t="s">
        <v>383</v>
      </c>
      <c r="B29" s="288">
        <v>28875.66673239378</v>
      </c>
      <c r="C29" s="288">
        <v>31015</v>
      </c>
      <c r="D29" s="288">
        <v>24432</v>
      </c>
      <c r="E29" s="288">
        <v>23376</v>
      </c>
      <c r="F29" s="288">
        <v>23972</v>
      </c>
      <c r="G29" s="288">
        <v>27671</v>
      </c>
      <c r="H29" s="288">
        <v>34221</v>
      </c>
      <c r="I29" s="288">
        <v>45415.614035087718</v>
      </c>
      <c r="J29" s="288">
        <v>28196</v>
      </c>
    </row>
    <row r="30" spans="1:10" ht="11.1" customHeight="1" x14ac:dyDescent="0.2">
      <c r="A30" s="271" t="s">
        <v>385</v>
      </c>
      <c r="B30" s="269">
        <v>30063.253809484853</v>
      </c>
      <c r="C30" s="288">
        <v>35019</v>
      </c>
      <c r="D30" s="288">
        <v>30213</v>
      </c>
      <c r="E30" s="288">
        <v>31891</v>
      </c>
      <c r="F30" s="288">
        <v>31692</v>
      </c>
      <c r="G30" s="288">
        <v>31897</v>
      </c>
      <c r="H30" s="288">
        <v>33006</v>
      </c>
      <c r="I30" s="269">
        <v>34950.661764705881</v>
      </c>
      <c r="J30" s="288">
        <v>30500</v>
      </c>
    </row>
    <row r="31" spans="1:10" ht="11.1" customHeight="1" x14ac:dyDescent="0.2">
      <c r="A31" s="270" t="s">
        <v>58</v>
      </c>
      <c r="B31" s="269"/>
      <c r="C31" s="289"/>
      <c r="D31" s="289"/>
      <c r="E31" s="289"/>
      <c r="F31" s="289"/>
      <c r="G31" s="289"/>
      <c r="H31" s="289"/>
      <c r="I31" s="269"/>
      <c r="J31" s="289"/>
    </row>
    <row r="32" spans="1:10" x14ac:dyDescent="0.2">
      <c r="A32" s="267" t="s">
        <v>384</v>
      </c>
      <c r="B32" s="269">
        <v>32614.876854030979</v>
      </c>
      <c r="C32" s="288">
        <v>42198</v>
      </c>
      <c r="D32" s="288">
        <v>30484</v>
      </c>
      <c r="E32" s="288">
        <v>32203</v>
      </c>
      <c r="F32" s="288">
        <v>34099</v>
      </c>
      <c r="G32" s="288">
        <v>32498</v>
      </c>
      <c r="H32" s="288">
        <v>36780</v>
      </c>
      <c r="I32" s="269">
        <v>33642.5</v>
      </c>
      <c r="J32" s="288">
        <v>33139</v>
      </c>
    </row>
    <row r="33" spans="1:10" x14ac:dyDescent="0.2">
      <c r="A33" s="267" t="s">
        <v>383</v>
      </c>
      <c r="B33" s="269">
        <v>28307.383245034776</v>
      </c>
      <c r="C33" s="288">
        <v>31736</v>
      </c>
      <c r="D33" s="288">
        <v>30183</v>
      </c>
      <c r="E33" s="288">
        <v>31867</v>
      </c>
      <c r="F33" s="288">
        <v>31539</v>
      </c>
      <c r="G33" s="288">
        <v>31867</v>
      </c>
      <c r="H33" s="288">
        <v>32781</v>
      </c>
      <c r="I33" s="269">
        <v>35077.258064516129</v>
      </c>
      <c r="J33" s="288">
        <v>28924</v>
      </c>
    </row>
  </sheetData>
  <mergeCells count="4">
    <mergeCell ref="A2:A4"/>
    <mergeCell ref="J2:J4"/>
    <mergeCell ref="B2:I2"/>
    <mergeCell ref="B4:I4"/>
  </mergeCells>
  <pageMargins left="0.75" right="0.75" top="1" bottom="1" header="0.5" footer="0.5"/>
  <pageSetup paperSize="9" orientation="portrait" r:id="rId1"/>
  <headerFooter alignWithMargins="0"/>
  <legacyDrawing r:id="rId2"/>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387D2A-C073-4550-861E-2FE898DD9A58}">
  <dimension ref="A1:K15"/>
  <sheetViews>
    <sheetView zoomScaleNormal="100" workbookViewId="0"/>
  </sheetViews>
  <sheetFormatPr defaultRowHeight="11.25" x14ac:dyDescent="0.2"/>
  <cols>
    <col min="1" max="1" width="12.140625" style="294" customWidth="1"/>
    <col min="2" max="11" width="12" style="294" customWidth="1"/>
    <col min="12" max="16384" width="9.140625" style="294"/>
  </cols>
  <sheetData>
    <row r="1" spans="1:11" ht="12.75" x14ac:dyDescent="0.2">
      <c r="A1" s="306" t="s">
        <v>423</v>
      </c>
      <c r="B1" s="305"/>
      <c r="C1" s="305"/>
      <c r="D1" s="305"/>
      <c r="E1" s="305"/>
      <c r="F1" s="305"/>
      <c r="G1" s="305"/>
      <c r="H1" s="305"/>
      <c r="I1" s="305"/>
      <c r="J1" s="304"/>
      <c r="K1" s="304"/>
    </row>
    <row r="2" spans="1:11" s="303" customFormat="1" ht="15.75" customHeight="1" x14ac:dyDescent="0.25">
      <c r="A2" s="369" t="s">
        <v>422</v>
      </c>
      <c r="B2" s="369" t="s">
        <v>421</v>
      </c>
      <c r="C2" s="382"/>
      <c r="D2" s="382"/>
      <c r="E2" s="369" t="s">
        <v>420</v>
      </c>
      <c r="F2" s="382"/>
      <c r="G2" s="382"/>
      <c r="H2" s="382"/>
      <c r="I2" s="369" t="s">
        <v>419</v>
      </c>
      <c r="J2" s="382"/>
      <c r="K2" s="382"/>
    </row>
    <row r="3" spans="1:11" ht="27.75" customHeight="1" x14ac:dyDescent="0.2">
      <c r="A3" s="381"/>
      <c r="B3" s="301" t="s">
        <v>417</v>
      </c>
      <c r="C3" s="301" t="s">
        <v>416</v>
      </c>
      <c r="D3" s="301" t="s">
        <v>232</v>
      </c>
      <c r="E3" s="301" t="s">
        <v>417</v>
      </c>
      <c r="F3" s="301" t="s">
        <v>416</v>
      </c>
      <c r="G3" s="301" t="s">
        <v>232</v>
      </c>
      <c r="H3" s="302" t="s">
        <v>418</v>
      </c>
      <c r="I3" s="301" t="s">
        <v>417</v>
      </c>
      <c r="J3" s="301" t="s">
        <v>416</v>
      </c>
      <c r="K3" s="301" t="s">
        <v>232</v>
      </c>
    </row>
    <row r="4" spans="1:11" x14ac:dyDescent="0.2">
      <c r="A4" s="299" t="s">
        <v>415</v>
      </c>
      <c r="B4" s="298">
        <v>6</v>
      </c>
      <c r="C4" s="300">
        <v>0</v>
      </c>
      <c r="D4" s="298">
        <v>6</v>
      </c>
      <c r="E4" s="298">
        <v>3.576617956161499</v>
      </c>
      <c r="F4" s="300">
        <v>0</v>
      </c>
      <c r="G4" s="298">
        <v>3.576617956161499</v>
      </c>
      <c r="H4" s="298">
        <v>22.070200469893141</v>
      </c>
      <c r="I4" s="298">
        <v>596102.99269358313</v>
      </c>
      <c r="J4" s="300">
        <v>0</v>
      </c>
      <c r="K4" s="298">
        <v>596102.99269358313</v>
      </c>
    </row>
    <row r="5" spans="1:11" x14ac:dyDescent="0.2">
      <c r="A5" s="299" t="s">
        <v>398</v>
      </c>
      <c r="B5" s="298">
        <v>43</v>
      </c>
      <c r="C5" s="298">
        <v>12</v>
      </c>
      <c r="D5" s="298">
        <v>55</v>
      </c>
      <c r="E5" s="298">
        <v>20.278127275407314</v>
      </c>
      <c r="F5" s="298">
        <v>4.7048826217651367</v>
      </c>
      <c r="G5" s="298">
        <v>24.983009897172451</v>
      </c>
      <c r="H5" s="298">
        <v>20.891136379646458</v>
      </c>
      <c r="I5" s="298">
        <v>471584.35524203058</v>
      </c>
      <c r="J5" s="298">
        <v>392073.55181376141</v>
      </c>
      <c r="K5" s="298">
        <v>454236.54358495364</v>
      </c>
    </row>
    <row r="6" spans="1:11" x14ac:dyDescent="0.2">
      <c r="A6" s="299" t="s">
        <v>399</v>
      </c>
      <c r="B6" s="298">
        <v>364</v>
      </c>
      <c r="C6" s="298">
        <v>194</v>
      </c>
      <c r="D6" s="298">
        <v>558</v>
      </c>
      <c r="E6" s="298">
        <v>461.04271697998047</v>
      </c>
      <c r="F6" s="298">
        <v>137.19612121582031</v>
      </c>
      <c r="G6" s="298">
        <v>598.23883819580078</v>
      </c>
      <c r="H6" s="298">
        <v>-13.4358668839378</v>
      </c>
      <c r="I6" s="298">
        <v>1266600.8708241221</v>
      </c>
      <c r="J6" s="298">
        <v>707196.50111247576</v>
      </c>
      <c r="K6" s="298">
        <v>1072112.6132541231</v>
      </c>
    </row>
    <row r="7" spans="1:11" x14ac:dyDescent="0.2">
      <c r="A7" s="299" t="s">
        <v>414</v>
      </c>
      <c r="B7" s="298">
        <v>14004</v>
      </c>
      <c r="C7" s="298">
        <v>11540</v>
      </c>
      <c r="D7" s="298">
        <v>25544</v>
      </c>
      <c r="E7" s="298">
        <v>25313.665283203125</v>
      </c>
      <c r="F7" s="298">
        <v>18420.69189453125</v>
      </c>
      <c r="G7" s="298">
        <v>43734.357177734375</v>
      </c>
      <c r="H7" s="298">
        <v>-1.7440080711467076</v>
      </c>
      <c r="I7" s="298">
        <v>1807602.4909456675</v>
      </c>
      <c r="J7" s="298">
        <v>1596247.1312418759</v>
      </c>
      <c r="K7" s="298">
        <v>1712118.5866635756</v>
      </c>
    </row>
    <row r="8" spans="1:11" x14ac:dyDescent="0.2">
      <c r="A8" s="299" t="s">
        <v>413</v>
      </c>
      <c r="B8" s="298">
        <v>73083</v>
      </c>
      <c r="C8" s="298">
        <v>82777</v>
      </c>
      <c r="D8" s="298">
        <v>155860</v>
      </c>
      <c r="E8" s="298">
        <v>129364.41064453125</v>
      </c>
      <c r="F8" s="298">
        <v>133274.86010742188</v>
      </c>
      <c r="G8" s="298">
        <v>262639.27075195313</v>
      </c>
      <c r="H8" s="298">
        <v>21.416019896369122</v>
      </c>
      <c r="I8" s="298">
        <v>1770102.6318641989</v>
      </c>
      <c r="J8" s="298">
        <v>1610046.9950278685</v>
      </c>
      <c r="K8" s="298">
        <v>1685097.3357625634</v>
      </c>
    </row>
    <row r="9" spans="1:11" x14ac:dyDescent="0.2">
      <c r="A9" s="299" t="s">
        <v>412</v>
      </c>
      <c r="B9" s="298">
        <v>126193</v>
      </c>
      <c r="C9" s="298">
        <v>144983</v>
      </c>
      <c r="D9" s="298">
        <v>271176</v>
      </c>
      <c r="E9" s="298">
        <v>210273.3876953125</v>
      </c>
      <c r="F9" s="298">
        <v>212691.46362304688</v>
      </c>
      <c r="G9" s="298">
        <v>422964.85131835938</v>
      </c>
      <c r="H9" s="298">
        <v>29.460529168763451</v>
      </c>
      <c r="I9" s="298">
        <v>1666284.0862433929</v>
      </c>
      <c r="J9" s="298">
        <v>1467009.6743966318</v>
      </c>
      <c r="K9" s="298">
        <v>1559742.9393396147</v>
      </c>
    </row>
    <row r="10" spans="1:11" x14ac:dyDescent="0.2">
      <c r="A10" s="299" t="s">
        <v>411</v>
      </c>
      <c r="B10" s="298">
        <v>180355</v>
      </c>
      <c r="C10" s="298">
        <v>194710</v>
      </c>
      <c r="D10" s="298">
        <v>375065</v>
      </c>
      <c r="E10" s="298">
        <v>294303.091796875</v>
      </c>
      <c r="F10" s="298">
        <v>251739.783203125</v>
      </c>
      <c r="G10" s="298">
        <v>546042.875</v>
      </c>
      <c r="H10" s="298">
        <v>31.151051734446966</v>
      </c>
      <c r="I10" s="298">
        <v>1631798.9065835436</v>
      </c>
      <c r="J10" s="298">
        <v>1292896.0156290124</v>
      </c>
      <c r="K10" s="298">
        <v>1455861.9839227865</v>
      </c>
    </row>
    <row r="11" spans="1:11" x14ac:dyDescent="0.2">
      <c r="A11" s="299" t="s">
        <v>410</v>
      </c>
      <c r="B11" s="298">
        <v>233929</v>
      </c>
      <c r="C11" s="298">
        <v>247086</v>
      </c>
      <c r="D11" s="298">
        <v>481015</v>
      </c>
      <c r="E11" s="298">
        <v>359774.10034179688</v>
      </c>
      <c r="F11" s="298">
        <v>277818.55053710938</v>
      </c>
      <c r="G11" s="298">
        <v>637592.65087890625</v>
      </c>
      <c r="H11" s="298">
        <v>32.156813064503687</v>
      </c>
      <c r="I11" s="298">
        <v>1537962.8021399523</v>
      </c>
      <c r="J11" s="298">
        <v>1124379.9751386535</v>
      </c>
      <c r="K11" s="298">
        <v>1325515.1105036356</v>
      </c>
    </row>
    <row r="12" spans="1:11" x14ac:dyDescent="0.2">
      <c r="A12" s="299" t="s">
        <v>409</v>
      </c>
      <c r="B12" s="298">
        <v>322985</v>
      </c>
      <c r="C12" s="298">
        <v>337546</v>
      </c>
      <c r="D12" s="298">
        <v>660531</v>
      </c>
      <c r="E12" s="298">
        <v>388060.6044921875</v>
      </c>
      <c r="F12" s="298">
        <v>323057.35302734375</v>
      </c>
      <c r="G12" s="298">
        <v>711117.95751953125</v>
      </c>
      <c r="H12" s="298">
        <v>35.026642512855318</v>
      </c>
      <c r="I12" s="298">
        <v>1201481.8164688377</v>
      </c>
      <c r="J12" s="298">
        <v>957076.52594711166</v>
      </c>
      <c r="K12" s="298">
        <v>1076585.2889864841</v>
      </c>
    </row>
    <row r="13" spans="1:11" x14ac:dyDescent="0.2">
      <c r="A13" s="299" t="s">
        <v>408</v>
      </c>
      <c r="B13" s="298">
        <v>291822</v>
      </c>
      <c r="C13" s="298">
        <v>292241</v>
      </c>
      <c r="D13" s="298">
        <v>584063</v>
      </c>
      <c r="E13" s="298">
        <v>178870.9521484375</v>
      </c>
      <c r="F13" s="298">
        <v>163365.57348632813</v>
      </c>
      <c r="G13" s="298">
        <v>342236.52563476563</v>
      </c>
      <c r="H13" s="298">
        <v>46.577943561181897</v>
      </c>
      <c r="I13" s="298">
        <v>612945.39873086161</v>
      </c>
      <c r="J13" s="298">
        <v>559009.76757651428</v>
      </c>
      <c r="K13" s="298">
        <v>585958.23675659241</v>
      </c>
    </row>
    <row r="14" spans="1:11" x14ac:dyDescent="0.2">
      <c r="A14" s="299" t="s">
        <v>407</v>
      </c>
      <c r="B14" s="298">
        <v>288152</v>
      </c>
      <c r="C14" s="298">
        <v>251761</v>
      </c>
      <c r="D14" s="298">
        <v>539913</v>
      </c>
      <c r="E14" s="298">
        <v>45217.262084960938</v>
      </c>
      <c r="F14" s="298">
        <v>34899.393829345703</v>
      </c>
      <c r="G14" s="298">
        <v>80116.655914306641</v>
      </c>
      <c r="H14" s="298">
        <v>79.208942869388594</v>
      </c>
      <c r="I14" s="298">
        <v>156921.56252589237</v>
      </c>
      <c r="J14" s="298">
        <v>138621.12809110904</v>
      </c>
      <c r="K14" s="298">
        <v>148388.08458827005</v>
      </c>
    </row>
    <row r="15" spans="1:11" s="295" customFormat="1" x14ac:dyDescent="0.2">
      <c r="A15" s="297" t="s">
        <v>60</v>
      </c>
      <c r="B15" s="296">
        <v>1530936</v>
      </c>
      <c r="C15" s="296">
        <v>1562850</v>
      </c>
      <c r="D15" s="296">
        <v>3093786</v>
      </c>
      <c r="E15" s="296">
        <v>1631662.42578125</v>
      </c>
      <c r="F15" s="296">
        <v>1415409.52734375</v>
      </c>
      <c r="G15" s="296">
        <v>3047071.953125</v>
      </c>
      <c r="H15" s="296">
        <v>32.950141384162812</v>
      </c>
      <c r="I15" s="296">
        <v>1065794.0147604146</v>
      </c>
      <c r="J15" s="296">
        <v>905659.22983251757</v>
      </c>
      <c r="K15" s="296">
        <v>984900.68580212072</v>
      </c>
    </row>
  </sheetData>
  <mergeCells count="4">
    <mergeCell ref="A2:A3"/>
    <mergeCell ref="B2:D2"/>
    <mergeCell ref="E2:H2"/>
    <mergeCell ref="I2:K2"/>
  </mergeCells>
  <pageMargins left="0.75" right="0.75" top="1" bottom="1" header="0.5" footer="0.5"/>
  <headerFooter alignWithMargins="0"/>
  <legacyDrawing r:id="rId1"/>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ECF613-1434-44BE-9B36-6E3058931B7A}">
  <dimension ref="A1:K15"/>
  <sheetViews>
    <sheetView zoomScaleNormal="100" workbookViewId="0"/>
  </sheetViews>
  <sheetFormatPr defaultRowHeight="11.25" x14ac:dyDescent="0.2"/>
  <cols>
    <col min="1" max="1" width="11.42578125" style="294" customWidth="1"/>
    <col min="2" max="11" width="13.28515625" style="294" customWidth="1"/>
    <col min="12" max="16384" width="9.140625" style="294"/>
  </cols>
  <sheetData>
    <row r="1" spans="1:11" ht="12.75" x14ac:dyDescent="0.2">
      <c r="A1" s="312" t="s">
        <v>424</v>
      </c>
      <c r="B1" s="304"/>
      <c r="D1" s="304"/>
      <c r="E1" s="304"/>
      <c r="F1" s="304"/>
      <c r="G1" s="304"/>
      <c r="H1" s="304"/>
      <c r="I1" s="304"/>
      <c r="J1" s="304"/>
      <c r="K1" s="304"/>
    </row>
    <row r="2" spans="1:11" s="303" customFormat="1" ht="16.5" customHeight="1" x14ac:dyDescent="0.25">
      <c r="A2" s="383" t="s">
        <v>422</v>
      </c>
      <c r="B2" s="385" t="s">
        <v>421</v>
      </c>
      <c r="C2" s="386"/>
      <c r="D2" s="386"/>
      <c r="E2" s="385" t="s">
        <v>420</v>
      </c>
      <c r="F2" s="386"/>
      <c r="G2" s="386"/>
      <c r="H2" s="387"/>
      <c r="I2" s="385" t="s">
        <v>419</v>
      </c>
      <c r="J2" s="386"/>
      <c r="K2" s="386"/>
    </row>
    <row r="3" spans="1:11" ht="25.5" customHeight="1" x14ac:dyDescent="0.2">
      <c r="A3" s="384"/>
      <c r="B3" s="311" t="s">
        <v>417</v>
      </c>
      <c r="C3" s="311" t="s">
        <v>416</v>
      </c>
      <c r="D3" s="311" t="s">
        <v>232</v>
      </c>
      <c r="E3" s="311" t="s">
        <v>417</v>
      </c>
      <c r="F3" s="311" t="s">
        <v>416</v>
      </c>
      <c r="G3" s="311" t="s">
        <v>232</v>
      </c>
      <c r="H3" s="302" t="s">
        <v>418</v>
      </c>
      <c r="I3" s="311" t="s">
        <v>417</v>
      </c>
      <c r="J3" s="311" t="s">
        <v>416</v>
      </c>
      <c r="K3" s="311" t="s">
        <v>232</v>
      </c>
    </row>
    <row r="4" spans="1:11" s="309" customFormat="1" x14ac:dyDescent="0.2">
      <c r="A4" s="299" t="s">
        <v>415</v>
      </c>
      <c r="B4" s="310">
        <v>2121</v>
      </c>
      <c r="C4" s="310">
        <v>1130</v>
      </c>
      <c r="D4" s="310">
        <v>3251</v>
      </c>
      <c r="E4" s="310">
        <v>3627.1638793945313</v>
      </c>
      <c r="F4" s="310">
        <v>1357.5569610595703</v>
      </c>
      <c r="G4" s="310">
        <v>4984.7208404541016</v>
      </c>
      <c r="H4" s="310">
        <v>-1.0080460230226018</v>
      </c>
      <c r="I4" s="310">
        <v>1710119.6979700762</v>
      </c>
      <c r="J4" s="310">
        <v>1201377.8416456375</v>
      </c>
      <c r="K4" s="310">
        <v>1533288.4775312522</v>
      </c>
    </row>
    <row r="5" spans="1:11" s="309" customFormat="1" x14ac:dyDescent="0.2">
      <c r="A5" s="299" t="s">
        <v>398</v>
      </c>
      <c r="B5" s="310">
        <v>5613</v>
      </c>
      <c r="C5" s="310">
        <v>3590</v>
      </c>
      <c r="D5" s="310">
        <v>9203</v>
      </c>
      <c r="E5" s="310">
        <v>8672.579345703125</v>
      </c>
      <c r="F5" s="310">
        <v>4658.702880859375</v>
      </c>
      <c r="G5" s="310">
        <v>13331.2822265625</v>
      </c>
      <c r="H5" s="310">
        <v>-4.0040386388928368</v>
      </c>
      <c r="I5" s="310">
        <v>1545088.0715665643</v>
      </c>
      <c r="J5" s="310">
        <v>1297688.8247519149</v>
      </c>
      <c r="K5" s="310">
        <v>1448580.0528699881</v>
      </c>
    </row>
    <row r="6" spans="1:11" s="309" customFormat="1" x14ac:dyDescent="0.2">
      <c r="A6" s="299" t="s">
        <v>399</v>
      </c>
      <c r="B6" s="310">
        <v>15484</v>
      </c>
      <c r="C6" s="310">
        <v>13805</v>
      </c>
      <c r="D6" s="310">
        <v>29289</v>
      </c>
      <c r="E6" s="310">
        <v>23090.992797851563</v>
      </c>
      <c r="F6" s="310">
        <v>16054.822570800781</v>
      </c>
      <c r="G6" s="310">
        <v>39145.815368652344</v>
      </c>
      <c r="H6" s="310">
        <v>-8.9386353450291338</v>
      </c>
      <c r="I6" s="310">
        <v>1491280.8575207675</v>
      </c>
      <c r="J6" s="310">
        <v>1162971.5734009983</v>
      </c>
      <c r="K6" s="310">
        <v>1336536.4255745278</v>
      </c>
    </row>
    <row r="7" spans="1:11" s="309" customFormat="1" x14ac:dyDescent="0.2">
      <c r="A7" s="299" t="s">
        <v>414</v>
      </c>
      <c r="B7" s="310">
        <v>70139</v>
      </c>
      <c r="C7" s="310">
        <v>79655</v>
      </c>
      <c r="D7" s="310">
        <v>149794</v>
      </c>
      <c r="E7" s="310">
        <v>82450.6689453125</v>
      </c>
      <c r="F7" s="310">
        <v>75861.048828125</v>
      </c>
      <c r="G7" s="310">
        <v>158311.7177734375</v>
      </c>
      <c r="H7" s="310">
        <v>0.20655557861164464</v>
      </c>
      <c r="I7" s="310">
        <v>1175532.4276837779</v>
      </c>
      <c r="J7" s="310">
        <v>952370.20686868369</v>
      </c>
      <c r="K7" s="310">
        <v>1056862.8768404443</v>
      </c>
    </row>
    <row r="8" spans="1:11" s="309" customFormat="1" x14ac:dyDescent="0.2">
      <c r="A8" s="299" t="s">
        <v>413</v>
      </c>
      <c r="B8" s="310">
        <v>82289</v>
      </c>
      <c r="C8" s="310">
        <v>105073</v>
      </c>
      <c r="D8" s="310">
        <v>187362</v>
      </c>
      <c r="E8" s="310">
        <v>77960.527282714844</v>
      </c>
      <c r="F8" s="310">
        <v>77383.8828125</v>
      </c>
      <c r="G8" s="310">
        <v>155344.41009521484</v>
      </c>
      <c r="H8" s="310">
        <v>4.0434988906992819</v>
      </c>
      <c r="I8" s="310">
        <v>947399.13333148824</v>
      </c>
      <c r="J8" s="310">
        <v>736477.33302085218</v>
      </c>
      <c r="K8" s="310">
        <v>829113.74822650722</v>
      </c>
    </row>
    <row r="9" spans="1:11" s="309" customFormat="1" x14ac:dyDescent="0.2">
      <c r="A9" s="299" t="s">
        <v>412</v>
      </c>
      <c r="B9" s="310">
        <v>72433</v>
      </c>
      <c r="C9" s="310">
        <v>81569</v>
      </c>
      <c r="D9" s="310">
        <v>154002</v>
      </c>
      <c r="E9" s="310">
        <v>60337.359558105469</v>
      </c>
      <c r="F9" s="310">
        <v>49801.603393554688</v>
      </c>
      <c r="G9" s="310">
        <v>110138.96295166016</v>
      </c>
      <c r="H9" s="310">
        <v>3.6155404188958462</v>
      </c>
      <c r="I9" s="310">
        <v>833009.25763264636</v>
      </c>
      <c r="J9" s="310">
        <v>610545.71459199802</v>
      </c>
      <c r="K9" s="310">
        <v>715178.78307853243</v>
      </c>
    </row>
    <row r="10" spans="1:11" s="309" customFormat="1" x14ac:dyDescent="0.2">
      <c r="A10" s="299" t="s">
        <v>411</v>
      </c>
      <c r="B10" s="310">
        <v>84789</v>
      </c>
      <c r="C10" s="310">
        <v>83953</v>
      </c>
      <c r="D10" s="310">
        <v>168742</v>
      </c>
      <c r="E10" s="310">
        <v>63647.61767578125</v>
      </c>
      <c r="F10" s="310">
        <v>45976.255584716797</v>
      </c>
      <c r="G10" s="310">
        <v>109623.87326049805</v>
      </c>
      <c r="H10" s="310">
        <v>4.2618202107006509</v>
      </c>
      <c r="I10" s="310">
        <v>750658.90240221308</v>
      </c>
      <c r="J10" s="310">
        <v>547642.79519155715</v>
      </c>
      <c r="K10" s="310">
        <v>649653.7510548532</v>
      </c>
    </row>
    <row r="11" spans="1:11" s="309" customFormat="1" x14ac:dyDescent="0.2">
      <c r="A11" s="299" t="s">
        <v>410</v>
      </c>
      <c r="B11" s="310">
        <v>98123</v>
      </c>
      <c r="C11" s="310">
        <v>86879</v>
      </c>
      <c r="D11" s="310">
        <v>185002</v>
      </c>
      <c r="E11" s="310">
        <v>59736.961791992188</v>
      </c>
      <c r="F11" s="310">
        <v>42613.888488769531</v>
      </c>
      <c r="G11" s="310">
        <v>102350.85028076172</v>
      </c>
      <c r="H11" s="310">
        <v>7.143866265904153</v>
      </c>
      <c r="I11" s="310">
        <v>608796.73259064835</v>
      </c>
      <c r="J11" s="310">
        <v>490496.99569250946</v>
      </c>
      <c r="K11" s="310">
        <v>553241.85836240533</v>
      </c>
    </row>
    <row r="12" spans="1:11" s="309" customFormat="1" x14ac:dyDescent="0.2">
      <c r="A12" s="299" t="s">
        <v>409</v>
      </c>
      <c r="B12" s="310">
        <v>103244</v>
      </c>
      <c r="C12" s="310">
        <v>88465</v>
      </c>
      <c r="D12" s="310">
        <v>191709</v>
      </c>
      <c r="E12" s="310">
        <v>45462.316482543945</v>
      </c>
      <c r="F12" s="310">
        <v>34546.475524902344</v>
      </c>
      <c r="G12" s="310">
        <v>80008.792007446289</v>
      </c>
      <c r="H12" s="310">
        <v>11.59242393911124</v>
      </c>
      <c r="I12" s="310">
        <v>440338.58124969923</v>
      </c>
      <c r="J12" s="310">
        <v>390510.09466910461</v>
      </c>
      <c r="K12" s="310">
        <v>417344.99688301689</v>
      </c>
    </row>
    <row r="13" spans="1:11" s="309" customFormat="1" x14ac:dyDescent="0.2">
      <c r="A13" s="299" t="s">
        <v>408</v>
      </c>
      <c r="B13" s="310">
        <v>53388</v>
      </c>
      <c r="C13" s="310">
        <v>45644</v>
      </c>
      <c r="D13" s="310">
        <v>99032</v>
      </c>
      <c r="E13" s="310">
        <v>14532.688812255859</v>
      </c>
      <c r="F13" s="310">
        <v>12038.389051437378</v>
      </c>
      <c r="G13" s="310">
        <v>26571.077863693237</v>
      </c>
      <c r="H13" s="310">
        <v>23.170627950353762</v>
      </c>
      <c r="I13" s="310">
        <v>272208.90110616351</v>
      </c>
      <c r="J13" s="310">
        <v>263745.26885105117</v>
      </c>
      <c r="K13" s="310">
        <v>268308.00007768435</v>
      </c>
    </row>
    <row r="14" spans="1:11" s="309" customFormat="1" x14ac:dyDescent="0.2">
      <c r="A14" s="299" t="s">
        <v>407</v>
      </c>
      <c r="B14" s="310">
        <v>16838</v>
      </c>
      <c r="C14" s="310">
        <v>10688</v>
      </c>
      <c r="D14" s="310">
        <v>27526</v>
      </c>
      <c r="E14" s="310">
        <v>2021.4336442947388</v>
      </c>
      <c r="F14" s="310">
        <v>1306.5423431396484</v>
      </c>
      <c r="G14" s="310">
        <v>3327.9759874343872</v>
      </c>
      <c r="H14" s="310">
        <v>47.123687303233261</v>
      </c>
      <c r="I14" s="310">
        <v>120051.88527703639</v>
      </c>
      <c r="J14" s="310">
        <v>122243.85695543118</v>
      </c>
      <c r="K14" s="310">
        <v>120903.00034274458</v>
      </c>
    </row>
    <row r="15" spans="1:11" s="307" customFormat="1" x14ac:dyDescent="0.2">
      <c r="A15" s="297" t="s">
        <v>60</v>
      </c>
      <c r="B15" s="308">
        <v>604461</v>
      </c>
      <c r="C15" s="308">
        <v>600451</v>
      </c>
      <c r="D15" s="308">
        <v>1204912</v>
      </c>
      <c r="E15" s="308">
        <v>441540.306640625</v>
      </c>
      <c r="F15" s="308">
        <v>361599.17138671875</v>
      </c>
      <c r="G15" s="308">
        <v>803139.47802734375</v>
      </c>
      <c r="H15" s="308">
        <v>4.0739231216118998</v>
      </c>
      <c r="I15" s="308">
        <v>730469.4705541383</v>
      </c>
      <c r="J15" s="308">
        <v>602212.6224899597</v>
      </c>
      <c r="K15" s="308">
        <v>666554.46873078181</v>
      </c>
    </row>
  </sheetData>
  <mergeCells count="4">
    <mergeCell ref="A2:A3"/>
    <mergeCell ref="B2:D2"/>
    <mergeCell ref="E2:H2"/>
    <mergeCell ref="I2:K2"/>
  </mergeCells>
  <pageMargins left="0.75" right="0.75" top="1" bottom="1" header="0.5" footer="0.5"/>
  <headerFooter alignWithMargins="0"/>
  <legacyDrawing r:id="rId1"/>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259347-7F4E-4FD1-9163-5A77B9149ECA}">
  <dimension ref="A1:J15"/>
  <sheetViews>
    <sheetView zoomScaleNormal="100" workbookViewId="0"/>
  </sheetViews>
  <sheetFormatPr defaultRowHeight="11.25" x14ac:dyDescent="0.2"/>
  <cols>
    <col min="1" max="1" width="14.7109375" style="294" customWidth="1"/>
    <col min="2" max="10" width="13" style="294" customWidth="1"/>
    <col min="11" max="16384" width="9.140625" style="294"/>
  </cols>
  <sheetData>
    <row r="1" spans="1:10" ht="12.75" x14ac:dyDescent="0.2">
      <c r="A1" s="317" t="s">
        <v>427</v>
      </c>
      <c r="B1" s="316"/>
      <c r="C1" s="316"/>
      <c r="D1" s="316"/>
      <c r="E1" s="305"/>
      <c r="F1" s="305"/>
      <c r="G1" s="305"/>
      <c r="H1" s="304"/>
      <c r="I1" s="304"/>
      <c r="J1" s="304"/>
    </row>
    <row r="2" spans="1:10" s="303" customFormat="1" ht="15.75" customHeight="1" x14ac:dyDescent="0.25">
      <c r="A2" s="383" t="s">
        <v>422</v>
      </c>
      <c r="B2" s="388" t="s">
        <v>421</v>
      </c>
      <c r="C2" s="389"/>
      <c r="D2" s="389"/>
      <c r="E2" s="388" t="s">
        <v>426</v>
      </c>
      <c r="F2" s="389"/>
      <c r="G2" s="389"/>
      <c r="H2" s="385" t="s">
        <v>425</v>
      </c>
      <c r="I2" s="386"/>
      <c r="J2" s="386"/>
    </row>
    <row r="3" spans="1:10" ht="17.25" customHeight="1" x14ac:dyDescent="0.2">
      <c r="A3" s="384"/>
      <c r="B3" s="311" t="s">
        <v>417</v>
      </c>
      <c r="C3" s="311" t="s">
        <v>416</v>
      </c>
      <c r="D3" s="311" t="s">
        <v>232</v>
      </c>
      <c r="E3" s="311" t="s">
        <v>417</v>
      </c>
      <c r="F3" s="311" t="s">
        <v>416</v>
      </c>
      <c r="G3" s="311" t="s">
        <v>232</v>
      </c>
      <c r="H3" s="311" t="s">
        <v>417</v>
      </c>
      <c r="I3" s="311" t="s">
        <v>416</v>
      </c>
      <c r="J3" s="311" t="s">
        <v>232</v>
      </c>
    </row>
    <row r="4" spans="1:10" x14ac:dyDescent="0.2">
      <c r="A4" s="315" t="s">
        <v>415</v>
      </c>
      <c r="B4" s="314">
        <v>6</v>
      </c>
      <c r="C4" s="314">
        <v>0</v>
      </c>
      <c r="D4" s="314">
        <v>6</v>
      </c>
      <c r="E4" s="314">
        <v>0.34983599185943604</v>
      </c>
      <c r="F4" s="314">
        <v>0</v>
      </c>
      <c r="G4" s="314">
        <v>0.34983599185943604</v>
      </c>
      <c r="H4" s="314">
        <v>58305.998643239342</v>
      </c>
      <c r="I4" s="314">
        <v>0</v>
      </c>
      <c r="J4" s="314">
        <v>58305.998643239342</v>
      </c>
    </row>
    <row r="5" spans="1:10" x14ac:dyDescent="0.2">
      <c r="A5" s="315" t="s">
        <v>398</v>
      </c>
      <c r="B5" s="314">
        <v>46</v>
      </c>
      <c r="C5" s="314">
        <v>12</v>
      </c>
      <c r="D5" s="314">
        <v>58</v>
      </c>
      <c r="E5" s="314">
        <v>1.7380461692810059</v>
      </c>
      <c r="F5" s="314">
        <v>1.0399760007858276</v>
      </c>
      <c r="G5" s="314">
        <v>2.7780221700668335</v>
      </c>
      <c r="H5" s="314">
        <v>37783.612375674042</v>
      </c>
      <c r="I5" s="314">
        <v>86664.666732152298</v>
      </c>
      <c r="J5" s="314">
        <v>47896.933966669545</v>
      </c>
    </row>
    <row r="6" spans="1:10" x14ac:dyDescent="0.2">
      <c r="A6" s="315" t="s">
        <v>399</v>
      </c>
      <c r="B6" s="314">
        <v>427</v>
      </c>
      <c r="C6" s="314">
        <v>224</v>
      </c>
      <c r="D6" s="314">
        <v>651</v>
      </c>
      <c r="E6" s="314">
        <v>35.591022491455078</v>
      </c>
      <c r="F6" s="314">
        <v>10.974516868591309</v>
      </c>
      <c r="G6" s="314">
        <v>46.565539360046387</v>
      </c>
      <c r="H6" s="314">
        <v>83351.340729402989</v>
      </c>
      <c r="I6" s="314">
        <v>48993.378877639771</v>
      </c>
      <c r="J6" s="314">
        <v>71529.246328796289</v>
      </c>
    </row>
    <row r="7" spans="1:10" x14ac:dyDescent="0.2">
      <c r="A7" s="315" t="s">
        <v>414</v>
      </c>
      <c r="B7" s="314">
        <v>16533</v>
      </c>
      <c r="C7" s="314">
        <v>13903</v>
      </c>
      <c r="D7" s="314">
        <v>30436</v>
      </c>
      <c r="E7" s="314">
        <v>1797.7149658203125</v>
      </c>
      <c r="F7" s="314">
        <v>1234.8387451171875</v>
      </c>
      <c r="G7" s="314">
        <v>3032.5537109375</v>
      </c>
      <c r="H7" s="314">
        <v>108734.95226639524</v>
      </c>
      <c r="I7" s="314">
        <v>88818.150407623354</v>
      </c>
      <c r="J7" s="314">
        <v>99637.065019631365</v>
      </c>
    </row>
    <row r="8" spans="1:10" x14ac:dyDescent="0.2">
      <c r="A8" s="315" t="s">
        <v>413</v>
      </c>
      <c r="B8" s="314">
        <v>77431</v>
      </c>
      <c r="C8" s="314">
        <v>88544</v>
      </c>
      <c r="D8" s="314">
        <v>165975</v>
      </c>
      <c r="E8" s="314">
        <v>9519.8349609375</v>
      </c>
      <c r="F8" s="314">
        <v>9547.2265625</v>
      </c>
      <c r="G8" s="314">
        <v>19067.0615234375</v>
      </c>
      <c r="H8" s="314">
        <v>122946.04177832522</v>
      </c>
      <c r="I8" s="314">
        <v>107824.6585031171</v>
      </c>
      <c r="J8" s="314">
        <v>114879.11747815936</v>
      </c>
    </row>
    <row r="9" spans="1:10" x14ac:dyDescent="0.2">
      <c r="A9" s="315" t="s">
        <v>412</v>
      </c>
      <c r="B9" s="314">
        <v>129982</v>
      </c>
      <c r="C9" s="314">
        <v>150454</v>
      </c>
      <c r="D9" s="314">
        <v>280436</v>
      </c>
      <c r="E9" s="314">
        <v>16040.1640625</v>
      </c>
      <c r="F9" s="314">
        <v>16110.533203125</v>
      </c>
      <c r="G9" s="314">
        <v>32150.697265625</v>
      </c>
      <c r="H9" s="314">
        <v>123402.96396808789</v>
      </c>
      <c r="I9" s="314">
        <v>107079.46085265264</v>
      </c>
      <c r="J9" s="314">
        <v>114645.39954080431</v>
      </c>
    </row>
    <row r="10" spans="1:10" x14ac:dyDescent="0.2">
      <c r="A10" s="315" t="s">
        <v>411</v>
      </c>
      <c r="B10" s="314">
        <v>187155</v>
      </c>
      <c r="C10" s="314">
        <v>203901</v>
      </c>
      <c r="D10" s="314">
        <v>391056</v>
      </c>
      <c r="E10" s="314">
        <v>23033.375</v>
      </c>
      <c r="F10" s="314">
        <v>20029.3515625</v>
      </c>
      <c r="G10" s="314">
        <v>43062.7265625</v>
      </c>
      <c r="H10" s="314">
        <v>123071.11752290883</v>
      </c>
      <c r="I10" s="314">
        <v>98230.76670786312</v>
      </c>
      <c r="J10" s="314">
        <v>110119.07901298023</v>
      </c>
    </row>
    <row r="11" spans="1:10" x14ac:dyDescent="0.2">
      <c r="A11" s="315" t="s">
        <v>410</v>
      </c>
      <c r="B11" s="314">
        <v>243980</v>
      </c>
      <c r="C11" s="314">
        <v>259022</v>
      </c>
      <c r="D11" s="314">
        <v>503002</v>
      </c>
      <c r="E11" s="314">
        <v>29201.607421875</v>
      </c>
      <c r="F11" s="314">
        <v>22628</v>
      </c>
      <c r="G11" s="314">
        <v>51829.607421875</v>
      </c>
      <c r="H11" s="314">
        <v>119688.52947731371</v>
      </c>
      <c r="I11" s="314">
        <v>87359.374879353869</v>
      </c>
      <c r="J11" s="314">
        <v>103040.55932555934</v>
      </c>
    </row>
    <row r="12" spans="1:10" x14ac:dyDescent="0.2">
      <c r="A12" s="315" t="s">
        <v>409</v>
      </c>
      <c r="B12" s="314">
        <v>338996</v>
      </c>
      <c r="C12" s="314">
        <v>355823</v>
      </c>
      <c r="D12" s="314">
        <v>694819</v>
      </c>
      <c r="E12" s="314">
        <v>36849.87890625</v>
      </c>
      <c r="F12" s="314">
        <v>27866.494140625</v>
      </c>
      <c r="G12" s="314">
        <v>64716.373046875</v>
      </c>
      <c r="H12" s="314">
        <v>108702.99031920731</v>
      </c>
      <c r="I12" s="314">
        <v>78315.606750055493</v>
      </c>
      <c r="J12" s="314">
        <v>93141.340474101889</v>
      </c>
    </row>
    <row r="13" spans="1:10" x14ac:dyDescent="0.2">
      <c r="A13" s="315" t="s">
        <v>408</v>
      </c>
      <c r="B13" s="314">
        <v>309619</v>
      </c>
      <c r="C13" s="314">
        <v>310809</v>
      </c>
      <c r="D13" s="314">
        <v>620428</v>
      </c>
      <c r="E13" s="314">
        <v>25961.45703125</v>
      </c>
      <c r="F13" s="314">
        <v>22434.15625</v>
      </c>
      <c r="G13" s="314">
        <v>48395.61328125</v>
      </c>
      <c r="H13" s="314">
        <v>83849.689557972873</v>
      </c>
      <c r="I13" s="314">
        <v>72179.87976538646</v>
      </c>
      <c r="J13" s="314">
        <v>78003.593134497482</v>
      </c>
    </row>
    <row r="14" spans="1:10" x14ac:dyDescent="0.2">
      <c r="A14" s="315" t="s">
        <v>407</v>
      </c>
      <c r="B14" s="314">
        <v>301584</v>
      </c>
      <c r="C14" s="314">
        <v>264054</v>
      </c>
      <c r="D14" s="314">
        <v>565638</v>
      </c>
      <c r="E14" s="314">
        <v>11445.8115234375</v>
      </c>
      <c r="F14" s="314">
        <v>9453.9248046875</v>
      </c>
      <c r="G14" s="314">
        <v>20899.736328125</v>
      </c>
      <c r="H14" s="314">
        <v>37952.316845182439</v>
      </c>
      <c r="I14" s="314">
        <v>35802.997889399514</v>
      </c>
      <c r="J14" s="314">
        <v>36948.96086918666</v>
      </c>
    </row>
    <row r="15" spans="1:10" s="295" customFormat="1" x14ac:dyDescent="0.2">
      <c r="A15" s="297" t="s">
        <v>60</v>
      </c>
      <c r="B15" s="313">
        <v>1605759</v>
      </c>
      <c r="C15" s="313">
        <v>1646746</v>
      </c>
      <c r="D15" s="313">
        <v>3252505</v>
      </c>
      <c r="E15" s="313">
        <v>153887.515625</v>
      </c>
      <c r="F15" s="313">
        <v>129316.5390625</v>
      </c>
      <c r="G15" s="313">
        <v>283204.0546875</v>
      </c>
      <c r="H15" s="313">
        <v>95834.752054947225</v>
      </c>
      <c r="I15" s="313">
        <v>78528.527813336128</v>
      </c>
      <c r="J15" s="313">
        <v>87072.596256577628</v>
      </c>
    </row>
  </sheetData>
  <mergeCells count="4">
    <mergeCell ref="A2:A3"/>
    <mergeCell ref="B2:D2"/>
    <mergeCell ref="E2:G2"/>
    <mergeCell ref="H2:J2"/>
  </mergeCells>
  <pageMargins left="0.75" right="0.75" top="1" bottom="1" header="0.5" footer="0.5"/>
  <headerFooter alignWithMargins="0"/>
  <legacyDrawing r:id="rId1"/>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9DD8EF-8FE0-44CB-AD1C-C990E8F96B17}">
  <dimension ref="A1:M15"/>
  <sheetViews>
    <sheetView zoomScaleNormal="100" workbookViewId="0"/>
  </sheetViews>
  <sheetFormatPr defaultRowHeight="11.25" x14ac:dyDescent="0.2"/>
  <cols>
    <col min="1" max="1" width="12.140625" style="294" customWidth="1"/>
    <col min="2" max="13" width="10.42578125" style="294" customWidth="1"/>
    <col min="14" max="16384" width="9.140625" style="294"/>
  </cols>
  <sheetData>
    <row r="1" spans="1:13" ht="12.75" x14ac:dyDescent="0.2">
      <c r="A1" s="306" t="s">
        <v>429</v>
      </c>
      <c r="B1" s="305"/>
      <c r="C1" s="305"/>
      <c r="D1" s="305"/>
      <c r="E1" s="305"/>
      <c r="F1" s="305"/>
      <c r="G1" s="305"/>
      <c r="H1" s="304"/>
      <c r="I1" s="304"/>
      <c r="J1" s="304"/>
      <c r="K1" s="304"/>
      <c r="L1" s="304"/>
      <c r="M1" s="304"/>
    </row>
    <row r="2" spans="1:13" s="303" customFormat="1" ht="21" customHeight="1" x14ac:dyDescent="0.25">
      <c r="A2" s="390" t="s">
        <v>422</v>
      </c>
      <c r="B2" s="388" t="s">
        <v>421</v>
      </c>
      <c r="C2" s="389"/>
      <c r="D2" s="389"/>
      <c r="E2" s="388" t="s">
        <v>426</v>
      </c>
      <c r="F2" s="389"/>
      <c r="G2" s="389"/>
      <c r="H2" s="385" t="s">
        <v>425</v>
      </c>
      <c r="I2" s="386"/>
      <c r="J2" s="386"/>
      <c r="K2" s="369" t="s">
        <v>428</v>
      </c>
      <c r="L2" s="381"/>
      <c r="M2" s="378"/>
    </row>
    <row r="3" spans="1:13" ht="15" customHeight="1" x14ac:dyDescent="0.2">
      <c r="A3" s="384"/>
      <c r="B3" s="311" t="s">
        <v>417</v>
      </c>
      <c r="C3" s="311" t="s">
        <v>416</v>
      </c>
      <c r="D3" s="311" t="s">
        <v>232</v>
      </c>
      <c r="E3" s="311" t="s">
        <v>417</v>
      </c>
      <c r="F3" s="311" t="s">
        <v>416</v>
      </c>
      <c r="G3" s="311" t="s">
        <v>232</v>
      </c>
      <c r="H3" s="311" t="s">
        <v>417</v>
      </c>
      <c r="I3" s="311" t="s">
        <v>416</v>
      </c>
      <c r="J3" s="311" t="s">
        <v>232</v>
      </c>
      <c r="K3" s="311" t="s">
        <v>417</v>
      </c>
      <c r="L3" s="301" t="s">
        <v>416</v>
      </c>
      <c r="M3" s="320" t="s">
        <v>232</v>
      </c>
    </row>
    <row r="4" spans="1:13" x14ac:dyDescent="0.2">
      <c r="A4" s="315" t="s">
        <v>415</v>
      </c>
      <c r="B4" s="314">
        <v>2403</v>
      </c>
      <c r="C4" s="314">
        <v>1328</v>
      </c>
      <c r="D4" s="314">
        <v>3731</v>
      </c>
      <c r="E4" s="314">
        <v>208.45344543457031</v>
      </c>
      <c r="F4" s="314">
        <v>70.546218872070313</v>
      </c>
      <c r="G4" s="314">
        <v>278.99966430664063</v>
      </c>
      <c r="H4" s="314">
        <v>86747.168304024264</v>
      </c>
      <c r="I4" s="314">
        <v>53122.152765113184</v>
      </c>
      <c r="J4" s="314">
        <v>74778.789682830509</v>
      </c>
      <c r="K4" s="319">
        <v>88.751856077117651</v>
      </c>
      <c r="L4" s="319">
        <v>90.460290739311191</v>
      </c>
      <c r="M4" s="319">
        <v>89.183840846372689</v>
      </c>
    </row>
    <row r="5" spans="1:13" x14ac:dyDescent="0.2">
      <c r="A5" s="315" t="s">
        <v>398</v>
      </c>
      <c r="B5" s="314">
        <v>6336</v>
      </c>
      <c r="C5" s="314">
        <v>4106</v>
      </c>
      <c r="D5" s="314">
        <v>10442</v>
      </c>
      <c r="E5" s="314">
        <v>487.89263916015625</v>
      </c>
      <c r="F5" s="314">
        <v>234.53662109375</v>
      </c>
      <c r="G5" s="314">
        <v>722.42926025390625</v>
      </c>
      <c r="H5" s="314">
        <v>77003.257443206472</v>
      </c>
      <c r="I5" s="314">
        <v>57120.463003835852</v>
      </c>
      <c r="J5" s="314">
        <v>69184.951183097714</v>
      </c>
      <c r="K5" s="319">
        <v>69.475393728984059</v>
      </c>
      <c r="L5" s="319">
        <v>74.618537789565949</v>
      </c>
      <c r="M5" s="319">
        <v>71.145115175957713</v>
      </c>
    </row>
    <row r="6" spans="1:13" x14ac:dyDescent="0.2">
      <c r="A6" s="315" t="s">
        <v>399</v>
      </c>
      <c r="B6" s="314">
        <v>19421</v>
      </c>
      <c r="C6" s="314">
        <v>16378</v>
      </c>
      <c r="D6" s="314">
        <v>35799</v>
      </c>
      <c r="E6" s="314">
        <v>1627.9495849609375</v>
      </c>
      <c r="F6" s="314">
        <v>1021.0388793945313</v>
      </c>
      <c r="G6" s="314">
        <v>2648.9884643554688</v>
      </c>
      <c r="H6" s="314">
        <v>83824.189535087658</v>
      </c>
      <c r="I6" s="314">
        <v>62342.097899287532</v>
      </c>
      <c r="J6" s="314">
        <v>73996.158114904581</v>
      </c>
      <c r="K6" s="319">
        <v>60.950087367708385</v>
      </c>
      <c r="L6" s="319">
        <v>69.008956523282947</v>
      </c>
      <c r="M6" s="319">
        <v>64.056336731386565</v>
      </c>
    </row>
    <row r="7" spans="1:13" x14ac:dyDescent="0.2">
      <c r="A7" s="315" t="s">
        <v>414</v>
      </c>
      <c r="B7" s="314">
        <v>79569</v>
      </c>
      <c r="C7" s="314">
        <v>85742</v>
      </c>
      <c r="D7" s="314">
        <v>165311</v>
      </c>
      <c r="E7" s="314">
        <v>7009.89794921875</v>
      </c>
      <c r="F7" s="314">
        <v>6385.84130859375</v>
      </c>
      <c r="G7" s="314">
        <v>13395.7392578125</v>
      </c>
      <c r="H7" s="314">
        <v>88098.354248749514</v>
      </c>
      <c r="I7" s="314">
        <v>74477.400907300384</v>
      </c>
      <c r="J7" s="314">
        <v>81033.562544612883</v>
      </c>
      <c r="K7" s="319">
        <v>49.552982804517967</v>
      </c>
      <c r="L7" s="319">
        <v>59.257212172039232</v>
      </c>
      <c r="M7" s="319">
        <v>54.179055884213419</v>
      </c>
    </row>
    <row r="8" spans="1:13" x14ac:dyDescent="0.2">
      <c r="A8" s="315" t="s">
        <v>413</v>
      </c>
      <c r="B8" s="314">
        <v>89118</v>
      </c>
      <c r="C8" s="314">
        <v>109692</v>
      </c>
      <c r="D8" s="314">
        <v>198810</v>
      </c>
      <c r="E8" s="314">
        <v>6872.09765625</v>
      </c>
      <c r="F8" s="314">
        <v>6441.9873046875</v>
      </c>
      <c r="G8" s="314">
        <v>13314.0849609375</v>
      </c>
      <c r="H8" s="314">
        <v>77112.341572409627</v>
      </c>
      <c r="I8" s="314">
        <v>58727.959237569739</v>
      </c>
      <c r="J8" s="314">
        <v>66968.889698392944</v>
      </c>
      <c r="K8" s="319">
        <v>41.177205774937939</v>
      </c>
      <c r="L8" s="319">
        <v>52.908367877670223</v>
      </c>
      <c r="M8" s="319">
        <v>46.853299742848982</v>
      </c>
    </row>
    <row r="9" spans="1:13" x14ac:dyDescent="0.2">
      <c r="A9" s="315" t="s">
        <v>412</v>
      </c>
      <c r="B9" s="314">
        <v>78104</v>
      </c>
      <c r="C9" s="314">
        <v>85176</v>
      </c>
      <c r="D9" s="314">
        <v>163280</v>
      </c>
      <c r="E9" s="314">
        <v>5448.4130859375</v>
      </c>
      <c r="F9" s="314">
        <v>4117.02734375</v>
      </c>
      <c r="G9" s="314">
        <v>9565.4404296875</v>
      </c>
      <c r="H9" s="314">
        <v>69758.438568287165</v>
      </c>
      <c r="I9" s="314">
        <v>48335.532823213107</v>
      </c>
      <c r="J9" s="314">
        <v>58583.050157321777</v>
      </c>
      <c r="K9" s="319">
        <v>38.704535168730139</v>
      </c>
      <c r="L9" s="319">
        <v>49.637859489790401</v>
      </c>
      <c r="M9" s="319">
        <v>43.41030857443652</v>
      </c>
    </row>
    <row r="10" spans="1:13" x14ac:dyDescent="0.2">
      <c r="A10" s="315" t="s">
        <v>411</v>
      </c>
      <c r="B10" s="314">
        <v>91349</v>
      </c>
      <c r="C10" s="314">
        <v>87289</v>
      </c>
      <c r="D10" s="314">
        <v>178638</v>
      </c>
      <c r="E10" s="314">
        <v>6052.50634765625</v>
      </c>
      <c r="F10" s="314">
        <v>4004.79345703125</v>
      </c>
      <c r="G10" s="314">
        <v>10057.2998046875</v>
      </c>
      <c r="H10" s="314">
        <v>66256.952431403188</v>
      </c>
      <c r="I10" s="314">
        <v>45879.703708729052</v>
      </c>
      <c r="J10" s="314">
        <v>56299.890307143498</v>
      </c>
      <c r="K10" s="319">
        <v>37.497149174626053</v>
      </c>
      <c r="L10" s="319">
        <v>46.929515740231707</v>
      </c>
      <c r="M10" s="319">
        <v>41.253095665219071</v>
      </c>
    </row>
    <row r="11" spans="1:13" x14ac:dyDescent="0.2">
      <c r="A11" s="315" t="s">
        <v>410</v>
      </c>
      <c r="B11" s="314">
        <v>104256</v>
      </c>
      <c r="C11" s="314">
        <v>89817</v>
      </c>
      <c r="D11" s="314">
        <v>194073</v>
      </c>
      <c r="E11" s="314">
        <v>6108.912109375</v>
      </c>
      <c r="F11" s="314">
        <v>3754.788330078125</v>
      </c>
      <c r="G11" s="314">
        <v>9863.700439453125</v>
      </c>
      <c r="H11" s="314">
        <v>58595.304916503606</v>
      </c>
      <c r="I11" s="314">
        <v>41804.873577141574</v>
      </c>
      <c r="J11" s="314">
        <v>50824.691942996316</v>
      </c>
      <c r="K11" s="319">
        <v>38.683505591696047</v>
      </c>
      <c r="L11" s="319">
        <v>44.737019715645644</v>
      </c>
      <c r="M11" s="319">
        <v>40.987880539829533</v>
      </c>
    </row>
    <row r="12" spans="1:13" x14ac:dyDescent="0.2">
      <c r="A12" s="315" t="s">
        <v>409</v>
      </c>
      <c r="B12" s="314">
        <v>107774</v>
      </c>
      <c r="C12" s="314">
        <v>90973</v>
      </c>
      <c r="D12" s="314">
        <v>198747</v>
      </c>
      <c r="E12" s="314">
        <v>5617.49951171875</v>
      </c>
      <c r="F12" s="314">
        <v>3484.74560546875</v>
      </c>
      <c r="G12" s="314">
        <v>9102.2451171875</v>
      </c>
      <c r="H12" s="314">
        <v>52122.956480401117</v>
      </c>
      <c r="I12" s="314">
        <v>38305.273053199846</v>
      </c>
      <c r="J12" s="314">
        <v>45798.151001964812</v>
      </c>
      <c r="K12" s="319">
        <v>37.378065491668188</v>
      </c>
      <c r="L12" s="319">
        <v>40.998862368758701</v>
      </c>
      <c r="M12" s="319">
        <v>38.764268109076369</v>
      </c>
    </row>
    <row r="13" spans="1:13" x14ac:dyDescent="0.2">
      <c r="A13" s="315" t="s">
        <v>408</v>
      </c>
      <c r="B13" s="314">
        <v>55168</v>
      </c>
      <c r="C13" s="314">
        <v>46570</v>
      </c>
      <c r="D13" s="314">
        <v>101738</v>
      </c>
      <c r="E13" s="314">
        <v>2650.185302734375</v>
      </c>
      <c r="F13" s="314">
        <v>1955.3572998046875</v>
      </c>
      <c r="G13" s="314">
        <v>4605.5426025390625</v>
      </c>
      <c r="H13" s="314">
        <v>48038.451688195601</v>
      </c>
      <c r="I13" s="314">
        <v>41987.487648801536</v>
      </c>
      <c r="J13" s="314">
        <v>45268.656770715585</v>
      </c>
      <c r="K13" s="319">
        <v>34.417208905000841</v>
      </c>
      <c r="L13" s="319">
        <v>36.885370451909125</v>
      </c>
      <c r="M13" s="319">
        <v>35.465106647860424</v>
      </c>
    </row>
    <row r="14" spans="1:13" x14ac:dyDescent="0.2">
      <c r="A14" s="315" t="s">
        <v>407</v>
      </c>
      <c r="B14" s="314">
        <v>17283</v>
      </c>
      <c r="C14" s="314">
        <v>10810</v>
      </c>
      <c r="D14" s="314">
        <v>28093</v>
      </c>
      <c r="E14" s="314">
        <v>640.26904296875</v>
      </c>
      <c r="F14" s="314">
        <v>390.5992431640625</v>
      </c>
      <c r="G14" s="314">
        <v>1030.8682861328125</v>
      </c>
      <c r="H14" s="314">
        <v>37046.175025675519</v>
      </c>
      <c r="I14" s="314">
        <v>36133.139978174149</v>
      </c>
      <c r="J14" s="314">
        <v>36694.845197480245</v>
      </c>
      <c r="K14" s="319">
        <v>36.272083535745089</v>
      </c>
      <c r="L14" s="319">
        <v>37.04834521901288</v>
      </c>
      <c r="M14" s="319">
        <v>36.566211534501463</v>
      </c>
    </row>
    <row r="15" spans="1:13" s="295" customFormat="1" x14ac:dyDescent="0.2">
      <c r="A15" s="297" t="s">
        <v>60</v>
      </c>
      <c r="B15" s="313">
        <v>650781</v>
      </c>
      <c r="C15" s="313">
        <v>627881</v>
      </c>
      <c r="D15" s="313">
        <v>1278662</v>
      </c>
      <c r="E15" s="313">
        <v>42724.07421875</v>
      </c>
      <c r="F15" s="313">
        <v>31861.26171875</v>
      </c>
      <c r="G15" s="313">
        <v>74585.3359375</v>
      </c>
      <c r="H15" s="313">
        <v>65650.463395136001</v>
      </c>
      <c r="I15" s="313">
        <v>50744.108706506486</v>
      </c>
      <c r="J15" s="313">
        <v>58330.76758165958</v>
      </c>
      <c r="K15" s="318">
        <v>41.674565432271017</v>
      </c>
      <c r="L15" s="318">
        <v>50.322323359222352</v>
      </c>
      <c r="M15" s="318">
        <v>45.368702827078423</v>
      </c>
    </row>
  </sheetData>
  <mergeCells count="5">
    <mergeCell ref="K2:M2"/>
    <mergeCell ref="A2:A3"/>
    <mergeCell ref="B2:D2"/>
    <mergeCell ref="E2:G2"/>
    <mergeCell ref="H2:J2"/>
  </mergeCells>
  <pageMargins left="0.75" right="0.75" top="1" bottom="1" header="0.5" footer="0.5"/>
  <headerFooter alignWithMargins="0"/>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BF487E-EA88-4709-BA04-236F8ECD6278}">
  <dimension ref="A1:E16"/>
  <sheetViews>
    <sheetView zoomScaleNormal="100" workbookViewId="0"/>
  </sheetViews>
  <sheetFormatPr defaultRowHeight="11.25" x14ac:dyDescent="0.2"/>
  <cols>
    <col min="1" max="1" width="33.42578125" style="1" customWidth="1"/>
    <col min="2" max="5" width="12.42578125" style="1" customWidth="1"/>
    <col min="6" max="16384" width="9.140625" style="1"/>
  </cols>
  <sheetData>
    <row r="1" spans="1:5" s="3" customFormat="1" ht="12" thickBot="1" x14ac:dyDescent="0.3">
      <c r="A1" s="30" t="s">
        <v>81</v>
      </c>
    </row>
    <row r="2" spans="1:5" s="68" customFormat="1" x14ac:dyDescent="0.2">
      <c r="A2" s="71" t="s">
        <v>80</v>
      </c>
      <c r="B2" s="70">
        <v>2000</v>
      </c>
      <c r="C2" s="70">
        <v>2008</v>
      </c>
      <c r="D2" s="69">
        <v>2009</v>
      </c>
      <c r="E2" s="69">
        <v>2010</v>
      </c>
    </row>
    <row r="3" spans="1:5" s="5" customFormat="1" x14ac:dyDescent="0.25">
      <c r="A3" s="66" t="s">
        <v>79</v>
      </c>
      <c r="B3" s="65">
        <v>398524</v>
      </c>
      <c r="C3" s="67">
        <v>451117</v>
      </c>
      <c r="D3" s="65">
        <v>475679</v>
      </c>
      <c r="E3" s="67">
        <v>510109</v>
      </c>
    </row>
    <row r="4" spans="1:5" x14ac:dyDescent="0.2">
      <c r="A4" s="17" t="s">
        <v>58</v>
      </c>
      <c r="B4" s="53"/>
      <c r="C4" s="60"/>
      <c r="D4" s="53"/>
    </row>
    <row r="5" spans="1:5" x14ac:dyDescent="0.2">
      <c r="A5" s="15" t="s">
        <v>78</v>
      </c>
      <c r="B5" s="53">
        <v>300423</v>
      </c>
      <c r="C5" s="60">
        <v>233611</v>
      </c>
      <c r="D5" s="53">
        <v>246395</v>
      </c>
      <c r="E5" s="53">
        <v>254645</v>
      </c>
    </row>
    <row r="6" spans="1:5" ht="22.5" x14ac:dyDescent="0.2">
      <c r="A6" s="62" t="s">
        <v>74</v>
      </c>
      <c r="B6" s="57">
        <v>38550</v>
      </c>
      <c r="C6" s="59">
        <v>20198</v>
      </c>
      <c r="D6" s="57">
        <v>26047</v>
      </c>
      <c r="E6" s="57">
        <v>28867</v>
      </c>
    </row>
    <row r="7" spans="1:5" x14ac:dyDescent="0.2">
      <c r="A7" s="61" t="s">
        <v>73</v>
      </c>
      <c r="B7" s="57">
        <v>4064</v>
      </c>
      <c r="C7" s="59">
        <v>2638</v>
      </c>
      <c r="D7" s="57">
        <v>3368</v>
      </c>
      <c r="E7" s="57">
        <v>4759</v>
      </c>
    </row>
    <row r="8" spans="1:5" ht="22.5" x14ac:dyDescent="0.2">
      <c r="A8" s="15" t="s">
        <v>77</v>
      </c>
      <c r="B8" s="57" t="s">
        <v>70</v>
      </c>
      <c r="C8" s="59">
        <v>128265</v>
      </c>
      <c r="D8" s="57">
        <v>122107</v>
      </c>
      <c r="E8" s="57">
        <v>101671</v>
      </c>
    </row>
    <row r="9" spans="1:5" x14ac:dyDescent="0.2">
      <c r="A9" s="15" t="s">
        <v>71</v>
      </c>
      <c r="B9" s="53">
        <v>51753</v>
      </c>
      <c r="C9" s="60">
        <v>57413</v>
      </c>
      <c r="D9" s="53">
        <v>74762</v>
      </c>
      <c r="E9" s="53">
        <v>117981</v>
      </c>
    </row>
    <row r="10" spans="1:5" s="10" customFormat="1" x14ac:dyDescent="0.2">
      <c r="A10" s="66" t="s">
        <v>76</v>
      </c>
      <c r="B10" s="65">
        <v>202122</v>
      </c>
      <c r="C10" s="64">
        <v>354518</v>
      </c>
      <c r="D10" s="64">
        <v>354734</v>
      </c>
      <c r="E10" s="63">
        <v>362366</v>
      </c>
    </row>
    <row r="11" spans="1:5" s="22" customFormat="1" x14ac:dyDescent="0.2">
      <c r="A11" s="22" t="s">
        <v>58</v>
      </c>
      <c r="B11" s="53"/>
      <c r="C11" s="60"/>
      <c r="D11" s="53"/>
    </row>
    <row r="12" spans="1:5" x14ac:dyDescent="0.2">
      <c r="A12" s="15" t="s">
        <v>75</v>
      </c>
      <c r="B12" s="53">
        <v>168669</v>
      </c>
      <c r="C12" s="60">
        <v>168168</v>
      </c>
      <c r="D12" s="53">
        <v>155794</v>
      </c>
      <c r="E12" s="53">
        <v>152229</v>
      </c>
    </row>
    <row r="13" spans="1:5" ht="22.5" x14ac:dyDescent="0.2">
      <c r="A13" s="62" t="s">
        <v>74</v>
      </c>
      <c r="B13" s="57">
        <v>28726</v>
      </c>
      <c r="C13" s="59">
        <v>11221</v>
      </c>
      <c r="D13" s="57">
        <v>12401</v>
      </c>
      <c r="E13" s="57">
        <v>11424</v>
      </c>
    </row>
    <row r="14" spans="1:5" s="22" customFormat="1" x14ac:dyDescent="0.2">
      <c r="A14" s="61" t="s">
        <v>73</v>
      </c>
      <c r="B14" s="53">
        <v>1655</v>
      </c>
      <c r="C14" s="60">
        <v>1324</v>
      </c>
      <c r="D14" s="53">
        <v>1385</v>
      </c>
      <c r="E14" s="53">
        <v>1425</v>
      </c>
    </row>
    <row r="15" spans="1:5" ht="22.5" x14ac:dyDescent="0.2">
      <c r="A15" s="15" t="s">
        <v>72</v>
      </c>
      <c r="B15" s="57" t="s">
        <v>70</v>
      </c>
      <c r="C15" s="59">
        <v>116123</v>
      </c>
      <c r="D15" s="58">
        <v>113387</v>
      </c>
      <c r="E15" s="57">
        <v>95041</v>
      </c>
    </row>
    <row r="16" spans="1:5" s="52" customFormat="1" x14ac:dyDescent="0.2">
      <c r="A16" s="15" t="s">
        <v>71</v>
      </c>
      <c r="B16" s="56" t="s">
        <v>70</v>
      </c>
      <c r="C16" s="55">
        <v>56623</v>
      </c>
      <c r="D16" s="54">
        <v>70814</v>
      </c>
      <c r="E16" s="53">
        <v>101339</v>
      </c>
    </row>
  </sheetData>
  <pageMargins left="0.74803149606299213" right="0.74803149606299213" top="0.62992125984251968" bottom="0.86614173228346458" header="0.17" footer="0.59055118110236227"/>
  <pageSetup paperSize="9" orientation="landscape" cellComments="atEnd"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4BA857-7BBF-4546-85DA-DD27E407DC1C}">
  <dimension ref="A1:E19"/>
  <sheetViews>
    <sheetView zoomScaleNormal="100" workbookViewId="0"/>
  </sheetViews>
  <sheetFormatPr defaultRowHeight="11.25" x14ac:dyDescent="0.2"/>
  <cols>
    <col min="1" max="1" width="39.140625" style="72" customWidth="1"/>
    <col min="2" max="5" width="11.42578125" style="72" customWidth="1"/>
    <col min="6" max="16384" width="9.140625" style="72"/>
  </cols>
  <sheetData>
    <row r="1" spans="1:5" s="86" customFormat="1" ht="12" thickBot="1" x14ac:dyDescent="0.3">
      <c r="A1" s="88" t="s">
        <v>98</v>
      </c>
      <c r="B1" s="87"/>
      <c r="C1" s="87"/>
      <c r="D1" s="87"/>
      <c r="E1" s="87"/>
    </row>
    <row r="2" spans="1:5" x14ac:dyDescent="0.2">
      <c r="A2" s="85" t="s">
        <v>97</v>
      </c>
      <c r="B2" s="84">
        <v>2000</v>
      </c>
      <c r="C2" s="84">
        <v>2008</v>
      </c>
      <c r="D2" s="69">
        <v>2009</v>
      </c>
      <c r="E2" s="69">
        <v>2010</v>
      </c>
    </row>
    <row r="3" spans="1:5" x14ac:dyDescent="0.2">
      <c r="A3" s="76" t="s">
        <v>96</v>
      </c>
      <c r="B3" s="78">
        <v>3103.5</v>
      </c>
      <c r="C3" s="73">
        <v>3027.3</v>
      </c>
      <c r="D3" s="73">
        <v>2989</v>
      </c>
      <c r="E3" s="73">
        <v>2937.1</v>
      </c>
    </row>
    <row r="4" spans="1:5" x14ac:dyDescent="0.2">
      <c r="A4" s="83" t="s">
        <v>95</v>
      </c>
      <c r="B4" s="82">
        <v>30.4</v>
      </c>
      <c r="C4" s="73">
        <v>30.154494715716183</v>
      </c>
      <c r="D4" s="73">
        <v>29.8</v>
      </c>
      <c r="E4" s="73">
        <v>29.253057515520659</v>
      </c>
    </row>
    <row r="5" spans="1:5" x14ac:dyDescent="0.2">
      <c r="A5" s="72" t="s">
        <v>94</v>
      </c>
      <c r="B5" s="82">
        <v>1228.5</v>
      </c>
      <c r="C5" s="73">
        <v>3062.6</v>
      </c>
      <c r="D5" s="73">
        <v>2991.1080000000002</v>
      </c>
      <c r="E5" s="73">
        <v>3043.76</v>
      </c>
    </row>
    <row r="6" spans="1:5" x14ac:dyDescent="0.2">
      <c r="A6" s="83" t="s">
        <v>93</v>
      </c>
      <c r="B6" s="82">
        <v>9.3000000000000007</v>
      </c>
      <c r="C6" s="73">
        <v>11.5</v>
      </c>
      <c r="D6" s="73">
        <v>11.5</v>
      </c>
      <c r="E6" s="73">
        <v>11.2</v>
      </c>
    </row>
    <row r="7" spans="1:5" s="80" customFormat="1" x14ac:dyDescent="0.2">
      <c r="A7" s="76" t="s">
        <v>92</v>
      </c>
      <c r="B7" s="81">
        <v>32986</v>
      </c>
      <c r="C7" s="81">
        <v>84306</v>
      </c>
      <c r="D7" s="81">
        <v>83393</v>
      </c>
      <c r="E7" s="81">
        <v>86361</v>
      </c>
    </row>
    <row r="8" spans="1:5" x14ac:dyDescent="0.2">
      <c r="A8" s="79" t="s">
        <v>91</v>
      </c>
      <c r="B8" s="78">
        <v>59.1</v>
      </c>
      <c r="C8" s="78">
        <v>69</v>
      </c>
      <c r="D8" s="78">
        <v>67.2</v>
      </c>
      <c r="E8" s="78">
        <v>65.099999999999994</v>
      </c>
    </row>
    <row r="9" spans="1:5" s="77" customFormat="1" x14ac:dyDescent="0.25">
      <c r="A9" s="326" t="s">
        <v>90</v>
      </c>
      <c r="B9" s="326"/>
      <c r="C9" s="326"/>
      <c r="D9" s="326"/>
      <c r="E9" s="326"/>
    </row>
    <row r="10" spans="1:5" x14ac:dyDescent="0.2">
      <c r="A10" s="76" t="s">
        <v>88</v>
      </c>
      <c r="B10" s="74">
        <v>100</v>
      </c>
      <c r="C10" s="73">
        <v>255.58115564178743</v>
      </c>
      <c r="D10" s="78" t="s">
        <v>89</v>
      </c>
      <c r="E10" s="78">
        <v>261.81107136360879</v>
      </c>
    </row>
    <row r="11" spans="1:5" x14ac:dyDescent="0.2">
      <c r="A11" s="72" t="s">
        <v>87</v>
      </c>
      <c r="B11" s="74" t="s">
        <v>86</v>
      </c>
      <c r="C11" s="73">
        <v>166.61442119977551</v>
      </c>
      <c r="D11" s="73">
        <v>174.8</v>
      </c>
      <c r="E11" s="73">
        <v>182.66600000000003</v>
      </c>
    </row>
    <row r="12" spans="1:5" x14ac:dyDescent="0.2">
      <c r="A12" s="76" t="s">
        <v>85</v>
      </c>
      <c r="B12" s="74">
        <v>100</v>
      </c>
      <c r="C12" s="74">
        <v>153.39677910313551</v>
      </c>
      <c r="D12" s="74">
        <v>144.6</v>
      </c>
      <c r="E12" s="74">
        <v>143.32775194267612</v>
      </c>
    </row>
    <row r="13" spans="1:5" s="77" customFormat="1" x14ac:dyDescent="0.25">
      <c r="A13" s="326"/>
      <c r="B13" s="326"/>
      <c r="C13" s="326"/>
      <c r="D13" s="326"/>
      <c r="E13" s="326"/>
    </row>
    <row r="14" spans="1:5" x14ac:dyDescent="0.2">
      <c r="A14" s="76" t="s">
        <v>88</v>
      </c>
      <c r="B14" s="74">
        <v>111.3</v>
      </c>
      <c r="C14" s="74">
        <v>110.50292949549763</v>
      </c>
      <c r="D14" s="74">
        <f>D7/C7*100</f>
        <v>98.917040305553584</v>
      </c>
      <c r="E14" s="74">
        <v>103.55905171896922</v>
      </c>
    </row>
    <row r="15" spans="1:5" x14ac:dyDescent="0.2">
      <c r="A15" s="72" t="s">
        <v>87</v>
      </c>
      <c r="B15" s="74" t="s">
        <v>86</v>
      </c>
      <c r="C15" s="73">
        <v>106.9</v>
      </c>
      <c r="D15" s="73">
        <v>104.9</v>
      </c>
      <c r="E15" s="73">
        <v>104.5</v>
      </c>
    </row>
    <row r="16" spans="1:5" x14ac:dyDescent="0.2">
      <c r="A16" s="76" t="s">
        <v>85</v>
      </c>
      <c r="B16" s="74">
        <v>101.4</v>
      </c>
      <c r="C16" s="74">
        <v>103.37037370953941</v>
      </c>
      <c r="D16" s="74">
        <v>94.3</v>
      </c>
      <c r="E16" s="74">
        <v>99.099571022937056</v>
      </c>
    </row>
    <row r="17" spans="1:5" x14ac:dyDescent="0.2">
      <c r="A17" s="76" t="s">
        <v>84</v>
      </c>
      <c r="B17" s="74"/>
      <c r="C17" s="73"/>
      <c r="D17" s="73"/>
      <c r="E17" s="73"/>
    </row>
    <row r="18" spans="1:5" x14ac:dyDescent="0.2">
      <c r="A18" s="75" t="s">
        <v>83</v>
      </c>
      <c r="B18" s="74">
        <v>110.8</v>
      </c>
      <c r="C18" s="74">
        <v>108.8</v>
      </c>
      <c r="D18" s="74">
        <v>98.2</v>
      </c>
      <c r="E18" s="74">
        <v>97.5</v>
      </c>
    </row>
    <row r="19" spans="1:5" x14ac:dyDescent="0.2">
      <c r="A19" s="75" t="s">
        <v>82</v>
      </c>
      <c r="B19" s="74">
        <v>100.9</v>
      </c>
      <c r="C19" s="73">
        <v>101.8</v>
      </c>
      <c r="D19" s="73">
        <v>93.6</v>
      </c>
      <c r="E19" s="73">
        <v>98.1</v>
      </c>
    </row>
  </sheetData>
  <mergeCells count="2">
    <mergeCell ref="A9:E9"/>
    <mergeCell ref="A13:E13"/>
  </mergeCells>
  <pageMargins left="0.74803149606299213" right="0.74803149606299213" top="0.62992125984251968" bottom="0.86614173228346458" header="0.17" footer="0.59055118110236227"/>
  <pageSetup paperSize="9" orientation="portrait" cellComments="atEnd"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D8E997-E8F6-4EC9-B2A8-2249BD44E24E}">
  <dimension ref="A1:F20"/>
  <sheetViews>
    <sheetView zoomScaleNormal="100" workbookViewId="0"/>
  </sheetViews>
  <sheetFormatPr defaultRowHeight="11.25" x14ac:dyDescent="0.2"/>
  <cols>
    <col min="1" max="1" width="12.7109375" style="32" customWidth="1"/>
    <col min="2" max="6" width="15" style="32" customWidth="1"/>
    <col min="7" max="16384" width="9.140625" style="32"/>
  </cols>
  <sheetData>
    <row r="1" spans="1:6" s="47" customFormat="1" ht="12" thickBot="1" x14ac:dyDescent="0.3">
      <c r="A1" s="101" t="s">
        <v>106</v>
      </c>
      <c r="B1" s="100"/>
      <c r="C1" s="100"/>
      <c r="D1" s="100"/>
      <c r="E1" s="100"/>
      <c r="F1" s="99"/>
    </row>
    <row r="2" spans="1:6" s="90" customFormat="1" ht="24" customHeight="1" x14ac:dyDescent="0.2">
      <c r="A2" s="327" t="s">
        <v>105</v>
      </c>
      <c r="B2" s="98" t="s">
        <v>104</v>
      </c>
      <c r="C2" s="97" t="s">
        <v>103</v>
      </c>
      <c r="D2" s="333" t="s">
        <v>102</v>
      </c>
      <c r="E2" s="333" t="s">
        <v>101</v>
      </c>
      <c r="F2" s="329" t="s">
        <v>100</v>
      </c>
    </row>
    <row r="3" spans="1:6" s="90" customFormat="1" ht="12" customHeight="1" x14ac:dyDescent="0.2">
      <c r="A3" s="328"/>
      <c r="B3" s="331" t="s">
        <v>75</v>
      </c>
      <c r="C3" s="332"/>
      <c r="D3" s="334"/>
      <c r="E3" s="334"/>
      <c r="F3" s="330"/>
    </row>
    <row r="4" spans="1:6" s="94" customFormat="1" x14ac:dyDescent="0.2">
      <c r="A4" s="96">
        <v>1990</v>
      </c>
      <c r="B4" s="89">
        <v>84038</v>
      </c>
      <c r="C4" s="89">
        <v>61326</v>
      </c>
      <c r="D4" s="91" t="s">
        <v>99</v>
      </c>
      <c r="E4" s="95">
        <v>27008</v>
      </c>
      <c r="F4" s="95">
        <v>172372</v>
      </c>
    </row>
    <row r="5" spans="1:6" x14ac:dyDescent="0.2">
      <c r="A5" s="46">
        <v>1995</v>
      </c>
      <c r="B5" s="89">
        <v>47292</v>
      </c>
      <c r="C5" s="89">
        <v>61009</v>
      </c>
      <c r="D5" s="91" t="s">
        <v>99</v>
      </c>
      <c r="E5" s="89">
        <v>34404</v>
      </c>
      <c r="F5" s="89">
        <v>142705</v>
      </c>
    </row>
    <row r="6" spans="1:6" x14ac:dyDescent="0.2">
      <c r="A6" s="46">
        <v>1996</v>
      </c>
      <c r="B6" s="89">
        <v>43550</v>
      </c>
      <c r="C6" s="89">
        <v>61957</v>
      </c>
      <c r="D6" s="91" t="s">
        <v>99</v>
      </c>
      <c r="E6" s="89">
        <v>44320</v>
      </c>
      <c r="F6" s="89">
        <v>149827</v>
      </c>
    </row>
    <row r="7" spans="1:6" x14ac:dyDescent="0.2">
      <c r="A7" s="46">
        <v>1997</v>
      </c>
      <c r="B7" s="89">
        <v>41570</v>
      </c>
      <c r="C7" s="89">
        <v>55400</v>
      </c>
      <c r="D7" s="91" t="s">
        <v>99</v>
      </c>
      <c r="E7" s="89">
        <v>42735</v>
      </c>
      <c r="F7" s="89">
        <v>139705</v>
      </c>
    </row>
    <row r="8" spans="1:6" x14ac:dyDescent="0.2">
      <c r="A8" s="46">
        <v>1998</v>
      </c>
      <c r="B8" s="89">
        <v>33203</v>
      </c>
      <c r="C8" s="89">
        <v>49280</v>
      </c>
      <c r="D8" s="91" t="s">
        <v>99</v>
      </c>
      <c r="E8" s="93">
        <v>16990</v>
      </c>
      <c r="F8" s="89">
        <v>99473</v>
      </c>
    </row>
    <row r="9" spans="1:6" x14ac:dyDescent="0.2">
      <c r="A9" s="46">
        <v>1999</v>
      </c>
      <c r="B9" s="89">
        <v>38067</v>
      </c>
      <c r="C9" s="89">
        <v>48022</v>
      </c>
      <c r="D9" s="91" t="s">
        <v>99</v>
      </c>
      <c r="E9" s="89">
        <v>3673</v>
      </c>
      <c r="F9" s="89">
        <v>89762</v>
      </c>
    </row>
    <row r="10" spans="1:6" x14ac:dyDescent="0.2">
      <c r="A10" s="46">
        <v>2000</v>
      </c>
      <c r="B10" s="89">
        <v>41577</v>
      </c>
      <c r="C10" s="89">
        <v>54196</v>
      </c>
      <c r="D10" s="91" t="s">
        <v>99</v>
      </c>
      <c r="E10" s="89">
        <v>3574</v>
      </c>
      <c r="F10" s="89">
        <v>99347</v>
      </c>
    </row>
    <row r="11" spans="1:6" x14ac:dyDescent="0.2">
      <c r="A11" s="46">
        <v>2001</v>
      </c>
      <c r="B11" s="89">
        <v>43165</v>
      </c>
      <c r="C11" s="89">
        <v>58765</v>
      </c>
      <c r="D11" s="91" t="s">
        <v>99</v>
      </c>
      <c r="E11" s="89">
        <v>3997</v>
      </c>
      <c r="F11" s="89">
        <v>105927</v>
      </c>
    </row>
    <row r="12" spans="1:6" x14ac:dyDescent="0.2">
      <c r="A12" s="46">
        <v>2002</v>
      </c>
      <c r="B12" s="89">
        <v>51427</v>
      </c>
      <c r="C12" s="89">
        <v>53214</v>
      </c>
      <c r="D12" s="91" t="s">
        <v>99</v>
      </c>
      <c r="E12" s="89">
        <v>3477</v>
      </c>
      <c r="F12" s="89">
        <v>108118</v>
      </c>
    </row>
    <row r="13" spans="1:6" x14ac:dyDescent="0.2">
      <c r="A13" s="46">
        <v>2003</v>
      </c>
      <c r="B13" s="89">
        <v>47239</v>
      </c>
      <c r="C13" s="89">
        <v>52062</v>
      </c>
      <c r="D13" s="91" t="s">
        <v>99</v>
      </c>
      <c r="E13" s="89">
        <v>4366</v>
      </c>
      <c r="F13" s="89">
        <v>103667</v>
      </c>
    </row>
    <row r="14" spans="1:6" x14ac:dyDescent="0.2">
      <c r="A14" s="92">
        <v>2004</v>
      </c>
      <c r="B14" s="89">
        <v>65886</v>
      </c>
      <c r="C14" s="89">
        <v>45966</v>
      </c>
      <c r="D14" s="91" t="s">
        <v>99</v>
      </c>
      <c r="E14" s="89">
        <v>4120</v>
      </c>
      <c r="F14" s="89">
        <v>115972</v>
      </c>
    </row>
    <row r="15" spans="1:6" x14ac:dyDescent="0.2">
      <c r="A15" s="92">
        <v>2005</v>
      </c>
      <c r="B15" s="89">
        <v>77425</v>
      </c>
      <c r="C15" s="89">
        <v>42877</v>
      </c>
      <c r="D15" s="91" t="s">
        <v>99</v>
      </c>
      <c r="E15" s="89">
        <v>3830</v>
      </c>
      <c r="F15" s="89">
        <v>124132</v>
      </c>
    </row>
    <row r="16" spans="1:6" s="47" customFormat="1" x14ac:dyDescent="0.2">
      <c r="A16" s="92">
        <v>2006</v>
      </c>
      <c r="B16" s="89">
        <v>78923</v>
      </c>
      <c r="C16" s="89">
        <v>39211</v>
      </c>
      <c r="D16" s="91" t="s">
        <v>99</v>
      </c>
      <c r="E16" s="89">
        <v>3300</v>
      </c>
      <c r="F16" s="89">
        <v>121434</v>
      </c>
    </row>
    <row r="17" spans="1:6" x14ac:dyDescent="0.2">
      <c r="A17" s="90">
        <v>2007</v>
      </c>
      <c r="B17" s="89">
        <v>98553</v>
      </c>
      <c r="C17" s="89">
        <v>34386</v>
      </c>
      <c r="D17" s="91" t="s">
        <v>99</v>
      </c>
      <c r="E17" s="89">
        <v>8210</v>
      </c>
      <c r="F17" s="89">
        <v>141149</v>
      </c>
    </row>
    <row r="18" spans="1:6" x14ac:dyDescent="0.2">
      <c r="A18" s="90">
        <v>2008</v>
      </c>
      <c r="B18" s="89">
        <v>70073</v>
      </c>
      <c r="C18" s="89">
        <v>26272</v>
      </c>
      <c r="D18" s="89">
        <v>2246</v>
      </c>
      <c r="E18" s="89">
        <v>9712</v>
      </c>
      <c r="F18" s="89">
        <v>108303</v>
      </c>
    </row>
    <row r="19" spans="1:6" x14ac:dyDescent="0.2">
      <c r="A19" s="90">
        <v>2009</v>
      </c>
      <c r="B19" s="89">
        <v>48989</v>
      </c>
      <c r="C19" s="89">
        <v>23238</v>
      </c>
      <c r="D19" s="89">
        <v>12525</v>
      </c>
      <c r="E19" s="89">
        <v>8735</v>
      </c>
      <c r="F19" s="89">
        <v>93487</v>
      </c>
    </row>
    <row r="20" spans="1:6" x14ac:dyDescent="0.2">
      <c r="A20" s="90">
        <v>2010</v>
      </c>
      <c r="B20" s="89">
        <v>43703</v>
      </c>
      <c r="C20" s="89">
        <v>24994</v>
      </c>
      <c r="D20" s="89">
        <v>13210</v>
      </c>
      <c r="E20" s="89">
        <v>9152</v>
      </c>
      <c r="F20" s="89">
        <v>91059</v>
      </c>
    </row>
  </sheetData>
  <mergeCells count="5">
    <mergeCell ref="A2:A3"/>
    <mergeCell ref="F2:F3"/>
    <mergeCell ref="B3:C3"/>
    <mergeCell ref="E2:E3"/>
    <mergeCell ref="D2:D3"/>
  </mergeCells>
  <pageMargins left="0.74803149606299213" right="0.74803149606299213" top="0.62992125984251968" bottom="0.86614173228346458" header="0.17" footer="0.59055118110236227"/>
  <pageSetup paperSize="9" orientation="landscape" cellComments="atEnd" r:id="rId1"/>
  <headerFooter alignWithMargins="0"/>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A3F6CA-347E-4C72-99B1-A58C81AC87EE}">
  <dimension ref="A1:D16"/>
  <sheetViews>
    <sheetView zoomScaleNormal="100" workbookViewId="0"/>
  </sheetViews>
  <sheetFormatPr defaultRowHeight="11.25" x14ac:dyDescent="0.2"/>
  <cols>
    <col min="1" max="1" width="40.85546875" style="32" customWidth="1"/>
    <col min="2" max="4" width="16.140625" style="32" customWidth="1"/>
    <col min="5" max="16384" width="9.140625" style="32"/>
  </cols>
  <sheetData>
    <row r="1" spans="1:4" s="112" customFormat="1" ht="12" thickBot="1" x14ac:dyDescent="0.3">
      <c r="A1" s="114" t="s">
        <v>123</v>
      </c>
      <c r="B1" s="113"/>
      <c r="C1" s="113"/>
      <c r="D1" s="113"/>
    </row>
    <row r="2" spans="1:4" s="90" customFormat="1" x14ac:dyDescent="0.2">
      <c r="A2" s="49" t="s">
        <v>122</v>
      </c>
      <c r="B2" s="98" t="s">
        <v>121</v>
      </c>
      <c r="C2" s="111" t="s">
        <v>120</v>
      </c>
      <c r="D2" s="48" t="s">
        <v>60</v>
      </c>
    </row>
    <row r="3" spans="1:4" s="94" customFormat="1" x14ac:dyDescent="0.2">
      <c r="A3" s="110" t="s">
        <v>119</v>
      </c>
      <c r="B3" s="108">
        <v>661836</v>
      </c>
      <c r="C3" s="107">
        <v>1038964</v>
      </c>
      <c r="D3" s="107">
        <v>1700800</v>
      </c>
    </row>
    <row r="4" spans="1:4" x14ac:dyDescent="0.2">
      <c r="A4" s="106" t="s">
        <v>118</v>
      </c>
      <c r="B4" s="108">
        <v>354829</v>
      </c>
      <c r="C4" s="108">
        <v>367144</v>
      </c>
      <c r="D4" s="107">
        <v>721973</v>
      </c>
    </row>
    <row r="5" spans="1:4" x14ac:dyDescent="0.2">
      <c r="A5" s="39" t="s">
        <v>117</v>
      </c>
      <c r="B5" s="108">
        <v>188528</v>
      </c>
      <c r="C5" s="108">
        <v>195915</v>
      </c>
      <c r="D5" s="107">
        <v>384443</v>
      </c>
    </row>
    <row r="6" spans="1:4" x14ac:dyDescent="0.2">
      <c r="A6" s="39" t="s">
        <v>116</v>
      </c>
      <c r="B6" s="108">
        <v>166301</v>
      </c>
      <c r="C6" s="108">
        <v>171229</v>
      </c>
      <c r="D6" s="107">
        <v>337530</v>
      </c>
    </row>
    <row r="7" spans="1:4" x14ac:dyDescent="0.2">
      <c r="A7" s="106" t="s">
        <v>115</v>
      </c>
      <c r="B7" s="108">
        <v>11795</v>
      </c>
      <c r="C7" s="108">
        <v>12799</v>
      </c>
      <c r="D7" s="107">
        <v>24594</v>
      </c>
    </row>
    <row r="8" spans="1:4" x14ac:dyDescent="0.2">
      <c r="A8" s="106" t="s">
        <v>114</v>
      </c>
      <c r="B8" s="47">
        <v>11233</v>
      </c>
      <c r="C8" s="47">
        <v>4337</v>
      </c>
      <c r="D8" s="107">
        <v>15570</v>
      </c>
    </row>
    <row r="9" spans="1:4" x14ac:dyDescent="0.2">
      <c r="A9" s="109" t="s">
        <v>113</v>
      </c>
      <c r="B9" s="47">
        <v>53555</v>
      </c>
      <c r="C9" s="108">
        <v>170338</v>
      </c>
      <c r="D9" s="107">
        <v>223893</v>
      </c>
    </row>
    <row r="10" spans="1:4" ht="22.5" x14ac:dyDescent="0.2">
      <c r="A10" s="106" t="s">
        <v>112</v>
      </c>
      <c r="B10" s="108">
        <v>587</v>
      </c>
      <c r="C10" s="108">
        <v>3775</v>
      </c>
      <c r="D10" s="107">
        <v>4362</v>
      </c>
    </row>
    <row r="11" spans="1:4" x14ac:dyDescent="0.2">
      <c r="A11" s="106" t="s">
        <v>111</v>
      </c>
      <c r="B11" s="108">
        <v>9445</v>
      </c>
      <c r="C11" s="108">
        <v>2063</v>
      </c>
      <c r="D11" s="107">
        <v>11508</v>
      </c>
    </row>
    <row r="12" spans="1:4" ht="22.5" x14ac:dyDescent="0.2">
      <c r="A12" s="106" t="s">
        <v>110</v>
      </c>
      <c r="B12" s="105">
        <v>59101</v>
      </c>
      <c r="C12" s="105">
        <v>98995</v>
      </c>
      <c r="D12" s="104">
        <v>158096</v>
      </c>
    </row>
    <row r="13" spans="1:4" x14ac:dyDescent="0.2">
      <c r="A13" s="106" t="s">
        <v>109</v>
      </c>
      <c r="B13" s="105">
        <v>17717</v>
      </c>
      <c r="C13" s="105">
        <v>14597</v>
      </c>
      <c r="D13" s="104">
        <v>32314</v>
      </c>
    </row>
    <row r="14" spans="1:4" ht="22.5" x14ac:dyDescent="0.2">
      <c r="A14" s="106" t="s">
        <v>108</v>
      </c>
      <c r="B14" s="105">
        <v>104</v>
      </c>
      <c r="C14" s="105">
        <v>24068</v>
      </c>
      <c r="D14" s="104">
        <v>24172</v>
      </c>
    </row>
    <row r="15" spans="1:4" x14ac:dyDescent="0.2">
      <c r="A15" s="106" t="s">
        <v>107</v>
      </c>
      <c r="B15" s="105">
        <v>1613</v>
      </c>
      <c r="C15" s="105">
        <v>2234</v>
      </c>
      <c r="D15" s="104">
        <v>3847</v>
      </c>
    </row>
    <row r="16" spans="1:4" s="35" customFormat="1" x14ac:dyDescent="0.2">
      <c r="A16" s="103" t="s">
        <v>60</v>
      </c>
      <c r="B16" s="102">
        <v>1181815</v>
      </c>
      <c r="C16" s="102">
        <v>1739314</v>
      </c>
      <c r="D16" s="102">
        <v>2921129</v>
      </c>
    </row>
  </sheetData>
  <pageMargins left="0.74803149606299213" right="0.74803149606299213" top="0.62992125984251968" bottom="0.86614173228346458" header="0.17" footer="0.59055118110236227"/>
  <pageSetup paperSize="9" orientation="portrait" cellComments="atEnd" r:id="rId1"/>
  <headerFooter alignWithMargins="0"/>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175B5F-7EC6-434B-A225-199A26F2B69F}">
  <dimension ref="A1:D11"/>
  <sheetViews>
    <sheetView zoomScaleNormal="100" workbookViewId="0"/>
  </sheetViews>
  <sheetFormatPr defaultRowHeight="11.25" x14ac:dyDescent="0.2"/>
  <cols>
    <col min="1" max="1" width="38.140625" style="32" customWidth="1"/>
    <col min="2" max="4" width="12.85546875" style="32" customWidth="1"/>
    <col min="5" max="16384" width="9.140625" style="32"/>
  </cols>
  <sheetData>
    <row r="1" spans="1:4" ht="12" thickBot="1" x14ac:dyDescent="0.25">
      <c r="A1" s="101" t="s">
        <v>131</v>
      </c>
      <c r="B1" s="127"/>
      <c r="C1" s="127"/>
      <c r="D1" s="127"/>
    </row>
    <row r="2" spans="1:4" s="124" customFormat="1" ht="18" customHeight="1" x14ac:dyDescent="0.2">
      <c r="A2" s="126" t="s">
        <v>130</v>
      </c>
      <c r="B2" s="125" t="s">
        <v>121</v>
      </c>
      <c r="C2" s="125" t="s">
        <v>120</v>
      </c>
      <c r="D2" s="48" t="s">
        <v>60</v>
      </c>
    </row>
    <row r="3" spans="1:4" x14ac:dyDescent="0.2">
      <c r="A3" s="32" t="s">
        <v>129</v>
      </c>
      <c r="B3" s="122">
        <v>105969</v>
      </c>
      <c r="C3" s="122">
        <v>90896</v>
      </c>
      <c r="D3" s="122">
        <v>97259</v>
      </c>
    </row>
    <row r="4" spans="1:4" x14ac:dyDescent="0.2">
      <c r="A4" s="32" t="s">
        <v>58</v>
      </c>
      <c r="B4" s="117"/>
      <c r="C4" s="117"/>
      <c r="D4" s="117"/>
    </row>
    <row r="5" spans="1:4" x14ac:dyDescent="0.2">
      <c r="A5" s="37" t="s">
        <v>57</v>
      </c>
      <c r="B5" s="117">
        <v>116734</v>
      </c>
      <c r="C5" s="117">
        <v>95910</v>
      </c>
      <c r="D5" s="117">
        <v>104014</v>
      </c>
    </row>
    <row r="6" spans="1:4" x14ac:dyDescent="0.2">
      <c r="A6" s="123" t="s">
        <v>128</v>
      </c>
      <c r="B6" s="117">
        <v>141292</v>
      </c>
      <c r="C6" s="122">
        <v>104689</v>
      </c>
      <c r="D6" s="117">
        <v>120449</v>
      </c>
    </row>
    <row r="7" spans="1:4" s="120" customFormat="1" x14ac:dyDescent="0.2">
      <c r="A7" s="121" t="s">
        <v>127</v>
      </c>
      <c r="B7" s="117">
        <v>93445</v>
      </c>
      <c r="C7" s="117">
        <v>84059</v>
      </c>
      <c r="D7" s="117">
        <v>88662</v>
      </c>
    </row>
    <row r="8" spans="1:4" x14ac:dyDescent="0.2">
      <c r="A8" s="119" t="s">
        <v>126</v>
      </c>
      <c r="B8" s="117">
        <v>76872</v>
      </c>
      <c r="C8" s="117">
        <v>69356</v>
      </c>
      <c r="D8" s="117">
        <v>73059</v>
      </c>
    </row>
    <row r="9" spans="1:4" x14ac:dyDescent="0.2">
      <c r="A9" s="118" t="s">
        <v>55</v>
      </c>
      <c r="B9" s="117">
        <v>78244</v>
      </c>
      <c r="C9" s="117">
        <v>67796</v>
      </c>
      <c r="D9" s="117">
        <v>72807</v>
      </c>
    </row>
    <row r="10" spans="1:4" x14ac:dyDescent="0.2">
      <c r="A10" s="116" t="s">
        <v>125</v>
      </c>
      <c r="B10" s="107">
        <v>34549</v>
      </c>
      <c r="C10" s="107">
        <v>53546</v>
      </c>
      <c r="D10" s="107">
        <v>49002</v>
      </c>
    </row>
    <row r="11" spans="1:4" x14ac:dyDescent="0.2">
      <c r="A11" s="35" t="s">
        <v>124</v>
      </c>
      <c r="B11" s="115">
        <v>102471</v>
      </c>
      <c r="C11" s="115">
        <v>86903</v>
      </c>
      <c r="D11" s="115">
        <v>93237</v>
      </c>
    </row>
  </sheetData>
  <pageMargins left="0.74803149606299213" right="0.74803149606299213" top="0.62992125984251968" bottom="0.86614173228346458" header="0.17" footer="0.59055118110236227"/>
  <pageSetup paperSize="9" orientation="portrait" cellComments="atEnd" r:id="rId1"/>
  <headerFooter alignWithMargins="0"/>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389109-0CBE-45CE-9C3B-1899DF157560}">
  <dimension ref="A1:G48"/>
  <sheetViews>
    <sheetView zoomScaleNormal="100" workbookViewId="0"/>
  </sheetViews>
  <sheetFormatPr defaultRowHeight="11.25" x14ac:dyDescent="0.2"/>
  <cols>
    <col min="1" max="1" width="15.140625" style="32" customWidth="1"/>
    <col min="2" max="4" width="12.140625" style="32" customWidth="1"/>
    <col min="5" max="5" width="12.140625" style="1" customWidth="1"/>
    <col min="6" max="7" width="12.140625" style="32" customWidth="1"/>
    <col min="8" max="16384" width="9.140625" style="32"/>
  </cols>
  <sheetData>
    <row r="1" spans="1:7" s="47" customFormat="1" ht="12" thickBot="1" x14ac:dyDescent="0.3">
      <c r="A1" s="50" t="s">
        <v>150</v>
      </c>
      <c r="B1" s="50"/>
      <c r="C1" s="50"/>
      <c r="D1" s="50"/>
      <c r="E1" s="50"/>
      <c r="F1" s="50"/>
      <c r="G1" s="50"/>
    </row>
    <row r="2" spans="1:7" x14ac:dyDescent="0.2">
      <c r="A2" s="327" t="s">
        <v>149</v>
      </c>
      <c r="B2" s="333" t="s">
        <v>119</v>
      </c>
      <c r="C2" s="339" t="s">
        <v>118</v>
      </c>
      <c r="D2" s="340"/>
      <c r="E2" s="337" t="s">
        <v>115</v>
      </c>
      <c r="F2" s="333" t="s">
        <v>148</v>
      </c>
      <c r="G2" s="329" t="s">
        <v>147</v>
      </c>
    </row>
    <row r="3" spans="1:7" ht="36.75" customHeight="1" x14ac:dyDescent="0.2">
      <c r="A3" s="336"/>
      <c r="B3" s="334"/>
      <c r="C3" s="138" t="s">
        <v>146</v>
      </c>
      <c r="D3" s="137" t="s">
        <v>145</v>
      </c>
      <c r="E3" s="338"/>
      <c r="F3" s="334"/>
      <c r="G3" s="330"/>
    </row>
    <row r="4" spans="1:7" s="41" customFormat="1" x14ac:dyDescent="0.25">
      <c r="A4" s="335" t="s">
        <v>121</v>
      </c>
      <c r="B4" s="335"/>
      <c r="C4" s="335"/>
      <c r="D4" s="335"/>
      <c r="E4" s="335"/>
      <c r="F4" s="335"/>
      <c r="G4" s="335"/>
    </row>
    <row r="5" spans="1:7" x14ac:dyDescent="0.2">
      <c r="A5" s="136" t="s">
        <v>144</v>
      </c>
      <c r="B5" s="134">
        <v>4208</v>
      </c>
      <c r="C5" s="134">
        <v>210</v>
      </c>
      <c r="D5" s="134">
        <v>404</v>
      </c>
      <c r="E5" s="134">
        <v>16</v>
      </c>
      <c r="F5" s="130" t="s">
        <v>70</v>
      </c>
      <c r="G5" s="134">
        <v>4838</v>
      </c>
    </row>
    <row r="6" spans="1:7" x14ac:dyDescent="0.2">
      <c r="A6" s="32" t="s">
        <v>143</v>
      </c>
      <c r="B6" s="134">
        <v>2136</v>
      </c>
      <c r="C6" s="134">
        <v>172</v>
      </c>
      <c r="D6" s="134">
        <v>686</v>
      </c>
      <c r="E6" s="134">
        <v>18</v>
      </c>
      <c r="F6" s="134">
        <v>1</v>
      </c>
      <c r="G6" s="134">
        <v>3013</v>
      </c>
    </row>
    <row r="7" spans="1:7" x14ac:dyDescent="0.2">
      <c r="A7" s="32" t="s">
        <v>142</v>
      </c>
      <c r="B7" s="134">
        <v>5436</v>
      </c>
      <c r="C7" s="134">
        <v>1133</v>
      </c>
      <c r="D7" s="134">
        <v>6766</v>
      </c>
      <c r="E7" s="134">
        <v>509</v>
      </c>
      <c r="F7" s="134">
        <v>16</v>
      </c>
      <c r="G7" s="134">
        <v>13860</v>
      </c>
    </row>
    <row r="8" spans="1:7" x14ac:dyDescent="0.2">
      <c r="A8" s="32" t="s">
        <v>141</v>
      </c>
      <c r="B8" s="134">
        <v>12063</v>
      </c>
      <c r="C8" s="134">
        <v>4256</v>
      </c>
      <c r="D8" s="134">
        <v>15434</v>
      </c>
      <c r="E8" s="134">
        <v>1294</v>
      </c>
      <c r="F8" s="134">
        <v>87</v>
      </c>
      <c r="G8" s="134">
        <v>33134</v>
      </c>
    </row>
    <row r="9" spans="1:7" x14ac:dyDescent="0.2">
      <c r="A9" s="32" t="s">
        <v>140</v>
      </c>
      <c r="B9" s="134">
        <v>22952</v>
      </c>
      <c r="C9" s="134">
        <v>10298</v>
      </c>
      <c r="D9" s="134">
        <v>26870</v>
      </c>
      <c r="E9" s="134">
        <v>1773</v>
      </c>
      <c r="F9" s="134">
        <v>172</v>
      </c>
      <c r="G9" s="134">
        <v>62065</v>
      </c>
    </row>
    <row r="10" spans="1:7" x14ac:dyDescent="0.2">
      <c r="A10" s="32" t="s">
        <v>139</v>
      </c>
      <c r="B10" s="134">
        <v>40678</v>
      </c>
      <c r="C10" s="134">
        <v>24553</v>
      </c>
      <c r="D10" s="134">
        <v>33886</v>
      </c>
      <c r="E10" s="134">
        <v>1953</v>
      </c>
      <c r="F10" s="134">
        <v>183</v>
      </c>
      <c r="G10" s="134">
        <v>101253</v>
      </c>
    </row>
    <row r="11" spans="1:7" x14ac:dyDescent="0.2">
      <c r="A11" s="32" t="s">
        <v>138</v>
      </c>
      <c r="B11" s="134">
        <v>62519</v>
      </c>
      <c r="C11" s="134">
        <v>35972</v>
      </c>
      <c r="D11" s="134">
        <v>25648</v>
      </c>
      <c r="E11" s="134">
        <v>1720</v>
      </c>
      <c r="F11" s="134">
        <v>333</v>
      </c>
      <c r="G11" s="134">
        <v>126192</v>
      </c>
    </row>
    <row r="12" spans="1:7" x14ac:dyDescent="0.2">
      <c r="A12" s="32" t="s">
        <v>137</v>
      </c>
      <c r="B12" s="134">
        <v>68841</v>
      </c>
      <c r="C12" s="134">
        <v>29882</v>
      </c>
      <c r="D12" s="134">
        <v>16539</v>
      </c>
      <c r="E12" s="134">
        <v>1317</v>
      </c>
      <c r="F12" s="134">
        <v>442</v>
      </c>
      <c r="G12" s="134">
        <v>117021</v>
      </c>
    </row>
    <row r="13" spans="1:7" x14ac:dyDescent="0.2">
      <c r="A13" s="32" t="s">
        <v>136</v>
      </c>
      <c r="B13" s="134">
        <v>65416</v>
      </c>
      <c r="C13" s="134">
        <v>21650</v>
      </c>
      <c r="D13" s="134">
        <v>11208</v>
      </c>
      <c r="E13" s="134">
        <v>919</v>
      </c>
      <c r="F13" s="134">
        <v>606</v>
      </c>
      <c r="G13" s="134">
        <v>99799</v>
      </c>
    </row>
    <row r="14" spans="1:7" x14ac:dyDescent="0.2">
      <c r="A14" s="32" t="s">
        <v>135</v>
      </c>
      <c r="B14" s="134">
        <v>57686</v>
      </c>
      <c r="C14" s="134">
        <v>15549</v>
      </c>
      <c r="D14" s="134">
        <v>8051</v>
      </c>
      <c r="E14" s="134">
        <v>668</v>
      </c>
      <c r="F14" s="134">
        <v>834</v>
      </c>
      <c r="G14" s="134">
        <v>82788</v>
      </c>
    </row>
    <row r="15" spans="1:7" x14ac:dyDescent="0.2">
      <c r="A15" s="32" t="s">
        <v>134</v>
      </c>
      <c r="B15" s="134">
        <v>52239</v>
      </c>
      <c r="C15" s="134">
        <v>11759</v>
      </c>
      <c r="D15" s="134">
        <v>5839</v>
      </c>
      <c r="E15" s="134">
        <v>474</v>
      </c>
      <c r="F15" s="134">
        <v>967</v>
      </c>
      <c r="G15" s="134">
        <v>71278</v>
      </c>
    </row>
    <row r="16" spans="1:7" x14ac:dyDescent="0.2">
      <c r="A16" s="32" t="s">
        <v>133</v>
      </c>
      <c r="B16" s="134">
        <v>124475</v>
      </c>
      <c r="C16" s="134">
        <v>21148</v>
      </c>
      <c r="D16" s="134">
        <v>9563</v>
      </c>
      <c r="E16" s="134">
        <v>719</v>
      </c>
      <c r="F16" s="134">
        <v>3174</v>
      </c>
      <c r="G16" s="134">
        <v>159079</v>
      </c>
    </row>
    <row r="17" spans="1:7" s="47" customFormat="1" x14ac:dyDescent="0.2">
      <c r="A17" s="32" t="s">
        <v>132</v>
      </c>
      <c r="B17" s="134">
        <v>143187</v>
      </c>
      <c r="C17" s="134">
        <v>11946</v>
      </c>
      <c r="D17" s="134">
        <v>5407</v>
      </c>
      <c r="E17" s="134">
        <v>415</v>
      </c>
      <c r="F17" s="134">
        <v>4418</v>
      </c>
      <c r="G17" s="134">
        <v>165373</v>
      </c>
    </row>
    <row r="18" spans="1:7" s="47" customFormat="1" x14ac:dyDescent="0.2">
      <c r="A18" s="135" t="s">
        <v>60</v>
      </c>
      <c r="B18" s="132">
        <v>661836</v>
      </c>
      <c r="C18" s="132">
        <v>188528</v>
      </c>
      <c r="D18" s="132">
        <v>166301</v>
      </c>
      <c r="E18" s="132">
        <v>11795</v>
      </c>
      <c r="F18" s="132">
        <v>11233</v>
      </c>
      <c r="G18" s="132">
        <v>1039693</v>
      </c>
    </row>
    <row r="19" spans="1:7" x14ac:dyDescent="0.2">
      <c r="A19" s="326" t="s">
        <v>120</v>
      </c>
      <c r="B19" s="326"/>
      <c r="C19" s="326"/>
      <c r="D19" s="326"/>
      <c r="E19" s="326"/>
      <c r="F19" s="326"/>
      <c r="G19" s="326"/>
    </row>
    <row r="20" spans="1:7" x14ac:dyDescent="0.2">
      <c r="A20" s="131" t="s">
        <v>144</v>
      </c>
      <c r="B20" s="122">
        <v>4528</v>
      </c>
      <c r="C20" s="134">
        <v>140</v>
      </c>
      <c r="D20" s="134">
        <v>412</v>
      </c>
      <c r="E20" s="134">
        <v>13</v>
      </c>
      <c r="F20" s="130" t="s">
        <v>70</v>
      </c>
      <c r="G20" s="134">
        <v>5093</v>
      </c>
    </row>
    <row r="21" spans="1:7" x14ac:dyDescent="0.2">
      <c r="A21" s="32" t="s">
        <v>143</v>
      </c>
      <c r="B21" s="134">
        <v>3923</v>
      </c>
      <c r="C21" s="134">
        <v>278</v>
      </c>
      <c r="D21" s="134">
        <v>1057</v>
      </c>
      <c r="E21" s="134">
        <v>26</v>
      </c>
      <c r="F21" s="134">
        <v>2</v>
      </c>
      <c r="G21" s="134">
        <v>5286</v>
      </c>
    </row>
    <row r="22" spans="1:7" x14ac:dyDescent="0.2">
      <c r="A22" s="32" t="s">
        <v>142</v>
      </c>
      <c r="B22" s="134">
        <v>13094</v>
      </c>
      <c r="C22" s="134">
        <v>1623</v>
      </c>
      <c r="D22" s="134">
        <v>11253</v>
      </c>
      <c r="E22" s="134">
        <v>1040</v>
      </c>
      <c r="F22" s="134">
        <v>23</v>
      </c>
      <c r="G22" s="134">
        <v>27033</v>
      </c>
    </row>
    <row r="23" spans="1:7" s="35" customFormat="1" x14ac:dyDescent="0.2">
      <c r="A23" s="32" t="s">
        <v>141</v>
      </c>
      <c r="B23" s="134">
        <v>26712</v>
      </c>
      <c r="C23" s="134">
        <v>4742</v>
      </c>
      <c r="D23" s="134">
        <v>23111</v>
      </c>
      <c r="E23" s="134">
        <v>2230</v>
      </c>
      <c r="F23" s="134">
        <v>96</v>
      </c>
      <c r="G23" s="134">
        <v>56891</v>
      </c>
    </row>
    <row r="24" spans="1:7" s="41" customFormat="1" x14ac:dyDescent="0.2">
      <c r="A24" s="32" t="s">
        <v>140</v>
      </c>
      <c r="B24" s="134">
        <v>63282</v>
      </c>
      <c r="C24" s="134">
        <v>15530</v>
      </c>
      <c r="D24" s="134">
        <v>33664</v>
      </c>
      <c r="E24" s="134">
        <v>2834</v>
      </c>
      <c r="F24" s="134">
        <v>154</v>
      </c>
      <c r="G24" s="134">
        <v>115464</v>
      </c>
    </row>
    <row r="25" spans="1:7" x14ac:dyDescent="0.2">
      <c r="A25" s="32" t="s">
        <v>139</v>
      </c>
      <c r="B25" s="134">
        <v>110258</v>
      </c>
      <c r="C25" s="134">
        <v>36262</v>
      </c>
      <c r="D25" s="134">
        <v>35021</v>
      </c>
      <c r="E25" s="134">
        <v>2156</v>
      </c>
      <c r="F25" s="134">
        <v>256</v>
      </c>
      <c r="G25" s="134">
        <v>183953</v>
      </c>
    </row>
    <row r="26" spans="1:7" x14ac:dyDescent="0.2">
      <c r="A26" s="32" t="s">
        <v>138</v>
      </c>
      <c r="B26" s="134">
        <v>114928</v>
      </c>
      <c r="C26" s="134">
        <v>31361</v>
      </c>
      <c r="D26" s="134">
        <v>21906</v>
      </c>
      <c r="E26" s="134">
        <v>1420</v>
      </c>
      <c r="F26" s="134">
        <v>306</v>
      </c>
      <c r="G26" s="134">
        <v>169921</v>
      </c>
    </row>
    <row r="27" spans="1:7" x14ac:dyDescent="0.2">
      <c r="A27" s="32" t="s">
        <v>137</v>
      </c>
      <c r="B27" s="134">
        <v>197723</v>
      </c>
      <c r="C27" s="134">
        <v>42030</v>
      </c>
      <c r="D27" s="134">
        <v>17850</v>
      </c>
      <c r="E27" s="134">
        <v>1013</v>
      </c>
      <c r="F27" s="134">
        <v>419</v>
      </c>
      <c r="G27" s="134">
        <v>259035</v>
      </c>
    </row>
    <row r="28" spans="1:7" x14ac:dyDescent="0.2">
      <c r="A28" s="32" t="s">
        <v>136</v>
      </c>
      <c r="B28" s="134">
        <v>137654</v>
      </c>
      <c r="C28" s="134">
        <v>26041</v>
      </c>
      <c r="D28" s="134">
        <v>8905</v>
      </c>
      <c r="E28" s="134">
        <v>675</v>
      </c>
      <c r="F28" s="134">
        <v>420</v>
      </c>
      <c r="G28" s="134">
        <v>173695</v>
      </c>
    </row>
    <row r="29" spans="1:7" x14ac:dyDescent="0.2">
      <c r="A29" s="32" t="s">
        <v>135</v>
      </c>
      <c r="B29" s="134">
        <v>95282</v>
      </c>
      <c r="C29" s="134">
        <v>15266</v>
      </c>
      <c r="D29" s="134">
        <v>5822</v>
      </c>
      <c r="E29" s="134">
        <v>428</v>
      </c>
      <c r="F29" s="134">
        <v>411</v>
      </c>
      <c r="G29" s="134">
        <v>117209</v>
      </c>
    </row>
    <row r="30" spans="1:7" x14ac:dyDescent="0.2">
      <c r="A30" s="32" t="s">
        <v>134</v>
      </c>
      <c r="B30" s="134">
        <v>71714</v>
      </c>
      <c r="C30" s="134">
        <v>9118</v>
      </c>
      <c r="D30" s="134">
        <v>3904</v>
      </c>
      <c r="E30" s="134">
        <v>323</v>
      </c>
      <c r="F30" s="134">
        <v>399</v>
      </c>
      <c r="G30" s="134">
        <v>85458</v>
      </c>
    </row>
    <row r="31" spans="1:7" x14ac:dyDescent="0.2">
      <c r="A31" s="32" t="s">
        <v>133</v>
      </c>
      <c r="B31" s="134">
        <v>120628</v>
      </c>
      <c r="C31" s="134">
        <v>10141</v>
      </c>
      <c r="D31" s="134">
        <v>5679</v>
      </c>
      <c r="E31" s="134">
        <v>418</v>
      </c>
      <c r="F31" s="134">
        <v>952</v>
      </c>
      <c r="G31" s="134">
        <v>137818</v>
      </c>
    </row>
    <row r="32" spans="1:7" x14ac:dyDescent="0.2">
      <c r="A32" s="32" t="s">
        <v>132</v>
      </c>
      <c r="B32" s="134">
        <v>79238</v>
      </c>
      <c r="C32" s="134">
        <v>3383</v>
      </c>
      <c r="D32" s="134">
        <v>2645</v>
      </c>
      <c r="E32" s="134">
        <v>223</v>
      </c>
      <c r="F32" s="134">
        <v>899</v>
      </c>
      <c r="G32" s="134">
        <v>86388</v>
      </c>
    </row>
    <row r="33" spans="1:7" x14ac:dyDescent="0.2">
      <c r="A33" s="129" t="s">
        <v>60</v>
      </c>
      <c r="B33" s="133">
        <v>1038964</v>
      </c>
      <c r="C33" s="132">
        <v>195915</v>
      </c>
      <c r="D33" s="132">
        <v>171229</v>
      </c>
      <c r="E33" s="132">
        <v>12799</v>
      </c>
      <c r="F33" s="132">
        <v>4337</v>
      </c>
      <c r="G33" s="132">
        <v>1423244</v>
      </c>
    </row>
    <row r="34" spans="1:7" x14ac:dyDescent="0.2">
      <c r="A34" s="326" t="s">
        <v>60</v>
      </c>
      <c r="B34" s="326"/>
      <c r="C34" s="326"/>
      <c r="D34" s="326"/>
      <c r="E34" s="326"/>
      <c r="F34" s="326"/>
      <c r="G34" s="326"/>
    </row>
    <row r="35" spans="1:7" x14ac:dyDescent="0.2">
      <c r="A35" s="131" t="s">
        <v>144</v>
      </c>
      <c r="B35" s="130">
        <v>8736</v>
      </c>
      <c r="C35" s="130">
        <v>350</v>
      </c>
      <c r="D35" s="130">
        <v>816</v>
      </c>
      <c r="E35" s="130">
        <v>29</v>
      </c>
      <c r="F35" s="130" t="s">
        <v>70</v>
      </c>
      <c r="G35" s="130">
        <v>9931</v>
      </c>
    </row>
    <row r="36" spans="1:7" x14ac:dyDescent="0.2">
      <c r="A36" s="32" t="s">
        <v>143</v>
      </c>
      <c r="B36" s="130">
        <v>6059</v>
      </c>
      <c r="C36" s="130">
        <v>450</v>
      </c>
      <c r="D36" s="130">
        <v>1743</v>
      </c>
      <c r="E36" s="130">
        <v>44</v>
      </c>
      <c r="F36" s="130">
        <v>3</v>
      </c>
      <c r="G36" s="130">
        <v>8299</v>
      </c>
    </row>
    <row r="37" spans="1:7" x14ac:dyDescent="0.2">
      <c r="A37" s="32" t="s">
        <v>142</v>
      </c>
      <c r="B37" s="130">
        <v>18530</v>
      </c>
      <c r="C37" s="130">
        <v>2756</v>
      </c>
      <c r="D37" s="130">
        <v>18019</v>
      </c>
      <c r="E37" s="130">
        <v>1549</v>
      </c>
      <c r="F37" s="130">
        <v>39</v>
      </c>
      <c r="G37" s="130">
        <v>40893</v>
      </c>
    </row>
    <row r="38" spans="1:7" s="35" customFormat="1" x14ac:dyDescent="0.2">
      <c r="A38" s="32" t="s">
        <v>141</v>
      </c>
      <c r="B38" s="130">
        <v>38775</v>
      </c>
      <c r="C38" s="130">
        <v>8998</v>
      </c>
      <c r="D38" s="130">
        <v>38545</v>
      </c>
      <c r="E38" s="130">
        <v>3524</v>
      </c>
      <c r="F38" s="130">
        <v>183</v>
      </c>
      <c r="G38" s="130">
        <v>90025</v>
      </c>
    </row>
    <row r="39" spans="1:7" s="41" customFormat="1" x14ac:dyDescent="0.2">
      <c r="A39" s="32" t="s">
        <v>140</v>
      </c>
      <c r="B39" s="130">
        <v>86234</v>
      </c>
      <c r="C39" s="130">
        <v>25828</v>
      </c>
      <c r="D39" s="130">
        <v>60534</v>
      </c>
      <c r="E39" s="130">
        <v>4607</v>
      </c>
      <c r="F39" s="130">
        <v>326</v>
      </c>
      <c r="G39" s="130">
        <v>177529</v>
      </c>
    </row>
    <row r="40" spans="1:7" x14ac:dyDescent="0.2">
      <c r="A40" s="32" t="s">
        <v>139</v>
      </c>
      <c r="B40" s="130">
        <v>150936</v>
      </c>
      <c r="C40" s="130">
        <v>60815</v>
      </c>
      <c r="D40" s="130">
        <v>68907</v>
      </c>
      <c r="E40" s="130">
        <v>4109</v>
      </c>
      <c r="F40" s="130">
        <v>439</v>
      </c>
      <c r="G40" s="130">
        <v>285206</v>
      </c>
    </row>
    <row r="41" spans="1:7" x14ac:dyDescent="0.2">
      <c r="A41" s="32" t="s">
        <v>138</v>
      </c>
      <c r="B41" s="130">
        <v>177447</v>
      </c>
      <c r="C41" s="130">
        <v>67333</v>
      </c>
      <c r="D41" s="130">
        <v>47554</v>
      </c>
      <c r="E41" s="130">
        <v>3140</v>
      </c>
      <c r="F41" s="130">
        <v>639</v>
      </c>
      <c r="G41" s="130">
        <v>296113</v>
      </c>
    </row>
    <row r="42" spans="1:7" x14ac:dyDescent="0.2">
      <c r="A42" s="32" t="s">
        <v>137</v>
      </c>
      <c r="B42" s="130">
        <v>266564</v>
      </c>
      <c r="C42" s="130">
        <v>71912</v>
      </c>
      <c r="D42" s="130">
        <v>34389</v>
      </c>
      <c r="E42" s="130">
        <v>2330</v>
      </c>
      <c r="F42" s="130">
        <v>861</v>
      </c>
      <c r="G42" s="130">
        <v>376056</v>
      </c>
    </row>
    <row r="43" spans="1:7" x14ac:dyDescent="0.2">
      <c r="A43" s="32" t="s">
        <v>136</v>
      </c>
      <c r="B43" s="130">
        <v>203070</v>
      </c>
      <c r="C43" s="130">
        <v>47691</v>
      </c>
      <c r="D43" s="130">
        <v>20113</v>
      </c>
      <c r="E43" s="130">
        <v>1594</v>
      </c>
      <c r="F43" s="130">
        <v>1026</v>
      </c>
      <c r="G43" s="130">
        <v>273494</v>
      </c>
    </row>
    <row r="44" spans="1:7" x14ac:dyDescent="0.2">
      <c r="A44" s="32" t="s">
        <v>135</v>
      </c>
      <c r="B44" s="130">
        <v>152968</v>
      </c>
      <c r="C44" s="130">
        <v>30815</v>
      </c>
      <c r="D44" s="130">
        <v>13873</v>
      </c>
      <c r="E44" s="130">
        <v>1096</v>
      </c>
      <c r="F44" s="130">
        <v>1245</v>
      </c>
      <c r="G44" s="130">
        <v>199997</v>
      </c>
    </row>
    <row r="45" spans="1:7" x14ac:dyDescent="0.2">
      <c r="A45" s="32" t="s">
        <v>134</v>
      </c>
      <c r="B45" s="130">
        <v>123953</v>
      </c>
      <c r="C45" s="130">
        <v>20877</v>
      </c>
      <c r="D45" s="130">
        <v>9743</v>
      </c>
      <c r="E45" s="130">
        <v>797</v>
      </c>
      <c r="F45" s="130">
        <v>1366</v>
      </c>
      <c r="G45" s="130">
        <v>156736</v>
      </c>
    </row>
    <row r="46" spans="1:7" x14ac:dyDescent="0.2">
      <c r="A46" s="32" t="s">
        <v>133</v>
      </c>
      <c r="B46" s="130">
        <v>245103</v>
      </c>
      <c r="C46" s="130">
        <v>31289</v>
      </c>
      <c r="D46" s="130">
        <v>15242</v>
      </c>
      <c r="E46" s="130">
        <v>1137</v>
      </c>
      <c r="F46" s="130">
        <v>4126</v>
      </c>
      <c r="G46" s="130">
        <v>296897</v>
      </c>
    </row>
    <row r="47" spans="1:7" x14ac:dyDescent="0.2">
      <c r="A47" s="32" t="s">
        <v>132</v>
      </c>
      <c r="B47" s="130">
        <v>222425</v>
      </c>
      <c r="C47" s="130">
        <v>15329</v>
      </c>
      <c r="D47" s="130">
        <v>8052</v>
      </c>
      <c r="E47" s="130">
        <v>638</v>
      </c>
      <c r="F47" s="130">
        <v>5317</v>
      </c>
      <c r="G47" s="130">
        <v>251761</v>
      </c>
    </row>
    <row r="48" spans="1:7" x14ac:dyDescent="0.2">
      <c r="A48" s="129" t="s">
        <v>60</v>
      </c>
      <c r="B48" s="128">
        <v>1700800</v>
      </c>
      <c r="C48" s="128">
        <v>384443</v>
      </c>
      <c r="D48" s="128">
        <v>337530</v>
      </c>
      <c r="E48" s="128">
        <v>24594</v>
      </c>
      <c r="F48" s="128">
        <v>15570</v>
      </c>
      <c r="G48" s="128">
        <v>2462937</v>
      </c>
    </row>
  </sheetData>
  <mergeCells count="9">
    <mergeCell ref="A4:G4"/>
    <mergeCell ref="A19:G19"/>
    <mergeCell ref="A34:G34"/>
    <mergeCell ref="A2:A3"/>
    <mergeCell ref="G2:G3"/>
    <mergeCell ref="E2:E3"/>
    <mergeCell ref="C2:D2"/>
    <mergeCell ref="B2:B3"/>
    <mergeCell ref="F2:F3"/>
  </mergeCells>
  <pageMargins left="0.74803149606299213" right="0.74803149606299213" top="0.62992125984251968" bottom="0.86614173228346458" header="0.17" footer="0.59055118110236227"/>
  <pageSetup paperSize="9" orientation="portrait" cellComments="atEnd"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37</vt:i4>
      </vt:variant>
    </vt:vector>
  </HeadingPairs>
  <TitlesOfParts>
    <vt:vector size="37" baseType="lpstr">
      <vt:lpstr>Table of Contents</vt:lpstr>
      <vt:lpstr>3.5.1.</vt:lpstr>
      <vt:lpstr>3.5.2.</vt:lpstr>
      <vt:lpstr>3.5.3.</vt:lpstr>
      <vt:lpstr>3.5.4.</vt:lpstr>
      <vt:lpstr>3.5.5.</vt:lpstr>
      <vt:lpstr>3.5.6.</vt:lpstr>
      <vt:lpstr>3.5.7.</vt:lpstr>
      <vt:lpstr>3.5.8.</vt:lpstr>
      <vt:lpstr>3.5.9.</vt:lpstr>
      <vt:lpstr>3.5.10.</vt:lpstr>
      <vt:lpstr>3.5.11.</vt:lpstr>
      <vt:lpstr>3.5.12.</vt:lpstr>
      <vt:lpstr>3.5.13.</vt:lpstr>
      <vt:lpstr>3.5.14.</vt:lpstr>
      <vt:lpstr>3.5.15.</vt:lpstr>
      <vt:lpstr>3.5.16.</vt:lpstr>
      <vt:lpstr>3.5.17.</vt:lpstr>
      <vt:lpstr>3.5.18.</vt:lpstr>
      <vt:lpstr>3.5.19.</vt:lpstr>
      <vt:lpstr>3.5.20.</vt:lpstr>
      <vt:lpstr>3.5.21.</vt:lpstr>
      <vt:lpstr>3.5.22.</vt:lpstr>
      <vt:lpstr>3.5.23.</vt:lpstr>
      <vt:lpstr>3.5.24.</vt:lpstr>
      <vt:lpstr>3.5.25.</vt:lpstr>
      <vt:lpstr>3.5.26.</vt:lpstr>
      <vt:lpstr>3.5.27.</vt:lpstr>
      <vt:lpstr>3.5.28.</vt:lpstr>
      <vt:lpstr>3.5.29.</vt:lpstr>
      <vt:lpstr>3.5.30.</vt:lpstr>
      <vt:lpstr>3.5.31.</vt:lpstr>
      <vt:lpstr>3.5.32.</vt:lpstr>
      <vt:lpstr>3.5.33.</vt:lpstr>
      <vt:lpstr>3.5.34.</vt:lpstr>
      <vt:lpstr>3.5.35.</vt:lpstr>
      <vt:lpstr>3.5.36.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2025-02-14T14:24:54Z</dcterms:created>
  <dcterms:modified xsi:type="dcterms:W3CDTF">2025-02-14T14:26:50Z</dcterms:modified>
</cp:coreProperties>
</file>