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778A530D-0AAF-47A7-9871-19A0CDDD97A1}" xr6:coauthVersionLast="36" xr6:coauthVersionMax="36" xr10:uidLastSave="{00000000-0000-0000-0000-000000000000}"/>
  <bookViews>
    <workbookView xWindow="0" yWindow="0" windowWidth="28800" windowHeight="13425" xr2:uid="{9F4AEA27-A355-44C6-A30A-FF8AADF8640E}"/>
  </bookViews>
  <sheets>
    <sheet name="Tartalom" sheetId="51" r:id="rId1"/>
    <sheet name="2.1." sheetId="2" r:id="rId2"/>
    <sheet name="2.2." sheetId="3" r:id="rId3"/>
    <sheet name="2.3." sheetId="4" r:id="rId4"/>
    <sheet name="2.4." sheetId="5" r:id="rId5"/>
    <sheet name="2.5." sheetId="6" r:id="rId6"/>
    <sheet name="2.6." sheetId="7" r:id="rId7"/>
    <sheet name="2.7." sheetId="8" r:id="rId8"/>
    <sheet name="2.8." sheetId="9" r:id="rId9"/>
    <sheet name="2.9." sheetId="10" r:id="rId10"/>
    <sheet name="2.10." sheetId="11" r:id="rId11"/>
    <sheet name="2.11." sheetId="12" r:id="rId12"/>
    <sheet name="2.12." sheetId="13" r:id="rId13"/>
    <sheet name="2.13." sheetId="14" r:id="rId14"/>
    <sheet name="2.14." sheetId="15" r:id="rId15"/>
    <sheet name="2.15." sheetId="16" r:id="rId16"/>
    <sheet name="2.16." sheetId="17" r:id="rId17"/>
    <sheet name="2.17." sheetId="18" r:id="rId18"/>
    <sheet name="2.18." sheetId="19" r:id="rId19"/>
    <sheet name="2.19." sheetId="20" r:id="rId20"/>
    <sheet name="2.20." sheetId="21" r:id="rId21"/>
    <sheet name="2.21." sheetId="22" r:id="rId22"/>
    <sheet name="2.22." sheetId="23" r:id="rId23"/>
    <sheet name="2.23." sheetId="24" r:id="rId24"/>
    <sheet name="2.24." sheetId="25" r:id="rId25"/>
    <sheet name="2.25." sheetId="26" r:id="rId26"/>
    <sheet name="2.26." sheetId="27" r:id="rId27"/>
    <sheet name="2.27." sheetId="28" r:id="rId28"/>
    <sheet name="2.28." sheetId="29" r:id="rId29"/>
    <sheet name="2.29." sheetId="30" r:id="rId30"/>
    <sheet name="2.30." sheetId="31" r:id="rId31"/>
    <sheet name="2.31." sheetId="32" r:id="rId32"/>
    <sheet name="2.32." sheetId="33" r:id="rId33"/>
    <sheet name="2.33." sheetId="34" r:id="rId34"/>
    <sheet name="2.34." sheetId="35" r:id="rId35"/>
    <sheet name="2.35." sheetId="36" r:id="rId36"/>
    <sheet name="2.36." sheetId="37" r:id="rId37"/>
    <sheet name="2.37." sheetId="38" r:id="rId38"/>
    <sheet name="2.38." sheetId="39" r:id="rId39"/>
    <sheet name="2.39." sheetId="40" r:id="rId40"/>
    <sheet name="2.40." sheetId="41" r:id="rId41"/>
    <sheet name="2.41." sheetId="42" r:id="rId42"/>
    <sheet name="2.42." sheetId="43" r:id="rId43"/>
    <sheet name="2.43." sheetId="44" r:id="rId44"/>
    <sheet name="2.44." sheetId="45" r:id="rId45"/>
    <sheet name="2.45." sheetId="46" r:id="rId46"/>
    <sheet name="2.46." sheetId="47" r:id="rId47"/>
    <sheet name="2.47." sheetId="48" r:id="rId48"/>
    <sheet name="2.48." sheetId="49" r:id="rId49"/>
    <sheet name="2.49." sheetId="50" r:id="rId5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9" l="1"/>
  <c r="F4" i="18"/>
  <c r="E11" i="18"/>
  <c r="F11" i="18"/>
  <c r="G11" i="18"/>
  <c r="H17" i="18"/>
  <c r="H12" i="17"/>
  <c r="H32" i="17" s="1"/>
  <c r="H22" i="17"/>
  <c r="H24" i="17"/>
  <c r="H25" i="17"/>
  <c r="H26" i="17"/>
  <c r="H27" i="17"/>
  <c r="H28" i="17"/>
  <c r="H29" i="17"/>
  <c r="H30" i="17"/>
  <c r="H31" i="17"/>
  <c r="I4" i="16"/>
  <c r="I12" i="16" s="1"/>
  <c r="I11" i="16"/>
  <c r="B12" i="16"/>
  <c r="C12" i="16"/>
  <c r="D12" i="16"/>
  <c r="E12" i="16"/>
  <c r="F12" i="16"/>
  <c r="J12" i="16"/>
  <c r="I14" i="16"/>
  <c r="I21" i="16"/>
  <c r="I31" i="16" s="1"/>
  <c r="B22" i="16"/>
  <c r="C22" i="16"/>
  <c r="D22" i="16"/>
  <c r="E22" i="16"/>
  <c r="E32" i="16" s="1"/>
  <c r="F22" i="16"/>
  <c r="J22" i="16"/>
  <c r="B24" i="16"/>
  <c r="C24" i="16"/>
  <c r="D24" i="16"/>
  <c r="E24" i="16"/>
  <c r="F24" i="16"/>
  <c r="G24" i="16"/>
  <c r="B26" i="16"/>
  <c r="C26" i="16"/>
  <c r="D26" i="16"/>
  <c r="E26" i="16"/>
  <c r="F26" i="16"/>
  <c r="G26" i="16"/>
  <c r="I26" i="16"/>
  <c r="B27" i="16"/>
  <c r="C27" i="16"/>
  <c r="D27" i="16"/>
  <c r="E27" i="16"/>
  <c r="F27" i="16"/>
  <c r="G27" i="16"/>
  <c r="I27" i="16"/>
  <c r="B28" i="16"/>
  <c r="B32" i="16" s="1"/>
  <c r="C28" i="16"/>
  <c r="D28" i="16"/>
  <c r="E28" i="16"/>
  <c r="F28" i="16"/>
  <c r="G28" i="16"/>
  <c r="I28" i="16"/>
  <c r="B29" i="16"/>
  <c r="C29" i="16"/>
  <c r="D29" i="16"/>
  <c r="E29" i="16"/>
  <c r="F29" i="16"/>
  <c r="G29" i="16"/>
  <c r="I29" i="16"/>
  <c r="B30" i="16"/>
  <c r="C30" i="16"/>
  <c r="D30" i="16"/>
  <c r="D32" i="16" s="1"/>
  <c r="E30" i="16"/>
  <c r="F30" i="16"/>
  <c r="G30" i="16"/>
  <c r="I30" i="16"/>
  <c r="B31" i="16"/>
  <c r="C31" i="16"/>
  <c r="D31" i="16"/>
  <c r="E31" i="16"/>
  <c r="F31" i="16"/>
  <c r="G31" i="16"/>
  <c r="F32" i="16"/>
  <c r="G32" i="16"/>
  <c r="D8" i="15"/>
  <c r="E8" i="15"/>
  <c r="F8" i="15"/>
  <c r="I8" i="15"/>
  <c r="D14" i="15"/>
  <c r="E14" i="15"/>
  <c r="F14" i="15"/>
  <c r="I14" i="15"/>
  <c r="D16" i="15"/>
  <c r="E16" i="15"/>
  <c r="F16" i="15"/>
  <c r="G16" i="15"/>
  <c r="I16" i="15"/>
  <c r="B17" i="15"/>
  <c r="C17" i="15"/>
  <c r="D17" i="15"/>
  <c r="E17" i="15"/>
  <c r="F17" i="15"/>
  <c r="G17" i="15"/>
  <c r="I17" i="15"/>
  <c r="B18" i="15"/>
  <c r="C18" i="15"/>
  <c r="D18" i="15"/>
  <c r="E18" i="15"/>
  <c r="F18" i="15"/>
  <c r="G18" i="15"/>
  <c r="I18" i="15"/>
  <c r="D19" i="15"/>
  <c r="E19" i="15"/>
  <c r="F19" i="15"/>
  <c r="G19" i="15"/>
  <c r="I19" i="15"/>
  <c r="D20" i="15"/>
  <c r="E20" i="15"/>
  <c r="F20" i="15"/>
  <c r="G20" i="15"/>
  <c r="I20" i="15"/>
  <c r="I4" i="14"/>
  <c r="I11" i="14"/>
  <c r="E12" i="14"/>
  <c r="F12" i="14"/>
  <c r="I12" i="14"/>
  <c r="J12" i="14"/>
  <c r="I14" i="14"/>
  <c r="I21" i="14"/>
  <c r="E22" i="14"/>
  <c r="F22" i="14"/>
  <c r="I22" i="14"/>
  <c r="J22" i="14"/>
  <c r="I24" i="14"/>
  <c r="J24" i="14"/>
  <c r="I26" i="14"/>
  <c r="J26" i="14"/>
  <c r="I27" i="14"/>
  <c r="J27" i="14"/>
  <c r="I28" i="14"/>
  <c r="J28" i="14"/>
  <c r="I29" i="14"/>
  <c r="J29" i="14"/>
  <c r="I30" i="14"/>
  <c r="J30" i="14"/>
  <c r="I31" i="14"/>
  <c r="J31" i="14"/>
  <c r="I32" i="14"/>
  <c r="J32" i="14"/>
  <c r="F14" i="13"/>
  <c r="F15" i="13"/>
  <c r="F16" i="13"/>
  <c r="F17" i="13"/>
  <c r="I4" i="12"/>
  <c r="I11" i="12"/>
  <c r="E12" i="12"/>
  <c r="F12" i="12"/>
  <c r="I12" i="12"/>
  <c r="J12" i="12"/>
  <c r="I21" i="12"/>
  <c r="E22" i="12"/>
  <c r="F22" i="12"/>
  <c r="I22" i="12"/>
  <c r="J22" i="12"/>
  <c r="I24" i="12"/>
  <c r="I32" i="12" s="1"/>
  <c r="J24" i="12"/>
  <c r="I26" i="12"/>
  <c r="J26" i="12"/>
  <c r="B27" i="12"/>
  <c r="C27" i="12"/>
  <c r="D27" i="12"/>
  <c r="I27" i="12"/>
  <c r="J27" i="12"/>
  <c r="I28" i="12"/>
  <c r="J28" i="12"/>
  <c r="I29" i="12"/>
  <c r="J29" i="12"/>
  <c r="J32" i="12" s="1"/>
  <c r="I30" i="12"/>
  <c r="J30" i="12"/>
  <c r="I31" i="12"/>
  <c r="J31" i="12"/>
  <c r="F18" i="11"/>
  <c r="F19" i="11"/>
  <c r="F20" i="11"/>
  <c r="F21" i="11"/>
  <c r="G38" i="7"/>
  <c r="H38" i="7"/>
  <c r="I38" i="7"/>
  <c r="J38" i="7"/>
  <c r="G39" i="7"/>
  <c r="H39" i="7"/>
  <c r="I39" i="7"/>
  <c r="J39" i="7"/>
  <c r="G40" i="7"/>
  <c r="H40" i="7"/>
  <c r="I40" i="7"/>
  <c r="J40" i="7"/>
  <c r="G41" i="7"/>
  <c r="H41" i="7"/>
  <c r="I41" i="7"/>
  <c r="J41" i="7"/>
  <c r="G42" i="7"/>
  <c r="H42" i="7"/>
  <c r="I42" i="7"/>
  <c r="J42" i="7"/>
  <c r="G43" i="7"/>
  <c r="H43" i="7"/>
  <c r="I43" i="7"/>
  <c r="J43" i="7"/>
  <c r="D116" i="4"/>
  <c r="G116" i="4"/>
  <c r="J116" i="4"/>
  <c r="D117" i="4"/>
  <c r="G117" i="4"/>
  <c r="J117" i="4"/>
  <c r="F17" i="2"/>
  <c r="C32" i="16" l="1"/>
  <c r="I24" i="16"/>
  <c r="I22" i="16"/>
  <c r="I32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B61E2A2-A2E6-4504-A448-1438D7D85DE3}">
      <text>
        <r>
          <rPr>
            <sz val="8"/>
            <color indexed="81"/>
            <rFont val="Tahoma"/>
            <family val="2"/>
            <charset val="238"/>
          </rPr>
          <t>Lásd Fogalomtár.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3309E4D-FCED-473C-9742-D5960C8B7E63}">
      <text>
        <r>
          <rPr>
            <i/>
            <sz val="8"/>
            <color indexed="81"/>
            <rFont val="Tahoma"/>
            <family val="2"/>
            <charset val="238"/>
          </rPr>
          <t>2009. július 1-jén lépett hatályba a bejegyzett élettársi kapcsolatokról szóló 2009. évi XXIX. törvény, amely szabályozza az azonos nemű személyek közötti kapcsolat létesítését, megszűnését.</t>
        </r>
      </text>
    </comment>
    <comment ref="I2" authorId="0" shapeId="0" xr:uid="{E2D08E6A-D935-4FE2-B0C5-F513998166A8}">
      <text>
        <r>
          <rPr>
            <sz val="8"/>
            <color indexed="81"/>
            <rFont val="Tahoma"/>
            <family val="2"/>
            <charset val="238"/>
          </rPr>
          <t>A kapcsolat létesítésekor.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0D40317-0AF5-4C18-9BE4-C51C7B62024F}">
      <text>
        <r>
          <rPr>
            <sz val="8"/>
            <color indexed="81"/>
            <rFont val="Tahoma"/>
            <family val="2"/>
            <charset val="238"/>
          </rPr>
          <t>Az elvált életkorával azonos korcsoportba tartozó ezer házas családi állapotú férfira, illetve nőre jutó válások száma.</t>
        </r>
      </text>
    </comment>
    <comment ref="C5" authorId="0" shapeId="0" xr:uid="{1FCFDF1D-3EF7-4CF2-9E2F-61AA6AEC9B44}">
      <text>
        <r>
          <rPr>
            <sz val="8"/>
            <color indexed="81"/>
            <rFont val="Tahoma"/>
            <family val="2"/>
            <charset val="238"/>
          </rPr>
          <t>A 19 éves és fiatalabb korcsoporttal együtt.</t>
        </r>
      </text>
    </comment>
    <comment ref="I5" authorId="0" shapeId="0" xr:uid="{F4320197-CACE-43C6-A67E-EEF9CC239317}">
      <text>
        <r>
          <rPr>
            <sz val="8"/>
            <color indexed="81"/>
            <rFont val="Tahoma"/>
            <family val="2"/>
            <charset val="238"/>
          </rPr>
          <t>Az 50–59 éves korcsoporttal együtt.</t>
        </r>
      </text>
    </comment>
    <comment ref="I23" authorId="0" shapeId="0" xr:uid="{928D1116-6C29-41D2-A3D2-335B4D3E04D2}">
      <text>
        <r>
          <rPr>
            <sz val="8"/>
            <color indexed="81"/>
            <rFont val="Tahoma"/>
            <family val="2"/>
            <charset val="238"/>
          </rPr>
          <t>Az 50–59 éves korcsoporttal együtt.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DF29869E-F367-49F4-9880-8D8CBDD044B8}">
      <text>
        <r>
          <rPr>
            <sz val="8"/>
            <color indexed="81"/>
            <rFont val="Tahoma"/>
            <family val="2"/>
            <charset val="238"/>
          </rPr>
          <t>2000-től közös kiskorú gyermekek.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9" authorId="0" shapeId="0" xr:uid="{0B6F684C-B434-4296-A913-0F45673D140B}">
      <text>
        <r>
          <rPr>
            <sz val="8"/>
            <color indexed="81"/>
            <rFont val="Tahoma"/>
            <family val="2"/>
            <charset val="238"/>
          </rPr>
          <t>Azokkal a válásokkal együtt, amelyeknél a házasság időtartama ismeretlen.</t>
        </r>
      </text>
    </comment>
    <comment ref="A17" authorId="0" shapeId="0" xr:uid="{B3A2FF94-6AF0-406D-A074-BD90C1DA2286}">
      <text>
        <r>
          <rPr>
            <sz val="8"/>
            <color indexed="81"/>
            <rFont val="Tahoma"/>
            <family val="2"/>
            <charset val="238"/>
          </rPr>
          <t>Azokkal a válásokkal együtt, amelyeknél a házasság időtartama ismeretlen.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I2" authorId="0" shapeId="0" xr:uid="{0D26D208-FBE4-4DC2-8D38-52105F0FC265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  <comment ref="B4" authorId="0" shapeId="0" xr:uid="{B61E32C3-AC4E-44AF-9F08-3567104A9326}">
      <text>
        <r>
          <rPr>
            <sz val="8"/>
            <color indexed="81"/>
            <rFont val="Tahoma"/>
            <family val="2"/>
            <charset val="238"/>
          </rPr>
          <t>Adott évben a két korcsoportra csak összevont adatok állnak rendelkezésre.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5" authorId="0" shapeId="0" xr:uid="{69360E80-E016-4E57-971D-568CEB0AEF1E}">
      <text>
        <r>
          <rPr>
            <sz val="8"/>
            <color indexed="81"/>
            <rFont val="Tahoma"/>
            <family val="2"/>
            <charset val="238"/>
          </rPr>
          <t>1948–1949.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FDF21434-27FB-4EF4-80C2-2F6F20BFE752}">
      <text>
        <r>
          <rPr>
            <sz val="8"/>
            <color indexed="81"/>
            <rFont val="Tahoma"/>
            <family val="2"/>
            <charset val="238"/>
          </rPr>
          <t>1975 előtt nem állnak rendelkezésre adatok.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0745EDE0-0FBF-4B4E-96BF-43798AFA23CE}">
      <text>
        <r>
          <rPr>
            <sz val="8"/>
            <color indexed="81"/>
            <rFont val="Tahoma"/>
            <family val="2"/>
            <charset val="238"/>
          </rPr>
          <t>1960 előtt nem állnak rendelkezésre adatok.</t>
        </r>
      </text>
    </comment>
    <comment ref="A10" authorId="0" shapeId="0" xr:uid="{7BF2ECED-15BC-46B0-8DF4-6BFD7837AB71}">
      <text>
        <r>
          <rPr>
            <sz val="8"/>
            <color indexed="81"/>
            <rFont val="Tahoma"/>
            <family val="2"/>
            <charset val="238"/>
          </rPr>
          <t>Február 1.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846C4B41-7B91-4D7C-B3DA-326E5749B46B}">
      <text>
        <r>
          <rPr>
            <sz val="8"/>
            <color indexed="81"/>
            <rFont val="Tahoma"/>
            <family val="2"/>
            <charset val="238"/>
          </rPr>
          <t>A terhességmegszakítás 1956 júniusa óta engedélyezett Magyarországon.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3F2C6FF5-80C2-4E74-A2DF-2C5DF73EBA39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  <comment ref="A4" authorId="0" shapeId="0" xr:uid="{C6233989-2EF8-41FB-BA74-3FA7422B51DF}">
      <text>
        <r>
          <rPr>
            <sz val="8"/>
            <color indexed="81"/>
            <rFont val="Tahoma"/>
            <family val="2"/>
            <charset val="238"/>
          </rPr>
          <t>A terhességmegszakítás 1956 júniusa óta engedélyezett Magyarországon.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6961894-505F-41B4-A145-0D132284C158}">
      <text>
        <r>
          <rPr>
            <sz val="8"/>
            <color indexed="81"/>
            <rFont val="Tahoma"/>
            <family val="2"/>
            <charset val="238"/>
          </rPr>
          <t>A családi állapot szerinti csoportosítást lásd a Módszertani megjegyzésekben.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60B5DB49-AE00-4DB7-AE60-129726B0613E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3" authorId="0" shapeId="0" xr:uid="{D8040346-C4AA-4A7E-8390-8CA019CF97B9}">
      <text>
        <r>
          <rPr>
            <sz val="8"/>
            <color indexed="81"/>
            <rFont val="Tahoma"/>
            <family val="2"/>
            <charset val="238"/>
          </rPr>
          <t>Heveny hörghurut nélkül.</t>
        </r>
      </text>
    </comment>
    <comment ref="E6" authorId="0" shapeId="0" xr:uid="{985DECA5-B489-4332-BDBE-246E882D829C}">
      <text>
        <r>
          <rPr>
            <sz val="8"/>
            <color indexed="81"/>
            <rFont val="Tahoma"/>
            <family val="2"/>
            <charset val="238"/>
          </rPr>
          <t>A heveny szívizom elhalással együtt.</t>
        </r>
      </text>
    </comment>
    <comment ref="A12" authorId="0" shapeId="0" xr:uid="{21CAF4FA-C751-410A-AB3F-FF33162B73B3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E21" authorId="0" shapeId="0" xr:uid="{8C70E2B0-DD7E-4194-B474-C78D72904006}">
      <text>
        <r>
          <rPr>
            <sz val="8"/>
            <color indexed="81"/>
            <rFont val="Tahoma"/>
            <family val="2"/>
            <charset val="238"/>
          </rPr>
          <t>A heveny szívizom elhalással együtt.</t>
        </r>
      </text>
    </comment>
    <comment ref="A27" authorId="0" shapeId="0" xr:uid="{16B67A91-D10D-4BF0-87AD-7A6DFDD87D6B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E36" authorId="0" shapeId="0" xr:uid="{4A325437-74F1-4771-B903-27B24DD62D16}">
      <text>
        <r>
          <rPr>
            <sz val="8"/>
            <color indexed="81"/>
            <rFont val="Tahoma"/>
            <family val="2"/>
            <charset val="238"/>
          </rPr>
          <t>A heveny szívizom elhalással együtt.</t>
        </r>
      </text>
    </comment>
    <comment ref="A42" authorId="0" shapeId="0" xr:uid="{5D273615-9814-41BB-B826-BFAAC644C9F0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CFD455EC-047C-4AA7-B8C9-FD3D7C1E349E}">
      <text>
        <r>
          <rPr>
            <sz val="8"/>
            <color indexed="81"/>
            <rFont val="Tahoma"/>
            <family val="2"/>
            <charset val="238"/>
          </rPr>
          <t>A meghalt életkorával azonos korcsoportba tartozó ezer lakosra jutó halálozások száma (az 1 éven aluliaknál ezer élveszülöttre számítva).</t>
        </r>
      </text>
    </comment>
    <comment ref="A20" authorId="0" shapeId="0" xr:uid="{18B94A08-FDAD-45F5-A396-B9F4D0AA8437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  <comment ref="A38" authorId="0" shapeId="0" xr:uid="{8A070120-E25A-4642-8C5B-3AA52071CEDD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  <comment ref="A56" authorId="0" shapeId="0" xr:uid="{B8F5EB92-2E35-4E33-8132-3B65AFA7772E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8202E70-FE49-4780-A132-4E1F4FB3F11F}">
      <text>
        <r>
          <rPr>
            <sz val="8"/>
            <color indexed="81"/>
            <rFont val="Tahoma"/>
            <family val="2"/>
            <charset val="238"/>
          </rPr>
          <t>A meghalt életkorával azonos korcsoportba tartozó százezer lakosra jutó halálozások száma.</t>
        </r>
      </text>
    </comment>
    <comment ref="G3" authorId="0" shapeId="0" xr:uid="{6F82C5BD-9AD8-434F-A8FB-DCA888BD7F82}">
      <text>
        <r>
          <rPr>
            <sz val="8"/>
            <color indexed="81"/>
            <rFont val="Tahoma"/>
            <family val="2"/>
            <charset val="238"/>
          </rPr>
          <t>Heveny hörghurut nélkül.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A5744771-9C54-4C75-B507-C4BAE4642B8F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  <comment ref="E5" authorId="0" shapeId="0" xr:uid="{317A2347-19FE-48E0-B007-4A1BA987DF2C}">
      <text>
        <r>
          <rPr>
            <sz val="8"/>
            <color indexed="81"/>
            <rFont val="Tahoma"/>
            <family val="2"/>
            <charset val="238"/>
          </rPr>
          <t>A 7–27 napos csecsemőkkel együtt.</t>
        </r>
      </text>
    </comment>
    <comment ref="E23" authorId="0" shapeId="0" xr:uid="{471595FC-7C59-4B96-876E-757CC38D10ED}">
      <text>
        <r>
          <rPr>
            <sz val="8"/>
            <color indexed="81"/>
            <rFont val="Tahoma"/>
            <family val="2"/>
            <charset val="238"/>
          </rPr>
          <t>A 7–27 napos csecsemőkkel együtt.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3" authorId="0" shapeId="0" xr:uid="{69E5BEE2-E4B7-4F55-8719-D703CD7B559D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A25" authorId="0" shapeId="0" xr:uid="{29E401DB-13FE-4AC6-B125-37F063ED5845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B58F991F-241F-4E59-B2D1-7256727F0743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módszertant.</t>
        </r>
      </text>
    </comment>
    <comment ref="A5" authorId="0" shapeId="0" xr:uid="{2ACAB4EB-98EA-4CCF-8C44-127D72A6A1A1}">
      <text>
        <r>
          <rPr>
            <sz val="8"/>
            <color indexed="81"/>
            <rFont val="Tahoma"/>
            <family val="2"/>
            <charset val="238"/>
          </rPr>
          <t>Betöltött életkor.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J2" authorId="0" shapeId="0" xr:uid="{C4E8DC31-EDCF-4A6D-88C7-D126BE1ED7E6}">
      <text>
        <r>
          <rPr>
            <sz val="8"/>
            <color indexed="81"/>
            <rFont val="Tahoma"/>
            <family val="2"/>
            <charset val="238"/>
          </rPr>
          <t xml:space="preserve">Az ismeretlen korúakkal együtt.
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D6E5354A-D325-4963-9140-9C30113D62E7}">
      <text>
        <r>
          <rPr>
            <sz val="8"/>
            <color indexed="81"/>
            <rFont val="Tahoma"/>
            <family val="2"/>
            <charset val="238"/>
          </rPr>
          <t>Terület: 93 026,33 km</t>
        </r>
        <r>
          <rPr>
            <vertAlign val="superscript"/>
            <sz val="8"/>
            <color indexed="81"/>
            <rFont val="Tahoma"/>
            <family val="2"/>
            <charset val="238"/>
          </rPr>
          <t xml:space="preserve">2 </t>
        </r>
        <r>
          <rPr>
            <sz val="8"/>
            <color indexed="81"/>
            <rFont val="Tahoma"/>
            <family val="2"/>
            <charset val="238"/>
          </rPr>
          <t xml:space="preserve">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F4CEA6DD-2D06-40E9-8382-8541B8CFEE1C}">
      <text>
        <r>
          <rPr>
            <sz val="8"/>
            <color indexed="81"/>
            <rFont val="Tahoma"/>
            <family val="2"/>
            <charset val="238"/>
          </rPr>
          <t>1980-ban és 1990-ben megyei városok.</t>
        </r>
      </text>
    </comment>
    <comment ref="A4" authorId="0" shapeId="0" xr:uid="{A83194E5-35FE-4C5F-A59B-6580B5AECA69}">
      <text>
        <r>
          <rPr>
            <sz val="8"/>
            <color indexed="81"/>
            <rFont val="Arial"/>
            <family val="2"/>
            <charset val="238"/>
          </rPr>
          <t>Közigazgatási területi beosztás vonatkozásában az 1950-ben életbe lépett területszervezési reformok figyelembe vételével, ennek részeként a megyei jogú városok azonosak a közvetlen megyei irányítású városokkal.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1FCC1459-552A-4351-9D8F-4D2B8506B31A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11" authorId="0" shapeId="0" xr:uid="{6E5C5DD9-B812-42D2-AA3D-F42879838A70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17" authorId="0" shapeId="0" xr:uid="{8F0607F1-A41E-4A49-9943-CC0F32BFDC4C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21" authorId="0" shapeId="0" xr:uid="{F7D23084-92D2-4676-8E39-83B62509DBBB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27" authorId="0" shapeId="0" xr:uid="{DBF57C62-C099-46E8-B97A-E3F231F1BF9A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31" authorId="0" shapeId="0" xr:uid="{73C9E8E6-19A7-4EC8-B9E3-2808BCD9DC74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11C4089E-9E2E-4578-A37A-EC3A387888F1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11" authorId="0" shapeId="0" xr:uid="{DA85133A-1990-441B-9A73-683CAF64B12C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17" authorId="0" shapeId="0" xr:uid="{B01ECFEE-8D52-4235-BC96-FE9BA29F5F52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21" authorId="0" shapeId="0" xr:uid="{EA5D9E55-BBF1-483D-94C6-7CB7164F6514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27" authorId="0" shapeId="0" xr:uid="{4E69CBF0-6AE4-4D4E-BB5E-B3AF05DC5E16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31" authorId="0" shapeId="0" xr:uid="{0F6BAE1B-2890-4AB2-B548-627E38BCB3E2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88E6A015-F4D6-4899-966F-E0560B916B74}">
      <text>
        <r>
          <rPr>
            <sz val="8"/>
            <color indexed="81"/>
            <rFont val="Tahoma"/>
            <family val="2"/>
            <charset val="238"/>
          </rPr>
          <t>2004-évig EU–15, 2005-től EU–25, 2007-től EU–27</t>
        </r>
      </text>
    </comment>
    <comment ref="A11" authorId="0" shapeId="0" xr:uid="{E2FB1162-24B1-445B-BDBD-EB853673F5CC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17" authorId="0" shapeId="0" xr:uid="{B9137DF5-E17A-4CF5-AA3C-7146522CD2CB}">
      <text>
        <r>
          <rPr>
            <sz val="8"/>
            <color indexed="81"/>
            <rFont val="Tahoma"/>
            <family val="2"/>
            <charset val="238"/>
          </rPr>
          <t>2004-ig EU–15, 2005-től EU–25, 2007-től EU–27</t>
        </r>
      </text>
    </comment>
    <comment ref="A21" authorId="0" shapeId="0" xr:uid="{6E9D9A6F-5B22-4337-B0DD-29608DD4A2B5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27" authorId="0" shapeId="0" xr:uid="{79C5E45C-C760-477D-97D0-EA028F82A25F}">
      <text>
        <r>
          <rPr>
            <sz val="8"/>
            <color indexed="81"/>
            <rFont val="Tahoma"/>
            <family val="2"/>
            <charset val="238"/>
          </rPr>
          <t>2004-évig EU–15, 2005-től EU–25, 2007-től EU–27</t>
        </r>
      </text>
    </comment>
    <comment ref="A31" authorId="0" shapeId="0" xr:uid="{C1ECC380-27C8-43C1-B433-49DC8BF6B5D9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J2" authorId="0" shapeId="0" xr:uid="{66550955-9D76-4240-81F3-AE9AEE8032FD}">
      <text>
        <r>
          <rPr>
            <sz val="8"/>
            <color indexed="81"/>
            <rFont val="Tahoma"/>
            <family val="2"/>
            <charset val="238"/>
          </rPr>
          <t>Lásd a Módszertan című részt.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J2" authorId="0" shapeId="0" xr:uid="{905631B9-9632-4BCA-9DD2-B54627764D76}">
      <text>
        <r>
          <rPr>
            <sz val="8"/>
            <color indexed="81"/>
            <rFont val="Tahoma"/>
            <family val="2"/>
            <charset val="238"/>
          </rPr>
          <t>Lásd a Módszertan című részt.</t>
        </r>
      </text>
    </comment>
    <comment ref="A4" authorId="0" shapeId="0" xr:uid="{D963C997-F1C7-4138-A0C9-6FE28AF206BD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6" authorId="0" shapeId="0" xr:uid="{05883077-EF01-40F0-8ACD-8A542FA4F467}">
      <text>
        <r>
          <rPr>
            <sz val="8"/>
            <color indexed="81"/>
            <rFont val="Tahoma"/>
            <family val="2"/>
            <charset val="238"/>
          </rPr>
          <t xml:space="preserve">Montenegro adataival együtt.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0A9F5DC-BFEE-4458-8BC3-009824187E69}">
      <text>
        <r>
          <rPr>
            <i/>
            <sz val="8"/>
            <color indexed="81"/>
            <rFont val="Tahoma"/>
            <family val="2"/>
            <charset val="238"/>
          </rPr>
          <t>A házasodó életkorával azonos korcsoportba tartozó ezer 15 éves és idősebb nem házas családi állapotú férfira, illetve nőre jutó házasságkötések száma.</t>
        </r>
      </text>
    </comment>
  </commentList>
</comments>
</file>

<file path=xl/sharedStrings.xml><?xml version="1.0" encoding="utf-8"?>
<sst xmlns="http://schemas.openxmlformats.org/spreadsheetml/2006/main" count="1188" uniqueCount="533">
  <si>
    <t>aránya, százalék</t>
  </si>
  <si>
    <t>Népsűrűség, 1 km²-re</t>
  </si>
  <si>
    <t>Ezer férfira jutó nő</t>
  </si>
  <si>
    <t>Nők</t>
  </si>
  <si>
    <t>Férfiak</t>
  </si>
  <si>
    <t>Összesen</t>
  </si>
  <si>
    <t>Nő</t>
  </si>
  <si>
    <t>Férfi</t>
  </si>
  <si>
    <t>Év</t>
  </si>
  <si>
    <t>2.1. A népesség nemek szerint (január 1.)</t>
  </si>
  <si>
    <t>éves</t>
  </si>
  <si>
    <t xml:space="preserve">70– </t>
  </si>
  <si>
    <t>60–69</t>
  </si>
  <si>
    <t>40–59</t>
  </si>
  <si>
    <t>30–39</t>
  </si>
  <si>
    <t>20–29</t>
  </si>
  <si>
    <t>15–19</t>
  </si>
  <si>
    <t xml:space="preserve">   0–14</t>
  </si>
  <si>
    <t>2.2. A népesség korcsoportok szerint (január 1.)</t>
  </si>
  <si>
    <t>65–</t>
  </si>
  <si>
    <t>15–64</t>
  </si>
  <si>
    <t>0–14</t>
  </si>
  <si>
    <t>Ebből:</t>
  </si>
  <si>
    <t xml:space="preserve">      90–</t>
  </si>
  <si>
    <t>85–89</t>
  </si>
  <si>
    <t>80–84</t>
  </si>
  <si>
    <t>75–79</t>
  </si>
  <si>
    <t>70–74</t>
  </si>
  <si>
    <t>65–69</t>
  </si>
  <si>
    <t>60–64</t>
  </si>
  <si>
    <t>55–59</t>
  </si>
  <si>
    <t>50–54</t>
  </si>
  <si>
    <t>45–49</t>
  </si>
  <si>
    <t>40–44</t>
  </si>
  <si>
    <t>35–39</t>
  </si>
  <si>
    <t>30–34</t>
  </si>
  <si>
    <t>25–29</t>
  </si>
  <si>
    <t>20–24</t>
  </si>
  <si>
    <t>10–14</t>
  </si>
  <si>
    <t>5–9</t>
  </si>
  <si>
    <t>0–4</t>
  </si>
  <si>
    <t>Kor, év</t>
  </si>
  <si>
    <t>2.3. A népesség életkor szerint ( január 1.)</t>
  </si>
  <si>
    <t>70–</t>
  </si>
  <si>
    <t>20–39</t>
  </si>
  <si>
    <t>5–14</t>
  </si>
  <si>
    <t>2.4. Az ezer férfira jutó nők száma korcsoportonként (január 1.)</t>
  </si>
  <si>
    <t>évesek aránya</t>
  </si>
  <si>
    <t>Öregedési index</t>
  </si>
  <si>
    <t>Az eltartott népesség rátája</t>
  </si>
  <si>
    <t>Az idős népesség eltartottsági rátája</t>
  </si>
  <si>
    <t>A gyermek-népesség eltartottsági rátája</t>
  </si>
  <si>
    <t xml:space="preserve"> 0–14</t>
  </si>
  <si>
    <t>2.5. Eltartottsági ráta, öregedési index (január 1.)  [%]</t>
  </si>
  <si>
    <t xml:space="preserve">60–69 </t>
  </si>
  <si>
    <t xml:space="preserve">50–59 </t>
  </si>
  <si>
    <t xml:space="preserve">40–49 </t>
  </si>
  <si>
    <t xml:space="preserve">30–39 </t>
  </si>
  <si>
    <t xml:space="preserve">15–29 </t>
  </si>
  <si>
    <t>százalék</t>
  </si>
  <si>
    <t>Elvált</t>
  </si>
  <si>
    <t>Özvegy</t>
  </si>
  <si>
    <t>Házas</t>
  </si>
  <si>
    <t>Nőtlen, hajadon</t>
  </si>
  <si>
    <t>Év, korcsoport</t>
  </si>
  <si>
    <t>2.6. A 15 éves és idősebb népesség családi állapot szerint (január 1.)</t>
  </si>
  <si>
    <t>Község</t>
  </si>
  <si>
    <t>Többi város</t>
  </si>
  <si>
    <t>Budapest</t>
  </si>
  <si>
    <t>A népesség összesen</t>
  </si>
  <si>
    <t>Népesség</t>
  </si>
  <si>
    <t>Települések összesen</t>
  </si>
  <si>
    <t>Főváros, megyei jogú város</t>
  </si>
  <si>
    <t>2.7. A települések száma és népessége (január 1.)</t>
  </si>
  <si>
    <t>Ideiglenes vándorlás</t>
  </si>
  <si>
    <t>Állandó vándorlás</t>
  </si>
  <si>
    <t>vándorlási különbözet</t>
  </si>
  <si>
    <t>elvándor-lás</t>
  </si>
  <si>
    <t>odaván-dorlás</t>
  </si>
  <si>
    <t>Összes vándorlás</t>
  </si>
  <si>
    <t>2.8. Belföldi vándorlások</t>
  </si>
  <si>
    <t>Községbe</t>
  </si>
  <si>
    <t>A többi városba</t>
  </si>
  <si>
    <t>–</t>
  </si>
  <si>
    <t>Budapestre</t>
  </si>
  <si>
    <t>összesen</t>
  </si>
  <si>
    <t>községből</t>
  </si>
  <si>
    <t>a többi városból</t>
  </si>
  <si>
    <t>Budapestről</t>
  </si>
  <si>
    <t>Településtípus</t>
  </si>
  <si>
    <t>2.9. A belföldi vándorlások iránya, 2011</t>
  </si>
  <si>
    <t>éves, százalék</t>
  </si>
  <si>
    <t>éves, fő</t>
  </si>
  <si>
    <t>60–</t>
  </si>
  <si>
    <t>15–39</t>
  </si>
  <si>
    <t>Belépés éve</t>
  </si>
  <si>
    <t>2.10. A Magyarországra bevándorló külföldi állampolgárok  korcsoport szerint</t>
  </si>
  <si>
    <t>Ausztrália és Óceánia</t>
  </si>
  <si>
    <t>Afrika</t>
  </si>
  <si>
    <t>Amerika</t>
  </si>
  <si>
    <t>Ázsia</t>
  </si>
  <si>
    <r>
      <t>Európai Unió</t>
    </r>
    <r>
      <rPr>
        <vertAlign val="superscript"/>
        <sz val="8"/>
        <rFont val="Arial"/>
        <family val="2"/>
        <charset val="238"/>
      </rPr>
      <t xml:space="preserve"> </t>
    </r>
  </si>
  <si>
    <t>Románia</t>
  </si>
  <si>
    <t>Európa</t>
  </si>
  <si>
    <t>Földrész, ország</t>
  </si>
  <si>
    <t>2.11. A Magyarországra bevándorló külföldi állampolgárok száma földrészek és nem szerint</t>
  </si>
  <si>
    <t>Kilépés éve</t>
  </si>
  <si>
    <t>2.12. A Magyarországról kivándorló külföldi állampolgárok korcsoport szerint</t>
  </si>
  <si>
    <t xml:space="preserve">2.13. A Magyarországról kivándorló külföldi állampolgárok száma földrészek és nem szerint </t>
  </si>
  <si>
    <t xml:space="preserve">  0–14</t>
  </si>
  <si>
    <t>Korcsoport</t>
  </si>
  <si>
    <t>2.14. A Magyarországon tartózkodó külföldi állampolgárok korcsoport és nem szerint (január 1.)</t>
  </si>
  <si>
    <t>Európai Unió</t>
  </si>
  <si>
    <t xml:space="preserve">2.15. A Magyarországon tartózkodó külföldi állampolgárok száma földrészek és nem szerint (január 1.) </t>
  </si>
  <si>
    <t>50–59</t>
  </si>
  <si>
    <t>40–49</t>
  </si>
  <si>
    <t>2.16. Magyar állampolgárságot kapott személyek korcsoport és nem szerint</t>
  </si>
  <si>
    <t>Egyéb és ismeretlen</t>
  </si>
  <si>
    <t>Európa együtt</t>
  </si>
  <si>
    <t>Egyéb európai</t>
  </si>
  <si>
    <t>Ukrajna</t>
  </si>
  <si>
    <t>Szlovákia</t>
  </si>
  <si>
    <t>Oroszország</t>
  </si>
  <si>
    <t>Szerbia</t>
  </si>
  <si>
    <t>Horvátország</t>
  </si>
  <si>
    <t xml:space="preserve">Előző állampolgárság </t>
  </si>
  <si>
    <t>2.17. Magyar állampolgárságot kapott személyek az előző állampolgárság szerint</t>
  </si>
  <si>
    <t>ezer lakosra</t>
  </si>
  <si>
    <t>száma</t>
  </si>
  <si>
    <t>elvált</t>
  </si>
  <si>
    <t>özvegy</t>
  </si>
  <si>
    <t>nőtlen</t>
  </si>
  <si>
    <t>hajadon</t>
  </si>
  <si>
    <t>Year</t>
  </si>
  <si>
    <t>A házasságkötések</t>
  </si>
  <si>
    <t>A nőtlenek aránya, %</t>
  </si>
  <si>
    <t>A vőlegény</t>
  </si>
  <si>
    <t>A hajadonok aránya, %</t>
  </si>
  <si>
    <t>A menyasszony</t>
  </si>
  <si>
    <t>2.18. A házasodók családi állapota</t>
  </si>
  <si>
    <t>mindkét fél házas volt</t>
  </si>
  <si>
    <t>az egyik fél házas volt</t>
  </si>
  <si>
    <t>Ebből előzőleg</t>
  </si>
  <si>
    <t>Újraházasodás</t>
  </si>
  <si>
    <t>Az először házasodók a házasságkötések 
%-ában</t>
  </si>
  <si>
    <t>Mindkét fél először házasodik</t>
  </si>
  <si>
    <t>2.19. Első házasságkötések és újraházasodások</t>
  </si>
  <si>
    <t>x</t>
  </si>
  <si>
    <t>A menyasszonyok átlagos életkora, év</t>
  </si>
  <si>
    <t>Nőtlen</t>
  </si>
  <si>
    <t>A vőlegények átlagos életkora, év</t>
  </si>
  <si>
    <t>Menyasszony</t>
  </si>
  <si>
    <t>Vőlegény</t>
  </si>
  <si>
    <t>2.20. Házasságkötések a házasodók családi állapota szerint, 2011</t>
  </si>
  <si>
    <t>–19</t>
  </si>
  <si>
    <t>2.21. A házasságkötések arányszáma a házasodók életkora szerint [ezrelék]</t>
  </si>
  <si>
    <t>év</t>
  </si>
  <si>
    <t>éves partnerek</t>
  </si>
  <si>
    <t>A partnerek átlagos korkülönbsége</t>
  </si>
  <si>
    <t>A partnerek átlagos életkora</t>
  </si>
  <si>
    <t>–29</t>
  </si>
  <si>
    <t>Bejegyzett élettársi kapcsolatok száma</t>
  </si>
  <si>
    <t>A partnerek neme</t>
  </si>
  <si>
    <t>2.22. Bejegyzett élettársi kapcsolatok, 2011</t>
  </si>
  <si>
    <t>következtében megszűnt házasság</t>
  </si>
  <si>
    <t>Ezer fennálló házasságra jutó válás</t>
  </si>
  <si>
    <t>Ezer lakosra jutó válás</t>
  </si>
  <si>
    <t>A megkötött és megszűnt házasságok különbsége</t>
  </si>
  <si>
    <t xml:space="preserve">Válás </t>
  </si>
  <si>
    <t xml:space="preserve">Halál </t>
  </si>
  <si>
    <t>2.23. Megszűnt házasságok, válási arányszámok</t>
  </si>
  <si>
    <t>..</t>
  </si>
  <si>
    <t>2.24. Válási arányszámok az elváltak életkora szerint [ezrelék]</t>
  </si>
  <si>
    <t>7–17 éves</t>
  </si>
  <si>
    <t>6 éves és fiatalabb</t>
  </si>
  <si>
    <t>4 és több</t>
  </si>
  <si>
    <t>Az elváltak életben lévő közös kiskorú gyermekeinek száma</t>
  </si>
  <si>
    <t>A gyermektelen válások aránya, %</t>
  </si>
  <si>
    <t>Válás összesen</t>
  </si>
  <si>
    <t>A válások száma a házasságból született, életben lévő gyermek(ek) száma szerint</t>
  </si>
  <si>
    <t>2.25. A válások száma a közös gyermekek száma szerint és a közös kiskorú gyermekek száma</t>
  </si>
  <si>
    <r>
      <t>20 év és hosszabb</t>
    </r>
    <r>
      <rPr>
        <vertAlign val="superscript"/>
        <sz val="8"/>
        <rFont val="Arial"/>
        <family val="2"/>
        <charset val="238"/>
      </rPr>
      <t xml:space="preserve"> </t>
    </r>
  </si>
  <si>
    <t>15–19 év</t>
  </si>
  <si>
    <t>10–14 év</t>
  </si>
  <si>
    <t xml:space="preserve">  5–  9 év</t>
  </si>
  <si>
    <t xml:space="preserve">  2–  4 év</t>
  </si>
  <si>
    <t>2 évnél rövidebb</t>
  </si>
  <si>
    <t>Százalékos megoszlás</t>
  </si>
  <si>
    <t>Száma</t>
  </si>
  <si>
    <t>A házasság időtartama</t>
  </si>
  <si>
    <t>2.26. Válások a házasság időtartama szerint</t>
  </si>
  <si>
    <t>együtt</t>
  </si>
  <si>
    <t>leány</t>
  </si>
  <si>
    <t>fiú</t>
  </si>
  <si>
    <t>Házasságon kívüli élveszületés</t>
  </si>
  <si>
    <t>Házasságból élveszületés</t>
  </si>
  <si>
    <t>Élveszületés</t>
  </si>
  <si>
    <t>2.27. Az élveszületések száma</t>
  </si>
  <si>
    <t>házasságon kívül született, %</t>
  </si>
  <si>
    <t>házasságból született, %</t>
  </si>
  <si>
    <t>tisztított, nettó</t>
  </si>
  <si>
    <t>nyers, bruttó</t>
  </si>
  <si>
    <t>15–49 éves házas nőre jutó, házasságból származó élveszületés</t>
  </si>
  <si>
    <t>15–49 éves nőre jutó élveszületés</t>
  </si>
  <si>
    <t>Száz élveszülött közül</t>
  </si>
  <si>
    <t>Száz leány élveszülöttre jutó fiú élveszülött, %</t>
  </si>
  <si>
    <t>Reprodukciós együttható</t>
  </si>
  <si>
    <t>Teljes termékenységi arányszám</t>
  </si>
  <si>
    <t>Ezer</t>
  </si>
  <si>
    <t>2.28. Élveszületési arányszámok, termékenységi mutatók</t>
  </si>
  <si>
    <t>Házasságon kívüli élveszületési arány</t>
  </si>
  <si>
    <t>házasságon kívül</t>
  </si>
  <si>
    <t>házasságból</t>
  </si>
  <si>
    <t>50–</t>
  </si>
  <si>
    <t>17–19</t>
  </si>
  <si>
    <t>–16</t>
  </si>
  <si>
    <t>2.29. Élveszületések az anya korcsoportja szerint</t>
  </si>
  <si>
    <t>Ebből</t>
  </si>
  <si>
    <t>2.30. Élveszületési arányszám az anya korcsoportja szerint [ezrelék]</t>
  </si>
  <si>
    <t>X</t>
  </si>
  <si>
    <t>Az élveszületési sorrend átlaga</t>
  </si>
  <si>
    <t>6. és további szülött</t>
  </si>
  <si>
    <t>5. szülött</t>
  </si>
  <si>
    <t>4. szülött</t>
  </si>
  <si>
    <t>3. szülött</t>
  </si>
  <si>
    <t>2. szülött</t>
  </si>
  <si>
    <t>1. szülött</t>
  </si>
  <si>
    <t>Élveszületési sorrend</t>
  </si>
  <si>
    <t>2.31. Élveszületések az élveszületési sorrend szerint</t>
  </si>
  <si>
    <t>Átlagsúly, gramm</t>
  </si>
  <si>
    <t>A 2500 grammon aluli súllyal születettek aránya, %</t>
  </si>
  <si>
    <t>Ismeretlen</t>
  </si>
  <si>
    <t>4000–</t>
  </si>
  <si>
    <t>3500–3999</t>
  </si>
  <si>
    <t>3000–3499</t>
  </si>
  <si>
    <t>2500–2999</t>
  </si>
  <si>
    <t>2000–2499</t>
  </si>
  <si>
    <t>1500–1999</t>
  </si>
  <si>
    <t>1000–1499</t>
  </si>
  <si>
    <t>–  999</t>
  </si>
  <si>
    <t>Születéskori súly, gramm</t>
  </si>
  <si>
    <t>2.32. Élveszületések a születéskori súly szerint</t>
  </si>
  <si>
    <t>hét</t>
  </si>
  <si>
    <t>A 28 héten aluliak aránya,%</t>
  </si>
  <si>
    <t>42–</t>
  </si>
  <si>
    <t>37–41</t>
  </si>
  <si>
    <t>32–35</t>
  </si>
  <si>
    <t>28–31</t>
  </si>
  <si>
    <t>22–27</t>
  </si>
  <si>
    <t>–21</t>
  </si>
  <si>
    <t>2.33. Élveszületések a terhesség tartama szerint</t>
  </si>
  <si>
    <t>élve született gyermek(ek), %</t>
  </si>
  <si>
    <t>Száz 15–49 éves nőre jutó átlagos gyermekszám</t>
  </si>
  <si>
    <t>6 és több</t>
  </si>
  <si>
    <t>2.34. A 15–49 éves nők számának megoszlása az élve született gyermekek száma szerint (január 1.)</t>
  </si>
  <si>
    <t>születés</t>
  </si>
  <si>
    <t>szülés</t>
  </si>
  <si>
    <t>Összes iker-</t>
  </si>
  <si>
    <t>Négyesikerszülés</t>
  </si>
  <si>
    <t>Hármasikerszülés</t>
  </si>
  <si>
    <t>Kettősikerszülés</t>
  </si>
  <si>
    <t>2.35. Ikerszülések</t>
  </si>
  <si>
    <t>késői</t>
  </si>
  <si>
    <t>korai és középidős</t>
  </si>
  <si>
    <t>0–6 napon belüli csecsemő-halálozás</t>
  </si>
  <si>
    <t>Magzati veszteségek összesen</t>
  </si>
  <si>
    <t>Terhesség-megszakítás</t>
  </si>
  <si>
    <t>Magzati halálozás</t>
  </si>
  <si>
    <t>2.36. Magzati veszteségek, születés körüli halálozás</t>
  </si>
  <si>
    <t>száz élve-születésre</t>
  </si>
  <si>
    <t>ezer 15–49 éves nőre</t>
  </si>
  <si>
    <t>Terhességmegszakítás</t>
  </si>
  <si>
    <t xml:space="preserve">40– </t>
  </si>
  <si>
    <t>2.37. Terhességmegszakítások</t>
  </si>
  <si>
    <t>Terhességek száma</t>
  </si>
  <si>
    <t>2.38. Terhességmegszakítások a nő előző terhessége szerint, korcsoportonként, 2011</t>
  </si>
  <si>
    <t>nő</t>
  </si>
  <si>
    <t>férfi</t>
  </si>
  <si>
    <t>éves korban várható átlagos élettartam</t>
  </si>
  <si>
    <t>Születéskor várható átlagos élettartam</t>
  </si>
  <si>
    <t>2.39. Születéskor és az egyes életkorokban még várható átlagos élettartam [év]</t>
  </si>
  <si>
    <t>A meghaltak átlagos kora</t>
  </si>
  <si>
    <t>Az ezer megfelelő nemű lakosra jutó halálozás</t>
  </si>
  <si>
    <t>A meghaltak száma</t>
  </si>
  <si>
    <t>2.40. Halálozások</t>
  </si>
  <si>
    <t>szándékos önártalom</t>
  </si>
  <si>
    <t>motoros-jármű-balesetek</t>
  </si>
  <si>
    <t>máj-betegségek</t>
  </si>
  <si>
    <t>hörghurut, tüdőtágulat és asztma</t>
  </si>
  <si>
    <t>agyér-betegség</t>
  </si>
  <si>
    <t>egyéb ischaemiás szív-betegség</t>
  </si>
  <si>
    <t>heveny szívizom-elhalás</t>
  </si>
  <si>
    <t>légcső, hörgő, tüdő rossz-indulatú daganata</t>
  </si>
  <si>
    <t>2.41. Halálozások a gyakoribb halálokok szerint</t>
  </si>
  <si>
    <r>
      <t>70–</t>
    </r>
    <r>
      <rPr>
        <vertAlign val="superscript"/>
        <sz val="8"/>
        <rFont val="Arial"/>
        <family val="2"/>
        <charset val="238"/>
      </rPr>
      <t xml:space="preserve"> </t>
    </r>
  </si>
  <si>
    <t xml:space="preserve">35–39 </t>
  </si>
  <si>
    <t xml:space="preserve">30–34 </t>
  </si>
  <si>
    <t xml:space="preserve">25–29 </t>
  </si>
  <si>
    <t xml:space="preserve">15–19 </t>
  </si>
  <si>
    <t xml:space="preserve">  7–  9 </t>
  </si>
  <si>
    <t xml:space="preserve">  5–  6</t>
  </si>
  <si>
    <t xml:space="preserve">  3–  4</t>
  </si>
  <si>
    <t xml:space="preserve">        2</t>
  </si>
  <si>
    <t xml:space="preserve">        1</t>
  </si>
  <si>
    <t>1 éven aluli</t>
  </si>
  <si>
    <t>Halálozási arányszám, ezrelék</t>
  </si>
  <si>
    <t>Meghaltak száma</t>
  </si>
  <si>
    <t>Korcsoportok, éves</t>
  </si>
  <si>
    <t>2.42. Halálozások nemek és korcsoportok szerint</t>
  </si>
  <si>
    <t>hörghurut, tüdő-tágulat és asztma</t>
  </si>
  <si>
    <t>Korcsoport, éves</t>
  </si>
  <si>
    <t>2.43. Halálozási arányszámok kiemelt korcsoportok és halálokok szerint, 2011</t>
  </si>
  <si>
    <t>Ezer élveszülöttre jutó 1 éven aluli meghalt</t>
  </si>
  <si>
    <t>Fő</t>
  </si>
  <si>
    <t>hónapos</t>
  </si>
  <si>
    <t>Összes 1 éven aluli</t>
  </si>
  <si>
    <t xml:space="preserve">6–11 </t>
  </si>
  <si>
    <t>3–5</t>
  </si>
  <si>
    <t>28 napos–2 hónapos</t>
  </si>
  <si>
    <t>7–27 napos</t>
  </si>
  <si>
    <t>Ebből 1 napon aluli</t>
  </si>
  <si>
    <t>0–6 napos</t>
  </si>
  <si>
    <t>2.44. Csecsemőhalálozás</t>
  </si>
  <si>
    <t>6–11 hónapos</t>
  </si>
  <si>
    <t>3–5 hónapos</t>
  </si>
  <si>
    <t>6 napon alul</t>
  </si>
  <si>
    <t>Egyéb halálokok</t>
  </si>
  <si>
    <t>A morbiditás és mortalitás külső okai</t>
  </si>
  <si>
    <t>Vele-született rendellenes-ségek</t>
  </si>
  <si>
    <t>A perinatalis időszakban keletkező bizonyos állapotok</t>
  </si>
  <si>
    <t>Az emésztő-rendszer betegségei</t>
  </si>
  <si>
    <t>A légző-rendszer betegségei</t>
  </si>
  <si>
    <t>Az ideg-rendszer és az érzék-szervek betegségei</t>
  </si>
  <si>
    <t>Fertőző és élősdiek okozta betegségek</t>
  </si>
  <si>
    <t>2.45. Csecsemőhalálozás haláloki csoportok szerint</t>
  </si>
  <si>
    <t>Családi állapot szerint</t>
  </si>
  <si>
    <t xml:space="preserve">80–  </t>
  </si>
  <si>
    <t xml:space="preserve">75–79 </t>
  </si>
  <si>
    <t xml:space="preserve">70–74 </t>
  </si>
  <si>
    <t xml:space="preserve">65–69 </t>
  </si>
  <si>
    <t xml:space="preserve">60–64 </t>
  </si>
  <si>
    <t xml:space="preserve">55–59 </t>
  </si>
  <si>
    <t xml:space="preserve">50–54 </t>
  </si>
  <si>
    <t xml:space="preserve">45–49 </t>
  </si>
  <si>
    <t xml:space="preserve">40–44 </t>
  </si>
  <si>
    <t xml:space="preserve">20–24 </t>
  </si>
  <si>
    <t>– 9</t>
  </si>
  <si>
    <t>Kor szerint</t>
  </si>
  <si>
    <t>Korcsoport, éves, családi állapot</t>
  </si>
  <si>
    <t>2.46. Az öngyilkosságok száma kor és családi állapot szerint</t>
  </si>
  <si>
    <t xml:space="preserve">Összesen </t>
  </si>
  <si>
    <t>A morbiditás és a mortalitás egyéb külső okai</t>
  </si>
  <si>
    <t>Szándékos önártalom</t>
  </si>
  <si>
    <t>X60–X84,
 Y87.0</t>
  </si>
  <si>
    <t>Balesetszerű vízbe fulladás és elmerülés</t>
  </si>
  <si>
    <t>W65–W74</t>
  </si>
  <si>
    <t>Motorosjármű-balesetek</t>
  </si>
  <si>
    <t>XX. A morbiditás és a mortalitás külső okai</t>
  </si>
  <si>
    <t>V01–Y89</t>
  </si>
  <si>
    <t>XVIII. Máshova nem osztályozott panaszok, tünetek, kóros klinikai és laboratóriumi leletek</t>
  </si>
  <si>
    <t>R00–R99</t>
  </si>
  <si>
    <t>XVII. Veleszületett rendellenességek, deformitások és kromoszómaabnormitások</t>
  </si>
  <si>
    <t>Q00–Q99</t>
  </si>
  <si>
    <t>XVI. A perinatalis időszakban keletkező bizonyos állapotok</t>
  </si>
  <si>
    <t>P00–P96</t>
  </si>
  <si>
    <t>XV. Terhesség, szülés és gyermekágy szövődményei</t>
  </si>
  <si>
    <t>O00–O99</t>
  </si>
  <si>
    <t>Az urogenitalis rendszer egyéb betegségei</t>
  </si>
  <si>
    <t>N20–N25, N27–N99</t>
  </si>
  <si>
    <t>Vesegyulladás, vesebajos szindróma és nephrosis</t>
  </si>
  <si>
    <t>N00–N19, N26</t>
  </si>
  <si>
    <t>XIV. Az urogenitalis rendszer betegségei</t>
  </si>
  <si>
    <t>N00–N99</t>
  </si>
  <si>
    <t>XIII. A csont-, izomrendszer és kötőszövet betegségei</t>
  </si>
  <si>
    <t>M00–M99</t>
  </si>
  <si>
    <t>XII. A bőr és bőr alatti szövet betegségei</t>
  </si>
  <si>
    <t>L00–L99</t>
  </si>
  <si>
    <t>Emésztőrendszer egyéb betegségei</t>
  </si>
  <si>
    <t>K00–K23, K28–K67, K80–K93</t>
  </si>
  <si>
    <t>Alkoholos májbetegség</t>
  </si>
  <si>
    <t>K70</t>
  </si>
  <si>
    <t xml:space="preserve">Ebből: </t>
  </si>
  <si>
    <t xml:space="preserve">Májbetegségek </t>
  </si>
  <si>
    <t>K70–K76</t>
  </si>
  <si>
    <t>Gyomor- és nyombélfekély</t>
  </si>
  <si>
    <t>K25–K27</t>
  </si>
  <si>
    <t>XI. Az emésztőrendszer betegségei</t>
  </si>
  <si>
    <t>K00–K93</t>
  </si>
  <si>
    <t>Légzőrendszer egyéb betegségei</t>
  </si>
  <si>
    <t>J00–J06, J20–J39, J60–J99</t>
  </si>
  <si>
    <t>Idült alsó légúti betegségek</t>
  </si>
  <si>
    <t>J40–J47</t>
  </si>
  <si>
    <t>Tüdőgyulladás</t>
  </si>
  <si>
    <t>J12–J18</t>
  </si>
  <si>
    <t xml:space="preserve">Influenza </t>
  </si>
  <si>
    <t>J09–J11</t>
  </si>
  <si>
    <t>X. A légzőrendszer betegségei</t>
  </si>
  <si>
    <t>J00–J99</t>
  </si>
  <si>
    <t>Keringési rendszer egyéb betegségei</t>
  </si>
  <si>
    <t>I71–I99</t>
  </si>
  <si>
    <t xml:space="preserve">Érelmeszesedés </t>
  </si>
  <si>
    <t>I70</t>
  </si>
  <si>
    <t>Agyérbetegségek</t>
  </si>
  <si>
    <t>I60–I69</t>
  </si>
  <si>
    <t>Egyéb szívbetegségek</t>
  </si>
  <si>
    <t>I26–I51</t>
  </si>
  <si>
    <t>Heveny szívizomelhalás</t>
  </si>
  <si>
    <t>I21–I23</t>
  </si>
  <si>
    <t>Ischaemiás szívbetegségek</t>
  </si>
  <si>
    <t>I20–I25</t>
  </si>
  <si>
    <t>Magasvérnyomás-betegség</t>
  </si>
  <si>
    <t>I10–I15</t>
  </si>
  <si>
    <t>Idült reumás szívbetegség</t>
  </si>
  <si>
    <t>I05–I09</t>
  </si>
  <si>
    <t>Heveny reumás láz</t>
  </si>
  <si>
    <t>I00–I02</t>
  </si>
  <si>
    <t>IX. A keringési rendszer betegségei</t>
  </si>
  <si>
    <t>I00–I99</t>
  </si>
  <si>
    <t>VIII. A fül és a csecsnyúlvány betegségei</t>
  </si>
  <si>
    <t>H60–H95</t>
  </si>
  <si>
    <t xml:space="preserve">VII. A szem és függelékeinek betegségei </t>
  </si>
  <si>
    <t>H00–H59</t>
  </si>
  <si>
    <t>VI. Az idegrendszer betegségei</t>
  </si>
  <si>
    <t>G00–G99</t>
  </si>
  <si>
    <t>V. Mentális és viselkedési zavarok</t>
  </si>
  <si>
    <t>F00–F99</t>
  </si>
  <si>
    <t>Egyéb endokrin, táplálkozási és anyagcsere-betegségek</t>
  </si>
  <si>
    <t>E00–E07, E15–E90</t>
  </si>
  <si>
    <t xml:space="preserve">Cukorbetegség </t>
  </si>
  <si>
    <t>E10–E14</t>
  </si>
  <si>
    <t>IV. Endokrin, táplálkozási és anyagcsere-betegségek</t>
  </si>
  <si>
    <t>E00–E90</t>
  </si>
  <si>
    <t>III. A vér és a vérképző szervek betegségei és az immunrendszert érintő bizonyos rendellenességek</t>
  </si>
  <si>
    <t>D50–D89</t>
  </si>
  <si>
    <t xml:space="preserve">Együtt </t>
  </si>
  <si>
    <t>D00–D48</t>
  </si>
  <si>
    <t>Bizonytalan természetű daganatok</t>
  </si>
  <si>
    <t>D37–D48</t>
  </si>
  <si>
    <t>Jóindulatú daganatok</t>
  </si>
  <si>
    <t>D10–D36</t>
  </si>
  <si>
    <t>C00–C97</t>
  </si>
  <si>
    <t>Az összes egyéb rosszindulatú daganat</t>
  </si>
  <si>
    <t>C60,
C62–C63, C65–C66, C68–C70, C72–C75,
C97</t>
  </si>
  <si>
    <t xml:space="preserve">Fehérvérűség </t>
  </si>
  <si>
    <t>C91–C96</t>
  </si>
  <si>
    <t>Nyirok- és vérképző szövet rosszindulatú daganata</t>
  </si>
  <si>
    <t>C81–C90</t>
  </si>
  <si>
    <t>Rosszul és nem meghatározott lokalizációjú rosszindulatú daganatok</t>
  </si>
  <si>
    <t>C76–C80</t>
  </si>
  <si>
    <t>Agy rosszindulatú daganata</t>
  </si>
  <si>
    <t>C71</t>
  </si>
  <si>
    <t>Húgyhólyag rosszindulatú daganata</t>
  </si>
  <si>
    <t>C67</t>
  </si>
  <si>
    <t>Vese rosszindulatú daganata</t>
  </si>
  <si>
    <t>C64</t>
  </si>
  <si>
    <t>Prosztata rosszindulatú daganata</t>
  </si>
  <si>
    <t>C61</t>
  </si>
  <si>
    <t>Petefészek rosszindulatú daganata</t>
  </si>
  <si>
    <t>C56</t>
  </si>
  <si>
    <t>Méhtest rosszindulatú daganata</t>
  </si>
  <si>
    <t>C54</t>
  </si>
  <si>
    <t>Méhnyak rosszindulatú daganata</t>
  </si>
  <si>
    <t>C53</t>
  </si>
  <si>
    <t>Méh külön meg nem nevezett részének, méhlepény, egyéb női nemiszervek rosszindulatú daganata</t>
  </si>
  <si>
    <t>C51–C52, C55, C57–C58</t>
  </si>
  <si>
    <t>Emlő rosszindulatú daganata</t>
  </si>
  <si>
    <t>C50</t>
  </si>
  <si>
    <t>Csont, kötőszövet és a bőr rosszindulatú daganata</t>
  </si>
  <si>
    <t>C40–C49</t>
  </si>
  <si>
    <t>Légcső, hörgő, tüdő rosszindulatú daganata</t>
  </si>
  <si>
    <t>C33–C34</t>
  </si>
  <si>
    <t>Gége rosszindulatú daganata</t>
  </si>
  <si>
    <t>C32</t>
  </si>
  <si>
    <t>Orr és egyéb légzőszervek rosszindulatú daganata</t>
  </si>
  <si>
    <t>C30–C31, C37–C39</t>
  </si>
  <si>
    <t>Egyéb emésztőszervek rosszindulatú daganata</t>
  </si>
  <si>
    <t>C17,C26</t>
  </si>
  <si>
    <t>Hasnyálmirigy rosszindulatú daganata</t>
  </si>
  <si>
    <t>C25</t>
  </si>
  <si>
    <t>Epehólyag és epeutak rosszindulatú daganata</t>
  </si>
  <si>
    <t>C23–C24</t>
  </si>
  <si>
    <t>Máj és a májon belüli epeutak rosszindulatú daganata</t>
  </si>
  <si>
    <t>C22</t>
  </si>
  <si>
    <t>Végbél rosszindulatú daganata</t>
  </si>
  <si>
    <t>C19–C21</t>
  </si>
  <si>
    <t>Vastagbél rosszindulatú daganata</t>
  </si>
  <si>
    <t>C18</t>
  </si>
  <si>
    <t>Gyomor rosszindulatú daganata</t>
  </si>
  <si>
    <t>C16</t>
  </si>
  <si>
    <t>Nyelőcső rosszindulatú daganata</t>
  </si>
  <si>
    <t>C15</t>
  </si>
  <si>
    <t>Ajak, szájüreg és garat rosszindulatú daganata</t>
  </si>
  <si>
    <t>C00–C14</t>
  </si>
  <si>
    <t xml:space="preserve">II. Daganatok </t>
  </si>
  <si>
    <t>C00–D48</t>
  </si>
  <si>
    <t>Egyéb fertőző és élősdiek okozta betegségek</t>
  </si>
  <si>
    <t>A00–A09, A20–B09, B18–B99</t>
  </si>
  <si>
    <t>Heveny vírusos májgyulladás</t>
  </si>
  <si>
    <t>B15–B17</t>
  </si>
  <si>
    <t xml:space="preserve">Gümőkór </t>
  </si>
  <si>
    <t>A15–A19</t>
  </si>
  <si>
    <t>I. Fertőző és élősdiek okozta betegségek</t>
  </si>
  <si>
    <t>A00–B99</t>
  </si>
  <si>
    <t>éves korban meghaltak száma</t>
  </si>
  <si>
    <t>35–64</t>
  </si>
  <si>
    <t>15–34</t>
  </si>
  <si>
    <t>Százezer lakosra jutó halálozás</t>
  </si>
  <si>
    <t>Halálok</t>
  </si>
  <si>
    <t>Tételszám</t>
  </si>
  <si>
    <t>2.47. Halálozások a halál oka szerint, 2011</t>
  </si>
  <si>
    <t>Áramütés, egyéb és ismeretlen</t>
  </si>
  <si>
    <t>Vágó-, szúróeszköz</t>
  </si>
  <si>
    <t>Magas helyről leugrás</t>
  </si>
  <si>
    <t>Lőfegyver, robbanószer</t>
  </si>
  <si>
    <t>Mozgó jármű elé ugrás</t>
  </si>
  <si>
    <t xml:space="preserve">Vízbe fulladás </t>
  </si>
  <si>
    <t>Méreg</t>
  </si>
  <si>
    <t>Akasztás, zsinegelés</t>
  </si>
  <si>
    <t xml:space="preserve"> Way of committal</t>
  </si>
  <si>
    <t xml:space="preserve">Az elkövetés módja </t>
  </si>
  <si>
    <t>2.48. Az öngyilkosságok száma az elkövetés módja szerint</t>
  </si>
  <si>
    <t>Lakónépesség</t>
  </si>
  <si>
    <t>Jelenlevő népesség</t>
  </si>
  <si>
    <t>népszámláláshoz viszonyítva, %</t>
  </si>
  <si>
    <t>az előző</t>
  </si>
  <si>
    <t>az 1870. évi</t>
  </si>
  <si>
    <t>A népesség változása</t>
  </si>
  <si>
    <r>
      <t>Népsűrűség
1 km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-re</t>
    </r>
  </si>
  <si>
    <t>Népesség, ezer fő</t>
  </si>
  <si>
    <t>2.49. A népesség számának alakulása, népsűrűség – népszámlálási adatok</t>
  </si>
  <si>
    <t>2.13. A Magyarországról kivándorló külföldi állampolgárok száma földrészek és nem szerint</t>
  </si>
  <si>
    <t>2.15. A Magyarországon tartózkodó külföldi állampolgárok száma földrészek és nem szerint (január 1.)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</si>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</sst>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##,###,###,###,###,###,###,###,###,###,###,###,##0"/>
    <numFmt numFmtId="167" formatCode="General_)"/>
    <numFmt numFmtId="168" formatCode="#,##0______;"/>
    <numFmt numFmtId="169" formatCode="0.000"/>
  </numFmts>
  <fonts count="2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i/>
      <sz val="8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sz val="8"/>
      <color indexed="12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vertAlign val="superscript"/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58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/>
    <xf numFmtId="164" fontId="1" fillId="0" borderId="0" xfId="0" applyNumberFormat="1" applyFont="1" applyAlignment="1"/>
    <xf numFmtId="3" fontId="1" fillId="0" borderId="0" xfId="0" applyNumberFormat="1" applyFont="1" applyAlignment="1"/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3" fontId="1" fillId="0" borderId="0" xfId="0" applyNumberFormat="1" applyFont="1"/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3" fontId="2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3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vertical="center"/>
    </xf>
    <xf numFmtId="3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2" xfId="0" applyFont="1" applyBorder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/>
    <xf numFmtId="165" fontId="1" fillId="0" borderId="0" xfId="0" applyNumberFormat="1" applyFont="1" applyBorder="1"/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9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center" indent="1"/>
    </xf>
    <xf numFmtId="165" fontId="1" fillId="0" borderId="0" xfId="0" applyNumberFormat="1" applyFont="1" applyFill="1" applyAlignment="1">
      <alignment vertical="center"/>
    </xf>
    <xf numFmtId="3" fontId="4" fillId="0" borderId="0" xfId="0" applyNumberFormat="1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/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/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9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top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wrapText="1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1" fillId="0" borderId="0" xfId="0" applyFont="1"/>
    <xf numFmtId="165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/>
    <xf numFmtId="165" fontId="1" fillId="0" borderId="0" xfId="0" applyNumberFormat="1" applyFont="1" applyAlignment="1"/>
    <xf numFmtId="3" fontId="1" fillId="0" borderId="0" xfId="0" applyNumberFormat="1" applyFont="1" applyAlignment="1"/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9" xfId="0" applyFont="1" applyBorder="1" applyAlignment="1">
      <alignment horizontal="left" vertical="top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left" vertical="center" wrapText="1" indent="1"/>
    </xf>
    <xf numFmtId="3" fontId="1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/>
    </xf>
    <xf numFmtId="0" fontId="1" fillId="0" borderId="17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top" wrapText="1"/>
    </xf>
    <xf numFmtId="0" fontId="8" fillId="0" borderId="0" xfId="0" applyNumberFormat="1" applyFont="1" applyBorder="1" applyAlignment="1">
      <alignment horizontal="left" vertical="top"/>
    </xf>
    <xf numFmtId="0" fontId="1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1" fillId="0" borderId="7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left" vertical="top"/>
    </xf>
    <xf numFmtId="3" fontId="1" fillId="0" borderId="0" xfId="0" applyNumberFormat="1" applyFont="1" applyAlignment="1">
      <alignment horizontal="left" vertical="center" indent="1"/>
    </xf>
    <xf numFmtId="3" fontId="2" fillId="0" borderId="0" xfId="0" applyNumberFormat="1" applyFont="1" applyBorder="1" applyAlignment="1">
      <alignment vertical="center"/>
    </xf>
    <xf numFmtId="3" fontId="1" fillId="0" borderId="0" xfId="0" applyNumberFormat="1" applyFont="1" applyFill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/>
    </xf>
    <xf numFmtId="0" fontId="1" fillId="0" borderId="0" xfId="0" applyNumberFormat="1" applyFont="1"/>
    <xf numFmtId="166" fontId="2" fillId="0" borderId="0" xfId="0" applyNumberFormat="1" applyFont="1" applyAlignment="1">
      <alignment vertical="center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NumberFormat="1" applyFont="1" applyBorder="1" applyAlignment="1" applyProtection="1">
      <alignment horizontal="left" vertical="center" wrapText="1"/>
    </xf>
    <xf numFmtId="166" fontId="1" fillId="0" borderId="0" xfId="0" applyNumberFormat="1" applyFont="1"/>
    <xf numFmtId="3" fontId="1" fillId="0" borderId="0" xfId="0" applyNumberFormat="1" applyFont="1" applyBorder="1" applyAlignment="1" applyProtection="1">
      <alignment horizontal="righ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left" indent="3"/>
    </xf>
    <xf numFmtId="0" fontId="1" fillId="0" borderId="9" xfId="0" applyFont="1" applyBorder="1" applyAlignment="1">
      <alignment horizontal="left" vertical="center"/>
    </xf>
    <xf numFmtId="0" fontId="2" fillId="0" borderId="9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0" borderId="0" xfId="0" applyNumberFormat="1" applyFont="1" applyAlignment="1">
      <alignment vertical="top"/>
    </xf>
    <xf numFmtId="3" fontId="1" fillId="0" borderId="0" xfId="0" applyNumberFormat="1" applyFont="1" applyFill="1" applyAlignment="1">
      <alignment vertical="top" wrapText="1"/>
    </xf>
    <xf numFmtId="3" fontId="1" fillId="0" borderId="0" xfId="0" applyNumberFormat="1" applyFont="1" applyFill="1" applyAlignment="1">
      <alignment horizontal="left" vertical="top" wrapText="1" indent="1"/>
    </xf>
    <xf numFmtId="3" fontId="1" fillId="0" borderId="0" xfId="0" applyNumberFormat="1" applyFont="1" applyFill="1"/>
    <xf numFmtId="3" fontId="1" fillId="0" borderId="0" xfId="0" applyNumberFormat="1" applyFont="1" applyFill="1" applyAlignment="1">
      <alignment vertical="center"/>
    </xf>
    <xf numFmtId="0" fontId="1" fillId="0" borderId="0" xfId="0" applyNumberFormat="1" applyFont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left" indent="1"/>
    </xf>
    <xf numFmtId="3" fontId="1" fillId="0" borderId="0" xfId="0" applyNumberFormat="1" applyFont="1" applyFill="1" applyAlignment="1">
      <alignment vertical="center" wrapText="1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top" wrapText="1"/>
    </xf>
    <xf numFmtId="0" fontId="8" fillId="0" borderId="9" xfId="0" applyNumberFormat="1" applyFon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1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/>
    </xf>
    <xf numFmtId="0" fontId="2" fillId="0" borderId="9" xfId="0" applyNumberFormat="1" applyFont="1" applyBorder="1" applyAlignment="1">
      <alignment horizontal="left" vertical="top"/>
    </xf>
    <xf numFmtId="3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 applyProtection="1">
      <alignment horizontal="left" vertical="center"/>
    </xf>
    <xf numFmtId="3" fontId="1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49" fontId="1" fillId="0" borderId="0" xfId="0" applyNumberFormat="1" applyFont="1" applyAlignment="1" applyProtection="1">
      <alignment horizontal="left" vertical="center" indent="1"/>
    </xf>
    <xf numFmtId="0" fontId="2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 applyProtection="1">
      <alignment horizontal="left" vertical="center" indent="1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/>
    </xf>
    <xf numFmtId="0" fontId="1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/>
    </xf>
    <xf numFmtId="0" fontId="1" fillId="0" borderId="0" xfId="0" applyFont="1"/>
    <xf numFmtId="165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6"/>
    </xf>
    <xf numFmtId="0" fontId="2" fillId="0" borderId="9" xfId="0" applyFont="1" applyBorder="1" applyAlignment="1">
      <alignment horizontal="left" vertical="top"/>
    </xf>
    <xf numFmtId="3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Border="1" applyAlignment="1">
      <alignment vertical="center"/>
    </xf>
    <xf numFmtId="3" fontId="1" fillId="0" borderId="0" xfId="0" applyNumberFormat="1" applyFont="1" applyAlignme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/>
    </xf>
    <xf numFmtId="164" fontId="8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horizontal="left" vertical="top"/>
    </xf>
    <xf numFmtId="165" fontId="1" fillId="0" borderId="0" xfId="0" applyNumberFormat="1" applyFont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165" fontId="1" fillId="0" borderId="0" xfId="0" applyNumberFormat="1" applyFont="1" applyAlignment="1">
      <alignment vertical="center"/>
    </xf>
    <xf numFmtId="1" fontId="1" fillId="0" borderId="0" xfId="0" applyNumberFormat="1" applyFont="1" applyAlignment="1">
      <alignment vertical="center"/>
    </xf>
    <xf numFmtId="1" fontId="1" fillId="0" borderId="0" xfId="0" applyNumberFormat="1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165" fontId="1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165" fontId="6" fillId="0" borderId="0" xfId="0" applyNumberFormat="1" applyFont="1" applyAlignment="1">
      <alignment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18" xfId="0" applyFont="1" applyBorder="1" applyAlignment="1">
      <alignment horizontal="right" vertical="center"/>
    </xf>
    <xf numFmtId="3" fontId="1" fillId="0" borderId="18" xfId="0" applyNumberFormat="1" applyFont="1" applyBorder="1" applyAlignment="1">
      <alignment horizontal="right" vertical="center"/>
    </xf>
    <xf numFmtId="0" fontId="1" fillId="0" borderId="18" xfId="0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3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1" fontId="1" fillId="0" borderId="0" xfId="0" applyNumberFormat="1" applyFont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5" fontId="1" fillId="0" borderId="0" xfId="0" applyNumberFormat="1" applyFont="1"/>
    <xf numFmtId="3" fontId="2" fillId="0" borderId="0" xfId="0" applyNumberFormat="1" applyFont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/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1" fillId="0" borderId="0" xfId="0" applyFont="1" applyBorder="1"/>
    <xf numFmtId="165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/>
    <xf numFmtId="169" fontId="1" fillId="0" borderId="0" xfId="0" applyNumberFormat="1" applyFont="1" applyAlignment="1"/>
    <xf numFmtId="2" fontId="1" fillId="0" borderId="0" xfId="0" applyNumberFormat="1" applyFont="1" applyAlignme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justify"/>
    </xf>
    <xf numFmtId="165" fontId="1" fillId="0" borderId="0" xfId="0" applyNumberFormat="1" applyFont="1" applyAlignment="1">
      <alignment horizontal="right"/>
    </xf>
    <xf numFmtId="0" fontId="1" fillId="0" borderId="15" xfId="0" applyFont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justify" vertical="center" wrapText="1"/>
    </xf>
    <xf numFmtId="3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indent="2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/>
    <xf numFmtId="1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right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top" wrapText="1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center" vertical="center"/>
    </xf>
    <xf numFmtId="3" fontId="1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top"/>
    </xf>
    <xf numFmtId="0" fontId="2" fillId="0" borderId="9" xfId="0" applyNumberFormat="1" applyFont="1" applyBorder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165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/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2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/>
    <xf numFmtId="165" fontId="1" fillId="0" borderId="0" xfId="0" applyNumberFormat="1" applyFont="1" applyAlignment="1"/>
    <xf numFmtId="3" fontId="1" fillId="0" borderId="0" xfId="0" applyNumberFormat="1" applyFont="1" applyAlignment="1"/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3" fontId="1" fillId="0" borderId="0" xfId="0" applyNumberFormat="1" applyFont="1"/>
    <xf numFmtId="0" fontId="1" fillId="0" borderId="0" xfId="0" applyFont="1" applyAlignment="1">
      <alignment horizontal="left" indent="1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49" fontId="1" fillId="0" borderId="0" xfId="0" applyNumberFormat="1" applyFont="1"/>
    <xf numFmtId="0" fontId="1" fillId="0" borderId="0" xfId="0" applyFont="1" applyAlignme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2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/>
    <xf numFmtId="49" fontId="2" fillId="0" borderId="0" xfId="0" applyNumberFormat="1" applyFont="1" applyAlignment="1">
      <alignment horizontal="left"/>
    </xf>
    <xf numFmtId="0" fontId="1" fillId="0" borderId="4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11" xfId="0" applyFont="1" applyBorder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/>
    </xf>
    <xf numFmtId="3" fontId="1" fillId="0" borderId="0" xfId="0" applyNumberFormat="1" applyFont="1" applyBorder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/>
    <xf numFmtId="0" fontId="2" fillId="0" borderId="19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3" fontId="1" fillId="0" borderId="0" xfId="0" applyNumberFormat="1" applyFont="1" applyFill="1" applyAlignment="1"/>
    <xf numFmtId="4" fontId="1" fillId="0" borderId="0" xfId="0" applyNumberFormat="1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3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3" fontId="1" fillId="0" borderId="0" xfId="0" applyNumberFormat="1" applyFont="1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3" fontId="1" fillId="0" borderId="0" xfId="0" applyNumberFormat="1" applyFont="1" applyFill="1" applyBorder="1" applyAlignment="1" applyProtection="1">
      <alignment horizontal="right"/>
    </xf>
    <xf numFmtId="3" fontId="1" fillId="0" borderId="0" xfId="0" applyNumberFormat="1" applyFont="1" applyFill="1" applyBorder="1" applyAlignment="1" applyProtection="1"/>
    <xf numFmtId="0" fontId="1" fillId="0" borderId="0" xfId="0" applyFont="1" applyFill="1" applyAlignment="1">
      <alignment horizontal="left" vertical="top"/>
    </xf>
    <xf numFmtId="3" fontId="2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0" fillId="0" borderId="0" xfId="0" applyFill="1"/>
    <xf numFmtId="0" fontId="1" fillId="0" borderId="0" xfId="0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top"/>
    </xf>
    <xf numFmtId="0" fontId="11" fillId="0" borderId="0" xfId="0" applyFont="1" applyFill="1" applyAlignment="1">
      <alignment horizontal="left" vertical="top"/>
    </xf>
    <xf numFmtId="49" fontId="11" fillId="0" borderId="0" xfId="0" applyNumberFormat="1" applyFont="1" applyFill="1" applyAlignment="1">
      <alignment horizontal="left" vertical="top"/>
    </xf>
    <xf numFmtId="0" fontId="12" fillId="0" borderId="0" xfId="0" applyFont="1" applyFill="1"/>
    <xf numFmtId="0" fontId="1" fillId="0" borderId="0" xfId="0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17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right" vertical="center" indent="3"/>
    </xf>
    <xf numFmtId="0" fontId="1" fillId="0" borderId="23" xfId="0" applyFont="1" applyBorder="1"/>
    <xf numFmtId="0" fontId="1" fillId="0" borderId="5" xfId="0" applyFont="1" applyBorder="1"/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0" fillId="0" borderId="17" xfId="0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4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6ECA5-0AA2-4D32-8817-0FBF13C5EECD}">
  <dimension ref="A1:A50"/>
  <sheetViews>
    <sheetView tabSelected="1" workbookViewId="0"/>
  </sheetViews>
  <sheetFormatPr defaultRowHeight="12.75" x14ac:dyDescent="0.2"/>
  <cols>
    <col min="1" max="1" width="88.42578125" style="585" bestFit="1" customWidth="1"/>
    <col min="2" max="16384" width="9.140625" style="585"/>
  </cols>
  <sheetData>
    <row r="1" spans="1:1" x14ac:dyDescent="0.2">
      <c r="A1" s="584" t="s">
        <v>532</v>
      </c>
    </row>
    <row r="2" spans="1:1" x14ac:dyDescent="0.2">
      <c r="A2" s="586" t="s">
        <v>9</v>
      </c>
    </row>
    <row r="3" spans="1:1" x14ac:dyDescent="0.2">
      <c r="A3" s="586" t="s">
        <v>18</v>
      </c>
    </row>
    <row r="4" spans="1:1" x14ac:dyDescent="0.2">
      <c r="A4" s="586" t="s">
        <v>42</v>
      </c>
    </row>
    <row r="5" spans="1:1" x14ac:dyDescent="0.2">
      <c r="A5" s="586" t="s">
        <v>46</v>
      </c>
    </row>
    <row r="6" spans="1:1" x14ac:dyDescent="0.2">
      <c r="A6" s="586" t="s">
        <v>53</v>
      </c>
    </row>
    <row r="7" spans="1:1" x14ac:dyDescent="0.2">
      <c r="A7" s="586" t="s">
        <v>65</v>
      </c>
    </row>
    <row r="8" spans="1:1" x14ac:dyDescent="0.2">
      <c r="A8" s="586" t="s">
        <v>73</v>
      </c>
    </row>
    <row r="9" spans="1:1" x14ac:dyDescent="0.2">
      <c r="A9" s="586" t="s">
        <v>80</v>
      </c>
    </row>
    <row r="10" spans="1:1" x14ac:dyDescent="0.2">
      <c r="A10" s="586" t="s">
        <v>90</v>
      </c>
    </row>
    <row r="11" spans="1:1" x14ac:dyDescent="0.2">
      <c r="A11" s="586" t="s">
        <v>96</v>
      </c>
    </row>
    <row r="12" spans="1:1" x14ac:dyDescent="0.2">
      <c r="A12" s="586" t="s">
        <v>105</v>
      </c>
    </row>
    <row r="13" spans="1:1" x14ac:dyDescent="0.2">
      <c r="A13" s="586" t="s">
        <v>107</v>
      </c>
    </row>
    <row r="14" spans="1:1" x14ac:dyDescent="0.2">
      <c r="A14" s="586" t="s">
        <v>530</v>
      </c>
    </row>
    <row r="15" spans="1:1" x14ac:dyDescent="0.2">
      <c r="A15" s="586" t="s">
        <v>111</v>
      </c>
    </row>
    <row r="16" spans="1:1" x14ac:dyDescent="0.2">
      <c r="A16" s="586" t="s">
        <v>531</v>
      </c>
    </row>
    <row r="17" spans="1:1" x14ac:dyDescent="0.2">
      <c r="A17" s="586" t="s">
        <v>116</v>
      </c>
    </row>
    <row r="18" spans="1:1" x14ac:dyDescent="0.2">
      <c r="A18" s="586" t="s">
        <v>126</v>
      </c>
    </row>
    <row r="19" spans="1:1" x14ac:dyDescent="0.2">
      <c r="A19" s="586" t="s">
        <v>139</v>
      </c>
    </row>
    <row r="20" spans="1:1" x14ac:dyDescent="0.2">
      <c r="A20" s="586" t="s">
        <v>146</v>
      </c>
    </row>
    <row r="21" spans="1:1" x14ac:dyDescent="0.2">
      <c r="A21" s="586" t="s">
        <v>153</v>
      </c>
    </row>
    <row r="22" spans="1:1" x14ac:dyDescent="0.2">
      <c r="A22" s="586" t="s">
        <v>155</v>
      </c>
    </row>
    <row r="23" spans="1:1" x14ac:dyDescent="0.2">
      <c r="A23" s="586" t="s">
        <v>163</v>
      </c>
    </row>
    <row r="24" spans="1:1" x14ac:dyDescent="0.2">
      <c r="A24" s="586" t="s">
        <v>170</v>
      </c>
    </row>
    <row r="25" spans="1:1" x14ac:dyDescent="0.2">
      <c r="A25" s="586" t="s">
        <v>172</v>
      </c>
    </row>
    <row r="26" spans="1:1" x14ac:dyDescent="0.2">
      <c r="A26" s="586" t="s">
        <v>180</v>
      </c>
    </row>
    <row r="27" spans="1:1" x14ac:dyDescent="0.2">
      <c r="A27" s="586" t="s">
        <v>190</v>
      </c>
    </row>
    <row r="28" spans="1:1" x14ac:dyDescent="0.2">
      <c r="A28" s="586" t="s">
        <v>197</v>
      </c>
    </row>
    <row r="29" spans="1:1" x14ac:dyDescent="0.2">
      <c r="A29" s="586" t="s">
        <v>209</v>
      </c>
    </row>
    <row r="30" spans="1:1" x14ac:dyDescent="0.2">
      <c r="A30" s="586" t="s">
        <v>216</v>
      </c>
    </row>
    <row r="31" spans="1:1" x14ac:dyDescent="0.2">
      <c r="A31" s="586" t="s">
        <v>218</v>
      </c>
    </row>
    <row r="32" spans="1:1" x14ac:dyDescent="0.2">
      <c r="A32" s="586" t="s">
        <v>228</v>
      </c>
    </row>
    <row r="33" spans="1:1" x14ac:dyDescent="0.2">
      <c r="A33" s="586" t="s">
        <v>241</v>
      </c>
    </row>
    <row r="34" spans="1:1" x14ac:dyDescent="0.2">
      <c r="A34" s="586" t="s">
        <v>250</v>
      </c>
    </row>
    <row r="35" spans="1:1" x14ac:dyDescent="0.2">
      <c r="A35" s="586" t="s">
        <v>254</v>
      </c>
    </row>
    <row r="36" spans="1:1" x14ac:dyDescent="0.2">
      <c r="A36" s="586" t="s">
        <v>261</v>
      </c>
    </row>
    <row r="37" spans="1:1" x14ac:dyDescent="0.2">
      <c r="A37" s="586" t="s">
        <v>268</v>
      </c>
    </row>
    <row r="38" spans="1:1" x14ac:dyDescent="0.2">
      <c r="A38" s="586" t="s">
        <v>273</v>
      </c>
    </row>
    <row r="39" spans="1:1" x14ac:dyDescent="0.2">
      <c r="A39" s="586" t="s">
        <v>275</v>
      </c>
    </row>
    <row r="40" spans="1:1" x14ac:dyDescent="0.2">
      <c r="A40" s="586" t="s">
        <v>280</v>
      </c>
    </row>
    <row r="41" spans="1:1" x14ac:dyDescent="0.2">
      <c r="A41" s="586" t="s">
        <v>284</v>
      </c>
    </row>
    <row r="42" spans="1:1" x14ac:dyDescent="0.2">
      <c r="A42" s="586" t="s">
        <v>293</v>
      </c>
    </row>
    <row r="43" spans="1:1" x14ac:dyDescent="0.2">
      <c r="A43" s="586" t="s">
        <v>308</v>
      </c>
    </row>
    <row r="44" spans="1:1" x14ac:dyDescent="0.2">
      <c r="A44" s="586" t="s">
        <v>311</v>
      </c>
    </row>
    <row r="45" spans="1:1" x14ac:dyDescent="0.2">
      <c r="A45" s="586" t="s">
        <v>322</v>
      </c>
    </row>
    <row r="46" spans="1:1" x14ac:dyDescent="0.2">
      <c r="A46" s="586" t="s">
        <v>334</v>
      </c>
    </row>
    <row r="47" spans="1:1" x14ac:dyDescent="0.2">
      <c r="A47" s="586" t="s">
        <v>349</v>
      </c>
    </row>
    <row r="48" spans="1:1" x14ac:dyDescent="0.2">
      <c r="A48" s="586" t="s">
        <v>509</v>
      </c>
    </row>
    <row r="49" spans="1:1" x14ac:dyDescent="0.2">
      <c r="A49" s="586" t="s">
        <v>520</v>
      </c>
    </row>
    <row r="50" spans="1:1" x14ac:dyDescent="0.2">
      <c r="A50" s="586" t="s">
        <v>529</v>
      </c>
    </row>
  </sheetData>
  <hyperlinks>
    <hyperlink ref="A2" location="2.1.!A1" display="2.1. A népesség nemek szerint (január 1.)" xr:uid="{A76F44CA-9CDF-4A01-8216-854E9A961497}"/>
    <hyperlink ref="A3" location="2.2.!A1" display="2.2. A népesség korcsoportok szerint (január 1.)" xr:uid="{15A5BEBB-85EF-4FD4-88CB-767C8E677BDD}"/>
    <hyperlink ref="A4" location="2.3.!A1" display="2.3. A népesség életkor szerint ( január 1.)" xr:uid="{BF610E4F-E060-4CB4-A73F-FE4D5FD71E70}"/>
    <hyperlink ref="A5" location="2.4.!A1" display="2.4. Az ezer férfira jutó nők száma korcsoportonként (január 1.)" xr:uid="{FA39228C-B4E7-480C-8D7F-D7BFA4063E05}"/>
    <hyperlink ref="A6" location="2.5.!A1" display="2.5. Eltartottsági ráta, öregedési index (január 1.)  [%]" xr:uid="{26B9B8A0-28AF-46F4-862F-318A6763EE65}"/>
    <hyperlink ref="A7" location="2.6.!A1" display="2.6. A 15 éves és idősebb népesség családi állapot szerint (január 1.)" xr:uid="{90619937-B8A6-4A4A-A3F2-B2C6A6C70C47}"/>
    <hyperlink ref="A8" location="2.7.!A1" display="2.7. A települések száma és népessége (január 1.)" xr:uid="{8AA4B55D-0328-42B1-9776-99290A44D9A0}"/>
    <hyperlink ref="A9" location="2.8.!A1" display="2.8. Belföldi vándorlások" xr:uid="{B86F4672-9756-4772-923B-94AEE7DD36BA}"/>
    <hyperlink ref="A10" location="2.9.!A1" display="2.9. A belföldi vándorlások iránya, 2011" xr:uid="{76B8B530-EE57-416C-9DEE-7147B5E5B702}"/>
    <hyperlink ref="A11" location="2.10.!A1" display="2.10. A Magyarországra bevándorló külföldi állampolgárok  korcsoport szerint" xr:uid="{6AE2FBAE-E997-4C61-8CD1-B143E680B428}"/>
    <hyperlink ref="A12" location="2.11.!A1" display="2.11. A Magyarországra bevándorló külföldi állampolgárok száma földrészek és nem szerint" xr:uid="{8BC7EFC4-40B4-44D2-8973-02122A3F19BA}"/>
    <hyperlink ref="A13" location="2.12.!A1" display="2.12. A Magyarországról kivándorló külföldi állampolgárok korcsoport szerint" xr:uid="{6DEA0E5D-F042-476F-B59F-8C0696482ADC}"/>
    <hyperlink ref="A14" location="2.13.!A1" display="2.13. A Magyarországról kivándorló külföldi állampolgárok száma földrészek és nem szerint" xr:uid="{9C6BC8B5-66E6-4FB6-BFAD-1FA0CD553299}"/>
    <hyperlink ref="A15" location="2.14.!A1" display="2.14. A Magyarországon tartózkodó külföldi állampolgárok korcsoport és nem szerint (január 1.)" xr:uid="{C7E5AA9F-C86A-4A51-8E3D-B4C3B1FCB9E9}"/>
    <hyperlink ref="A16" location="2.15.!A1" display="2.15. A Magyarországon tartózkodó külföldi állampolgárok száma földrészek és nem szerint (január 1.)" xr:uid="{EB241B1B-BF2D-4729-B9BE-0FBF86EB753E}"/>
    <hyperlink ref="A17" location="2.16.!A1" display="2.16. Magyar állampolgárságot kapott személyek korcsoport és nem szerint" xr:uid="{F1A59B00-CCEE-4142-8292-99D7AF4330AF}"/>
    <hyperlink ref="A18" location="2.17.!A1" display="2.17. Magyar állampolgárságot kapott személyek az előző állampolgárság szerint" xr:uid="{5F60EC81-0E8C-42A1-8A6A-4C8E1332C46D}"/>
    <hyperlink ref="A19" location="2.18.!A1" display="2.18. A házasodók családi állapota" xr:uid="{88B09A5B-BC2E-4AFC-A7B7-C18E85320B49}"/>
    <hyperlink ref="A20" location="2.19.!A1" display="2.19. Első házasságkötések és újraházasodások" xr:uid="{7A03A035-AC7E-4B97-ADB0-56AFC7E89198}"/>
    <hyperlink ref="A21" location="2.20.!A1" display="2.20. Házasságkötések a házasodók családi állapota szerint, 2011" xr:uid="{5A21BF79-72DA-4DD0-83D2-9D41477C710B}"/>
    <hyperlink ref="A22" location="2.21.!A1" display="2.21. A házasságkötések arányszáma a házasodók életkora szerint [ezrelék]" xr:uid="{53BD802A-EECD-4264-9319-D4B9C37E7E19}"/>
    <hyperlink ref="A23" location="2.22.!A1" display="2.22. Bejegyzett élettársi kapcsolatok, 2011" xr:uid="{0F99DF98-3E40-4922-B7BB-F28ACEB9765A}"/>
    <hyperlink ref="A24" location="2.23.!A1" display="2.23. Megszűnt házasságok, válási arányszámok" xr:uid="{83F12DCC-013B-4E88-BAE6-5B1A111D98C9}"/>
    <hyperlink ref="A25" location="2.24.!A1" display="2.24. Válási arányszámok az elváltak életkora szerint [ezrelék]" xr:uid="{59C4C634-0060-4621-B3C7-9451B1ABCA38}"/>
    <hyperlink ref="A26" location="2.25.!A1" display="2.25. A válások száma a közös gyermekek száma szerint és a közös kiskorú gyermekek száma" xr:uid="{B1BCAB77-D88A-42EA-A5AE-EBEE151ED796}"/>
    <hyperlink ref="A27" location="2.26.!A1" display="2.26. Válások a házasság időtartama szerint" xr:uid="{8B74B3C3-821A-49FE-955C-35A5837D7133}"/>
    <hyperlink ref="A28" location="2.27.!A1" display="2.27. Az élveszületések száma" xr:uid="{7484E0BF-7159-45B0-94FF-F933989CB586}"/>
    <hyperlink ref="A29" location="2.28.!A1" display="2.28. Élveszületési arányszámok, termékenységi mutatók" xr:uid="{4F84AACB-ED13-4C63-A222-5066545E9A88}"/>
    <hyperlink ref="A30" location="2.29.!A1" display="2.29. Élveszületések az anya korcsoportja szerint" xr:uid="{DEE8D2CB-3852-4167-B649-A5CC7AC35F1F}"/>
    <hyperlink ref="A31" location="2.30.!A1" display="2.30. Élveszületési arányszám az anya korcsoportja szerint [ezrelék]" xr:uid="{EB1A9317-67C7-40AC-A5F9-EC4C23929585}"/>
    <hyperlink ref="A32" location="2.31.!A1" display="2.31. Élveszületések az élveszületési sorrend szerint" xr:uid="{9A772263-9A34-422E-A353-48F53FE23C24}"/>
    <hyperlink ref="A33" location="2.32.!A1" display="2.32. Élveszületések a születéskori súly szerint" xr:uid="{94DE9826-D6BF-4A97-AA06-56590C93E354}"/>
    <hyperlink ref="A34" location="2.33.!A1" display="2.33. Élveszületések a terhesség tartama szerint" xr:uid="{82248F2E-CDBF-4431-B410-3507581B02C5}"/>
    <hyperlink ref="A35" location="2.34.!A1" display="2.34. A 15–49 éves nők számának megoszlása az élve született gyermekek száma szerint (január 1.)" xr:uid="{88EFE052-1659-44F5-82D6-D7FEC3608914}"/>
    <hyperlink ref="A36" location="2.35.!A1" display="2.35. Ikerszülések" xr:uid="{813EB34A-5614-4ADC-B387-5CF6A1680E5F}"/>
    <hyperlink ref="A37" location="2.36.!A1" display="2.36. Magzati veszteségek, születés körüli halálozás" xr:uid="{8D638869-7FA0-4CB0-B947-4F801F2D58C3}"/>
    <hyperlink ref="A38" location="2.37.!A1" display="2.37. Terhességmegszakítások" xr:uid="{124C6561-0941-4A08-B770-BB2BC63539B2}"/>
    <hyperlink ref="A39" location="2.38.!A1" display="2.38. Terhességmegszakítások a nő előző terhessége szerint, korcsoportonként, 2011" xr:uid="{D3BE3DD2-07F8-42F9-873C-9D42AD0895FA}"/>
    <hyperlink ref="A40" location="2.39.!A1" display="2.39. Születéskor és az egyes életkorokban még várható átlagos élettartam [év]" xr:uid="{8DA01030-38E7-4368-AF65-D5E6099C8CDA}"/>
    <hyperlink ref="A41" location="2.40.!A1" display="2.40. Halálozások" xr:uid="{20A07645-4522-4418-90AE-60F942D6DCB7}"/>
    <hyperlink ref="A42" location="2.41.!A1" display="2.41. Halálozások a gyakoribb halálokok szerint" xr:uid="{C0459F10-229F-4415-A4C4-A36E774DE19A}"/>
    <hyperlink ref="A43" location="2.42.!A1" display="2.42. Halálozások nemek és korcsoportok szerint" xr:uid="{D9F8B8D6-65E0-4FA7-BE29-1E87A36B92EF}"/>
    <hyperlink ref="A44" location="2.43.!A1" display="2.43. Halálozási arányszámok kiemelt korcsoportok és halálokok szerint, 2011" xr:uid="{675FAFFC-4D7E-46CD-AC27-EDD22BCB3C06}"/>
    <hyperlink ref="A45" location="2.44.!A1" display="2.44. Csecsemőhalálozás" xr:uid="{8C2D1B6B-34C2-4ADF-84CB-67FC9D755951}"/>
    <hyperlink ref="A46" location="2.45.!A1" display="2.45. Csecsemőhalálozás haláloki csoportok szerint" xr:uid="{8F0FD5B6-3A75-44FF-8012-CC111F4B9988}"/>
    <hyperlink ref="A47" location="2.46.!A1" display="2.46. Az öngyilkosságok száma kor és családi állapot szerint" xr:uid="{B5202F6E-5C76-40F4-AC62-C33BD8D5B9B9}"/>
    <hyperlink ref="A48" location="2.47.!A1" display="2.47. Halálozások a halál oka szerint, 2011" xr:uid="{535EED98-E9F3-4B3B-916F-ED90D298D75F}"/>
    <hyperlink ref="A49" location="2.48.!A1" display="2.48. Az öngyilkosságok száma az elkövetés módja szerint" xr:uid="{4C004461-FBF8-4D31-BC53-A9F6396C0027}"/>
    <hyperlink ref="A50" location="2.49.!A1" display="2.49. A népesség számának alakulása, népsűrűség – népszámlálási adatok" xr:uid="{9E1227C1-63CD-4BE5-B5B4-09CF2B22089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D2522-4C08-4CCB-9F8A-2C2C943CB4EE}">
  <dimension ref="A1:I7"/>
  <sheetViews>
    <sheetView workbookViewId="0"/>
  </sheetViews>
  <sheetFormatPr defaultRowHeight="11.25" x14ac:dyDescent="0.2"/>
  <cols>
    <col min="1" max="1" width="13.7109375" style="62" customWidth="1"/>
    <col min="2" max="2" width="9.7109375" style="62" customWidth="1"/>
    <col min="3" max="5" width="9.140625" style="62"/>
    <col min="6" max="6" width="9.7109375" style="62" customWidth="1"/>
    <col min="7" max="16384" width="9.140625" style="62"/>
  </cols>
  <sheetData>
    <row r="1" spans="1:9" s="78" customFormat="1" ht="12" thickBot="1" x14ac:dyDescent="0.3">
      <c r="A1" s="80" t="s">
        <v>90</v>
      </c>
      <c r="B1" s="79"/>
      <c r="C1" s="79"/>
      <c r="D1" s="79"/>
      <c r="E1" s="79"/>
      <c r="F1" s="79"/>
      <c r="G1" s="79"/>
      <c r="H1" s="79"/>
      <c r="I1" s="79"/>
    </row>
    <row r="2" spans="1:9" x14ac:dyDescent="0.2">
      <c r="A2" s="492" t="s">
        <v>89</v>
      </c>
      <c r="B2" s="486" t="s">
        <v>75</v>
      </c>
      <c r="C2" s="515"/>
      <c r="D2" s="515"/>
      <c r="E2" s="492"/>
      <c r="F2" s="486" t="s">
        <v>74</v>
      </c>
      <c r="G2" s="515"/>
      <c r="H2" s="515"/>
      <c r="I2" s="515"/>
    </row>
    <row r="3" spans="1:9" ht="22.5" x14ac:dyDescent="0.2">
      <c r="A3" s="493"/>
      <c r="B3" s="70" t="s">
        <v>88</v>
      </c>
      <c r="C3" s="70" t="s">
        <v>87</v>
      </c>
      <c r="D3" s="70" t="s">
        <v>86</v>
      </c>
      <c r="E3" s="70" t="s">
        <v>85</v>
      </c>
      <c r="F3" s="70" t="s">
        <v>88</v>
      </c>
      <c r="G3" s="70" t="s">
        <v>87</v>
      </c>
      <c r="H3" s="70" t="s">
        <v>86</v>
      </c>
      <c r="I3" s="69" t="s">
        <v>85</v>
      </c>
    </row>
    <row r="4" spans="1:9" s="76" customFormat="1" x14ac:dyDescent="0.2">
      <c r="A4" s="77" t="s">
        <v>84</v>
      </c>
      <c r="B4" s="63" t="s">
        <v>83</v>
      </c>
      <c r="C4" s="74">
        <v>18097</v>
      </c>
      <c r="D4" s="74">
        <v>8103</v>
      </c>
      <c r="E4" s="74">
        <v>26200</v>
      </c>
      <c r="F4" s="63" t="s">
        <v>83</v>
      </c>
      <c r="G4" s="74">
        <v>25587</v>
      </c>
      <c r="H4" s="74">
        <v>13116</v>
      </c>
      <c r="I4" s="74">
        <v>38703</v>
      </c>
    </row>
    <row r="5" spans="1:9" x14ac:dyDescent="0.2">
      <c r="A5" s="75" t="s">
        <v>82</v>
      </c>
      <c r="B5" s="74">
        <v>15270</v>
      </c>
      <c r="C5" s="74">
        <v>40764</v>
      </c>
      <c r="D5" s="74">
        <v>39824</v>
      </c>
      <c r="E5" s="74">
        <v>95858</v>
      </c>
      <c r="F5" s="63">
        <v>21930</v>
      </c>
      <c r="G5" s="74">
        <v>66141</v>
      </c>
      <c r="H5" s="74">
        <v>49517</v>
      </c>
      <c r="I5" s="74">
        <v>137588</v>
      </c>
    </row>
    <row r="6" spans="1:9" x14ac:dyDescent="0.2">
      <c r="A6" s="75" t="s">
        <v>81</v>
      </c>
      <c r="B6" s="63">
        <v>8884</v>
      </c>
      <c r="C6" s="74">
        <v>39004</v>
      </c>
      <c r="D6" s="74">
        <v>30694</v>
      </c>
      <c r="E6" s="74">
        <v>78582</v>
      </c>
      <c r="F6" s="63">
        <v>11470</v>
      </c>
      <c r="G6" s="74">
        <v>49004</v>
      </c>
      <c r="H6" s="74">
        <v>23396</v>
      </c>
      <c r="I6" s="74">
        <v>83870</v>
      </c>
    </row>
    <row r="7" spans="1:9" x14ac:dyDescent="0.2">
      <c r="A7" s="73" t="s">
        <v>5</v>
      </c>
      <c r="B7" s="72">
        <v>24154</v>
      </c>
      <c r="C7" s="72">
        <v>97865</v>
      </c>
      <c r="D7" s="72">
        <v>78621</v>
      </c>
      <c r="E7" s="72">
        <v>200640</v>
      </c>
      <c r="F7" s="72">
        <v>33400</v>
      </c>
      <c r="G7" s="72">
        <v>140732</v>
      </c>
      <c r="H7" s="72">
        <v>86029</v>
      </c>
      <c r="I7" s="72">
        <v>260161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F73EB-5F2E-4004-BDDA-D0C833CAB17F}">
  <dimension ref="A1:K25"/>
  <sheetViews>
    <sheetView workbookViewId="0"/>
  </sheetViews>
  <sheetFormatPr defaultRowHeight="11.25" x14ac:dyDescent="0.2"/>
  <cols>
    <col min="1" max="1" width="12.140625" style="81" customWidth="1"/>
    <col min="2" max="5" width="7.5703125" style="81" customWidth="1"/>
    <col min="6" max="6" width="7.85546875" style="81" customWidth="1"/>
    <col min="7" max="9" width="7.5703125" style="81" customWidth="1"/>
    <col min="10" max="10" width="7.28515625" style="81" customWidth="1"/>
    <col min="11" max="11" width="7.85546875" style="81" customWidth="1"/>
    <col min="12" max="16384" width="9.140625" style="81"/>
  </cols>
  <sheetData>
    <row r="1" spans="1:11" s="94" customFormat="1" ht="12" thickBot="1" x14ac:dyDescent="0.3">
      <c r="A1" s="95" t="s">
        <v>96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92" customFormat="1" x14ac:dyDescent="0.25">
      <c r="A2" s="492" t="s">
        <v>95</v>
      </c>
      <c r="B2" s="93" t="s">
        <v>21</v>
      </c>
      <c r="C2" s="93" t="s">
        <v>94</v>
      </c>
      <c r="D2" s="93" t="s">
        <v>13</v>
      </c>
      <c r="E2" s="93" t="s">
        <v>93</v>
      </c>
      <c r="F2" s="490" t="s">
        <v>5</v>
      </c>
      <c r="G2" s="93" t="s">
        <v>21</v>
      </c>
      <c r="H2" s="93" t="s">
        <v>94</v>
      </c>
      <c r="I2" s="93" t="s">
        <v>13</v>
      </c>
      <c r="J2" s="93" t="s">
        <v>93</v>
      </c>
      <c r="K2" s="486" t="s">
        <v>5</v>
      </c>
    </row>
    <row r="3" spans="1:11" s="92" customFormat="1" x14ac:dyDescent="0.25">
      <c r="A3" s="493"/>
      <c r="B3" s="508" t="s">
        <v>92</v>
      </c>
      <c r="C3" s="508"/>
      <c r="D3" s="508"/>
      <c r="E3" s="508"/>
      <c r="F3" s="491"/>
      <c r="G3" s="508" t="s">
        <v>91</v>
      </c>
      <c r="H3" s="508"/>
      <c r="I3" s="508"/>
      <c r="J3" s="508"/>
      <c r="K3" s="487"/>
    </row>
    <row r="4" spans="1:11" s="89" customFormat="1" x14ac:dyDescent="0.2">
      <c r="A4" s="87">
        <v>1990</v>
      </c>
      <c r="B4" s="91">
        <v>6807</v>
      </c>
      <c r="C4" s="91">
        <v>24163</v>
      </c>
      <c r="D4" s="91">
        <v>5033</v>
      </c>
      <c r="E4" s="91">
        <v>1239</v>
      </c>
      <c r="F4" s="91">
        <v>37242</v>
      </c>
      <c r="G4" s="90">
        <v>18.27775092637345</v>
      </c>
      <c r="H4" s="90">
        <v>64.881048278824977</v>
      </c>
      <c r="I4" s="90">
        <v>13.514311798507062</v>
      </c>
      <c r="J4" s="90">
        <v>3.3268889962945059</v>
      </c>
      <c r="K4" s="90">
        <v>100</v>
      </c>
    </row>
    <row r="5" spans="1:11" x14ac:dyDescent="0.2">
      <c r="A5" s="84">
        <v>1991</v>
      </c>
      <c r="B5" s="83">
        <v>3025</v>
      </c>
      <c r="C5" s="83">
        <v>15610</v>
      </c>
      <c r="D5" s="83">
        <v>3198</v>
      </c>
      <c r="E5" s="83">
        <v>1141</v>
      </c>
      <c r="F5" s="83">
        <v>22974</v>
      </c>
      <c r="G5" s="82">
        <v>13.167058413859145</v>
      </c>
      <c r="H5" s="82">
        <v>67.946374162096276</v>
      </c>
      <c r="I5" s="82">
        <v>13.920083572734395</v>
      </c>
      <c r="J5" s="82">
        <v>4.9664838513101763</v>
      </c>
      <c r="K5" s="82">
        <v>100</v>
      </c>
    </row>
    <row r="6" spans="1:11" x14ac:dyDescent="0.2">
      <c r="A6" s="84">
        <v>1992</v>
      </c>
      <c r="B6" s="83">
        <v>1976</v>
      </c>
      <c r="C6" s="83">
        <v>9417</v>
      </c>
      <c r="D6" s="83">
        <v>2530</v>
      </c>
      <c r="E6" s="83">
        <v>1190</v>
      </c>
      <c r="F6" s="83">
        <v>15113</v>
      </c>
      <c r="G6" s="82">
        <v>13.07483623370608</v>
      </c>
      <c r="H6" s="82">
        <v>62.310593528750083</v>
      </c>
      <c r="I6" s="82">
        <v>16.740554489512341</v>
      </c>
      <c r="J6" s="82">
        <v>7.8740157480314963</v>
      </c>
      <c r="K6" s="82">
        <v>100</v>
      </c>
    </row>
    <row r="7" spans="1:11" x14ac:dyDescent="0.2">
      <c r="A7" s="84">
        <v>1993</v>
      </c>
      <c r="B7" s="83">
        <v>2289</v>
      </c>
      <c r="C7" s="83">
        <v>9652</v>
      </c>
      <c r="D7" s="83">
        <v>3036</v>
      </c>
      <c r="E7" s="83">
        <v>1420</v>
      </c>
      <c r="F7" s="83">
        <v>16397</v>
      </c>
      <c r="G7" s="82">
        <v>13.959870708056352</v>
      </c>
      <c r="H7" s="82">
        <v>58.864426419466973</v>
      </c>
      <c r="I7" s="82">
        <v>18.515582118680246</v>
      </c>
      <c r="J7" s="82">
        <v>8.6601207537964253</v>
      </c>
      <c r="K7" s="82">
        <v>100</v>
      </c>
    </row>
    <row r="8" spans="1:11" x14ac:dyDescent="0.2">
      <c r="A8" s="84">
        <v>1994</v>
      </c>
      <c r="B8" s="83">
        <v>1043</v>
      </c>
      <c r="C8" s="83">
        <v>8301</v>
      </c>
      <c r="D8" s="83">
        <v>2408</v>
      </c>
      <c r="E8" s="83">
        <v>1000</v>
      </c>
      <c r="F8" s="83">
        <v>12752</v>
      </c>
      <c r="G8" s="82">
        <v>8.1791091593475524</v>
      </c>
      <c r="H8" s="82">
        <v>65.0956712672522</v>
      </c>
      <c r="I8" s="82">
        <v>18.883312421580928</v>
      </c>
      <c r="J8" s="82">
        <v>7.8419071518193233</v>
      </c>
      <c r="K8" s="82">
        <v>100</v>
      </c>
    </row>
    <row r="9" spans="1:11" x14ac:dyDescent="0.2">
      <c r="A9" s="84">
        <v>1995</v>
      </c>
      <c r="B9" s="83">
        <v>1043</v>
      </c>
      <c r="C9" s="83">
        <v>9405</v>
      </c>
      <c r="D9" s="83">
        <v>2437</v>
      </c>
      <c r="E9" s="83">
        <v>1123</v>
      </c>
      <c r="F9" s="83">
        <v>14008</v>
      </c>
      <c r="G9" s="82">
        <v>7.4457452884066244</v>
      </c>
      <c r="H9" s="82">
        <v>67.14020559680182</v>
      </c>
      <c r="I9" s="82">
        <v>17.397201599086237</v>
      </c>
      <c r="J9" s="82">
        <v>8.0168475157053116</v>
      </c>
      <c r="K9" s="82">
        <v>100</v>
      </c>
    </row>
    <row r="10" spans="1:11" x14ac:dyDescent="0.2">
      <c r="A10" s="84">
        <v>1996</v>
      </c>
      <c r="B10" s="83">
        <v>1209</v>
      </c>
      <c r="C10" s="83">
        <v>8992</v>
      </c>
      <c r="D10" s="83">
        <v>2376</v>
      </c>
      <c r="E10" s="83">
        <v>1157</v>
      </c>
      <c r="F10" s="83">
        <v>13734</v>
      </c>
      <c r="G10" s="82">
        <v>8.8029707295762343</v>
      </c>
      <c r="H10" s="82">
        <v>65.472549876219603</v>
      </c>
      <c r="I10" s="82">
        <v>17.300131061598954</v>
      </c>
      <c r="J10" s="82">
        <v>8.4243483326052129</v>
      </c>
      <c r="K10" s="82">
        <v>100</v>
      </c>
    </row>
    <row r="11" spans="1:11" x14ac:dyDescent="0.2">
      <c r="A11" s="84">
        <v>1997</v>
      </c>
      <c r="B11" s="83">
        <v>1301</v>
      </c>
      <c r="C11" s="83">
        <v>8561</v>
      </c>
      <c r="D11" s="83">
        <v>2181</v>
      </c>
      <c r="E11" s="83">
        <v>1240</v>
      </c>
      <c r="F11" s="83">
        <v>13283</v>
      </c>
      <c r="G11" s="82">
        <v>9.7944741398780408</v>
      </c>
      <c r="H11" s="82">
        <v>64.450801776707067</v>
      </c>
      <c r="I11" s="82">
        <v>16.41948355040277</v>
      </c>
      <c r="J11" s="82">
        <v>9.3352405330121204</v>
      </c>
      <c r="K11" s="82">
        <v>100</v>
      </c>
    </row>
    <row r="12" spans="1:11" x14ac:dyDescent="0.2">
      <c r="A12" s="84">
        <v>1998</v>
      </c>
      <c r="B12" s="83">
        <v>1884</v>
      </c>
      <c r="C12" s="83">
        <v>9695</v>
      </c>
      <c r="D12" s="83">
        <v>2705</v>
      </c>
      <c r="E12" s="83">
        <v>1768</v>
      </c>
      <c r="F12" s="83">
        <v>16052</v>
      </c>
      <c r="G12" s="82">
        <v>11.736855220533267</v>
      </c>
      <c r="H12" s="82">
        <v>60.397458260652883</v>
      </c>
      <c r="I12" s="82">
        <v>16.85148268128582</v>
      </c>
      <c r="J12" s="82">
        <v>11.014203837528033</v>
      </c>
      <c r="K12" s="82">
        <v>100</v>
      </c>
    </row>
    <row r="13" spans="1:11" x14ac:dyDescent="0.2">
      <c r="A13" s="84">
        <v>1999</v>
      </c>
      <c r="B13" s="83">
        <v>2375</v>
      </c>
      <c r="C13" s="83">
        <v>12337</v>
      </c>
      <c r="D13" s="83">
        <v>3401</v>
      </c>
      <c r="E13" s="83">
        <v>2038</v>
      </c>
      <c r="F13" s="83">
        <v>20151</v>
      </c>
      <c r="G13" s="82">
        <v>11.786015582353233</v>
      </c>
      <c r="H13" s="82">
        <v>61.222768100838664</v>
      </c>
      <c r="I13" s="82">
        <v>16.877574313929831</v>
      </c>
      <c r="J13" s="82">
        <v>10.113642002878269</v>
      </c>
      <c r="K13" s="82">
        <v>100</v>
      </c>
    </row>
    <row r="14" spans="1:11" x14ac:dyDescent="0.2">
      <c r="A14" s="84">
        <v>2000</v>
      </c>
      <c r="B14" s="83">
        <v>1988</v>
      </c>
      <c r="C14" s="83">
        <v>12723</v>
      </c>
      <c r="D14" s="83">
        <v>3437</v>
      </c>
      <c r="E14" s="83">
        <v>2036</v>
      </c>
      <c r="F14" s="83">
        <v>20184</v>
      </c>
      <c r="G14" s="82">
        <v>9.849385652001585</v>
      </c>
      <c r="H14" s="82">
        <v>63.035077288941736</v>
      </c>
      <c r="I14" s="82">
        <v>17.028339278636544</v>
      </c>
      <c r="J14" s="82">
        <v>10.087197780420135</v>
      </c>
      <c r="K14" s="82">
        <v>100</v>
      </c>
    </row>
    <row r="15" spans="1:11" x14ac:dyDescent="0.2">
      <c r="A15" s="88">
        <v>2001</v>
      </c>
      <c r="B15" s="83">
        <v>2034</v>
      </c>
      <c r="C15" s="83">
        <v>12838</v>
      </c>
      <c r="D15" s="83">
        <v>3613</v>
      </c>
      <c r="E15" s="83">
        <v>1823</v>
      </c>
      <c r="F15" s="83">
        <v>20308</v>
      </c>
      <c r="G15" s="82">
        <v>10.015757337010045</v>
      </c>
      <c r="H15" s="82">
        <v>63.216466417175496</v>
      </c>
      <c r="I15" s="82">
        <v>17.791018317904275</v>
      </c>
      <c r="J15" s="82">
        <v>8.9767579279101817</v>
      </c>
      <c r="K15" s="82">
        <v>100</v>
      </c>
    </row>
    <row r="16" spans="1:11" x14ac:dyDescent="0.2">
      <c r="A16" s="87">
        <v>2002</v>
      </c>
      <c r="B16" s="83">
        <v>1462</v>
      </c>
      <c r="C16" s="83">
        <v>12708</v>
      </c>
      <c r="D16" s="83">
        <v>3205</v>
      </c>
      <c r="E16" s="83">
        <v>597</v>
      </c>
      <c r="F16" s="83">
        <v>17972</v>
      </c>
      <c r="G16" s="82">
        <v>8.134876474515913</v>
      </c>
      <c r="H16" s="82">
        <v>70.709993322946801</v>
      </c>
      <c r="I16" s="82">
        <v>17.83329623859337</v>
      </c>
      <c r="J16" s="82">
        <v>3.3218339639439125</v>
      </c>
      <c r="K16" s="82">
        <v>100</v>
      </c>
    </row>
    <row r="17" spans="1:11" x14ac:dyDescent="0.2">
      <c r="A17" s="87">
        <v>2003</v>
      </c>
      <c r="B17" s="83">
        <v>1715</v>
      </c>
      <c r="C17" s="83">
        <v>13099</v>
      </c>
      <c r="D17" s="83">
        <v>3702</v>
      </c>
      <c r="E17" s="83">
        <v>849</v>
      </c>
      <c r="F17" s="83">
        <v>19365</v>
      </c>
      <c r="G17" s="82">
        <v>8.8561838368190031</v>
      </c>
      <c r="H17" s="82">
        <v>67.64265427317325</v>
      </c>
      <c r="I17" s="82">
        <v>19.116963594113091</v>
      </c>
      <c r="J17" s="82">
        <v>4.3841982958946559</v>
      </c>
      <c r="K17" s="82">
        <v>100</v>
      </c>
    </row>
    <row r="18" spans="1:11" x14ac:dyDescent="0.2">
      <c r="A18" s="84">
        <v>2004</v>
      </c>
      <c r="B18" s="83">
        <v>1839</v>
      </c>
      <c r="C18" s="83">
        <v>14843</v>
      </c>
      <c r="D18" s="83">
        <v>4194</v>
      </c>
      <c r="E18" s="83">
        <v>1288</v>
      </c>
      <c r="F18" s="83">
        <f>SUM(B18:E18)</f>
        <v>22164</v>
      </c>
      <c r="G18" s="82">
        <v>8.2972387655657833</v>
      </c>
      <c r="H18" s="82">
        <v>66.968958671719903</v>
      </c>
      <c r="I18" s="82">
        <v>18.922577152138604</v>
      </c>
      <c r="J18" s="82">
        <v>5.8112254105757088</v>
      </c>
      <c r="K18" s="82">
        <v>100</v>
      </c>
    </row>
    <row r="19" spans="1:11" x14ac:dyDescent="0.2">
      <c r="A19" s="87">
        <v>2005</v>
      </c>
      <c r="B19" s="83">
        <v>1777</v>
      </c>
      <c r="C19" s="83">
        <v>16278</v>
      </c>
      <c r="D19" s="83">
        <v>5149</v>
      </c>
      <c r="E19" s="83">
        <v>2378</v>
      </c>
      <c r="F19" s="83">
        <f>SUM(B19:E19)</f>
        <v>25582</v>
      </c>
      <c r="G19" s="82">
        <v>6.9462903604096624</v>
      </c>
      <c r="H19" s="82">
        <v>63.630677820342427</v>
      </c>
      <c r="I19" s="82">
        <v>20.127433351575327</v>
      </c>
      <c r="J19" s="82">
        <v>9.2955984676725816</v>
      </c>
      <c r="K19" s="82">
        <v>100</v>
      </c>
    </row>
    <row r="20" spans="1:11" x14ac:dyDescent="0.2">
      <c r="A20" s="86">
        <v>2006</v>
      </c>
      <c r="B20" s="83">
        <v>2637</v>
      </c>
      <c r="C20" s="83">
        <v>13958</v>
      </c>
      <c r="D20" s="83">
        <v>4492</v>
      </c>
      <c r="E20" s="83">
        <v>2482</v>
      </c>
      <c r="F20" s="83">
        <f>SUM(B20:E20)</f>
        <v>23569</v>
      </c>
      <c r="G20" s="82">
        <v>11.188425474139759</v>
      </c>
      <c r="H20" s="82">
        <v>59.221859221859219</v>
      </c>
      <c r="I20" s="82">
        <v>19.058933344647631</v>
      </c>
      <c r="J20" s="82">
        <v>10.530781959353389</v>
      </c>
      <c r="K20" s="82">
        <v>100</v>
      </c>
    </row>
    <row r="21" spans="1:11" x14ac:dyDescent="0.2">
      <c r="A21" s="84">
        <v>2007</v>
      </c>
      <c r="B21" s="83">
        <v>2844</v>
      </c>
      <c r="C21" s="83">
        <v>13030</v>
      </c>
      <c r="D21" s="83">
        <v>4975</v>
      </c>
      <c r="E21" s="83">
        <v>1758</v>
      </c>
      <c r="F21" s="83">
        <f>SUM(B21:E21)</f>
        <v>22607</v>
      </c>
      <c r="G21" s="82">
        <v>12.580174282301943</v>
      </c>
      <c r="H21" s="82">
        <v>57.637015083823599</v>
      </c>
      <c r="I21" s="82">
        <v>22.006458176670943</v>
      </c>
      <c r="J21" s="82">
        <v>7.7763524572035214</v>
      </c>
      <c r="K21" s="82">
        <v>100</v>
      </c>
    </row>
    <row r="22" spans="1:11" x14ac:dyDescent="0.2">
      <c r="A22" s="84">
        <v>2008</v>
      </c>
      <c r="B22" s="83">
        <v>2487</v>
      </c>
      <c r="C22" s="83">
        <v>22695</v>
      </c>
      <c r="D22" s="83">
        <v>7519</v>
      </c>
      <c r="E22" s="83">
        <v>2846</v>
      </c>
      <c r="F22" s="83">
        <v>35547</v>
      </c>
      <c r="G22" s="82">
        <v>6.9963710017723013</v>
      </c>
      <c r="H22" s="82">
        <v>63.845050215208033</v>
      </c>
      <c r="I22" s="82">
        <v>21.152277266717302</v>
      </c>
      <c r="J22" s="82">
        <v>8.0063015163023596</v>
      </c>
      <c r="K22" s="82">
        <v>100</v>
      </c>
    </row>
    <row r="23" spans="1:11" x14ac:dyDescent="0.2">
      <c r="A23" s="84">
        <v>2009</v>
      </c>
      <c r="B23" s="83">
        <v>2427</v>
      </c>
      <c r="C23" s="83">
        <v>16156</v>
      </c>
      <c r="D23" s="83">
        <v>4797</v>
      </c>
      <c r="E23" s="83">
        <v>2202</v>
      </c>
      <c r="F23" s="83">
        <v>25582</v>
      </c>
      <c r="G23" s="82">
        <v>9.4871393948870306</v>
      </c>
      <c r="H23" s="82">
        <v>63.153780001563597</v>
      </c>
      <c r="I23" s="82">
        <v>18.751465874442967</v>
      </c>
      <c r="J23" s="82">
        <v>8.6076147291064018</v>
      </c>
      <c r="K23" s="82">
        <v>100</v>
      </c>
    </row>
    <row r="24" spans="1:11" x14ac:dyDescent="0.2">
      <c r="A24" s="84">
        <v>2010</v>
      </c>
      <c r="B24" s="85">
        <v>2227</v>
      </c>
      <c r="C24" s="85">
        <v>15339</v>
      </c>
      <c r="D24" s="85">
        <v>4405</v>
      </c>
      <c r="E24" s="85">
        <v>1913</v>
      </c>
      <c r="F24" s="85">
        <v>23884</v>
      </c>
      <c r="G24" s="82">
        <v>9.3242337966839735</v>
      </c>
      <c r="H24" s="82">
        <v>64.222910735220225</v>
      </c>
      <c r="I24" s="82">
        <v>18.4433093284207</v>
      </c>
      <c r="J24" s="82">
        <v>8.0095461396750967</v>
      </c>
      <c r="K24" s="82">
        <v>100</v>
      </c>
    </row>
    <row r="25" spans="1:11" x14ac:dyDescent="0.2">
      <c r="A25" s="84">
        <v>2011</v>
      </c>
      <c r="B25" s="83">
        <v>1982</v>
      </c>
      <c r="C25" s="83">
        <v>14609</v>
      </c>
      <c r="D25" s="83">
        <v>4142</v>
      </c>
      <c r="E25" s="83">
        <v>1781</v>
      </c>
      <c r="F25" s="83">
        <v>22514</v>
      </c>
      <c r="G25" s="82">
        <v>8.8034112108021674</v>
      </c>
      <c r="H25" s="82">
        <v>64.888513813627085</v>
      </c>
      <c r="I25" s="82">
        <v>18.397441591898374</v>
      </c>
      <c r="J25" s="82">
        <v>7.9106333836723817</v>
      </c>
      <c r="K25" s="82">
        <v>100</v>
      </c>
    </row>
  </sheetData>
  <mergeCells count="5">
    <mergeCell ref="K2:K3"/>
    <mergeCell ref="B3:E3"/>
    <mergeCell ref="G3:J3"/>
    <mergeCell ref="A2:A3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8445-A879-4168-B02E-B4E8FB84A3B0}">
  <dimension ref="A1:J32"/>
  <sheetViews>
    <sheetView workbookViewId="0"/>
  </sheetViews>
  <sheetFormatPr defaultRowHeight="11.25" x14ac:dyDescent="0.2"/>
  <cols>
    <col min="1" max="1" width="13.85546875" style="81" customWidth="1"/>
    <col min="2" max="10" width="7.5703125" style="81" customWidth="1"/>
    <col min="11" max="16384" width="9.140625" style="81"/>
  </cols>
  <sheetData>
    <row r="1" spans="1:10" x14ac:dyDescent="0.2">
      <c r="A1" s="110" t="s">
        <v>105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0" s="92" customFormat="1" x14ac:dyDescent="0.25">
      <c r="A2" s="108" t="s">
        <v>104</v>
      </c>
      <c r="B2" s="107">
        <v>1999</v>
      </c>
      <c r="C2" s="107">
        <v>2000</v>
      </c>
      <c r="D2" s="107">
        <v>2001</v>
      </c>
      <c r="E2" s="107">
        <v>2006</v>
      </c>
      <c r="F2" s="107">
        <v>2007</v>
      </c>
      <c r="G2" s="107">
        <v>2008</v>
      </c>
      <c r="H2" s="107">
        <v>2009</v>
      </c>
      <c r="I2" s="107">
        <v>2010</v>
      </c>
      <c r="J2" s="107">
        <v>2011</v>
      </c>
    </row>
    <row r="3" spans="1:10" s="92" customFormat="1" x14ac:dyDescent="0.25">
      <c r="A3" s="516" t="s">
        <v>7</v>
      </c>
      <c r="B3" s="516"/>
      <c r="C3" s="516"/>
      <c r="D3" s="516"/>
      <c r="E3" s="516"/>
      <c r="F3" s="516"/>
      <c r="G3" s="516"/>
      <c r="H3" s="516"/>
      <c r="I3" s="516"/>
      <c r="J3" s="516"/>
    </row>
    <row r="4" spans="1:10" x14ac:dyDescent="0.2">
      <c r="A4" s="99" t="s">
        <v>103</v>
      </c>
      <c r="B4" s="101">
        <v>8270</v>
      </c>
      <c r="C4" s="101">
        <v>8633</v>
      </c>
      <c r="D4" s="101">
        <v>9206</v>
      </c>
      <c r="E4" s="101">
        <v>9687</v>
      </c>
      <c r="F4" s="101">
        <v>9807</v>
      </c>
      <c r="G4" s="101">
        <v>16651</v>
      </c>
      <c r="H4" s="101">
        <v>10794</v>
      </c>
      <c r="I4" s="99">
        <f>7418+2278</f>
        <v>9696</v>
      </c>
      <c r="J4" s="99">
        <v>9379</v>
      </c>
    </row>
    <row r="5" spans="1:10" x14ac:dyDescent="0.2">
      <c r="A5" s="99" t="s">
        <v>22</v>
      </c>
      <c r="B5" s="101"/>
      <c r="C5" s="101"/>
      <c r="D5" s="101"/>
      <c r="E5" s="101"/>
      <c r="F5" s="101"/>
      <c r="G5" s="101"/>
      <c r="H5" s="101"/>
      <c r="I5" s="99"/>
      <c r="J5" s="99"/>
    </row>
    <row r="6" spans="1:10" x14ac:dyDescent="0.2">
      <c r="A6" s="104" t="s">
        <v>102</v>
      </c>
      <c r="B6" s="101">
        <v>3883</v>
      </c>
      <c r="C6" s="101">
        <v>4541</v>
      </c>
      <c r="D6" s="101">
        <v>5508</v>
      </c>
      <c r="E6" s="101">
        <v>4206</v>
      </c>
      <c r="F6" s="106">
        <v>4001</v>
      </c>
      <c r="G6" s="106">
        <v>5932</v>
      </c>
      <c r="H6" s="106">
        <v>4253</v>
      </c>
      <c r="I6" s="99">
        <v>3757</v>
      </c>
      <c r="J6" s="99">
        <v>3367</v>
      </c>
    </row>
    <row r="7" spans="1:10" x14ac:dyDescent="0.2">
      <c r="A7" s="103" t="s">
        <v>101</v>
      </c>
      <c r="B7" s="100">
        <v>1109</v>
      </c>
      <c r="C7" s="100">
        <v>1099</v>
      </c>
      <c r="D7" s="100">
        <v>1083</v>
      </c>
      <c r="E7" s="100">
        <v>1351</v>
      </c>
      <c r="F7" s="100">
        <v>5342</v>
      </c>
      <c r="G7" s="100">
        <v>10506</v>
      </c>
      <c r="H7" s="100">
        <v>8245</v>
      </c>
      <c r="I7" s="99">
        <v>7418</v>
      </c>
      <c r="J7" s="99">
        <v>7068</v>
      </c>
    </row>
    <row r="8" spans="1:10" x14ac:dyDescent="0.2">
      <c r="A8" s="99" t="s">
        <v>100</v>
      </c>
      <c r="B8" s="101">
        <v>1309</v>
      </c>
      <c r="C8" s="101">
        <v>1184</v>
      </c>
      <c r="D8" s="101">
        <v>840</v>
      </c>
      <c r="E8" s="101">
        <v>2612</v>
      </c>
      <c r="F8" s="101">
        <v>2345</v>
      </c>
      <c r="G8" s="101">
        <v>2846</v>
      </c>
      <c r="H8" s="101">
        <v>2319</v>
      </c>
      <c r="I8" s="99">
        <v>2346</v>
      </c>
      <c r="J8" s="99">
        <v>2015</v>
      </c>
    </row>
    <row r="9" spans="1:10" x14ac:dyDescent="0.2">
      <c r="A9" s="99" t="s">
        <v>99</v>
      </c>
      <c r="B9" s="101">
        <v>344</v>
      </c>
      <c r="C9" s="101">
        <v>283</v>
      </c>
      <c r="D9" s="101">
        <v>402</v>
      </c>
      <c r="E9" s="101">
        <v>494</v>
      </c>
      <c r="F9" s="101">
        <v>311</v>
      </c>
      <c r="G9" s="101">
        <v>962</v>
      </c>
      <c r="H9" s="101">
        <v>949</v>
      </c>
      <c r="I9" s="99">
        <v>912</v>
      </c>
      <c r="J9" s="99">
        <v>788</v>
      </c>
    </row>
    <row r="10" spans="1:10" x14ac:dyDescent="0.2">
      <c r="A10" s="99" t="s">
        <v>98</v>
      </c>
      <c r="B10" s="101">
        <v>112</v>
      </c>
      <c r="C10" s="101">
        <v>106</v>
      </c>
      <c r="D10" s="101">
        <v>151</v>
      </c>
      <c r="E10" s="101">
        <v>297</v>
      </c>
      <c r="F10" s="101">
        <v>199</v>
      </c>
      <c r="G10" s="101">
        <v>438</v>
      </c>
      <c r="H10" s="101">
        <v>413</v>
      </c>
      <c r="I10" s="99">
        <v>331</v>
      </c>
      <c r="J10" s="99">
        <v>370</v>
      </c>
    </row>
    <row r="11" spans="1:10" ht="22.5" x14ac:dyDescent="0.2">
      <c r="A11" s="98" t="s">
        <v>97</v>
      </c>
      <c r="B11" s="100">
        <v>55</v>
      </c>
      <c r="C11" s="100">
        <v>40</v>
      </c>
      <c r="D11" s="100">
        <v>31</v>
      </c>
      <c r="E11" s="100">
        <v>66</v>
      </c>
      <c r="F11" s="100">
        <v>91</v>
      </c>
      <c r="G11" s="100">
        <v>75</v>
      </c>
      <c r="H11" s="100">
        <v>114</v>
      </c>
      <c r="I11" s="83">
        <f>134+27</f>
        <v>161</v>
      </c>
      <c r="J11" s="83">
        <v>24</v>
      </c>
    </row>
    <row r="12" spans="1:10" x14ac:dyDescent="0.2">
      <c r="A12" s="96" t="s">
        <v>5</v>
      </c>
      <c r="B12" s="96">
        <v>10090</v>
      </c>
      <c r="C12" s="96">
        <v>10246</v>
      </c>
      <c r="D12" s="96">
        <v>10630</v>
      </c>
      <c r="E12" s="105">
        <f>+E4+E8+E9+E10+E11</f>
        <v>13156</v>
      </c>
      <c r="F12" s="105">
        <f>+F4+F8+F9+F10+F11</f>
        <v>12753</v>
      </c>
      <c r="G12" s="105">
        <v>20972</v>
      </c>
      <c r="H12" s="105">
        <v>14589</v>
      </c>
      <c r="I12" s="96">
        <f>+I4+I8+I9+I10+I11</f>
        <v>13446</v>
      </c>
      <c r="J12" s="96">
        <f>+J4+J8+J9+J10+J11</f>
        <v>12576</v>
      </c>
    </row>
    <row r="13" spans="1:10" s="92" customFormat="1" x14ac:dyDescent="0.25">
      <c r="A13" s="517" t="s">
        <v>6</v>
      </c>
      <c r="B13" s="517"/>
      <c r="C13" s="517"/>
      <c r="D13" s="517"/>
      <c r="E13" s="517"/>
      <c r="F13" s="517"/>
      <c r="G13" s="517"/>
      <c r="H13" s="517"/>
      <c r="I13" s="517"/>
      <c r="J13" s="517"/>
    </row>
    <row r="14" spans="1:10" x14ac:dyDescent="0.2">
      <c r="A14" s="99" t="s">
        <v>103</v>
      </c>
      <c r="B14" s="101">
        <v>8419</v>
      </c>
      <c r="C14" s="101">
        <v>8628</v>
      </c>
      <c r="D14" s="101">
        <v>8438</v>
      </c>
      <c r="E14" s="101">
        <v>7747</v>
      </c>
      <c r="F14" s="101">
        <v>7385</v>
      </c>
      <c r="G14" s="101">
        <v>11331</v>
      </c>
      <c r="H14" s="101">
        <v>8101</v>
      </c>
      <c r="I14" s="99">
        <v>7676</v>
      </c>
      <c r="J14" s="99">
        <v>7139</v>
      </c>
    </row>
    <row r="15" spans="1:10" x14ac:dyDescent="0.2">
      <c r="A15" s="99" t="s">
        <v>22</v>
      </c>
      <c r="B15" s="101"/>
      <c r="C15" s="101"/>
      <c r="D15" s="101"/>
      <c r="E15" s="101"/>
      <c r="F15" s="101"/>
      <c r="G15" s="101"/>
      <c r="H15" s="101"/>
      <c r="I15" s="99"/>
      <c r="J15" s="99"/>
    </row>
    <row r="16" spans="1:10" x14ac:dyDescent="0.2">
      <c r="A16" s="104" t="s">
        <v>102</v>
      </c>
      <c r="B16" s="101">
        <v>3962</v>
      </c>
      <c r="C16" s="101">
        <v>4353</v>
      </c>
      <c r="D16" s="101">
        <v>5140</v>
      </c>
      <c r="E16" s="101">
        <v>3666</v>
      </c>
      <c r="F16" s="101">
        <v>2734</v>
      </c>
      <c r="G16" s="101">
        <v>4055</v>
      </c>
      <c r="H16" s="101">
        <v>2851</v>
      </c>
      <c r="I16" s="99">
        <v>2824</v>
      </c>
      <c r="J16" s="99">
        <v>2437</v>
      </c>
    </row>
    <row r="17" spans="1:10" x14ac:dyDescent="0.2">
      <c r="A17" s="103" t="s">
        <v>101</v>
      </c>
      <c r="B17" s="83">
        <v>777</v>
      </c>
      <c r="C17" s="83">
        <v>743</v>
      </c>
      <c r="D17" s="83">
        <v>703</v>
      </c>
      <c r="E17" s="83">
        <v>996</v>
      </c>
      <c r="F17" s="83">
        <v>3655</v>
      </c>
      <c r="G17" s="83">
        <v>7158</v>
      </c>
      <c r="H17" s="83">
        <v>5999</v>
      </c>
      <c r="I17" s="99">
        <v>5824</v>
      </c>
      <c r="J17" s="99">
        <v>5383</v>
      </c>
    </row>
    <row r="18" spans="1:10" x14ac:dyDescent="0.2">
      <c r="A18" s="99" t="s">
        <v>100</v>
      </c>
      <c r="B18" s="101">
        <v>1318</v>
      </c>
      <c r="C18" s="101">
        <v>1033</v>
      </c>
      <c r="D18" s="101">
        <v>836</v>
      </c>
      <c r="E18" s="101">
        <v>2132</v>
      </c>
      <c r="F18" s="101">
        <v>2009</v>
      </c>
      <c r="G18" s="101">
        <v>2176</v>
      </c>
      <c r="H18" s="101">
        <v>1794</v>
      </c>
      <c r="I18" s="99">
        <v>1745</v>
      </c>
      <c r="J18" s="99">
        <v>1809</v>
      </c>
    </row>
    <row r="19" spans="1:10" x14ac:dyDescent="0.2">
      <c r="A19" s="99" t="s">
        <v>99</v>
      </c>
      <c r="B19" s="101">
        <v>243</v>
      </c>
      <c r="C19" s="101">
        <v>201</v>
      </c>
      <c r="D19" s="101">
        <v>305</v>
      </c>
      <c r="E19" s="101">
        <v>357</v>
      </c>
      <c r="F19" s="101">
        <v>298</v>
      </c>
      <c r="G19" s="101">
        <v>833</v>
      </c>
      <c r="H19" s="101">
        <v>840</v>
      </c>
      <c r="I19" s="99">
        <v>738</v>
      </c>
      <c r="J19" s="99">
        <v>736</v>
      </c>
    </row>
    <row r="20" spans="1:10" x14ac:dyDescent="0.2">
      <c r="A20" s="99" t="s">
        <v>98</v>
      </c>
      <c r="B20" s="101">
        <v>53</v>
      </c>
      <c r="C20" s="101">
        <v>51</v>
      </c>
      <c r="D20" s="101">
        <v>77</v>
      </c>
      <c r="E20" s="101">
        <v>124</v>
      </c>
      <c r="F20" s="101">
        <v>97</v>
      </c>
      <c r="G20" s="101">
        <v>186</v>
      </c>
      <c r="H20" s="101">
        <v>221</v>
      </c>
      <c r="I20" s="99">
        <v>215</v>
      </c>
      <c r="J20" s="99">
        <v>219</v>
      </c>
    </row>
    <row r="21" spans="1:10" ht="22.5" x14ac:dyDescent="0.2">
      <c r="A21" s="98" t="s">
        <v>97</v>
      </c>
      <c r="B21" s="83">
        <v>28</v>
      </c>
      <c r="C21" s="83">
        <v>25</v>
      </c>
      <c r="D21" s="83">
        <v>22</v>
      </c>
      <c r="E21" s="83">
        <v>53</v>
      </c>
      <c r="F21" s="83">
        <v>65</v>
      </c>
      <c r="G21" s="83">
        <v>49</v>
      </c>
      <c r="H21" s="83">
        <v>37</v>
      </c>
      <c r="I21" s="83">
        <f>37+27</f>
        <v>64</v>
      </c>
      <c r="J21" s="83">
        <v>35</v>
      </c>
    </row>
    <row r="22" spans="1:10" x14ac:dyDescent="0.2">
      <c r="A22" s="96" t="s">
        <v>5</v>
      </c>
      <c r="B22" s="96">
        <v>10061</v>
      </c>
      <c r="C22" s="96">
        <v>9938</v>
      </c>
      <c r="D22" s="96">
        <v>9678</v>
      </c>
      <c r="E22" s="105">
        <f>+E14+E18+E19+E20+E21</f>
        <v>10413</v>
      </c>
      <c r="F22" s="105">
        <f>+F14+F18+F19+F20+F21</f>
        <v>9854</v>
      </c>
      <c r="G22" s="105">
        <v>14575</v>
      </c>
      <c r="H22" s="105">
        <v>10993</v>
      </c>
      <c r="I22" s="96">
        <f>+I14+I18+I19+I20+I21</f>
        <v>10438</v>
      </c>
      <c r="J22" s="96">
        <f>+J14+J18+J19+J20+J21</f>
        <v>9938</v>
      </c>
    </row>
    <row r="23" spans="1:10" s="92" customFormat="1" x14ac:dyDescent="0.25">
      <c r="A23" s="517" t="s">
        <v>5</v>
      </c>
      <c r="B23" s="517"/>
      <c r="C23" s="517"/>
      <c r="D23" s="517"/>
      <c r="E23" s="517"/>
      <c r="F23" s="517"/>
      <c r="G23" s="517"/>
      <c r="H23" s="517"/>
      <c r="I23" s="517"/>
      <c r="J23" s="517"/>
    </row>
    <row r="24" spans="1:10" x14ac:dyDescent="0.2">
      <c r="A24" s="99" t="s">
        <v>103</v>
      </c>
      <c r="B24" s="101">
        <v>16689</v>
      </c>
      <c r="C24" s="101">
        <v>17261</v>
      </c>
      <c r="D24" s="83">
        <v>17644</v>
      </c>
      <c r="E24" s="100">
        <v>17434</v>
      </c>
      <c r="F24" s="100">
        <v>17192</v>
      </c>
      <c r="G24" s="100">
        <v>27982</v>
      </c>
      <c r="H24" s="100">
        <v>18895</v>
      </c>
      <c r="I24" s="99">
        <f>+I4+I14</f>
        <v>17372</v>
      </c>
      <c r="J24" s="99">
        <f>+J14+J4</f>
        <v>16518</v>
      </c>
    </row>
    <row r="25" spans="1:10" x14ac:dyDescent="0.2">
      <c r="A25" s="99" t="s">
        <v>22</v>
      </c>
      <c r="B25" s="101"/>
      <c r="C25" s="101"/>
      <c r="D25" s="101"/>
      <c r="E25" s="100"/>
      <c r="F25" s="100"/>
      <c r="G25" s="100"/>
      <c r="H25" s="100"/>
      <c r="I25" s="99"/>
    </row>
    <row r="26" spans="1:10" x14ac:dyDescent="0.2">
      <c r="A26" s="104" t="s">
        <v>102</v>
      </c>
      <c r="B26" s="101">
        <v>7845</v>
      </c>
      <c r="C26" s="101">
        <v>8894</v>
      </c>
      <c r="D26" s="83">
        <v>10648</v>
      </c>
      <c r="E26" s="100">
        <v>7872</v>
      </c>
      <c r="F26" s="100">
        <v>6735</v>
      </c>
      <c r="G26" s="100">
        <v>9987</v>
      </c>
      <c r="H26" s="100">
        <v>7104</v>
      </c>
      <c r="I26" s="99">
        <f t="shared" ref="I26:J31" si="0">+I6+I16</f>
        <v>6581</v>
      </c>
      <c r="J26" s="99">
        <f t="shared" si="0"/>
        <v>5804</v>
      </c>
    </row>
    <row r="27" spans="1:10" x14ac:dyDescent="0.2">
      <c r="A27" s="103" t="s">
        <v>101</v>
      </c>
      <c r="B27" s="102">
        <f>B7+B17</f>
        <v>1886</v>
      </c>
      <c r="C27" s="102">
        <f>C7+C17</f>
        <v>1842</v>
      </c>
      <c r="D27" s="102">
        <f>D7+D17</f>
        <v>1786</v>
      </c>
      <c r="E27" s="100">
        <v>2347</v>
      </c>
      <c r="F27" s="100">
        <v>8997</v>
      </c>
      <c r="G27" s="100">
        <v>17664</v>
      </c>
      <c r="H27" s="100">
        <v>14244</v>
      </c>
      <c r="I27" s="99">
        <f t="shared" si="0"/>
        <v>13242</v>
      </c>
      <c r="J27" s="99">
        <f t="shared" si="0"/>
        <v>12451</v>
      </c>
    </row>
    <row r="28" spans="1:10" x14ac:dyDescent="0.2">
      <c r="A28" s="99" t="s">
        <v>100</v>
      </c>
      <c r="B28" s="101">
        <v>2627</v>
      </c>
      <c r="C28" s="101">
        <v>2217</v>
      </c>
      <c r="D28" s="83">
        <v>1676</v>
      </c>
      <c r="E28" s="100">
        <v>4744</v>
      </c>
      <c r="F28" s="100">
        <v>4354</v>
      </c>
      <c r="G28" s="100">
        <v>5022</v>
      </c>
      <c r="H28" s="100">
        <v>4113</v>
      </c>
      <c r="I28" s="99">
        <f t="shared" si="0"/>
        <v>4091</v>
      </c>
      <c r="J28" s="99">
        <f t="shared" si="0"/>
        <v>3824</v>
      </c>
    </row>
    <row r="29" spans="1:10" x14ac:dyDescent="0.2">
      <c r="A29" s="99" t="s">
        <v>99</v>
      </c>
      <c r="B29" s="101">
        <v>587</v>
      </c>
      <c r="C29" s="101">
        <v>484</v>
      </c>
      <c r="D29" s="83">
        <v>707</v>
      </c>
      <c r="E29" s="100">
        <v>851</v>
      </c>
      <c r="F29" s="100">
        <v>609</v>
      </c>
      <c r="G29" s="100">
        <v>1795</v>
      </c>
      <c r="H29" s="100">
        <v>1789</v>
      </c>
      <c r="I29" s="99">
        <f t="shared" si="0"/>
        <v>1650</v>
      </c>
      <c r="J29" s="99">
        <f t="shared" si="0"/>
        <v>1524</v>
      </c>
    </row>
    <row r="30" spans="1:10" x14ac:dyDescent="0.2">
      <c r="A30" s="99" t="s">
        <v>98</v>
      </c>
      <c r="B30" s="101">
        <v>165</v>
      </c>
      <c r="C30" s="101">
        <v>157</v>
      </c>
      <c r="D30" s="83">
        <v>228</v>
      </c>
      <c r="E30" s="100">
        <v>421</v>
      </c>
      <c r="F30" s="100">
        <v>296</v>
      </c>
      <c r="G30" s="100">
        <v>624</v>
      </c>
      <c r="H30" s="100">
        <v>634</v>
      </c>
      <c r="I30" s="99">
        <f t="shared" si="0"/>
        <v>546</v>
      </c>
      <c r="J30" s="99">
        <f t="shared" si="0"/>
        <v>589</v>
      </c>
    </row>
    <row r="31" spans="1:10" ht="22.5" x14ac:dyDescent="0.2">
      <c r="A31" s="98" t="s">
        <v>97</v>
      </c>
      <c r="B31" s="83">
        <v>83</v>
      </c>
      <c r="C31" s="83">
        <v>65</v>
      </c>
      <c r="D31" s="83">
        <v>53</v>
      </c>
      <c r="E31" s="83">
        <v>119</v>
      </c>
      <c r="F31" s="83">
        <v>156</v>
      </c>
      <c r="G31" s="83">
        <v>124</v>
      </c>
      <c r="H31" s="83">
        <v>151</v>
      </c>
      <c r="I31" s="83">
        <f t="shared" si="0"/>
        <v>225</v>
      </c>
      <c r="J31" s="83">
        <f t="shared" si="0"/>
        <v>59</v>
      </c>
    </row>
    <row r="32" spans="1:10" x14ac:dyDescent="0.2">
      <c r="A32" s="96" t="s">
        <v>5</v>
      </c>
      <c r="B32" s="97">
        <v>20151</v>
      </c>
      <c r="C32" s="96">
        <v>20184</v>
      </c>
      <c r="D32" s="96">
        <v>20308</v>
      </c>
      <c r="E32" s="96">
        <v>23569</v>
      </c>
      <c r="F32" s="96">
        <v>22607</v>
      </c>
      <c r="G32" s="96">
        <v>35547</v>
      </c>
      <c r="H32" s="96">
        <v>25582</v>
      </c>
      <c r="I32" s="96">
        <f>+I24+I28+I29+I30+I31</f>
        <v>23884</v>
      </c>
      <c r="J32" s="96">
        <f>+J24+J28+J29+J30+J31</f>
        <v>22514</v>
      </c>
    </row>
  </sheetData>
  <mergeCells count="3">
    <mergeCell ref="A3:J3"/>
    <mergeCell ref="A13:J13"/>
    <mergeCell ref="A23:J23"/>
  </mergeCells>
  <pageMargins left="0.74803149606299213" right="0.74803149606299213" top="0.62992125984251968" bottom="0.86614173228346458" header="0.51181102362204722" footer="0.59055118110236227"/>
  <pageSetup paperSize="9" scale="90" orientation="portrait" horizontalDpi="2438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DA7E5-8ECD-46B6-BF6C-0C7D178820F9}">
  <dimension ref="A1:K21"/>
  <sheetViews>
    <sheetView zoomScaleNormal="100" workbookViewId="0"/>
  </sheetViews>
  <sheetFormatPr defaultRowHeight="11.25" x14ac:dyDescent="0.2"/>
  <cols>
    <col min="1" max="1" width="9.42578125" style="81" customWidth="1"/>
    <col min="2" max="11" width="7.85546875" style="81" customWidth="1"/>
    <col min="12" max="16384" width="9.140625" style="81"/>
  </cols>
  <sheetData>
    <row r="1" spans="1:11" ht="12" thickBot="1" x14ac:dyDescent="0.25">
      <c r="A1" s="115" t="s">
        <v>107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1" x14ac:dyDescent="0.2">
      <c r="A2" s="523" t="s">
        <v>106</v>
      </c>
      <c r="B2" s="114" t="s">
        <v>21</v>
      </c>
      <c r="C2" s="114" t="s">
        <v>94</v>
      </c>
      <c r="D2" s="114" t="s">
        <v>13</v>
      </c>
      <c r="E2" s="114" t="s">
        <v>93</v>
      </c>
      <c r="F2" s="525" t="s">
        <v>5</v>
      </c>
      <c r="G2" s="114" t="s">
        <v>21</v>
      </c>
      <c r="H2" s="114" t="s">
        <v>94</v>
      </c>
      <c r="I2" s="114" t="s">
        <v>13</v>
      </c>
      <c r="J2" s="114" t="s">
        <v>93</v>
      </c>
      <c r="K2" s="518" t="s">
        <v>5</v>
      </c>
    </row>
    <row r="3" spans="1:11" x14ac:dyDescent="0.2">
      <c r="A3" s="524"/>
      <c r="B3" s="520" t="s">
        <v>92</v>
      </c>
      <c r="C3" s="521"/>
      <c r="D3" s="521"/>
      <c r="E3" s="522"/>
      <c r="F3" s="526"/>
      <c r="G3" s="520" t="s">
        <v>91</v>
      </c>
      <c r="H3" s="521"/>
      <c r="I3" s="521"/>
      <c r="J3" s="522"/>
      <c r="K3" s="519"/>
    </row>
    <row r="4" spans="1:11" x14ac:dyDescent="0.2">
      <c r="A4" s="113">
        <v>1990</v>
      </c>
      <c r="B4" s="91">
        <v>575</v>
      </c>
      <c r="C4" s="91">
        <v>9005</v>
      </c>
      <c r="D4" s="91">
        <v>1543</v>
      </c>
      <c r="E4" s="91">
        <v>148</v>
      </c>
      <c r="F4" s="91">
        <v>11271</v>
      </c>
      <c r="G4" s="90">
        <v>5.1015881465708457</v>
      </c>
      <c r="H4" s="90">
        <v>79.895306538905146</v>
      </c>
      <c r="I4" s="90">
        <v>13.690000887232721</v>
      </c>
      <c r="J4" s="90">
        <v>1.3131044272912786</v>
      </c>
      <c r="K4" s="90">
        <v>100</v>
      </c>
    </row>
    <row r="5" spans="1:11" x14ac:dyDescent="0.2">
      <c r="A5" s="113">
        <v>1995</v>
      </c>
      <c r="B5" s="83">
        <v>35</v>
      </c>
      <c r="C5" s="83">
        <v>1734</v>
      </c>
      <c r="D5" s="83">
        <v>478</v>
      </c>
      <c r="E5" s="83">
        <v>154</v>
      </c>
      <c r="F5" s="83">
        <v>2401</v>
      </c>
      <c r="G5" s="82">
        <v>1.4577259475218658</v>
      </c>
      <c r="H5" s="82">
        <v>72.219908371511863</v>
      </c>
      <c r="I5" s="82">
        <v>19.908371511870055</v>
      </c>
      <c r="J5" s="82">
        <v>6.4139941690962097</v>
      </c>
      <c r="K5" s="82">
        <v>100</v>
      </c>
    </row>
    <row r="6" spans="1:11" x14ac:dyDescent="0.2">
      <c r="A6" s="113">
        <v>1996</v>
      </c>
      <c r="B6" s="83">
        <v>48</v>
      </c>
      <c r="C6" s="83">
        <v>1796</v>
      </c>
      <c r="D6" s="83">
        <v>549</v>
      </c>
      <c r="E6" s="83">
        <v>440</v>
      </c>
      <c r="F6" s="83">
        <v>2833</v>
      </c>
      <c r="G6" s="82">
        <v>1.6943169784680552</v>
      </c>
      <c r="H6" s="82">
        <v>63.395693611013058</v>
      </c>
      <c r="I6" s="82">
        <v>19.37875044122838</v>
      </c>
      <c r="J6" s="82">
        <v>15.531238969290504</v>
      </c>
      <c r="K6" s="82">
        <v>100</v>
      </c>
    </row>
    <row r="7" spans="1:11" x14ac:dyDescent="0.2">
      <c r="A7" s="113">
        <v>1997</v>
      </c>
      <c r="B7" s="83">
        <v>49</v>
      </c>
      <c r="C7" s="83">
        <v>1222</v>
      </c>
      <c r="D7" s="83">
        <v>357</v>
      </c>
      <c r="E7" s="83">
        <v>300</v>
      </c>
      <c r="F7" s="83">
        <v>1928</v>
      </c>
      <c r="G7" s="82">
        <v>2.5414937759336098</v>
      </c>
      <c r="H7" s="82">
        <v>63.38174273858921</v>
      </c>
      <c r="I7" s="82">
        <v>18.516597510373444</v>
      </c>
      <c r="J7" s="82">
        <v>15.560165975103734</v>
      </c>
      <c r="K7" s="82">
        <v>100</v>
      </c>
    </row>
    <row r="8" spans="1:11" x14ac:dyDescent="0.2">
      <c r="A8" s="113">
        <v>1998</v>
      </c>
      <c r="B8" s="83">
        <v>91</v>
      </c>
      <c r="C8" s="83">
        <v>1572</v>
      </c>
      <c r="D8" s="83">
        <v>594</v>
      </c>
      <c r="E8" s="83">
        <v>86</v>
      </c>
      <c r="F8" s="83">
        <v>2343</v>
      </c>
      <c r="G8" s="82">
        <v>3.8839095177123348</v>
      </c>
      <c r="H8" s="82">
        <v>67.093469910371311</v>
      </c>
      <c r="I8" s="82">
        <v>25.352112676056336</v>
      </c>
      <c r="J8" s="82">
        <v>3.6705078958600081</v>
      </c>
      <c r="K8" s="82">
        <v>100</v>
      </c>
    </row>
    <row r="9" spans="1:11" x14ac:dyDescent="0.2">
      <c r="A9" s="113">
        <v>1999</v>
      </c>
      <c r="B9" s="83">
        <v>78</v>
      </c>
      <c r="C9" s="83">
        <v>1680</v>
      </c>
      <c r="D9" s="83">
        <v>617</v>
      </c>
      <c r="E9" s="83">
        <v>85</v>
      </c>
      <c r="F9" s="83">
        <v>2460</v>
      </c>
      <c r="G9" s="82">
        <v>3.1707317073170733</v>
      </c>
      <c r="H9" s="82">
        <v>68.292682926829272</v>
      </c>
      <c r="I9" s="82">
        <v>25.081300813008127</v>
      </c>
      <c r="J9" s="82">
        <v>3.4552845528455287</v>
      </c>
      <c r="K9" s="82">
        <v>100</v>
      </c>
    </row>
    <row r="10" spans="1:11" x14ac:dyDescent="0.2">
      <c r="A10" s="113">
        <v>2000</v>
      </c>
      <c r="B10" s="83">
        <v>101</v>
      </c>
      <c r="C10" s="83">
        <v>1513</v>
      </c>
      <c r="D10" s="83">
        <v>514</v>
      </c>
      <c r="E10" s="83">
        <v>80</v>
      </c>
      <c r="F10" s="83">
        <v>2208</v>
      </c>
      <c r="G10" s="82">
        <v>4.5742753623188408</v>
      </c>
      <c r="H10" s="82">
        <v>68.523550724637687</v>
      </c>
      <c r="I10" s="82">
        <v>23.278985507246379</v>
      </c>
      <c r="J10" s="82">
        <v>3.6231884057971016</v>
      </c>
      <c r="K10" s="82">
        <v>100</v>
      </c>
    </row>
    <row r="11" spans="1:11" x14ac:dyDescent="0.2">
      <c r="A11" s="113">
        <v>2001</v>
      </c>
      <c r="B11" s="83">
        <v>54</v>
      </c>
      <c r="C11" s="83">
        <v>1418</v>
      </c>
      <c r="D11" s="83">
        <v>427</v>
      </c>
      <c r="E11" s="83">
        <v>45</v>
      </c>
      <c r="F11" s="83">
        <v>1944</v>
      </c>
      <c r="G11" s="82">
        <v>2.7777777777777777</v>
      </c>
      <c r="H11" s="82">
        <v>72.942386831275712</v>
      </c>
      <c r="I11" s="82">
        <v>21.965020576131689</v>
      </c>
      <c r="J11" s="82">
        <v>2.3148148148148149</v>
      </c>
      <c r="K11" s="82">
        <v>100</v>
      </c>
    </row>
    <row r="12" spans="1:11" x14ac:dyDescent="0.2">
      <c r="A12" s="113">
        <v>2002</v>
      </c>
      <c r="B12" s="83">
        <v>137</v>
      </c>
      <c r="C12" s="83">
        <v>1650</v>
      </c>
      <c r="D12" s="83">
        <v>517</v>
      </c>
      <c r="E12" s="83">
        <v>84</v>
      </c>
      <c r="F12" s="83">
        <v>2388</v>
      </c>
      <c r="G12" s="82">
        <v>5.7370184254606365</v>
      </c>
      <c r="H12" s="82">
        <v>69.095477386934675</v>
      </c>
      <c r="I12" s="82">
        <v>21.649916247906198</v>
      </c>
      <c r="J12" s="82">
        <v>3.5175879396984926</v>
      </c>
      <c r="K12" s="82">
        <v>100</v>
      </c>
    </row>
    <row r="13" spans="1:11" x14ac:dyDescent="0.2">
      <c r="A13" s="113">
        <v>2003</v>
      </c>
      <c r="B13" s="83">
        <v>155</v>
      </c>
      <c r="C13" s="83">
        <v>1660</v>
      </c>
      <c r="D13" s="83">
        <v>598</v>
      </c>
      <c r="E13" s="83">
        <v>140</v>
      </c>
      <c r="F13" s="83">
        <v>2553</v>
      </c>
      <c r="G13" s="82">
        <v>6.0712886799843329</v>
      </c>
      <c r="H13" s="82">
        <v>65.02154328241285</v>
      </c>
      <c r="I13" s="82">
        <v>23.423423423423422</v>
      </c>
      <c r="J13" s="82">
        <v>5.4837446141793968</v>
      </c>
      <c r="K13" s="82">
        <v>100</v>
      </c>
    </row>
    <row r="14" spans="1:11" x14ac:dyDescent="0.2">
      <c r="A14" s="111">
        <v>2004</v>
      </c>
      <c r="B14" s="83">
        <v>173</v>
      </c>
      <c r="C14" s="83">
        <v>2400</v>
      </c>
      <c r="D14" s="83">
        <v>738</v>
      </c>
      <c r="E14" s="83">
        <v>155</v>
      </c>
      <c r="F14" s="83">
        <f>SUM(B14:E14)</f>
        <v>3466</v>
      </c>
      <c r="G14" s="82">
        <v>4.9913444893248702</v>
      </c>
      <c r="H14" s="82">
        <v>69.24408540103866</v>
      </c>
      <c r="I14" s="82">
        <v>21.292556260819389</v>
      </c>
      <c r="J14" s="82">
        <v>4.4720138488170802</v>
      </c>
      <c r="K14" s="82">
        <v>100</v>
      </c>
    </row>
    <row r="15" spans="1:11" x14ac:dyDescent="0.2">
      <c r="A15" s="113">
        <v>2005</v>
      </c>
      <c r="B15" s="83">
        <v>174</v>
      </c>
      <c r="C15" s="83">
        <v>2224</v>
      </c>
      <c r="D15" s="83">
        <v>760</v>
      </c>
      <c r="E15" s="83">
        <v>162</v>
      </c>
      <c r="F15" s="83">
        <f>SUM(B15:E15)</f>
        <v>3320</v>
      </c>
      <c r="G15" s="82">
        <v>5.2409638554216871</v>
      </c>
      <c r="H15" s="82">
        <v>66.987951807228924</v>
      </c>
      <c r="I15" s="82">
        <v>22.891566265060241</v>
      </c>
      <c r="J15" s="82">
        <v>4.8795180722891569</v>
      </c>
      <c r="K15" s="82">
        <v>100</v>
      </c>
    </row>
    <row r="16" spans="1:11" x14ac:dyDescent="0.2">
      <c r="A16" s="112">
        <v>2006</v>
      </c>
      <c r="B16" s="83">
        <v>143</v>
      </c>
      <c r="C16" s="83">
        <v>2725</v>
      </c>
      <c r="D16" s="83">
        <v>942</v>
      </c>
      <c r="E16" s="83">
        <v>146</v>
      </c>
      <c r="F16" s="83">
        <f>SUM(B16:E16)</f>
        <v>3956</v>
      </c>
      <c r="G16" s="82">
        <v>3.6147623862487364</v>
      </c>
      <c r="H16" s="82">
        <v>68.882709807886755</v>
      </c>
      <c r="I16" s="82">
        <v>23.811931243680483</v>
      </c>
      <c r="J16" s="82">
        <v>3.6905965621840244</v>
      </c>
      <c r="K16" s="82">
        <v>100</v>
      </c>
    </row>
    <row r="17" spans="1:11" x14ac:dyDescent="0.2">
      <c r="A17" s="112">
        <v>2007</v>
      </c>
      <c r="B17" s="83">
        <v>239</v>
      </c>
      <c r="C17" s="83">
        <v>2959</v>
      </c>
      <c r="D17" s="83">
        <v>797</v>
      </c>
      <c r="E17" s="83">
        <v>138</v>
      </c>
      <c r="F17" s="83">
        <f>SUM(B17:E17)</f>
        <v>4133</v>
      </c>
      <c r="G17" s="82">
        <v>5.7827244132591344</v>
      </c>
      <c r="H17" s="82">
        <v>71.594483426082746</v>
      </c>
      <c r="I17" s="82">
        <v>19.2838132107428</v>
      </c>
      <c r="J17" s="82">
        <v>3.3389789499153157</v>
      </c>
      <c r="K17" s="82">
        <v>100</v>
      </c>
    </row>
    <row r="18" spans="1:11" x14ac:dyDescent="0.2">
      <c r="A18" s="112">
        <v>2008</v>
      </c>
      <c r="B18" s="83">
        <v>192</v>
      </c>
      <c r="C18" s="83">
        <v>2998</v>
      </c>
      <c r="D18" s="83">
        <v>945</v>
      </c>
      <c r="E18" s="83">
        <v>106</v>
      </c>
      <c r="F18" s="83">
        <v>4241</v>
      </c>
      <c r="G18" s="82">
        <v>4.527234142890828</v>
      </c>
      <c r="H18" s="82">
        <v>70.690874793680734</v>
      </c>
      <c r="I18" s="82">
        <v>22.282480547040791</v>
      </c>
      <c r="J18" s="82">
        <v>2.4994105163876443</v>
      </c>
      <c r="K18" s="82">
        <v>100</v>
      </c>
    </row>
    <row r="19" spans="1:11" x14ac:dyDescent="0.2">
      <c r="A19" s="111">
        <v>2009</v>
      </c>
      <c r="B19" s="83">
        <v>358</v>
      </c>
      <c r="C19" s="83">
        <v>3426</v>
      </c>
      <c r="D19" s="83">
        <v>1576</v>
      </c>
      <c r="E19" s="83">
        <v>240</v>
      </c>
      <c r="F19" s="83">
        <v>5600</v>
      </c>
      <c r="G19" s="82">
        <v>6.3928571428571432</v>
      </c>
      <c r="H19" s="82">
        <v>61.178571428571423</v>
      </c>
      <c r="I19" s="82">
        <v>28.142857142857142</v>
      </c>
      <c r="J19" s="82">
        <v>4.2857142857142856</v>
      </c>
      <c r="K19" s="82">
        <v>100</v>
      </c>
    </row>
    <row r="20" spans="1:11" x14ac:dyDescent="0.2">
      <c r="A20" s="111">
        <v>2010</v>
      </c>
      <c r="B20" s="85">
        <v>289</v>
      </c>
      <c r="C20" s="85">
        <v>3660</v>
      </c>
      <c r="D20" s="85">
        <v>1462</v>
      </c>
      <c r="E20" s="85">
        <v>636</v>
      </c>
      <c r="F20" s="85">
        <v>6047</v>
      </c>
      <c r="G20" s="82">
        <v>4.7792293699355053</v>
      </c>
      <c r="H20" s="82">
        <v>60.525880601951378</v>
      </c>
      <c r="I20" s="82">
        <v>24.177277989085496</v>
      </c>
      <c r="J20" s="82">
        <v>10.517612039027616</v>
      </c>
      <c r="K20" s="82">
        <v>100</v>
      </c>
    </row>
    <row r="21" spans="1:11" x14ac:dyDescent="0.2">
      <c r="A21" s="111">
        <v>2011</v>
      </c>
      <c r="B21" s="99">
        <v>187</v>
      </c>
      <c r="C21" s="85">
        <v>1725</v>
      </c>
      <c r="D21" s="85">
        <v>598</v>
      </c>
      <c r="E21" s="85">
        <v>177</v>
      </c>
      <c r="F21" s="85">
        <v>2687</v>
      </c>
      <c r="G21" s="82">
        <v>6.9594343133606253</v>
      </c>
      <c r="H21" s="82">
        <v>64.19799032378117</v>
      </c>
      <c r="I21" s="82">
        <v>22.255303312244138</v>
      </c>
      <c r="J21" s="82">
        <v>6.5872720506140681</v>
      </c>
      <c r="K21" s="82">
        <v>100</v>
      </c>
    </row>
  </sheetData>
  <mergeCells count="5">
    <mergeCell ref="K2:K3"/>
    <mergeCell ref="B3:E3"/>
    <mergeCell ref="G3:J3"/>
    <mergeCell ref="A2:A3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717ED-D974-4A00-A3A7-2440FFCDAE12}">
  <dimension ref="A1:J32"/>
  <sheetViews>
    <sheetView zoomScaleNormal="100" zoomScaleSheetLayoutView="100" workbookViewId="0"/>
  </sheetViews>
  <sheetFormatPr defaultRowHeight="11.25" x14ac:dyDescent="0.2"/>
  <cols>
    <col min="1" max="1" width="17.42578125" style="81" customWidth="1"/>
    <col min="2" max="10" width="6.85546875" style="81" customWidth="1"/>
    <col min="11" max="16384" width="9.140625" style="81"/>
  </cols>
  <sheetData>
    <row r="1" spans="1:10" x14ac:dyDescent="0.2">
      <c r="A1" s="122" t="s">
        <v>108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0" x14ac:dyDescent="0.2">
      <c r="A2" s="120" t="s">
        <v>104</v>
      </c>
      <c r="B2" s="119">
        <v>1999</v>
      </c>
      <c r="C2" s="119">
        <v>2000</v>
      </c>
      <c r="D2" s="119">
        <v>2001</v>
      </c>
      <c r="E2" s="119">
        <v>2006</v>
      </c>
      <c r="F2" s="119">
        <v>2007</v>
      </c>
      <c r="G2" s="119">
        <v>2008</v>
      </c>
      <c r="H2" s="119">
        <v>2009</v>
      </c>
      <c r="I2" s="119">
        <v>2010</v>
      </c>
      <c r="J2" s="119">
        <v>2011</v>
      </c>
    </row>
    <row r="3" spans="1:10" s="92" customFormat="1" x14ac:dyDescent="0.25">
      <c r="A3" s="497" t="s">
        <v>7</v>
      </c>
      <c r="B3" s="497"/>
      <c r="C3" s="497"/>
      <c r="D3" s="497"/>
      <c r="E3" s="497"/>
      <c r="F3" s="497"/>
      <c r="G3" s="497"/>
      <c r="H3" s="497"/>
      <c r="I3" s="497"/>
      <c r="J3" s="497"/>
    </row>
    <row r="4" spans="1:10" x14ac:dyDescent="0.2">
      <c r="A4" s="83" t="s">
        <v>103</v>
      </c>
      <c r="B4" s="100">
        <v>1282</v>
      </c>
      <c r="C4" s="100">
        <v>1131</v>
      </c>
      <c r="D4" s="100">
        <v>857</v>
      </c>
      <c r="E4" s="100">
        <v>1961</v>
      </c>
      <c r="F4" s="100">
        <v>2224</v>
      </c>
      <c r="G4" s="100">
        <v>2435</v>
      </c>
      <c r="H4" s="100">
        <v>3287</v>
      </c>
      <c r="I4" s="99">
        <f>910+2061</f>
        <v>2971</v>
      </c>
      <c r="J4" s="99">
        <v>996</v>
      </c>
    </row>
    <row r="5" spans="1:10" x14ac:dyDescent="0.2">
      <c r="A5" s="83" t="s">
        <v>22</v>
      </c>
      <c r="B5" s="100"/>
      <c r="C5" s="100"/>
      <c r="D5" s="100"/>
      <c r="E5" s="100"/>
      <c r="F5" s="100"/>
      <c r="G5" s="100"/>
      <c r="H5" s="100"/>
      <c r="I5" s="99"/>
      <c r="J5" s="99"/>
    </row>
    <row r="6" spans="1:10" x14ac:dyDescent="0.2">
      <c r="A6" s="116" t="s">
        <v>102</v>
      </c>
      <c r="B6" s="100">
        <v>412</v>
      </c>
      <c r="C6" s="100">
        <v>412</v>
      </c>
      <c r="D6" s="100">
        <v>351</v>
      </c>
      <c r="E6" s="100">
        <v>1291</v>
      </c>
      <c r="F6" s="100">
        <v>1613</v>
      </c>
      <c r="G6" s="100">
        <v>1167</v>
      </c>
      <c r="H6" s="100">
        <v>1204</v>
      </c>
      <c r="I6" s="99">
        <v>766</v>
      </c>
      <c r="J6" s="99">
        <v>120</v>
      </c>
    </row>
    <row r="7" spans="1:10" x14ac:dyDescent="0.2">
      <c r="A7" s="103" t="s">
        <v>101</v>
      </c>
      <c r="B7" s="100">
        <v>326</v>
      </c>
      <c r="C7" s="100">
        <v>265</v>
      </c>
      <c r="D7" s="100">
        <v>231</v>
      </c>
      <c r="E7" s="118">
        <v>87</v>
      </c>
      <c r="F7" s="100">
        <v>1830</v>
      </c>
      <c r="G7" s="100">
        <v>1860</v>
      </c>
      <c r="H7" s="100">
        <v>2330</v>
      </c>
      <c r="I7" s="99">
        <v>2061</v>
      </c>
      <c r="J7" s="99">
        <v>187</v>
      </c>
    </row>
    <row r="8" spans="1:10" x14ac:dyDescent="0.2">
      <c r="A8" s="83" t="s">
        <v>100</v>
      </c>
      <c r="B8" s="100">
        <v>194</v>
      </c>
      <c r="C8" s="100">
        <v>123</v>
      </c>
      <c r="D8" s="100">
        <v>87</v>
      </c>
      <c r="E8" s="100">
        <v>476</v>
      </c>
      <c r="F8" s="100">
        <v>236</v>
      </c>
      <c r="G8" s="100">
        <v>314</v>
      </c>
      <c r="H8" s="100">
        <v>323</v>
      </c>
      <c r="I8" s="99">
        <v>591</v>
      </c>
      <c r="J8" s="99">
        <v>471</v>
      </c>
    </row>
    <row r="9" spans="1:10" x14ac:dyDescent="0.2">
      <c r="A9" s="83" t="s">
        <v>99</v>
      </c>
      <c r="B9" s="100">
        <v>136</v>
      </c>
      <c r="C9" s="100">
        <v>132</v>
      </c>
      <c r="D9" s="100">
        <v>50</v>
      </c>
      <c r="E9" s="100">
        <v>30</v>
      </c>
      <c r="F9" s="100">
        <v>47</v>
      </c>
      <c r="G9" s="100">
        <v>47</v>
      </c>
      <c r="H9" s="100">
        <v>98</v>
      </c>
      <c r="I9" s="99">
        <v>179</v>
      </c>
      <c r="J9" s="99">
        <v>110</v>
      </c>
    </row>
    <row r="10" spans="1:10" x14ac:dyDescent="0.2">
      <c r="A10" s="83" t="s">
        <v>98</v>
      </c>
      <c r="B10" s="100">
        <v>54</v>
      </c>
      <c r="C10" s="100">
        <v>39</v>
      </c>
      <c r="D10" s="100">
        <v>20</v>
      </c>
      <c r="E10" s="100">
        <v>66</v>
      </c>
      <c r="F10" s="100">
        <v>44</v>
      </c>
      <c r="G10" s="100">
        <v>49</v>
      </c>
      <c r="H10" s="100">
        <v>40</v>
      </c>
      <c r="I10" s="99">
        <v>67</v>
      </c>
      <c r="J10" s="99">
        <v>55</v>
      </c>
    </row>
    <row r="11" spans="1:10" x14ac:dyDescent="0.2">
      <c r="A11" s="98" t="s">
        <v>97</v>
      </c>
      <c r="B11" s="100">
        <v>9</v>
      </c>
      <c r="C11" s="100">
        <v>4</v>
      </c>
      <c r="D11" s="100">
        <v>6</v>
      </c>
      <c r="E11" s="100">
        <v>8</v>
      </c>
      <c r="F11" s="100">
        <v>5</v>
      </c>
      <c r="G11" s="100">
        <v>5</v>
      </c>
      <c r="H11" s="100">
        <v>22</v>
      </c>
      <c r="I11" s="99">
        <f>35+5</f>
        <v>40</v>
      </c>
      <c r="J11" s="99">
        <v>7</v>
      </c>
    </row>
    <row r="12" spans="1:10" s="92" customFormat="1" x14ac:dyDescent="0.25">
      <c r="A12" s="96" t="s">
        <v>5</v>
      </c>
      <c r="B12" s="105">
        <v>1675</v>
      </c>
      <c r="C12" s="105">
        <v>1429</v>
      </c>
      <c r="D12" s="105">
        <v>1020</v>
      </c>
      <c r="E12" s="105">
        <f>+E4+E8+E9+E10+E11</f>
        <v>2541</v>
      </c>
      <c r="F12" s="105">
        <f>+F4+F8+F9+F10+F11</f>
        <v>2556</v>
      </c>
      <c r="G12" s="105">
        <v>2850</v>
      </c>
      <c r="H12" s="105">
        <v>3770</v>
      </c>
      <c r="I12" s="96">
        <f>+I4+I8+I9+I10+I11</f>
        <v>3848</v>
      </c>
      <c r="J12" s="96">
        <f>+J4+J8+J9+J10+J11</f>
        <v>1639</v>
      </c>
    </row>
    <row r="13" spans="1:10" s="92" customFormat="1" x14ac:dyDescent="0.25">
      <c r="A13" s="517" t="s">
        <v>6</v>
      </c>
      <c r="B13" s="517"/>
      <c r="C13" s="517"/>
      <c r="D13" s="517"/>
      <c r="E13" s="517"/>
      <c r="F13" s="517"/>
      <c r="G13" s="517"/>
      <c r="H13" s="517"/>
      <c r="I13" s="517"/>
      <c r="J13" s="517"/>
    </row>
    <row r="14" spans="1:10" x14ac:dyDescent="0.2">
      <c r="A14" s="83" t="s">
        <v>103</v>
      </c>
      <c r="B14" s="99">
        <v>574</v>
      </c>
      <c r="C14" s="99">
        <v>579</v>
      </c>
      <c r="D14" s="99">
        <v>804</v>
      </c>
      <c r="E14" s="100">
        <v>1001</v>
      </c>
      <c r="F14" s="100">
        <v>1357</v>
      </c>
      <c r="G14" s="100">
        <v>1162</v>
      </c>
      <c r="H14" s="100">
        <v>1502</v>
      </c>
      <c r="I14" s="99">
        <f>1160+433</f>
        <v>1593</v>
      </c>
      <c r="J14" s="99">
        <v>600</v>
      </c>
    </row>
    <row r="15" spans="1:10" x14ac:dyDescent="0.2">
      <c r="A15" s="83" t="s">
        <v>22</v>
      </c>
      <c r="B15" s="99"/>
      <c r="C15" s="99"/>
      <c r="D15" s="99"/>
      <c r="E15" s="100"/>
      <c r="F15" s="100"/>
      <c r="G15" s="100"/>
      <c r="H15" s="100"/>
      <c r="I15" s="99"/>
      <c r="J15" s="99"/>
    </row>
    <row r="16" spans="1:10" x14ac:dyDescent="0.2">
      <c r="A16" s="116" t="s">
        <v>102</v>
      </c>
      <c r="B16" s="99">
        <v>114</v>
      </c>
      <c r="C16" s="99">
        <v>158</v>
      </c>
      <c r="D16" s="99">
        <v>182</v>
      </c>
      <c r="E16" s="100">
        <v>682</v>
      </c>
      <c r="F16" s="100">
        <v>1080</v>
      </c>
      <c r="G16" s="100">
        <v>551</v>
      </c>
      <c r="H16" s="100">
        <v>398</v>
      </c>
      <c r="I16" s="99">
        <v>366</v>
      </c>
      <c r="J16" s="99">
        <v>48</v>
      </c>
    </row>
    <row r="17" spans="1:10" x14ac:dyDescent="0.2">
      <c r="A17" s="103" t="s">
        <v>101</v>
      </c>
      <c r="B17" s="99">
        <v>168</v>
      </c>
      <c r="C17" s="99">
        <v>187</v>
      </c>
      <c r="D17" s="99">
        <v>142</v>
      </c>
      <c r="E17" s="118">
        <v>88</v>
      </c>
      <c r="F17" s="118">
        <v>1207</v>
      </c>
      <c r="G17" s="100">
        <v>1006</v>
      </c>
      <c r="H17" s="100">
        <v>1094</v>
      </c>
      <c r="I17" s="99">
        <v>1160</v>
      </c>
      <c r="J17" s="99">
        <v>82</v>
      </c>
    </row>
    <row r="18" spans="1:10" x14ac:dyDescent="0.2">
      <c r="A18" s="83" t="s">
        <v>100</v>
      </c>
      <c r="B18" s="99">
        <v>113</v>
      </c>
      <c r="C18" s="99">
        <v>93</v>
      </c>
      <c r="D18" s="99">
        <v>73</v>
      </c>
      <c r="E18" s="100">
        <v>362</v>
      </c>
      <c r="F18" s="100">
        <v>165</v>
      </c>
      <c r="G18" s="100">
        <v>196</v>
      </c>
      <c r="H18" s="100">
        <v>238</v>
      </c>
      <c r="I18" s="99">
        <v>427</v>
      </c>
      <c r="J18" s="99">
        <v>298</v>
      </c>
    </row>
    <row r="19" spans="1:10" x14ac:dyDescent="0.2">
      <c r="A19" s="83" t="s">
        <v>99</v>
      </c>
      <c r="B19" s="99">
        <v>70</v>
      </c>
      <c r="C19" s="99">
        <v>85</v>
      </c>
      <c r="D19" s="99">
        <v>43</v>
      </c>
      <c r="E19" s="100">
        <v>39</v>
      </c>
      <c r="F19" s="100">
        <v>34</v>
      </c>
      <c r="G19" s="100">
        <v>18</v>
      </c>
      <c r="H19" s="100">
        <v>67</v>
      </c>
      <c r="I19" s="99">
        <v>139</v>
      </c>
      <c r="J19" s="99">
        <v>112</v>
      </c>
    </row>
    <row r="20" spans="1:10" x14ac:dyDescent="0.2">
      <c r="A20" s="83" t="s">
        <v>98</v>
      </c>
      <c r="B20" s="99">
        <v>20</v>
      </c>
      <c r="C20" s="99">
        <v>17</v>
      </c>
      <c r="D20" s="99">
        <v>3</v>
      </c>
      <c r="E20" s="100">
        <v>8</v>
      </c>
      <c r="F20" s="100">
        <v>13</v>
      </c>
      <c r="G20" s="100">
        <v>12</v>
      </c>
      <c r="H20" s="100">
        <v>17</v>
      </c>
      <c r="I20" s="99">
        <v>31</v>
      </c>
      <c r="J20" s="99">
        <v>33</v>
      </c>
    </row>
    <row r="21" spans="1:10" x14ac:dyDescent="0.2">
      <c r="A21" s="98" t="s">
        <v>97</v>
      </c>
      <c r="B21" s="100">
        <v>8</v>
      </c>
      <c r="C21" s="100">
        <v>5</v>
      </c>
      <c r="D21" s="100">
        <v>1</v>
      </c>
      <c r="E21" s="100">
        <v>5</v>
      </c>
      <c r="F21" s="100">
        <v>8</v>
      </c>
      <c r="G21" s="100">
        <v>3</v>
      </c>
      <c r="H21" s="100">
        <v>6</v>
      </c>
      <c r="I21" s="99">
        <f>5+4</f>
        <v>9</v>
      </c>
      <c r="J21" s="99">
        <v>5</v>
      </c>
    </row>
    <row r="22" spans="1:10" s="92" customFormat="1" x14ac:dyDescent="0.25">
      <c r="A22" s="117" t="s">
        <v>5</v>
      </c>
      <c r="B22" s="105">
        <v>785</v>
      </c>
      <c r="C22" s="105">
        <v>779</v>
      </c>
      <c r="D22" s="105">
        <v>924</v>
      </c>
      <c r="E22" s="105">
        <f>+E14+E18+E19+E20+E21</f>
        <v>1415</v>
      </c>
      <c r="F22" s="105">
        <f>+F14+F18+F19+F20+F21</f>
        <v>1577</v>
      </c>
      <c r="G22" s="105">
        <v>1391</v>
      </c>
      <c r="H22" s="105">
        <v>1830</v>
      </c>
      <c r="I22" s="96">
        <f>+I14+I18+I19+I20+I21</f>
        <v>2199</v>
      </c>
      <c r="J22" s="96">
        <f>+J14+J18+J19+J20+J21</f>
        <v>1048</v>
      </c>
    </row>
    <row r="23" spans="1:10" s="92" customFormat="1" x14ac:dyDescent="0.25">
      <c r="A23" s="517" t="s">
        <v>5</v>
      </c>
      <c r="B23" s="517"/>
      <c r="C23" s="517"/>
      <c r="D23" s="517"/>
      <c r="E23" s="517"/>
      <c r="F23" s="517"/>
      <c r="G23" s="517"/>
      <c r="H23" s="517"/>
      <c r="I23" s="517"/>
      <c r="J23" s="517"/>
    </row>
    <row r="24" spans="1:10" x14ac:dyDescent="0.2">
      <c r="A24" s="83" t="s">
        <v>103</v>
      </c>
      <c r="B24" s="99">
        <v>1856</v>
      </c>
      <c r="C24" s="99">
        <v>1710</v>
      </c>
      <c r="D24" s="99">
        <v>1661</v>
      </c>
      <c r="E24" s="99">
        <v>2962</v>
      </c>
      <c r="F24" s="99">
        <v>3581</v>
      </c>
      <c r="G24" s="100">
        <v>3597</v>
      </c>
      <c r="H24" s="99">
        <v>4789</v>
      </c>
      <c r="I24" s="99">
        <f>+I4+I14</f>
        <v>4564</v>
      </c>
      <c r="J24" s="99">
        <f>+J4+J14</f>
        <v>1596</v>
      </c>
    </row>
    <row r="25" spans="1:10" x14ac:dyDescent="0.2">
      <c r="A25" s="83" t="s">
        <v>22</v>
      </c>
      <c r="B25" s="99"/>
      <c r="C25" s="99"/>
      <c r="D25" s="99"/>
      <c r="E25" s="99"/>
      <c r="F25" s="99"/>
      <c r="G25" s="100"/>
      <c r="H25" s="99"/>
      <c r="I25" s="99"/>
    </row>
    <row r="26" spans="1:10" x14ac:dyDescent="0.2">
      <c r="A26" s="116" t="s">
        <v>102</v>
      </c>
      <c r="B26" s="99">
        <v>526</v>
      </c>
      <c r="C26" s="99">
        <v>570</v>
      </c>
      <c r="D26" s="99">
        <v>533</v>
      </c>
      <c r="E26" s="99">
        <v>1973</v>
      </c>
      <c r="F26" s="99">
        <v>2693</v>
      </c>
      <c r="G26" s="100">
        <v>1718</v>
      </c>
      <c r="H26" s="99">
        <v>1602</v>
      </c>
      <c r="I26" s="99">
        <f t="shared" ref="I26:J32" si="0">+I6+I16</f>
        <v>1132</v>
      </c>
      <c r="J26" s="99">
        <f t="shared" si="0"/>
        <v>168</v>
      </c>
    </row>
    <row r="27" spans="1:10" x14ac:dyDescent="0.2">
      <c r="A27" s="103" t="s">
        <v>101</v>
      </c>
      <c r="B27" s="99">
        <v>494</v>
      </c>
      <c r="C27" s="99">
        <v>452</v>
      </c>
      <c r="D27" s="99">
        <v>373</v>
      </c>
      <c r="E27" s="99">
        <v>175</v>
      </c>
      <c r="F27" s="99">
        <v>3037</v>
      </c>
      <c r="G27" s="99">
        <v>2866</v>
      </c>
      <c r="H27" s="99">
        <v>3424</v>
      </c>
      <c r="I27" s="99">
        <f t="shared" si="0"/>
        <v>3221</v>
      </c>
      <c r="J27" s="99">
        <f t="shared" si="0"/>
        <v>269</v>
      </c>
    </row>
    <row r="28" spans="1:10" x14ac:dyDescent="0.2">
      <c r="A28" s="83" t="s">
        <v>100</v>
      </c>
      <c r="B28" s="99">
        <v>307</v>
      </c>
      <c r="C28" s="99">
        <v>216</v>
      </c>
      <c r="D28" s="99">
        <v>160</v>
      </c>
      <c r="E28" s="99">
        <v>838</v>
      </c>
      <c r="F28" s="99">
        <v>401</v>
      </c>
      <c r="G28" s="100">
        <v>510</v>
      </c>
      <c r="H28" s="99">
        <v>561</v>
      </c>
      <c r="I28" s="99">
        <f t="shared" si="0"/>
        <v>1018</v>
      </c>
      <c r="J28" s="99">
        <f t="shared" si="0"/>
        <v>769</v>
      </c>
    </row>
    <row r="29" spans="1:10" x14ac:dyDescent="0.2">
      <c r="A29" s="83" t="s">
        <v>99</v>
      </c>
      <c r="B29" s="99">
        <v>206</v>
      </c>
      <c r="C29" s="99">
        <v>217</v>
      </c>
      <c r="D29" s="99">
        <v>93</v>
      </c>
      <c r="E29" s="99">
        <v>69</v>
      </c>
      <c r="F29" s="99">
        <v>81</v>
      </c>
      <c r="G29" s="100">
        <v>65</v>
      </c>
      <c r="H29" s="99">
        <v>165</v>
      </c>
      <c r="I29" s="99">
        <f t="shared" si="0"/>
        <v>318</v>
      </c>
      <c r="J29" s="99">
        <f t="shared" si="0"/>
        <v>222</v>
      </c>
    </row>
    <row r="30" spans="1:10" x14ac:dyDescent="0.2">
      <c r="A30" s="83" t="s">
        <v>98</v>
      </c>
      <c r="B30" s="99">
        <v>74</v>
      </c>
      <c r="C30" s="99">
        <v>56</v>
      </c>
      <c r="D30" s="99">
        <v>23</v>
      </c>
      <c r="E30" s="99">
        <v>74</v>
      </c>
      <c r="F30" s="99">
        <v>57</v>
      </c>
      <c r="G30" s="100">
        <v>61</v>
      </c>
      <c r="H30" s="99">
        <v>57</v>
      </c>
      <c r="I30" s="99">
        <f t="shared" si="0"/>
        <v>98</v>
      </c>
      <c r="J30" s="99">
        <f t="shared" si="0"/>
        <v>88</v>
      </c>
    </row>
    <row r="31" spans="1:10" x14ac:dyDescent="0.2">
      <c r="A31" s="98" t="s">
        <v>97</v>
      </c>
      <c r="B31" s="100">
        <v>17</v>
      </c>
      <c r="C31" s="100">
        <v>9</v>
      </c>
      <c r="D31" s="100">
        <v>7</v>
      </c>
      <c r="E31" s="100">
        <v>13</v>
      </c>
      <c r="F31" s="100">
        <v>13</v>
      </c>
      <c r="G31" s="100">
        <v>8</v>
      </c>
      <c r="H31" s="100">
        <v>28</v>
      </c>
      <c r="I31" s="83">
        <f t="shared" si="0"/>
        <v>49</v>
      </c>
      <c r="J31" s="83">
        <f t="shared" si="0"/>
        <v>12</v>
      </c>
    </row>
    <row r="32" spans="1:10" s="92" customFormat="1" x14ac:dyDescent="0.25">
      <c r="A32" s="96" t="s">
        <v>5</v>
      </c>
      <c r="B32" s="105">
        <v>2460</v>
      </c>
      <c r="C32" s="105">
        <v>2208</v>
      </c>
      <c r="D32" s="105">
        <v>1944</v>
      </c>
      <c r="E32" s="105">
        <v>3956</v>
      </c>
      <c r="F32" s="105">
        <v>4133</v>
      </c>
      <c r="G32" s="105">
        <v>4241</v>
      </c>
      <c r="H32" s="105">
        <v>5600</v>
      </c>
      <c r="I32" s="96">
        <f t="shared" si="0"/>
        <v>6047</v>
      </c>
      <c r="J32" s="96">
        <f t="shared" si="0"/>
        <v>2687</v>
      </c>
    </row>
  </sheetData>
  <mergeCells count="3">
    <mergeCell ref="A3:J3"/>
    <mergeCell ref="A13:J13"/>
    <mergeCell ref="A23:J23"/>
  </mergeCells>
  <pageMargins left="0.74803149606299213" right="0.74803149606299213" top="0.62992125984251968" bottom="0.86614173228346458" header="0.51181102362204722" footer="0.59055118110236227"/>
  <pageSetup paperSize="9" orientation="portrait" horizontalDpi="2438" verticalDpi="300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460CE-CB49-4DBE-B144-2E1F59C0E9F5}">
  <dimension ref="A1:J20"/>
  <sheetViews>
    <sheetView zoomScaleNormal="100" workbookViewId="0"/>
  </sheetViews>
  <sheetFormatPr defaultRowHeight="11.25" x14ac:dyDescent="0.2"/>
  <cols>
    <col min="1" max="1" width="9.85546875" style="123" customWidth="1"/>
    <col min="2" max="10" width="8.7109375" style="123" customWidth="1"/>
    <col min="11" max="16384" width="9.140625" style="123"/>
  </cols>
  <sheetData>
    <row r="1" spans="1:10" s="132" customFormat="1" ht="12" thickBot="1" x14ac:dyDescent="0.25">
      <c r="A1" s="134" t="s">
        <v>111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x14ac:dyDescent="0.2">
      <c r="A2" s="131" t="s">
        <v>110</v>
      </c>
      <c r="B2" s="130">
        <v>2000</v>
      </c>
      <c r="C2" s="130">
        <v>2001</v>
      </c>
      <c r="D2" s="130">
        <v>2006</v>
      </c>
      <c r="E2" s="130">
        <v>2007</v>
      </c>
      <c r="F2" s="130">
        <v>2008</v>
      </c>
      <c r="G2" s="130">
        <v>2009</v>
      </c>
      <c r="H2" s="130">
        <v>2010</v>
      </c>
      <c r="I2" s="130">
        <v>2011</v>
      </c>
      <c r="J2" s="130">
        <v>2012</v>
      </c>
    </row>
    <row r="3" spans="1:10" x14ac:dyDescent="0.2">
      <c r="A3" s="516" t="s">
        <v>7</v>
      </c>
      <c r="B3" s="516"/>
      <c r="C3" s="516"/>
      <c r="D3" s="516"/>
      <c r="E3" s="516"/>
      <c r="F3" s="516"/>
      <c r="G3" s="516"/>
      <c r="H3" s="516"/>
      <c r="I3" s="516"/>
      <c r="J3" s="516"/>
    </row>
    <row r="4" spans="1:10" x14ac:dyDescent="0.2">
      <c r="A4" s="129" t="s">
        <v>109</v>
      </c>
      <c r="B4" s="128">
        <v>6697</v>
      </c>
      <c r="C4" s="128">
        <v>5209</v>
      </c>
      <c r="D4" s="128">
        <v>6806</v>
      </c>
      <c r="E4" s="128">
        <v>6874</v>
      </c>
      <c r="F4" s="128">
        <v>7216</v>
      </c>
      <c r="G4" s="128">
        <v>6972</v>
      </c>
      <c r="H4" s="128">
        <v>7331</v>
      </c>
      <c r="I4" s="127">
        <v>7508</v>
      </c>
      <c r="J4" s="99">
        <v>7293</v>
      </c>
    </row>
    <row r="5" spans="1:10" x14ac:dyDescent="0.2">
      <c r="A5" s="129" t="s">
        <v>94</v>
      </c>
      <c r="B5" s="128">
        <v>44253</v>
      </c>
      <c r="C5" s="128">
        <v>30481</v>
      </c>
      <c r="D5" s="128">
        <v>41194</v>
      </c>
      <c r="E5" s="128">
        <v>42987</v>
      </c>
      <c r="F5" s="128">
        <v>45133</v>
      </c>
      <c r="G5" s="128">
        <v>47061</v>
      </c>
      <c r="H5" s="128">
        <v>53273</v>
      </c>
      <c r="I5" s="127">
        <v>54708</v>
      </c>
      <c r="J5" s="99">
        <v>53452</v>
      </c>
    </row>
    <row r="6" spans="1:10" x14ac:dyDescent="0.2">
      <c r="A6" s="129" t="s">
        <v>13</v>
      </c>
      <c r="B6" s="128">
        <v>21542</v>
      </c>
      <c r="C6" s="128">
        <v>13410</v>
      </c>
      <c r="D6" s="128">
        <v>21268</v>
      </c>
      <c r="E6" s="128">
        <v>24187</v>
      </c>
      <c r="F6" s="128">
        <v>26668</v>
      </c>
      <c r="G6" s="128">
        <v>29924</v>
      </c>
      <c r="H6" s="128">
        <v>31115</v>
      </c>
      <c r="I6" s="127">
        <v>32947</v>
      </c>
      <c r="J6" s="99">
        <v>33685</v>
      </c>
    </row>
    <row r="7" spans="1:10" x14ac:dyDescent="0.2">
      <c r="A7" s="129" t="s">
        <v>93</v>
      </c>
      <c r="B7" s="128">
        <v>6609</v>
      </c>
      <c r="C7" s="128">
        <v>4478</v>
      </c>
      <c r="D7" s="128">
        <v>8093</v>
      </c>
      <c r="E7" s="128">
        <v>10025</v>
      </c>
      <c r="F7" s="128">
        <v>10921</v>
      </c>
      <c r="G7" s="128">
        <v>11867</v>
      </c>
      <c r="H7" s="128">
        <v>13000</v>
      </c>
      <c r="I7" s="127">
        <v>14324</v>
      </c>
      <c r="J7" s="99">
        <v>14895</v>
      </c>
    </row>
    <row r="8" spans="1:10" x14ac:dyDescent="0.2">
      <c r="A8" s="126" t="s">
        <v>5</v>
      </c>
      <c r="B8" s="125">
        <v>79101</v>
      </c>
      <c r="C8" s="125">
        <v>53578</v>
      </c>
      <c r="D8" s="125">
        <f>SUM(D4:D7)</f>
        <v>77361</v>
      </c>
      <c r="E8" s="125">
        <f>SUM(E4:E7)</f>
        <v>84073</v>
      </c>
      <c r="F8" s="125">
        <f>SUM(F4:F7)</f>
        <v>89938</v>
      </c>
      <c r="G8" s="125">
        <v>95824</v>
      </c>
      <c r="H8" s="125">
        <v>104719</v>
      </c>
      <c r="I8" s="124">
        <f>SUM(I4:I7)</f>
        <v>109487</v>
      </c>
      <c r="J8" s="96">
        <v>109325</v>
      </c>
    </row>
    <row r="9" spans="1:10" x14ac:dyDescent="0.2">
      <c r="A9" s="516" t="s">
        <v>6</v>
      </c>
      <c r="B9" s="516"/>
      <c r="C9" s="516"/>
      <c r="D9" s="516"/>
      <c r="E9" s="516"/>
      <c r="F9" s="516"/>
      <c r="G9" s="516"/>
      <c r="H9" s="516"/>
      <c r="I9" s="516"/>
      <c r="J9" s="516"/>
    </row>
    <row r="10" spans="1:10" x14ac:dyDescent="0.2">
      <c r="A10" s="129" t="s">
        <v>109</v>
      </c>
      <c r="B10" s="128">
        <v>6262</v>
      </c>
      <c r="C10" s="128">
        <v>4817</v>
      </c>
      <c r="D10" s="128">
        <v>6139</v>
      </c>
      <c r="E10" s="128">
        <v>6182</v>
      </c>
      <c r="F10" s="128">
        <v>6562</v>
      </c>
      <c r="G10" s="128">
        <v>6351</v>
      </c>
      <c r="H10" s="128">
        <v>6845</v>
      </c>
      <c r="I10" s="127">
        <v>6982</v>
      </c>
      <c r="J10" s="99">
        <v>6810</v>
      </c>
    </row>
    <row r="11" spans="1:10" x14ac:dyDescent="0.2">
      <c r="A11" s="129" t="s">
        <v>94</v>
      </c>
      <c r="B11" s="128">
        <v>39973</v>
      </c>
      <c r="C11" s="128">
        <v>30267</v>
      </c>
      <c r="D11" s="128">
        <v>39460</v>
      </c>
      <c r="E11" s="128">
        <v>40808</v>
      </c>
      <c r="F11" s="128">
        <v>41248</v>
      </c>
      <c r="G11" s="128">
        <v>42787</v>
      </c>
      <c r="H11" s="128">
        <v>45445</v>
      </c>
      <c r="I11" s="127">
        <v>46641</v>
      </c>
      <c r="J11" s="99">
        <v>44976</v>
      </c>
    </row>
    <row r="12" spans="1:10" x14ac:dyDescent="0.2">
      <c r="A12" s="129" t="s">
        <v>13</v>
      </c>
      <c r="B12" s="128">
        <v>19464</v>
      </c>
      <c r="C12" s="128">
        <v>14890</v>
      </c>
      <c r="D12" s="128">
        <v>20313</v>
      </c>
      <c r="E12" s="128">
        <v>22364</v>
      </c>
      <c r="F12" s="128">
        <v>23663</v>
      </c>
      <c r="G12" s="128">
        <v>25290</v>
      </c>
      <c r="H12" s="128">
        <v>25716</v>
      </c>
      <c r="I12" s="127">
        <v>27363</v>
      </c>
      <c r="J12" s="99">
        <v>27131</v>
      </c>
    </row>
    <row r="13" spans="1:10" x14ac:dyDescent="0.2">
      <c r="A13" s="129" t="s">
        <v>93</v>
      </c>
      <c r="B13" s="128">
        <v>8325</v>
      </c>
      <c r="C13" s="128">
        <v>6476</v>
      </c>
      <c r="D13" s="128">
        <v>11157</v>
      </c>
      <c r="E13" s="128">
        <v>12603</v>
      </c>
      <c r="F13" s="128">
        <v>13286</v>
      </c>
      <c r="G13" s="128">
        <v>14106</v>
      </c>
      <c r="H13" s="128">
        <v>15094</v>
      </c>
      <c r="I13" s="127">
        <v>16436</v>
      </c>
      <c r="J13" s="99">
        <v>16963</v>
      </c>
    </row>
    <row r="14" spans="1:10" x14ac:dyDescent="0.2">
      <c r="A14" s="126" t="s">
        <v>5</v>
      </c>
      <c r="B14" s="125">
        <v>74024</v>
      </c>
      <c r="C14" s="125">
        <v>56450</v>
      </c>
      <c r="D14" s="125">
        <f>SUM(D10:D13)</f>
        <v>77069</v>
      </c>
      <c r="E14" s="125">
        <f>SUM(E10:E13)</f>
        <v>81957</v>
      </c>
      <c r="F14" s="125">
        <f>SUM(F10:F13)</f>
        <v>84759</v>
      </c>
      <c r="G14" s="125">
        <v>88534</v>
      </c>
      <c r="H14" s="125">
        <v>93100</v>
      </c>
      <c r="I14" s="124">
        <f>SUM(I10:I13)</f>
        <v>97422</v>
      </c>
      <c r="J14" s="96">
        <v>95880</v>
      </c>
    </row>
    <row r="15" spans="1:10" x14ac:dyDescent="0.2">
      <c r="A15" s="516" t="s">
        <v>5</v>
      </c>
      <c r="B15" s="516"/>
      <c r="C15" s="516"/>
      <c r="D15" s="516"/>
      <c r="E15" s="516"/>
      <c r="F15" s="516"/>
      <c r="G15" s="516"/>
      <c r="H15" s="516"/>
      <c r="I15" s="516"/>
      <c r="J15" s="516"/>
    </row>
    <row r="16" spans="1:10" x14ac:dyDescent="0.2">
      <c r="A16" s="129" t="s">
        <v>109</v>
      </c>
      <c r="B16" s="128">
        <v>12959</v>
      </c>
      <c r="C16" s="128">
        <v>10026</v>
      </c>
      <c r="D16" s="128">
        <f t="shared" ref="D16:G20" si="0">+D4+D10</f>
        <v>12945</v>
      </c>
      <c r="E16" s="128">
        <f t="shared" si="0"/>
        <v>13056</v>
      </c>
      <c r="F16" s="128">
        <f t="shared" si="0"/>
        <v>13778</v>
      </c>
      <c r="G16" s="128">
        <f t="shared" si="0"/>
        <v>13323</v>
      </c>
      <c r="H16" s="128">
        <v>14176</v>
      </c>
      <c r="I16" s="127">
        <f>+I4+I10</f>
        <v>14490</v>
      </c>
      <c r="J16" s="99">
        <v>14103</v>
      </c>
    </row>
    <row r="17" spans="1:10" x14ac:dyDescent="0.2">
      <c r="A17" s="129" t="s">
        <v>94</v>
      </c>
      <c r="B17" s="128">
        <f>+B5+B11</f>
        <v>84226</v>
      </c>
      <c r="C17" s="128">
        <f>+C5+C11</f>
        <v>60748</v>
      </c>
      <c r="D17" s="128">
        <f t="shared" si="0"/>
        <v>80654</v>
      </c>
      <c r="E17" s="128">
        <f t="shared" si="0"/>
        <v>83795</v>
      </c>
      <c r="F17" s="128">
        <f t="shared" si="0"/>
        <v>86381</v>
      </c>
      <c r="G17" s="128">
        <f t="shared" si="0"/>
        <v>89848</v>
      </c>
      <c r="H17" s="128">
        <v>98718</v>
      </c>
      <c r="I17" s="127">
        <f>+I5+I11</f>
        <v>101349</v>
      </c>
      <c r="J17" s="99">
        <v>98428</v>
      </c>
    </row>
    <row r="18" spans="1:10" x14ac:dyDescent="0.2">
      <c r="A18" s="129" t="s">
        <v>13</v>
      </c>
      <c r="B18" s="128">
        <f>+B6+B12</f>
        <v>41006</v>
      </c>
      <c r="C18" s="128">
        <f>+C6+C12</f>
        <v>28300</v>
      </c>
      <c r="D18" s="128">
        <f t="shared" si="0"/>
        <v>41581</v>
      </c>
      <c r="E18" s="128">
        <f t="shared" si="0"/>
        <v>46551</v>
      </c>
      <c r="F18" s="128">
        <f t="shared" si="0"/>
        <v>50331</v>
      </c>
      <c r="G18" s="128">
        <f t="shared" si="0"/>
        <v>55214</v>
      </c>
      <c r="H18" s="128">
        <v>56831</v>
      </c>
      <c r="I18" s="127">
        <f>+I6+I12</f>
        <v>60310</v>
      </c>
      <c r="J18" s="99">
        <v>60816</v>
      </c>
    </row>
    <row r="19" spans="1:10" x14ac:dyDescent="0.2">
      <c r="A19" s="129" t="s">
        <v>93</v>
      </c>
      <c r="B19" s="128">
        <v>14934</v>
      </c>
      <c r="C19" s="128">
        <v>10954</v>
      </c>
      <c r="D19" s="128">
        <f t="shared" si="0"/>
        <v>19250</v>
      </c>
      <c r="E19" s="128">
        <f t="shared" si="0"/>
        <v>22628</v>
      </c>
      <c r="F19" s="128">
        <f t="shared" si="0"/>
        <v>24207</v>
      </c>
      <c r="G19" s="128">
        <f t="shared" si="0"/>
        <v>25973</v>
      </c>
      <c r="H19" s="128">
        <v>28094</v>
      </c>
      <c r="I19" s="127">
        <f>+I7+I13</f>
        <v>30760</v>
      </c>
      <c r="J19" s="99">
        <v>31858</v>
      </c>
    </row>
    <row r="20" spans="1:10" x14ac:dyDescent="0.2">
      <c r="A20" s="126" t="s">
        <v>5</v>
      </c>
      <c r="B20" s="125">
        <v>153125</v>
      </c>
      <c r="C20" s="125">
        <v>110028</v>
      </c>
      <c r="D20" s="125">
        <f t="shared" si="0"/>
        <v>154430</v>
      </c>
      <c r="E20" s="125">
        <f t="shared" si="0"/>
        <v>166030</v>
      </c>
      <c r="F20" s="125">
        <f t="shared" si="0"/>
        <v>174697</v>
      </c>
      <c r="G20" s="125">
        <f t="shared" si="0"/>
        <v>184358</v>
      </c>
      <c r="H20" s="125">
        <v>197819</v>
      </c>
      <c r="I20" s="124">
        <f>+I8+I14</f>
        <v>206909</v>
      </c>
      <c r="J20" s="96">
        <v>205205</v>
      </c>
    </row>
  </sheetData>
  <mergeCells count="3">
    <mergeCell ref="A3:J3"/>
    <mergeCell ref="A9:J9"/>
    <mergeCell ref="A15:J15"/>
  </mergeCells>
  <pageMargins left="0.74803149606299213" right="0.74803149606299213" top="0.62992125984251968" bottom="0.86614173228346458" header="0.51181102362204722" footer="0.59055118110236227"/>
  <pageSetup paperSize="9" scale="90" orientation="portrait" horizontalDpi="2438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8D20F-AD1A-4917-9891-A0F22A4ECE1F}">
  <dimension ref="A1:J32"/>
  <sheetViews>
    <sheetView zoomScaleNormal="100" workbookViewId="0"/>
  </sheetViews>
  <sheetFormatPr defaultRowHeight="11.25" x14ac:dyDescent="0.2"/>
  <cols>
    <col min="1" max="1" width="18.5703125" style="123" customWidth="1"/>
    <col min="2" max="10" width="8" style="123" customWidth="1"/>
    <col min="11" max="16384" width="9.140625" style="123"/>
  </cols>
  <sheetData>
    <row r="1" spans="1:10" ht="12" thickBot="1" x14ac:dyDescent="0.25">
      <c r="A1" s="153" t="s">
        <v>113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x14ac:dyDescent="0.2">
      <c r="A2" s="151" t="s">
        <v>104</v>
      </c>
      <c r="B2" s="149">
        <v>2000</v>
      </c>
      <c r="C2" s="149">
        <v>2001</v>
      </c>
      <c r="D2" s="149">
        <v>2006</v>
      </c>
      <c r="E2" s="150">
        <v>2007</v>
      </c>
      <c r="F2" s="149">
        <v>2008</v>
      </c>
      <c r="G2" s="148">
        <v>2009</v>
      </c>
      <c r="H2" s="147">
        <v>2010</v>
      </c>
      <c r="I2" s="147">
        <v>2011</v>
      </c>
      <c r="J2" s="146">
        <v>2012</v>
      </c>
    </row>
    <row r="3" spans="1:10" s="141" customFormat="1" x14ac:dyDescent="0.25">
      <c r="A3" s="516" t="s">
        <v>7</v>
      </c>
      <c r="B3" s="516"/>
      <c r="C3" s="516"/>
      <c r="D3" s="516"/>
      <c r="E3" s="516"/>
      <c r="F3" s="516"/>
      <c r="G3" s="516"/>
      <c r="H3" s="516"/>
      <c r="I3" s="516"/>
      <c r="J3" s="516"/>
    </row>
    <row r="4" spans="1:10" x14ac:dyDescent="0.2">
      <c r="A4" s="140" t="s">
        <v>103</v>
      </c>
      <c r="B4" s="139">
        <v>62293</v>
      </c>
      <c r="C4" s="139">
        <v>43651</v>
      </c>
      <c r="D4" s="139">
        <v>63797</v>
      </c>
      <c r="E4" s="139">
        <v>69784</v>
      </c>
      <c r="F4" s="139">
        <v>73780</v>
      </c>
      <c r="G4" s="139">
        <v>78749</v>
      </c>
      <c r="H4" s="139">
        <v>86103</v>
      </c>
      <c r="I4" s="99">
        <f>22110+67615</f>
        <v>89725</v>
      </c>
      <c r="J4" s="99">
        <v>89357</v>
      </c>
    </row>
    <row r="5" spans="1:10" x14ac:dyDescent="0.2">
      <c r="A5" s="140" t="s">
        <v>22</v>
      </c>
      <c r="B5" s="139"/>
      <c r="C5" s="139"/>
      <c r="D5" s="139"/>
      <c r="E5" s="139"/>
      <c r="F5" s="139"/>
      <c r="G5" s="139"/>
      <c r="H5" s="139"/>
      <c r="I5" s="99"/>
      <c r="J5" s="99"/>
    </row>
    <row r="6" spans="1:10" x14ac:dyDescent="0.2">
      <c r="A6" s="144" t="s">
        <v>102</v>
      </c>
      <c r="B6" s="139">
        <v>28700</v>
      </c>
      <c r="C6" s="139">
        <v>20086</v>
      </c>
      <c r="D6" s="139">
        <v>32802</v>
      </c>
      <c r="E6" s="139">
        <v>33401</v>
      </c>
      <c r="F6" s="139">
        <v>33225</v>
      </c>
      <c r="G6" s="139">
        <v>33753</v>
      </c>
      <c r="H6" s="139">
        <v>39009</v>
      </c>
      <c r="I6" s="99">
        <v>41730</v>
      </c>
      <c r="J6" s="99">
        <v>40918</v>
      </c>
    </row>
    <row r="7" spans="1:10" x14ac:dyDescent="0.2">
      <c r="A7" s="138" t="s">
        <v>112</v>
      </c>
      <c r="B7" s="143">
        <v>8963</v>
      </c>
      <c r="C7" s="143">
        <v>5497</v>
      </c>
      <c r="D7" s="143">
        <v>12310</v>
      </c>
      <c r="E7" s="143">
        <v>50785</v>
      </c>
      <c r="F7" s="143">
        <v>51460</v>
      </c>
      <c r="G7" s="143">
        <v>55894</v>
      </c>
      <c r="H7" s="143">
        <v>62985</v>
      </c>
      <c r="I7" s="136">
        <v>67615</v>
      </c>
      <c r="J7" s="136">
        <v>69279</v>
      </c>
    </row>
    <row r="8" spans="1:10" x14ac:dyDescent="0.2">
      <c r="A8" s="140" t="s">
        <v>100</v>
      </c>
      <c r="B8" s="139">
        <v>11763</v>
      </c>
      <c r="C8" s="139">
        <v>7245</v>
      </c>
      <c r="D8" s="139">
        <v>10242</v>
      </c>
      <c r="E8" s="139">
        <v>10899</v>
      </c>
      <c r="F8" s="139">
        <v>12371</v>
      </c>
      <c r="G8" s="139">
        <v>13117</v>
      </c>
      <c r="H8" s="139">
        <v>13750</v>
      </c>
      <c r="I8" s="99">
        <v>14390</v>
      </c>
      <c r="J8" s="99">
        <v>14658</v>
      </c>
    </row>
    <row r="9" spans="1:10" x14ac:dyDescent="0.2">
      <c r="A9" s="140" t="s">
        <v>99</v>
      </c>
      <c r="B9" s="139">
        <v>2642</v>
      </c>
      <c r="C9" s="139">
        <v>1377</v>
      </c>
      <c r="D9" s="139">
        <v>1633</v>
      </c>
      <c r="E9" s="139">
        <v>1685</v>
      </c>
      <c r="F9" s="139">
        <v>1949</v>
      </c>
      <c r="G9" s="139">
        <v>1982</v>
      </c>
      <c r="H9" s="139">
        <v>2613</v>
      </c>
      <c r="I9" s="99">
        <v>2826</v>
      </c>
      <c r="J9" s="99">
        <v>2895</v>
      </c>
    </row>
    <row r="10" spans="1:10" x14ac:dyDescent="0.2">
      <c r="A10" s="140" t="s">
        <v>98</v>
      </c>
      <c r="B10" s="139">
        <v>1983</v>
      </c>
      <c r="C10" s="139">
        <v>1031</v>
      </c>
      <c r="D10" s="139">
        <v>1386</v>
      </c>
      <c r="E10" s="139">
        <v>1370</v>
      </c>
      <c r="F10" s="139">
        <v>1438</v>
      </c>
      <c r="G10" s="139">
        <v>1512</v>
      </c>
      <c r="H10" s="139">
        <v>1856</v>
      </c>
      <c r="I10" s="99">
        <v>2010</v>
      </c>
      <c r="J10" s="99">
        <v>2229</v>
      </c>
    </row>
    <row r="11" spans="1:10" x14ac:dyDescent="0.2">
      <c r="A11" s="145" t="s">
        <v>97</v>
      </c>
      <c r="B11" s="143">
        <v>420</v>
      </c>
      <c r="C11" s="143">
        <v>274</v>
      </c>
      <c r="D11" s="143">
        <v>303</v>
      </c>
      <c r="E11" s="143">
        <v>335</v>
      </c>
      <c r="F11" s="143">
        <v>400</v>
      </c>
      <c r="G11" s="143">
        <v>464</v>
      </c>
      <c r="H11" s="143">
        <v>397</v>
      </c>
      <c r="I11" s="136">
        <f>391+145</f>
        <v>536</v>
      </c>
      <c r="J11" s="136">
        <v>186</v>
      </c>
    </row>
    <row r="12" spans="1:10" x14ac:dyDescent="0.2">
      <c r="A12" s="96" t="s">
        <v>5</v>
      </c>
      <c r="B12" s="142">
        <f>+B4+B8+B9+B10+B11</f>
        <v>79101</v>
      </c>
      <c r="C12" s="142">
        <f>+C4+C8+C9+C10+C11</f>
        <v>53578</v>
      </c>
      <c r="D12" s="142">
        <f>+D4+D8+D9+D10+D11</f>
        <v>77361</v>
      </c>
      <c r="E12" s="142">
        <f>+E4+E8+E9+E10+E11</f>
        <v>84073</v>
      </c>
      <c r="F12" s="142">
        <f>+F4+F8+F9+F10+F11</f>
        <v>89938</v>
      </c>
      <c r="G12" s="142">
        <v>95824</v>
      </c>
      <c r="H12" s="142">
        <v>104719</v>
      </c>
      <c r="I12" s="135">
        <f>+I4+I8+I9+I10+I11</f>
        <v>109487</v>
      </c>
      <c r="J12" s="135">
        <f>+J4+J8+J9+J10+J11</f>
        <v>109325</v>
      </c>
    </row>
    <row r="13" spans="1:10" x14ac:dyDescent="0.2">
      <c r="A13" s="527" t="s">
        <v>6</v>
      </c>
      <c r="B13" s="527"/>
      <c r="C13" s="527"/>
      <c r="D13" s="527"/>
      <c r="E13" s="527"/>
      <c r="F13" s="527"/>
      <c r="G13" s="527"/>
      <c r="H13" s="527"/>
      <c r="I13" s="527"/>
      <c r="J13" s="527"/>
    </row>
    <row r="14" spans="1:10" x14ac:dyDescent="0.2">
      <c r="A14" s="140" t="s">
        <v>103</v>
      </c>
      <c r="B14" s="139">
        <v>63491</v>
      </c>
      <c r="C14" s="139">
        <v>49546</v>
      </c>
      <c r="D14" s="139">
        <v>66738</v>
      </c>
      <c r="E14" s="139">
        <v>71043</v>
      </c>
      <c r="F14" s="139">
        <v>72365</v>
      </c>
      <c r="G14" s="139">
        <v>75603</v>
      </c>
      <c r="H14" s="139">
        <v>78641</v>
      </c>
      <c r="I14" s="99">
        <f>24120+58071</f>
        <v>82191</v>
      </c>
      <c r="J14" s="99">
        <v>79945</v>
      </c>
    </row>
    <row r="15" spans="1:10" x14ac:dyDescent="0.2">
      <c r="A15" s="140" t="s">
        <v>22</v>
      </c>
      <c r="B15" s="139"/>
      <c r="C15" s="139"/>
      <c r="D15" s="139"/>
      <c r="E15" s="139"/>
      <c r="F15" s="139"/>
      <c r="G15" s="139"/>
      <c r="H15" s="139"/>
      <c r="I15" s="99"/>
      <c r="J15" s="99"/>
    </row>
    <row r="16" spans="1:10" x14ac:dyDescent="0.2">
      <c r="A16" s="144" t="s">
        <v>102</v>
      </c>
      <c r="B16" s="139">
        <v>28643</v>
      </c>
      <c r="C16" s="139">
        <v>21475</v>
      </c>
      <c r="D16" s="139">
        <v>33381</v>
      </c>
      <c r="E16" s="139">
        <v>33550</v>
      </c>
      <c r="F16" s="139">
        <v>32611</v>
      </c>
      <c r="G16" s="139">
        <v>32615</v>
      </c>
      <c r="H16" s="139">
        <v>33711</v>
      </c>
      <c r="I16" s="99">
        <v>35148</v>
      </c>
      <c r="J16" s="99">
        <v>32602</v>
      </c>
    </row>
    <row r="17" spans="1:10" x14ac:dyDescent="0.2">
      <c r="A17" s="138" t="s">
        <v>112</v>
      </c>
      <c r="B17" s="143">
        <v>8944</v>
      </c>
      <c r="C17" s="143">
        <v>6226</v>
      </c>
      <c r="D17" s="143">
        <v>12569</v>
      </c>
      <c r="E17" s="143">
        <v>50259</v>
      </c>
      <c r="F17" s="143">
        <v>49279</v>
      </c>
      <c r="G17" s="143">
        <v>52156</v>
      </c>
      <c r="H17" s="143">
        <v>54368</v>
      </c>
      <c r="I17" s="136">
        <v>58071</v>
      </c>
      <c r="J17" s="136">
        <v>58590</v>
      </c>
    </row>
    <row r="18" spans="1:10" x14ac:dyDescent="0.2">
      <c r="A18" s="140" t="s">
        <v>100</v>
      </c>
      <c r="B18" s="139">
        <v>8938</v>
      </c>
      <c r="C18" s="139">
        <v>6062</v>
      </c>
      <c r="D18" s="139">
        <v>8301</v>
      </c>
      <c r="E18" s="139">
        <v>8834</v>
      </c>
      <c r="F18" s="139">
        <v>9985</v>
      </c>
      <c r="G18" s="139">
        <v>10404</v>
      </c>
      <c r="H18" s="139">
        <v>11377</v>
      </c>
      <c r="I18" s="99">
        <v>11905</v>
      </c>
      <c r="J18" s="99">
        <v>12515</v>
      </c>
    </row>
    <row r="19" spans="1:10" x14ac:dyDescent="0.2">
      <c r="A19" s="140" t="s">
        <v>99</v>
      </c>
      <c r="B19" s="139">
        <v>660</v>
      </c>
      <c r="C19" s="139">
        <v>407</v>
      </c>
      <c r="D19" s="139">
        <v>1356</v>
      </c>
      <c r="E19" s="139">
        <v>1390</v>
      </c>
      <c r="F19" s="139">
        <v>1608</v>
      </c>
      <c r="G19" s="139">
        <v>1635</v>
      </c>
      <c r="H19" s="139">
        <v>2174</v>
      </c>
      <c r="I19" s="99">
        <v>2257</v>
      </c>
      <c r="J19" s="99">
        <v>2427</v>
      </c>
    </row>
    <row r="20" spans="1:10" x14ac:dyDescent="0.2">
      <c r="A20" s="140" t="s">
        <v>98</v>
      </c>
      <c r="B20" s="139">
        <v>576</v>
      </c>
      <c r="C20" s="139">
        <v>202</v>
      </c>
      <c r="D20" s="139">
        <v>414</v>
      </c>
      <c r="E20" s="139">
        <v>413</v>
      </c>
      <c r="F20" s="139">
        <v>475</v>
      </c>
      <c r="G20" s="139">
        <v>486</v>
      </c>
      <c r="H20" s="139">
        <v>657</v>
      </c>
      <c r="I20" s="99">
        <v>769</v>
      </c>
      <c r="J20" s="99">
        <v>837</v>
      </c>
    </row>
    <row r="21" spans="1:10" x14ac:dyDescent="0.2">
      <c r="A21" s="137" t="s">
        <v>97</v>
      </c>
      <c r="B21" s="143">
        <v>359</v>
      </c>
      <c r="C21" s="143">
        <v>233</v>
      </c>
      <c r="D21" s="143">
        <v>260</v>
      </c>
      <c r="E21" s="143">
        <v>277</v>
      </c>
      <c r="F21" s="143">
        <v>326</v>
      </c>
      <c r="G21" s="143">
        <v>406</v>
      </c>
      <c r="H21" s="143">
        <v>251</v>
      </c>
      <c r="I21" s="136">
        <f>118+182</f>
        <v>300</v>
      </c>
      <c r="J21" s="136">
        <v>156</v>
      </c>
    </row>
    <row r="22" spans="1:10" x14ac:dyDescent="0.2">
      <c r="A22" s="96" t="s">
        <v>5</v>
      </c>
      <c r="B22" s="142">
        <f>+B14+B18+B19+B20+B21</f>
        <v>74024</v>
      </c>
      <c r="C22" s="142">
        <f>+C14+C18+C19+C20+C21</f>
        <v>56450</v>
      </c>
      <c r="D22" s="142">
        <f>+D14+D18+D19+D20+D21</f>
        <v>77069</v>
      </c>
      <c r="E22" s="142">
        <f>+E14+E18+E19+E20+E21</f>
        <v>81957</v>
      </c>
      <c r="F22" s="142">
        <f>+F14+F18+F19+F20+F21</f>
        <v>84759</v>
      </c>
      <c r="G22" s="142">
        <v>88534</v>
      </c>
      <c r="H22" s="142">
        <v>93100</v>
      </c>
      <c r="I22" s="135">
        <f>+I14+I18+I19+I20+I21</f>
        <v>97422</v>
      </c>
      <c r="J22" s="135">
        <f>+J14+J18+J19+J20+J21</f>
        <v>95880</v>
      </c>
    </row>
    <row r="23" spans="1:10" s="141" customFormat="1" x14ac:dyDescent="0.25">
      <c r="A23" s="527" t="s">
        <v>5</v>
      </c>
      <c r="B23" s="527"/>
      <c r="C23" s="527"/>
      <c r="D23" s="527"/>
      <c r="E23" s="527"/>
      <c r="F23" s="527"/>
      <c r="G23" s="527"/>
      <c r="H23" s="527"/>
      <c r="I23" s="527"/>
      <c r="J23" s="527"/>
    </row>
    <row r="24" spans="1:10" x14ac:dyDescent="0.2">
      <c r="A24" s="140" t="s">
        <v>103</v>
      </c>
      <c r="B24" s="139">
        <f t="shared" ref="B24:G24" si="0">+B4+B14</f>
        <v>125784</v>
      </c>
      <c r="C24" s="139">
        <f t="shared" si="0"/>
        <v>93197</v>
      </c>
      <c r="D24" s="139">
        <f t="shared" si="0"/>
        <v>130535</v>
      </c>
      <c r="E24" s="139">
        <f t="shared" si="0"/>
        <v>140827</v>
      </c>
      <c r="F24" s="139">
        <f t="shared" si="0"/>
        <v>146145</v>
      </c>
      <c r="G24" s="139">
        <f t="shared" si="0"/>
        <v>154352</v>
      </c>
      <c r="H24" s="139">
        <v>164744</v>
      </c>
      <c r="I24" s="99">
        <f>+I4+I14</f>
        <v>171916</v>
      </c>
      <c r="J24" s="99">
        <v>169302</v>
      </c>
    </row>
    <row r="25" spans="1:10" x14ac:dyDescent="0.2">
      <c r="A25" s="83" t="s">
        <v>22</v>
      </c>
      <c r="B25" s="99"/>
      <c r="C25" s="99"/>
      <c r="D25" s="99"/>
      <c r="E25" s="99"/>
      <c r="F25" s="99"/>
      <c r="G25" s="99"/>
      <c r="H25" s="99"/>
      <c r="I25" s="99"/>
      <c r="J25" s="81"/>
    </row>
    <row r="26" spans="1:10" x14ac:dyDescent="0.2">
      <c r="A26" s="104" t="s">
        <v>102</v>
      </c>
      <c r="B26" s="99">
        <f t="shared" ref="B26:G31" si="1">+B6+B16</f>
        <v>57343</v>
      </c>
      <c r="C26" s="99">
        <f t="shared" si="1"/>
        <v>41561</v>
      </c>
      <c r="D26" s="99">
        <f t="shared" si="1"/>
        <v>66183</v>
      </c>
      <c r="E26" s="99">
        <f t="shared" si="1"/>
        <v>66951</v>
      </c>
      <c r="F26" s="99">
        <f t="shared" si="1"/>
        <v>65836</v>
      </c>
      <c r="G26" s="99">
        <f t="shared" si="1"/>
        <v>66368</v>
      </c>
      <c r="H26" s="99">
        <v>72720</v>
      </c>
      <c r="I26" s="99">
        <f t="shared" ref="I26:I32" si="2">+I6+I16</f>
        <v>76878</v>
      </c>
      <c r="J26" s="99">
        <v>73520</v>
      </c>
    </row>
    <row r="27" spans="1:10" x14ac:dyDescent="0.2">
      <c r="A27" s="138" t="s">
        <v>112</v>
      </c>
      <c r="B27" s="136">
        <f t="shared" si="1"/>
        <v>17907</v>
      </c>
      <c r="C27" s="136">
        <f t="shared" si="1"/>
        <v>11723</v>
      </c>
      <c r="D27" s="136">
        <f t="shared" si="1"/>
        <v>24879</v>
      </c>
      <c r="E27" s="136">
        <f t="shared" si="1"/>
        <v>101044</v>
      </c>
      <c r="F27" s="136">
        <f t="shared" si="1"/>
        <v>100739</v>
      </c>
      <c r="G27" s="136">
        <f t="shared" si="1"/>
        <v>108050</v>
      </c>
      <c r="H27" s="136">
        <v>117353</v>
      </c>
      <c r="I27" s="136">
        <f t="shared" si="2"/>
        <v>125686</v>
      </c>
      <c r="J27" s="136">
        <v>127869</v>
      </c>
    </row>
    <row r="28" spans="1:10" x14ac:dyDescent="0.2">
      <c r="A28" s="83" t="s">
        <v>100</v>
      </c>
      <c r="B28" s="99">
        <f t="shared" si="1"/>
        <v>20701</v>
      </c>
      <c r="C28" s="99">
        <f t="shared" si="1"/>
        <v>13307</v>
      </c>
      <c r="D28" s="99">
        <f t="shared" si="1"/>
        <v>18543</v>
      </c>
      <c r="E28" s="99">
        <f t="shared" si="1"/>
        <v>19733</v>
      </c>
      <c r="F28" s="99">
        <f t="shared" si="1"/>
        <v>22356</v>
      </c>
      <c r="G28" s="99">
        <f t="shared" si="1"/>
        <v>23521</v>
      </c>
      <c r="H28" s="99">
        <v>25127</v>
      </c>
      <c r="I28" s="99">
        <f t="shared" si="2"/>
        <v>26295</v>
      </c>
      <c r="J28" s="99">
        <v>27173</v>
      </c>
    </row>
    <row r="29" spans="1:10" x14ac:dyDescent="0.2">
      <c r="A29" s="83" t="s">
        <v>99</v>
      </c>
      <c r="B29" s="99">
        <f t="shared" si="1"/>
        <v>3302</v>
      </c>
      <c r="C29" s="99">
        <f t="shared" si="1"/>
        <v>1784</v>
      </c>
      <c r="D29" s="99">
        <f t="shared" si="1"/>
        <v>2989</v>
      </c>
      <c r="E29" s="99">
        <f t="shared" si="1"/>
        <v>3075</v>
      </c>
      <c r="F29" s="99">
        <f t="shared" si="1"/>
        <v>3557</v>
      </c>
      <c r="G29" s="99">
        <f t="shared" si="1"/>
        <v>3617</v>
      </c>
      <c r="H29" s="99">
        <v>4787</v>
      </c>
      <c r="I29" s="99">
        <f t="shared" si="2"/>
        <v>5083</v>
      </c>
      <c r="J29" s="99">
        <v>5322</v>
      </c>
    </row>
    <row r="30" spans="1:10" x14ac:dyDescent="0.2">
      <c r="A30" s="83" t="s">
        <v>98</v>
      </c>
      <c r="B30" s="99">
        <f t="shared" si="1"/>
        <v>2559</v>
      </c>
      <c r="C30" s="99">
        <f t="shared" si="1"/>
        <v>1233</v>
      </c>
      <c r="D30" s="99">
        <f t="shared" si="1"/>
        <v>1800</v>
      </c>
      <c r="E30" s="99">
        <f t="shared" si="1"/>
        <v>1783</v>
      </c>
      <c r="F30" s="99">
        <f t="shared" si="1"/>
        <v>1913</v>
      </c>
      <c r="G30" s="99">
        <f t="shared" si="1"/>
        <v>1998</v>
      </c>
      <c r="H30" s="99">
        <v>2513</v>
      </c>
      <c r="I30" s="99">
        <f t="shared" si="2"/>
        <v>2779</v>
      </c>
      <c r="J30" s="99">
        <v>3066</v>
      </c>
    </row>
    <row r="31" spans="1:10" x14ac:dyDescent="0.2">
      <c r="A31" s="137" t="s">
        <v>97</v>
      </c>
      <c r="B31" s="136">
        <f t="shared" si="1"/>
        <v>779</v>
      </c>
      <c r="C31" s="136">
        <f t="shared" si="1"/>
        <v>507</v>
      </c>
      <c r="D31" s="136">
        <f t="shared" si="1"/>
        <v>563</v>
      </c>
      <c r="E31" s="136">
        <f t="shared" si="1"/>
        <v>612</v>
      </c>
      <c r="F31" s="136">
        <f t="shared" si="1"/>
        <v>726</v>
      </c>
      <c r="G31" s="136">
        <f t="shared" si="1"/>
        <v>870</v>
      </c>
      <c r="H31" s="136">
        <v>648</v>
      </c>
      <c r="I31" s="136">
        <f t="shared" si="2"/>
        <v>836</v>
      </c>
      <c r="J31" s="136">
        <v>342</v>
      </c>
    </row>
    <row r="32" spans="1:10" x14ac:dyDescent="0.2">
      <c r="A32" s="96" t="s">
        <v>5</v>
      </c>
      <c r="B32" s="96">
        <f>+B24+B28+B29+B30+B31</f>
        <v>153125</v>
      </c>
      <c r="C32" s="96">
        <f>+C24+C28+C29+C30+C31</f>
        <v>110028</v>
      </c>
      <c r="D32" s="96">
        <f>+D24+D28+D29+D30+D31</f>
        <v>154430</v>
      </c>
      <c r="E32" s="96">
        <f>+E12+E22</f>
        <v>166030</v>
      </c>
      <c r="F32" s="96">
        <f>+F12+F22</f>
        <v>174697</v>
      </c>
      <c r="G32" s="96">
        <f>+G12+G22</f>
        <v>184358</v>
      </c>
      <c r="H32" s="96">
        <v>197819</v>
      </c>
      <c r="I32" s="135">
        <f t="shared" si="2"/>
        <v>206909</v>
      </c>
      <c r="J32" s="135">
        <v>205205</v>
      </c>
    </row>
  </sheetData>
  <mergeCells count="3">
    <mergeCell ref="A3:J3"/>
    <mergeCell ref="A13:J13"/>
    <mergeCell ref="A23:J23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E8BB6-F78E-4480-A45F-310A93D67842}">
  <dimension ref="A1:J32"/>
  <sheetViews>
    <sheetView zoomScaleNormal="100" workbookViewId="0"/>
  </sheetViews>
  <sheetFormatPr defaultRowHeight="11.25" x14ac:dyDescent="0.2"/>
  <cols>
    <col min="1" max="1" width="12.140625" style="154" customWidth="1"/>
    <col min="2" max="10" width="8.140625" style="154" customWidth="1"/>
    <col min="11" max="16384" width="9.140625" style="154"/>
  </cols>
  <sheetData>
    <row r="1" spans="1:10" s="167" customFormat="1" ht="12" thickBot="1" x14ac:dyDescent="0.3">
      <c r="A1" s="168" t="s">
        <v>116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x14ac:dyDescent="0.2">
      <c r="A2" s="166" t="s">
        <v>110</v>
      </c>
      <c r="B2" s="164">
        <v>1999</v>
      </c>
      <c r="C2" s="164">
        <v>2000</v>
      </c>
      <c r="D2" s="164">
        <v>2001</v>
      </c>
      <c r="E2" s="164">
        <v>2006</v>
      </c>
      <c r="F2" s="165">
        <v>2007</v>
      </c>
      <c r="G2" s="164">
        <v>2008</v>
      </c>
      <c r="H2" s="164">
        <v>2009</v>
      </c>
      <c r="I2" s="164">
        <v>2010</v>
      </c>
      <c r="J2" s="164">
        <v>2011</v>
      </c>
    </row>
    <row r="3" spans="1:10" s="155" customFormat="1" x14ac:dyDescent="0.25">
      <c r="A3" s="528" t="s">
        <v>7</v>
      </c>
      <c r="B3" s="528"/>
      <c r="C3" s="528"/>
      <c r="D3" s="528"/>
      <c r="E3" s="528"/>
      <c r="F3" s="528"/>
      <c r="G3" s="528"/>
      <c r="H3" s="528"/>
      <c r="I3" s="528"/>
      <c r="J3" s="528"/>
    </row>
    <row r="4" spans="1:10" x14ac:dyDescent="0.2">
      <c r="A4" s="155" t="s">
        <v>109</v>
      </c>
      <c r="B4" s="161">
        <v>495</v>
      </c>
      <c r="C4" s="161">
        <v>393</v>
      </c>
      <c r="D4" s="161">
        <v>560</v>
      </c>
      <c r="E4" s="161">
        <v>384</v>
      </c>
      <c r="F4" s="160">
        <v>492</v>
      </c>
      <c r="G4" s="160">
        <v>480</v>
      </c>
      <c r="H4" s="163">
        <v>378</v>
      </c>
      <c r="I4" s="160">
        <v>403</v>
      </c>
      <c r="J4" s="160">
        <v>1021</v>
      </c>
    </row>
    <row r="5" spans="1:10" x14ac:dyDescent="0.2">
      <c r="A5" s="155" t="s">
        <v>16</v>
      </c>
      <c r="B5" s="161">
        <v>176</v>
      </c>
      <c r="C5" s="161">
        <v>125</v>
      </c>
      <c r="D5" s="161">
        <v>203</v>
      </c>
      <c r="E5" s="161">
        <v>163</v>
      </c>
      <c r="F5" s="160">
        <v>204</v>
      </c>
      <c r="G5" s="160">
        <v>218</v>
      </c>
      <c r="H5" s="163">
        <v>141</v>
      </c>
      <c r="I5" s="160">
        <v>144</v>
      </c>
      <c r="J5" s="160">
        <v>496</v>
      </c>
    </row>
    <row r="6" spans="1:10" x14ac:dyDescent="0.2">
      <c r="A6" s="162" t="s">
        <v>37</v>
      </c>
      <c r="B6" s="161">
        <v>174</v>
      </c>
      <c r="C6" s="161">
        <v>129</v>
      </c>
      <c r="D6" s="161">
        <v>178</v>
      </c>
      <c r="E6" s="161">
        <v>112</v>
      </c>
      <c r="F6" s="160">
        <v>189</v>
      </c>
      <c r="G6" s="160">
        <v>186</v>
      </c>
      <c r="H6" s="163">
        <v>128</v>
      </c>
      <c r="I6" s="160">
        <v>186</v>
      </c>
      <c r="J6" s="160">
        <v>730</v>
      </c>
    </row>
    <row r="7" spans="1:10" x14ac:dyDescent="0.2">
      <c r="A7" s="162" t="s">
        <v>36</v>
      </c>
      <c r="B7" s="161">
        <v>450</v>
      </c>
      <c r="C7" s="161">
        <v>330</v>
      </c>
      <c r="D7" s="161">
        <v>517</v>
      </c>
      <c r="E7" s="161">
        <v>306</v>
      </c>
      <c r="F7" s="160">
        <v>593</v>
      </c>
      <c r="G7" s="160">
        <v>514</v>
      </c>
      <c r="H7" s="163">
        <v>325</v>
      </c>
      <c r="I7" s="160">
        <v>374</v>
      </c>
      <c r="J7" s="160">
        <v>1183</v>
      </c>
    </row>
    <row r="8" spans="1:10" x14ac:dyDescent="0.2">
      <c r="A8" s="162" t="s">
        <v>14</v>
      </c>
      <c r="B8" s="161">
        <v>737</v>
      </c>
      <c r="C8" s="161">
        <v>630</v>
      </c>
      <c r="D8" s="161">
        <v>1049</v>
      </c>
      <c r="E8" s="161">
        <v>738</v>
      </c>
      <c r="F8" s="160">
        <v>1131</v>
      </c>
      <c r="G8" s="160">
        <v>1109</v>
      </c>
      <c r="H8" s="163">
        <v>780</v>
      </c>
      <c r="I8" s="160">
        <v>815</v>
      </c>
      <c r="J8" s="160">
        <v>2677</v>
      </c>
    </row>
    <row r="9" spans="1:10" x14ac:dyDescent="0.2">
      <c r="A9" s="155" t="s">
        <v>115</v>
      </c>
      <c r="B9" s="161">
        <v>422</v>
      </c>
      <c r="C9" s="161">
        <v>327</v>
      </c>
      <c r="D9" s="161">
        <v>468</v>
      </c>
      <c r="E9" s="161">
        <v>257</v>
      </c>
      <c r="F9" s="160">
        <v>390</v>
      </c>
      <c r="G9" s="160">
        <v>452</v>
      </c>
      <c r="H9" s="163">
        <v>326</v>
      </c>
      <c r="I9" s="160">
        <v>361</v>
      </c>
      <c r="J9" s="160">
        <v>1602</v>
      </c>
    </row>
    <row r="10" spans="1:10" x14ac:dyDescent="0.2">
      <c r="A10" s="155" t="s">
        <v>114</v>
      </c>
      <c r="B10" s="161">
        <v>255</v>
      </c>
      <c r="C10" s="161">
        <v>208</v>
      </c>
      <c r="D10" s="161">
        <v>300</v>
      </c>
      <c r="E10" s="161">
        <v>156</v>
      </c>
      <c r="F10" s="160">
        <v>235</v>
      </c>
      <c r="G10" s="160">
        <v>261</v>
      </c>
      <c r="H10" s="163">
        <v>191</v>
      </c>
      <c r="I10" s="160">
        <v>162</v>
      </c>
      <c r="J10" s="160">
        <v>856</v>
      </c>
    </row>
    <row r="11" spans="1:10" x14ac:dyDescent="0.2">
      <c r="A11" s="155" t="s">
        <v>93</v>
      </c>
      <c r="B11" s="161">
        <v>377</v>
      </c>
      <c r="C11" s="161">
        <v>279</v>
      </c>
      <c r="D11" s="161">
        <v>512</v>
      </c>
      <c r="E11" s="161">
        <v>622</v>
      </c>
      <c r="F11" s="160">
        <v>482</v>
      </c>
      <c r="G11" s="160">
        <v>328</v>
      </c>
      <c r="H11" s="163">
        <v>266</v>
      </c>
      <c r="I11" s="160">
        <v>204</v>
      </c>
      <c r="J11" s="160">
        <v>918</v>
      </c>
    </row>
    <row r="12" spans="1:10" s="155" customFormat="1" x14ac:dyDescent="0.25">
      <c r="A12" s="159" t="s">
        <v>5</v>
      </c>
      <c r="B12" s="157">
        <v>3086</v>
      </c>
      <c r="C12" s="157">
        <v>2421</v>
      </c>
      <c r="D12" s="157">
        <v>3787</v>
      </c>
      <c r="E12" s="157">
        <v>2738</v>
      </c>
      <c r="F12" s="157">
        <v>3716</v>
      </c>
      <c r="G12" s="157">
        <v>3548</v>
      </c>
      <c r="H12" s="157">
        <f>SUM(H4:H11)</f>
        <v>2535</v>
      </c>
      <c r="I12" s="157">
        <v>2649</v>
      </c>
      <c r="J12" s="156">
        <v>9483</v>
      </c>
    </row>
    <row r="13" spans="1:10" s="155" customFormat="1" x14ac:dyDescent="0.25">
      <c r="A13" s="528" t="s">
        <v>6</v>
      </c>
      <c r="B13" s="528"/>
      <c r="C13" s="528"/>
      <c r="D13" s="528"/>
      <c r="E13" s="528"/>
      <c r="F13" s="528"/>
      <c r="G13" s="528"/>
      <c r="H13" s="528"/>
      <c r="I13" s="528"/>
      <c r="J13" s="528"/>
    </row>
    <row r="14" spans="1:10" x14ac:dyDescent="0.2">
      <c r="A14" s="155" t="s">
        <v>109</v>
      </c>
      <c r="B14" s="161">
        <v>485</v>
      </c>
      <c r="C14" s="161">
        <v>333</v>
      </c>
      <c r="D14" s="161">
        <v>529</v>
      </c>
      <c r="E14" s="161">
        <v>389</v>
      </c>
      <c r="F14" s="160">
        <v>443</v>
      </c>
      <c r="G14" s="160">
        <v>456</v>
      </c>
      <c r="H14" s="163">
        <v>366</v>
      </c>
      <c r="I14" s="160">
        <v>351</v>
      </c>
      <c r="J14" s="160">
        <v>970</v>
      </c>
    </row>
    <row r="15" spans="1:10" x14ac:dyDescent="0.2">
      <c r="A15" s="155" t="s">
        <v>16</v>
      </c>
      <c r="B15" s="161">
        <v>194</v>
      </c>
      <c r="C15" s="161">
        <v>128</v>
      </c>
      <c r="D15" s="161">
        <v>220</v>
      </c>
      <c r="E15" s="161">
        <v>128</v>
      </c>
      <c r="F15" s="160">
        <v>201</v>
      </c>
      <c r="G15" s="160">
        <v>177</v>
      </c>
      <c r="H15" s="163">
        <v>143</v>
      </c>
      <c r="I15" s="160">
        <v>150</v>
      </c>
      <c r="J15" s="160">
        <v>390</v>
      </c>
    </row>
    <row r="16" spans="1:10" x14ac:dyDescent="0.2">
      <c r="A16" s="162" t="s">
        <v>37</v>
      </c>
      <c r="B16" s="161">
        <v>266</v>
      </c>
      <c r="C16" s="161">
        <v>206</v>
      </c>
      <c r="D16" s="161">
        <v>307</v>
      </c>
      <c r="E16" s="161">
        <v>127</v>
      </c>
      <c r="F16" s="160">
        <v>238</v>
      </c>
      <c r="G16" s="160">
        <v>279</v>
      </c>
      <c r="H16" s="163">
        <v>232</v>
      </c>
      <c r="I16" s="160">
        <v>259</v>
      </c>
      <c r="J16" s="160">
        <v>874</v>
      </c>
    </row>
    <row r="17" spans="1:10" x14ac:dyDescent="0.2">
      <c r="A17" s="162" t="s">
        <v>36</v>
      </c>
      <c r="B17" s="161">
        <v>746</v>
      </c>
      <c r="C17" s="161">
        <v>599</v>
      </c>
      <c r="D17" s="161">
        <v>957</v>
      </c>
      <c r="E17" s="161">
        <v>539</v>
      </c>
      <c r="F17" s="160">
        <v>1010</v>
      </c>
      <c r="G17" s="160">
        <v>966</v>
      </c>
      <c r="H17" s="163">
        <v>598</v>
      </c>
      <c r="I17" s="160">
        <v>695</v>
      </c>
      <c r="J17" s="160">
        <v>1798</v>
      </c>
    </row>
    <row r="18" spans="1:10" x14ac:dyDescent="0.2">
      <c r="A18" s="162" t="s">
        <v>14</v>
      </c>
      <c r="B18" s="161">
        <v>929</v>
      </c>
      <c r="C18" s="161">
        <v>717</v>
      </c>
      <c r="D18" s="161">
        <v>1197</v>
      </c>
      <c r="E18" s="161">
        <v>929</v>
      </c>
      <c r="F18" s="160">
        <v>1347</v>
      </c>
      <c r="G18" s="160">
        <v>1350</v>
      </c>
      <c r="H18" s="163">
        <v>926</v>
      </c>
      <c r="I18" s="160">
        <v>1075</v>
      </c>
      <c r="J18" s="160">
        <v>3166</v>
      </c>
    </row>
    <row r="19" spans="1:10" x14ac:dyDescent="0.2">
      <c r="A19" s="155" t="s">
        <v>115</v>
      </c>
      <c r="B19" s="161">
        <v>534</v>
      </c>
      <c r="C19" s="161">
        <v>383</v>
      </c>
      <c r="D19" s="161">
        <v>536</v>
      </c>
      <c r="E19" s="161">
        <v>283</v>
      </c>
      <c r="F19" s="160">
        <v>424</v>
      </c>
      <c r="G19" s="160">
        <v>501</v>
      </c>
      <c r="H19" s="163">
        <v>342</v>
      </c>
      <c r="I19" s="160">
        <v>391</v>
      </c>
      <c r="J19" s="160">
        <v>1532</v>
      </c>
    </row>
    <row r="20" spans="1:10" x14ac:dyDescent="0.2">
      <c r="A20" s="155" t="s">
        <v>114</v>
      </c>
      <c r="B20" s="161">
        <v>356</v>
      </c>
      <c r="C20" s="161">
        <v>291</v>
      </c>
      <c r="D20" s="161">
        <v>474</v>
      </c>
      <c r="E20" s="161">
        <v>220</v>
      </c>
      <c r="F20" s="160">
        <v>352</v>
      </c>
      <c r="G20" s="160">
        <v>342</v>
      </c>
      <c r="H20" s="163">
        <v>257</v>
      </c>
      <c r="I20" s="160">
        <v>219</v>
      </c>
      <c r="J20" s="160">
        <v>1036</v>
      </c>
    </row>
    <row r="21" spans="1:10" x14ac:dyDescent="0.2">
      <c r="A21" s="155" t="s">
        <v>93</v>
      </c>
      <c r="B21" s="161">
        <v>450</v>
      </c>
      <c r="C21" s="161">
        <v>368</v>
      </c>
      <c r="D21" s="161">
        <v>583</v>
      </c>
      <c r="E21" s="161">
        <v>819</v>
      </c>
      <c r="F21" s="160">
        <v>711</v>
      </c>
      <c r="G21" s="160">
        <v>485</v>
      </c>
      <c r="H21" s="163">
        <v>403</v>
      </c>
      <c r="I21" s="160">
        <v>297</v>
      </c>
      <c r="J21" s="160">
        <v>1305</v>
      </c>
    </row>
    <row r="22" spans="1:10" x14ac:dyDescent="0.2">
      <c r="A22" s="159" t="s">
        <v>5</v>
      </c>
      <c r="B22" s="157">
        <v>3960</v>
      </c>
      <c r="C22" s="157">
        <v>3025</v>
      </c>
      <c r="D22" s="157">
        <v>4803</v>
      </c>
      <c r="E22" s="157">
        <v>3434</v>
      </c>
      <c r="F22" s="157">
        <v>4726</v>
      </c>
      <c r="G22" s="157">
        <v>4556</v>
      </c>
      <c r="H22" s="157">
        <f>SUM(H14:H21)</f>
        <v>3267</v>
      </c>
      <c r="I22" s="157">
        <v>3437</v>
      </c>
      <c r="J22" s="156">
        <v>11071</v>
      </c>
    </row>
    <row r="23" spans="1:10" s="155" customFormat="1" x14ac:dyDescent="0.25">
      <c r="A23" s="529" t="s">
        <v>5</v>
      </c>
      <c r="B23" s="529"/>
      <c r="C23" s="529"/>
      <c r="D23" s="529"/>
      <c r="E23" s="529"/>
      <c r="F23" s="529"/>
      <c r="G23" s="529"/>
      <c r="H23" s="529"/>
      <c r="I23" s="529"/>
      <c r="J23" s="529"/>
    </row>
    <row r="24" spans="1:10" x14ac:dyDescent="0.2">
      <c r="A24" s="155" t="s">
        <v>109</v>
      </c>
      <c r="B24" s="161">
        <v>980</v>
      </c>
      <c r="C24" s="161">
        <v>726</v>
      </c>
      <c r="D24" s="161">
        <v>1089</v>
      </c>
      <c r="E24" s="161">
        <v>773</v>
      </c>
      <c r="F24" s="160">
        <v>935</v>
      </c>
      <c r="G24" s="160">
        <v>936</v>
      </c>
      <c r="H24" s="160">
        <f t="shared" ref="H24:H32" si="0">+H4+H14</f>
        <v>744</v>
      </c>
      <c r="I24" s="160">
        <v>754</v>
      </c>
      <c r="J24" s="160">
        <v>1991</v>
      </c>
    </row>
    <row r="25" spans="1:10" x14ac:dyDescent="0.2">
      <c r="A25" s="155" t="s">
        <v>16</v>
      </c>
      <c r="B25" s="161">
        <v>370</v>
      </c>
      <c r="C25" s="161">
        <v>253</v>
      </c>
      <c r="D25" s="161">
        <v>423</v>
      </c>
      <c r="E25" s="161">
        <v>291</v>
      </c>
      <c r="F25" s="160">
        <v>405</v>
      </c>
      <c r="G25" s="160">
        <v>395</v>
      </c>
      <c r="H25" s="160">
        <f t="shared" si="0"/>
        <v>284</v>
      </c>
      <c r="I25" s="160">
        <v>294</v>
      </c>
      <c r="J25" s="160">
        <v>886</v>
      </c>
    </row>
    <row r="26" spans="1:10" x14ac:dyDescent="0.2">
      <c r="A26" s="162" t="s">
        <v>37</v>
      </c>
      <c r="B26" s="161">
        <v>440</v>
      </c>
      <c r="C26" s="161">
        <v>335</v>
      </c>
      <c r="D26" s="161">
        <v>485</v>
      </c>
      <c r="E26" s="161">
        <v>239</v>
      </c>
      <c r="F26" s="160">
        <v>427</v>
      </c>
      <c r="G26" s="160">
        <v>465</v>
      </c>
      <c r="H26" s="160">
        <f t="shared" si="0"/>
        <v>360</v>
      </c>
      <c r="I26" s="160">
        <v>445</v>
      </c>
      <c r="J26" s="160">
        <v>1604</v>
      </c>
    </row>
    <row r="27" spans="1:10" x14ac:dyDescent="0.2">
      <c r="A27" s="162" t="s">
        <v>36</v>
      </c>
      <c r="B27" s="161">
        <v>1196</v>
      </c>
      <c r="C27" s="161">
        <v>929</v>
      </c>
      <c r="D27" s="161">
        <v>1474</v>
      </c>
      <c r="E27" s="161">
        <v>845</v>
      </c>
      <c r="F27" s="160">
        <v>1603</v>
      </c>
      <c r="G27" s="160">
        <v>1480</v>
      </c>
      <c r="H27" s="160">
        <f t="shared" si="0"/>
        <v>923</v>
      </c>
      <c r="I27" s="160">
        <v>1069</v>
      </c>
      <c r="J27" s="160">
        <v>2981</v>
      </c>
    </row>
    <row r="28" spans="1:10" x14ac:dyDescent="0.2">
      <c r="A28" s="162" t="s">
        <v>14</v>
      </c>
      <c r="B28" s="161">
        <v>1666</v>
      </c>
      <c r="C28" s="161">
        <v>1347</v>
      </c>
      <c r="D28" s="161">
        <v>2246</v>
      </c>
      <c r="E28" s="161">
        <v>1667</v>
      </c>
      <c r="F28" s="160">
        <v>2478</v>
      </c>
      <c r="G28" s="160">
        <v>2459</v>
      </c>
      <c r="H28" s="160">
        <f t="shared" si="0"/>
        <v>1706</v>
      </c>
      <c r="I28" s="160">
        <v>1890</v>
      </c>
      <c r="J28" s="160">
        <v>5843</v>
      </c>
    </row>
    <row r="29" spans="1:10" x14ac:dyDescent="0.2">
      <c r="A29" s="155" t="s">
        <v>115</v>
      </c>
      <c r="B29" s="161">
        <v>956</v>
      </c>
      <c r="C29" s="161">
        <v>710</v>
      </c>
      <c r="D29" s="161">
        <v>1004</v>
      </c>
      <c r="E29" s="161">
        <v>540</v>
      </c>
      <c r="F29" s="160">
        <v>814</v>
      </c>
      <c r="G29" s="160">
        <v>953</v>
      </c>
      <c r="H29" s="160">
        <f t="shared" si="0"/>
        <v>668</v>
      </c>
      <c r="I29" s="160">
        <v>752</v>
      </c>
      <c r="J29" s="160">
        <v>3134</v>
      </c>
    </row>
    <row r="30" spans="1:10" x14ac:dyDescent="0.2">
      <c r="A30" s="155" t="s">
        <v>114</v>
      </c>
      <c r="B30" s="161">
        <v>611</v>
      </c>
      <c r="C30" s="161">
        <v>499</v>
      </c>
      <c r="D30" s="161">
        <v>774</v>
      </c>
      <c r="E30" s="161">
        <v>376</v>
      </c>
      <c r="F30" s="160">
        <v>587</v>
      </c>
      <c r="G30" s="160">
        <v>603</v>
      </c>
      <c r="H30" s="160">
        <f t="shared" si="0"/>
        <v>448</v>
      </c>
      <c r="I30" s="160">
        <v>381</v>
      </c>
      <c r="J30" s="160">
        <v>1892</v>
      </c>
    </row>
    <row r="31" spans="1:10" x14ac:dyDescent="0.2">
      <c r="A31" s="155" t="s">
        <v>93</v>
      </c>
      <c r="B31" s="161">
        <v>827</v>
      </c>
      <c r="C31" s="161">
        <v>647</v>
      </c>
      <c r="D31" s="161">
        <v>1095</v>
      </c>
      <c r="E31" s="161">
        <v>1441</v>
      </c>
      <c r="F31" s="160">
        <v>1193</v>
      </c>
      <c r="G31" s="160">
        <v>813</v>
      </c>
      <c r="H31" s="160">
        <f t="shared" si="0"/>
        <v>669</v>
      </c>
      <c r="I31" s="160">
        <v>501</v>
      </c>
      <c r="J31" s="160">
        <v>2223</v>
      </c>
    </row>
    <row r="32" spans="1:10" s="155" customFormat="1" x14ac:dyDescent="0.25">
      <c r="A32" s="159" t="s">
        <v>5</v>
      </c>
      <c r="B32" s="157">
        <v>7046</v>
      </c>
      <c r="C32" s="157">
        <v>5446</v>
      </c>
      <c r="D32" s="157">
        <v>8590</v>
      </c>
      <c r="E32" s="157">
        <v>6172</v>
      </c>
      <c r="F32" s="158">
        <v>8442</v>
      </c>
      <c r="G32" s="158">
        <v>8104</v>
      </c>
      <c r="H32" s="156">
        <f t="shared" si="0"/>
        <v>5802</v>
      </c>
      <c r="I32" s="157">
        <v>6086</v>
      </c>
      <c r="J32" s="156">
        <v>20554</v>
      </c>
    </row>
  </sheetData>
  <mergeCells count="3">
    <mergeCell ref="A3:J3"/>
    <mergeCell ref="A13:J13"/>
    <mergeCell ref="A23:J2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0ACE1-E746-4CD6-A66E-E8087C908A5C}">
  <dimension ref="A1:J17"/>
  <sheetViews>
    <sheetView zoomScaleNormal="100" workbookViewId="0"/>
  </sheetViews>
  <sheetFormatPr defaultRowHeight="11.25" x14ac:dyDescent="0.2"/>
  <cols>
    <col min="1" max="1" width="17.7109375" style="154" customWidth="1"/>
    <col min="2" max="10" width="7.28515625" style="154" customWidth="1"/>
    <col min="11" max="16384" width="9.140625" style="154"/>
  </cols>
  <sheetData>
    <row r="1" spans="1:10" ht="12" thickBot="1" x14ac:dyDescent="0.25">
      <c r="A1" s="186" t="s">
        <v>126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ht="13.5" customHeight="1" x14ac:dyDescent="0.2">
      <c r="A2" s="185" t="s">
        <v>125</v>
      </c>
      <c r="B2" s="164">
        <v>1999</v>
      </c>
      <c r="C2" s="164">
        <v>2000</v>
      </c>
      <c r="D2" s="164">
        <v>2001</v>
      </c>
      <c r="E2" s="165">
        <v>2006</v>
      </c>
      <c r="F2" s="165">
        <v>2007</v>
      </c>
      <c r="G2" s="165">
        <v>2008</v>
      </c>
      <c r="H2" s="164">
        <v>2009</v>
      </c>
      <c r="I2" s="164">
        <v>2010</v>
      </c>
      <c r="J2" s="164">
        <v>2011</v>
      </c>
    </row>
    <row r="3" spans="1:10" s="182" customFormat="1" x14ac:dyDescent="0.2">
      <c r="A3" s="184" t="s">
        <v>103</v>
      </c>
      <c r="B3" s="183"/>
      <c r="C3" s="183"/>
      <c r="D3" s="183"/>
    </row>
    <row r="4" spans="1:10" x14ac:dyDescent="0.2">
      <c r="A4" s="181" t="s">
        <v>101</v>
      </c>
      <c r="B4" s="173">
        <v>73</v>
      </c>
      <c r="C4" s="161">
        <v>55</v>
      </c>
      <c r="D4" s="176">
        <v>65</v>
      </c>
      <c r="E4" s="180">
        <v>381</v>
      </c>
      <c r="F4" s="180">
        <f>340+5+6052</f>
        <v>6397</v>
      </c>
      <c r="G4" s="180">
        <v>5829</v>
      </c>
      <c r="H4" s="180">
        <v>4064</v>
      </c>
      <c r="I4" s="180">
        <v>4212</v>
      </c>
      <c r="J4" s="178">
        <v>16208</v>
      </c>
    </row>
    <row r="5" spans="1:10" x14ac:dyDescent="0.2">
      <c r="A5" s="179" t="s">
        <v>124</v>
      </c>
      <c r="B5" s="173">
        <v>65</v>
      </c>
      <c r="C5" s="173">
        <v>100</v>
      </c>
      <c r="D5" s="173">
        <v>45</v>
      </c>
      <c r="E5" s="173">
        <v>148</v>
      </c>
      <c r="F5" s="154">
        <v>26</v>
      </c>
      <c r="G5" s="154">
        <v>34</v>
      </c>
      <c r="H5" s="154">
        <v>25</v>
      </c>
      <c r="I5" s="154">
        <v>26</v>
      </c>
      <c r="J5" s="178">
        <v>61</v>
      </c>
    </row>
    <row r="6" spans="1:10" x14ac:dyDescent="0.2">
      <c r="A6" s="174" t="s">
        <v>123</v>
      </c>
      <c r="B6" s="173">
        <v>1103</v>
      </c>
      <c r="C6" s="173">
        <v>1079</v>
      </c>
      <c r="D6" s="173">
        <v>1254</v>
      </c>
      <c r="E6" s="173">
        <v>357</v>
      </c>
      <c r="F6" s="173">
        <v>757</v>
      </c>
      <c r="G6" s="173">
        <v>758</v>
      </c>
      <c r="H6" s="173">
        <v>672</v>
      </c>
      <c r="I6" s="173">
        <v>721</v>
      </c>
      <c r="J6" s="178">
        <v>1678</v>
      </c>
    </row>
    <row r="7" spans="1:10" x14ac:dyDescent="0.2">
      <c r="A7" s="174" t="s">
        <v>122</v>
      </c>
      <c r="B7" s="173">
        <v>256</v>
      </c>
      <c r="C7" s="173">
        <v>207</v>
      </c>
      <c r="D7" s="173">
        <v>202</v>
      </c>
      <c r="E7" s="173">
        <v>111</v>
      </c>
      <c r="F7" s="173">
        <v>7</v>
      </c>
      <c r="G7" s="173">
        <v>156</v>
      </c>
      <c r="H7" s="173">
        <v>119</v>
      </c>
      <c r="I7" s="173">
        <v>111</v>
      </c>
      <c r="J7" s="178">
        <v>168</v>
      </c>
    </row>
    <row r="8" spans="1:10" x14ac:dyDescent="0.2">
      <c r="A8" s="174" t="s">
        <v>102</v>
      </c>
      <c r="B8" s="173">
        <v>4227</v>
      </c>
      <c r="C8" s="173">
        <v>2988</v>
      </c>
      <c r="D8" s="173">
        <v>5644</v>
      </c>
      <c r="E8" s="173">
        <v>4303</v>
      </c>
      <c r="F8" s="173">
        <v>6052</v>
      </c>
      <c r="G8" s="173">
        <v>5535</v>
      </c>
      <c r="H8" s="173">
        <v>3805</v>
      </c>
      <c r="I8" s="173">
        <v>3939</v>
      </c>
      <c r="J8" s="178">
        <v>15658</v>
      </c>
    </row>
    <row r="9" spans="1:10" x14ac:dyDescent="0.2">
      <c r="A9" s="174" t="s">
        <v>121</v>
      </c>
      <c r="B9" s="173">
        <v>131</v>
      </c>
      <c r="C9" s="173">
        <v>135</v>
      </c>
      <c r="D9" s="173">
        <v>158</v>
      </c>
      <c r="E9" s="177">
        <v>206</v>
      </c>
      <c r="F9" s="154">
        <v>116</v>
      </c>
      <c r="G9" s="154">
        <v>106</v>
      </c>
      <c r="H9" s="154">
        <v>97</v>
      </c>
      <c r="I9" s="154">
        <v>97</v>
      </c>
      <c r="J9" s="178">
        <v>414</v>
      </c>
    </row>
    <row r="10" spans="1:10" x14ac:dyDescent="0.2">
      <c r="A10" s="174" t="s">
        <v>120</v>
      </c>
      <c r="B10" s="173">
        <v>831</v>
      </c>
      <c r="C10" s="173">
        <v>586</v>
      </c>
      <c r="D10" s="173">
        <v>855</v>
      </c>
      <c r="E10" s="177">
        <v>541</v>
      </c>
      <c r="F10" s="154">
        <v>834</v>
      </c>
      <c r="G10" s="154">
        <v>857</v>
      </c>
      <c r="H10" s="154">
        <v>558</v>
      </c>
      <c r="I10" s="154">
        <v>646</v>
      </c>
      <c r="J10" s="176">
        <v>2189</v>
      </c>
    </row>
    <row r="11" spans="1:10" x14ac:dyDescent="0.2">
      <c r="A11" s="174" t="s">
        <v>119</v>
      </c>
      <c r="B11" s="173">
        <v>182</v>
      </c>
      <c r="C11" s="161">
        <v>144</v>
      </c>
      <c r="D11" s="173">
        <v>194</v>
      </c>
      <c r="E11" s="172">
        <f>E12-E10-E8-E7-E6-E5-E4</f>
        <v>127</v>
      </c>
      <c r="F11" s="171">
        <f>F12-F10-F7-F6-F5-F4</f>
        <v>153</v>
      </c>
      <c r="G11" s="171">
        <f>G12-SUM(G4:G10)+G9+G8</f>
        <v>186</v>
      </c>
      <c r="H11" s="171">
        <v>138</v>
      </c>
      <c r="I11" s="171">
        <v>127</v>
      </c>
      <c r="J11" s="154">
        <v>52</v>
      </c>
    </row>
    <row r="12" spans="1:10" x14ac:dyDescent="0.2">
      <c r="A12" s="175" t="s">
        <v>118</v>
      </c>
      <c r="B12" s="169">
        <v>6868</v>
      </c>
      <c r="C12" s="169">
        <v>5294</v>
      </c>
      <c r="D12" s="169">
        <v>8417</v>
      </c>
      <c r="E12" s="169">
        <v>5968</v>
      </c>
      <c r="F12" s="169">
        <v>8174</v>
      </c>
      <c r="G12" s="169">
        <v>7820</v>
      </c>
      <c r="H12" s="169">
        <v>5576</v>
      </c>
      <c r="I12" s="169">
        <v>5843</v>
      </c>
      <c r="J12" s="156">
        <v>20356</v>
      </c>
    </row>
    <row r="13" spans="1:10" x14ac:dyDescent="0.2">
      <c r="A13" s="170" t="s">
        <v>100</v>
      </c>
      <c r="B13" s="169">
        <v>102</v>
      </c>
      <c r="C13" s="169">
        <v>101</v>
      </c>
      <c r="D13" s="169">
        <v>102</v>
      </c>
      <c r="E13" s="169">
        <v>144</v>
      </c>
      <c r="F13" s="169">
        <v>193</v>
      </c>
      <c r="G13" s="169">
        <v>225</v>
      </c>
      <c r="H13" s="169">
        <v>170</v>
      </c>
      <c r="I13" s="169">
        <v>204</v>
      </c>
      <c r="J13" s="156">
        <v>133</v>
      </c>
    </row>
    <row r="14" spans="1:10" x14ac:dyDescent="0.2">
      <c r="A14" s="170" t="s">
        <v>99</v>
      </c>
      <c r="B14" s="169">
        <v>19</v>
      </c>
      <c r="C14" s="169">
        <v>18</v>
      </c>
      <c r="D14" s="169">
        <v>29</v>
      </c>
      <c r="E14" s="169">
        <v>19</v>
      </c>
      <c r="F14" s="169">
        <v>31</v>
      </c>
      <c r="G14" s="169">
        <v>32</v>
      </c>
      <c r="H14" s="169">
        <v>29</v>
      </c>
      <c r="I14" s="169">
        <v>11</v>
      </c>
      <c r="J14" s="156">
        <v>42</v>
      </c>
    </row>
    <row r="15" spans="1:10" x14ac:dyDescent="0.2">
      <c r="A15" s="170" t="s">
        <v>98</v>
      </c>
      <c r="B15" s="169">
        <v>56</v>
      </c>
      <c r="C15" s="169">
        <v>32</v>
      </c>
      <c r="D15" s="169">
        <v>42</v>
      </c>
      <c r="E15" s="169">
        <v>40</v>
      </c>
      <c r="F15" s="169">
        <v>42</v>
      </c>
      <c r="G15" s="169">
        <v>27</v>
      </c>
      <c r="H15" s="169">
        <v>27</v>
      </c>
      <c r="I15" s="169">
        <v>28</v>
      </c>
      <c r="J15" s="156">
        <v>21</v>
      </c>
    </row>
    <row r="16" spans="1:10" x14ac:dyDescent="0.2">
      <c r="A16" s="174" t="s">
        <v>117</v>
      </c>
      <c r="B16" s="173">
        <v>1</v>
      </c>
      <c r="C16" s="161">
        <v>1</v>
      </c>
      <c r="D16" s="173" t="s">
        <v>83</v>
      </c>
      <c r="E16" s="172">
        <v>1</v>
      </c>
      <c r="F16" s="171">
        <v>2</v>
      </c>
      <c r="G16" s="171" t="s">
        <v>83</v>
      </c>
      <c r="H16" s="171" t="s">
        <v>83</v>
      </c>
      <c r="I16" s="171" t="s">
        <v>83</v>
      </c>
      <c r="J16" s="171">
        <v>2</v>
      </c>
    </row>
    <row r="17" spans="1:10" x14ac:dyDescent="0.2">
      <c r="A17" s="170" t="s">
        <v>5</v>
      </c>
      <c r="B17" s="158">
        <v>7046</v>
      </c>
      <c r="C17" s="169">
        <v>5446</v>
      </c>
      <c r="D17" s="169">
        <v>8590</v>
      </c>
      <c r="E17" s="169">
        <v>6172</v>
      </c>
      <c r="F17" s="169">
        <v>8442</v>
      </c>
      <c r="G17" s="169">
        <v>8104</v>
      </c>
      <c r="H17" s="169">
        <f>+H12+H13+H14+H15</f>
        <v>5802</v>
      </c>
      <c r="I17" s="169">
        <v>6086</v>
      </c>
      <c r="J17" s="156">
        <v>20554</v>
      </c>
    </row>
  </sheetData>
  <pageMargins left="0.74803149606299213" right="0.74803149606299213" top="0.62992125984251968" bottom="0.86614173228346458" header="0.51181102362204722" footer="0.51181102362204722"/>
  <pageSetup paperSize="9" scale="90" orientation="portrait" verticalDpi="300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E57E0-9010-4305-AA0C-6BFFB31FABB9}">
  <dimension ref="A1:K21"/>
  <sheetViews>
    <sheetView workbookViewId="0"/>
  </sheetViews>
  <sheetFormatPr defaultRowHeight="11.25" x14ac:dyDescent="0.2"/>
  <cols>
    <col min="1" max="1" width="7.140625" style="187" customWidth="1"/>
    <col min="2" max="16384" width="9.140625" style="187"/>
  </cols>
  <sheetData>
    <row r="1" spans="1:11" s="198" customFormat="1" ht="12" thickBot="1" x14ac:dyDescent="0.3">
      <c r="A1" s="199" t="s">
        <v>139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11" x14ac:dyDescent="0.2">
      <c r="A2" s="492" t="s">
        <v>8</v>
      </c>
      <c r="B2" s="486" t="s">
        <v>138</v>
      </c>
      <c r="C2" s="515"/>
      <c r="D2" s="492"/>
      <c r="E2" s="490" t="s">
        <v>137</v>
      </c>
      <c r="F2" s="486" t="s">
        <v>136</v>
      </c>
      <c r="G2" s="515"/>
      <c r="H2" s="492"/>
      <c r="I2" s="490" t="s">
        <v>135</v>
      </c>
      <c r="J2" s="486" t="s">
        <v>134</v>
      </c>
      <c r="K2" s="515"/>
    </row>
    <row r="3" spans="1:11" ht="26.25" customHeight="1" x14ac:dyDescent="0.2">
      <c r="A3" s="493" t="s">
        <v>133</v>
      </c>
      <c r="B3" s="197" t="s">
        <v>132</v>
      </c>
      <c r="C3" s="197" t="s">
        <v>130</v>
      </c>
      <c r="D3" s="197" t="s">
        <v>129</v>
      </c>
      <c r="E3" s="491"/>
      <c r="F3" s="197" t="s">
        <v>131</v>
      </c>
      <c r="G3" s="197" t="s">
        <v>130</v>
      </c>
      <c r="H3" s="197" t="s">
        <v>129</v>
      </c>
      <c r="I3" s="491"/>
      <c r="J3" s="197" t="s">
        <v>128</v>
      </c>
      <c r="K3" s="196" t="s">
        <v>127</v>
      </c>
    </row>
    <row r="4" spans="1:11" x14ac:dyDescent="0.2">
      <c r="A4" s="193">
        <v>1949</v>
      </c>
      <c r="B4" s="192">
        <v>92850</v>
      </c>
      <c r="C4" s="192">
        <v>8360</v>
      </c>
      <c r="D4" s="192">
        <v>6610</v>
      </c>
      <c r="E4" s="195">
        <v>86.1</v>
      </c>
      <c r="F4" s="192">
        <v>92556</v>
      </c>
      <c r="G4" s="192">
        <v>6704</v>
      </c>
      <c r="H4" s="192">
        <v>8560</v>
      </c>
      <c r="I4" s="195">
        <v>85.8</v>
      </c>
      <c r="J4" s="192">
        <v>107820</v>
      </c>
      <c r="K4" s="195">
        <v>11.7</v>
      </c>
    </row>
    <row r="5" spans="1:11" s="194" customFormat="1" x14ac:dyDescent="0.2">
      <c r="A5" s="193">
        <v>1960</v>
      </c>
      <c r="B5" s="192">
        <v>72955</v>
      </c>
      <c r="C5" s="192">
        <v>4828</v>
      </c>
      <c r="D5" s="192">
        <v>10783</v>
      </c>
      <c r="E5" s="195">
        <v>82.4</v>
      </c>
      <c r="F5" s="192">
        <v>70652</v>
      </c>
      <c r="G5" s="192">
        <v>4890</v>
      </c>
      <c r="H5" s="192">
        <v>13024</v>
      </c>
      <c r="I5" s="195">
        <v>79.8</v>
      </c>
      <c r="J5" s="192">
        <v>88566</v>
      </c>
      <c r="K5" s="195">
        <v>8.9</v>
      </c>
    </row>
    <row r="6" spans="1:11" x14ac:dyDescent="0.2">
      <c r="A6" s="193">
        <v>1970</v>
      </c>
      <c r="B6" s="192">
        <v>79741</v>
      </c>
      <c r="C6" s="189">
        <v>3158</v>
      </c>
      <c r="D6" s="189">
        <v>13713</v>
      </c>
      <c r="E6" s="190">
        <v>82.5</v>
      </c>
      <c r="F6" s="189">
        <v>78061</v>
      </c>
      <c r="G6" s="189">
        <v>3439</v>
      </c>
      <c r="H6" s="189">
        <v>15112</v>
      </c>
      <c r="I6" s="190">
        <v>80.8</v>
      </c>
      <c r="J6" s="189">
        <v>96612</v>
      </c>
      <c r="K6" s="190">
        <v>9.3000000000000007</v>
      </c>
    </row>
    <row r="7" spans="1:11" x14ac:dyDescent="0.2">
      <c r="A7" s="193">
        <v>1975</v>
      </c>
      <c r="B7" s="192">
        <v>86150</v>
      </c>
      <c r="C7" s="189">
        <v>3180</v>
      </c>
      <c r="D7" s="189">
        <v>14445</v>
      </c>
      <c r="E7" s="188">
        <v>83.016140688990603</v>
      </c>
      <c r="F7" s="189">
        <v>84699</v>
      </c>
      <c r="G7" s="189">
        <v>3196</v>
      </c>
      <c r="H7" s="189">
        <v>15880</v>
      </c>
      <c r="I7" s="188">
        <v>81.617923391953752</v>
      </c>
      <c r="J7" s="189">
        <v>103775</v>
      </c>
      <c r="K7" s="190">
        <v>9.9</v>
      </c>
    </row>
    <row r="8" spans="1:11" x14ac:dyDescent="0.2">
      <c r="A8" s="193">
        <v>1980</v>
      </c>
      <c r="B8" s="192">
        <v>63697</v>
      </c>
      <c r="C8" s="189">
        <v>2451</v>
      </c>
      <c r="D8" s="189">
        <v>14183</v>
      </c>
      <c r="E8" s="190">
        <v>79.3</v>
      </c>
      <c r="F8" s="189">
        <v>63279</v>
      </c>
      <c r="G8" s="189">
        <v>2512</v>
      </c>
      <c r="H8" s="189">
        <v>14540</v>
      </c>
      <c r="I8" s="190">
        <v>78.8</v>
      </c>
      <c r="J8" s="189">
        <v>80331</v>
      </c>
      <c r="K8" s="190">
        <v>7.5</v>
      </c>
    </row>
    <row r="9" spans="1:11" x14ac:dyDescent="0.2">
      <c r="A9" s="191">
        <v>1990</v>
      </c>
      <c r="B9" s="189">
        <v>53073</v>
      </c>
      <c r="C9" s="189">
        <v>1599</v>
      </c>
      <c r="D9" s="189">
        <v>11733</v>
      </c>
      <c r="E9" s="190">
        <v>79.900000000000006</v>
      </c>
      <c r="F9" s="189">
        <v>53147</v>
      </c>
      <c r="G9" s="189">
        <v>1552</v>
      </c>
      <c r="H9" s="189">
        <v>11706</v>
      </c>
      <c r="I9" s="188">
        <v>80</v>
      </c>
      <c r="J9" s="189">
        <v>66405</v>
      </c>
      <c r="K9" s="188">
        <v>6.4011064457368665</v>
      </c>
    </row>
    <row r="10" spans="1:11" x14ac:dyDescent="0.2">
      <c r="A10" s="191">
        <v>2000</v>
      </c>
      <c r="B10" s="189">
        <v>38282</v>
      </c>
      <c r="C10" s="189">
        <v>747</v>
      </c>
      <c r="D10" s="189">
        <v>9081</v>
      </c>
      <c r="E10" s="190">
        <v>79.599999999999994</v>
      </c>
      <c r="F10" s="189">
        <v>37985</v>
      </c>
      <c r="G10" s="189">
        <v>746</v>
      </c>
      <c r="H10" s="189">
        <v>9379</v>
      </c>
      <c r="I10" s="188">
        <v>79</v>
      </c>
      <c r="J10" s="189">
        <v>48110</v>
      </c>
      <c r="K10" s="188">
        <v>4.7115990416067994</v>
      </c>
    </row>
    <row r="11" spans="1:11" x14ac:dyDescent="0.2">
      <c r="A11" s="191">
        <v>2001</v>
      </c>
      <c r="B11" s="189">
        <v>33770</v>
      </c>
      <c r="C11" s="190">
        <v>765</v>
      </c>
      <c r="D11" s="189">
        <v>9048</v>
      </c>
      <c r="E11" s="188">
        <v>77.484340224399418</v>
      </c>
      <c r="F11" s="189">
        <v>33582</v>
      </c>
      <c r="G11" s="189">
        <v>723</v>
      </c>
      <c r="H11" s="189">
        <v>9278</v>
      </c>
      <c r="I11" s="188">
        <v>77.052979372691183</v>
      </c>
      <c r="J11" s="189">
        <v>43583</v>
      </c>
      <c r="K11" s="188">
        <v>4.2780541847272691</v>
      </c>
    </row>
    <row r="12" spans="1:11" x14ac:dyDescent="0.2">
      <c r="A12" s="191">
        <v>2002</v>
      </c>
      <c r="B12" s="189">
        <v>36018</v>
      </c>
      <c r="C12" s="190">
        <v>738</v>
      </c>
      <c r="D12" s="189">
        <v>9252</v>
      </c>
      <c r="E12" s="188">
        <v>78.286384976525824</v>
      </c>
      <c r="F12" s="189">
        <v>35823</v>
      </c>
      <c r="G12" s="189">
        <v>730</v>
      </c>
      <c r="H12" s="189">
        <v>9455</v>
      </c>
      <c r="I12" s="188">
        <v>77.86254564423578</v>
      </c>
      <c r="J12" s="189">
        <v>46008</v>
      </c>
      <c r="K12" s="188">
        <v>4.5</v>
      </c>
    </row>
    <row r="13" spans="1:11" x14ac:dyDescent="0.2">
      <c r="A13" s="191">
        <v>2003</v>
      </c>
      <c r="B13" s="189">
        <v>35720</v>
      </c>
      <c r="C13" s="190">
        <v>706</v>
      </c>
      <c r="D13" s="189">
        <v>8972</v>
      </c>
      <c r="E13" s="188">
        <v>78.681880259042245</v>
      </c>
      <c r="F13" s="189">
        <v>35429</v>
      </c>
      <c r="G13" s="189">
        <v>667</v>
      </c>
      <c r="H13" s="189">
        <v>9302</v>
      </c>
      <c r="I13" s="188">
        <v>78.040882858275694</v>
      </c>
      <c r="J13" s="189">
        <v>45398</v>
      </c>
      <c r="K13" s="188">
        <v>4.5</v>
      </c>
    </row>
    <row r="14" spans="1:11" x14ac:dyDescent="0.2">
      <c r="A14" s="191">
        <v>2004</v>
      </c>
      <c r="B14" s="189">
        <v>34289</v>
      </c>
      <c r="C14" s="190">
        <v>727</v>
      </c>
      <c r="D14" s="189">
        <v>8775</v>
      </c>
      <c r="E14" s="188">
        <v>78.301477472540014</v>
      </c>
      <c r="F14" s="189">
        <v>34035</v>
      </c>
      <c r="G14" s="189">
        <v>628</v>
      </c>
      <c r="H14" s="189">
        <v>9128</v>
      </c>
      <c r="I14" s="188">
        <v>77.721449612934165</v>
      </c>
      <c r="J14" s="189">
        <v>43791</v>
      </c>
      <c r="K14" s="188">
        <v>4.3</v>
      </c>
    </row>
    <row r="15" spans="1:11" x14ac:dyDescent="0.2">
      <c r="A15" s="191">
        <v>2005</v>
      </c>
      <c r="B15" s="189">
        <v>35042</v>
      </c>
      <c r="C15" s="190">
        <v>628</v>
      </c>
      <c r="D15" s="189">
        <v>8564</v>
      </c>
      <c r="E15" s="188">
        <v>79.219604828864675</v>
      </c>
      <c r="F15" s="189">
        <v>34658</v>
      </c>
      <c r="G15" s="189">
        <v>581</v>
      </c>
      <c r="H15" s="189">
        <v>8995</v>
      </c>
      <c r="I15" s="188">
        <v>78.351494325631862</v>
      </c>
      <c r="J15" s="189">
        <v>44234</v>
      </c>
      <c r="K15" s="188">
        <v>4.3852200813616253</v>
      </c>
    </row>
    <row r="16" spans="1:11" x14ac:dyDescent="0.2">
      <c r="A16" s="191">
        <v>2006</v>
      </c>
      <c r="B16" s="189">
        <v>35058</v>
      </c>
      <c r="C16" s="190">
        <v>599</v>
      </c>
      <c r="D16" s="189">
        <v>8871</v>
      </c>
      <c r="E16" s="188">
        <v>78.732482932087677</v>
      </c>
      <c r="F16" s="189">
        <v>34684</v>
      </c>
      <c r="G16" s="189">
        <v>570</v>
      </c>
      <c r="H16" s="189">
        <v>9274</v>
      </c>
      <c r="I16" s="188">
        <v>77.892561983471069</v>
      </c>
      <c r="J16" s="189">
        <v>44528</v>
      </c>
      <c r="K16" s="188">
        <v>4.4212457898600581</v>
      </c>
    </row>
    <row r="17" spans="1:11" x14ac:dyDescent="0.2">
      <c r="A17" s="191">
        <v>2007</v>
      </c>
      <c r="B17" s="189">
        <v>32176</v>
      </c>
      <c r="C17" s="190">
        <v>579</v>
      </c>
      <c r="D17" s="189">
        <v>8087</v>
      </c>
      <c r="E17" s="188">
        <v>78.781646344449342</v>
      </c>
      <c r="F17" s="189">
        <v>31886</v>
      </c>
      <c r="G17" s="189">
        <v>529</v>
      </c>
      <c r="H17" s="189">
        <v>8427</v>
      </c>
      <c r="I17" s="188">
        <v>78.071592968023111</v>
      </c>
      <c r="J17" s="189">
        <v>40842</v>
      </c>
      <c r="K17" s="188">
        <v>4.0615449055938431</v>
      </c>
    </row>
    <row r="18" spans="1:11" x14ac:dyDescent="0.2">
      <c r="A18" s="191">
        <v>2008</v>
      </c>
      <c r="B18" s="189">
        <v>31301</v>
      </c>
      <c r="C18" s="190">
        <v>587</v>
      </c>
      <c r="D18" s="189">
        <v>8217</v>
      </c>
      <c r="E18" s="188">
        <v>78.047624984415904</v>
      </c>
      <c r="F18" s="189">
        <v>30940</v>
      </c>
      <c r="G18" s="189">
        <v>509</v>
      </c>
      <c r="H18" s="189">
        <v>8656</v>
      </c>
      <c r="I18" s="188">
        <v>77.147487844408431</v>
      </c>
      <c r="J18" s="189">
        <v>40105</v>
      </c>
      <c r="K18" s="188">
        <v>3.9952429661608249</v>
      </c>
    </row>
    <row r="19" spans="1:11" x14ac:dyDescent="0.2">
      <c r="A19" s="191">
        <v>2009</v>
      </c>
      <c r="B19" s="189">
        <v>28508</v>
      </c>
      <c r="C19" s="190">
        <v>543</v>
      </c>
      <c r="D19" s="189">
        <v>7679</v>
      </c>
      <c r="E19" s="188">
        <v>77.615028586986114</v>
      </c>
      <c r="F19" s="189">
        <v>28040</v>
      </c>
      <c r="G19" s="189">
        <v>557</v>
      </c>
      <c r="H19" s="189">
        <v>8133</v>
      </c>
      <c r="I19" s="188">
        <v>76.340865777293772</v>
      </c>
      <c r="J19" s="189">
        <v>36730</v>
      </c>
      <c r="K19" s="188">
        <v>3.6646996385536581</v>
      </c>
    </row>
    <row r="20" spans="1:11" x14ac:dyDescent="0.2">
      <c r="A20" s="191">
        <v>2010</v>
      </c>
      <c r="B20" s="189">
        <v>27370</v>
      </c>
      <c r="C20" s="190">
        <v>516</v>
      </c>
      <c r="D20" s="189">
        <v>7634</v>
      </c>
      <c r="E20" s="188">
        <f>+B20*100/J20</f>
        <v>77.055180180180187</v>
      </c>
      <c r="F20" s="189">
        <v>27066</v>
      </c>
      <c r="G20" s="189">
        <v>499</v>
      </c>
      <c r="H20" s="189">
        <v>7955</v>
      </c>
      <c r="I20" s="188">
        <v>76.199324324324323</v>
      </c>
      <c r="J20" s="189">
        <v>35520</v>
      </c>
      <c r="K20" s="188">
        <v>3.5519918304187899</v>
      </c>
    </row>
    <row r="21" spans="1:11" x14ac:dyDescent="0.2">
      <c r="A21" s="191">
        <v>2011</v>
      </c>
      <c r="B21" s="189">
        <v>27235</v>
      </c>
      <c r="C21" s="190">
        <v>555</v>
      </c>
      <c r="D21" s="189">
        <v>8022</v>
      </c>
      <c r="E21" s="188">
        <v>76.049927398637323</v>
      </c>
      <c r="F21" s="189">
        <v>27028</v>
      </c>
      <c r="G21" s="189">
        <v>516</v>
      </c>
      <c r="H21" s="189">
        <v>8268</v>
      </c>
      <c r="I21" s="188">
        <v>75.471908857366245</v>
      </c>
      <c r="J21" s="189">
        <v>35812</v>
      </c>
      <c r="K21" s="188">
        <v>3.5913540147736702</v>
      </c>
    </row>
  </sheetData>
  <mergeCells count="6">
    <mergeCell ref="J2:K2"/>
    <mergeCell ref="E2:E3"/>
    <mergeCell ref="I2:I3"/>
    <mergeCell ref="A2:A3"/>
    <mergeCell ref="B2:D2"/>
    <mergeCell ref="F2:H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667B8-9F8C-487D-8479-C1B8E589A062}">
  <dimension ref="A1:H17"/>
  <sheetViews>
    <sheetView workbookViewId="0"/>
  </sheetViews>
  <sheetFormatPr defaultRowHeight="11.25" x14ac:dyDescent="0.2"/>
  <cols>
    <col min="1" max="7" width="11" style="1" customWidth="1"/>
    <col min="8" max="8" width="10.28515625" style="1" customWidth="1"/>
    <col min="9" max="16384" width="9.140625" style="1"/>
  </cols>
  <sheetData>
    <row r="1" spans="1:8" ht="12" thickBot="1" x14ac:dyDescent="0.25">
      <c r="A1" s="14" t="s">
        <v>9</v>
      </c>
      <c r="B1" s="13"/>
      <c r="C1" s="13"/>
      <c r="D1" s="13"/>
      <c r="E1" s="13"/>
      <c r="F1" s="13"/>
      <c r="G1" s="13"/>
      <c r="H1" s="13"/>
    </row>
    <row r="2" spans="1:8" x14ac:dyDescent="0.2">
      <c r="A2" s="492" t="s">
        <v>8</v>
      </c>
      <c r="B2" s="490" t="s">
        <v>7</v>
      </c>
      <c r="C2" s="490" t="s">
        <v>6</v>
      </c>
      <c r="D2" s="490" t="s">
        <v>5</v>
      </c>
      <c r="E2" s="12" t="s">
        <v>4</v>
      </c>
      <c r="F2" s="12" t="s">
        <v>3</v>
      </c>
      <c r="G2" s="490" t="s">
        <v>2</v>
      </c>
      <c r="H2" s="486" t="s">
        <v>1</v>
      </c>
    </row>
    <row r="3" spans="1:8" x14ac:dyDescent="0.2">
      <c r="A3" s="493"/>
      <c r="B3" s="491"/>
      <c r="C3" s="491"/>
      <c r="D3" s="491"/>
      <c r="E3" s="488" t="s">
        <v>0</v>
      </c>
      <c r="F3" s="489"/>
      <c r="G3" s="491"/>
      <c r="H3" s="487"/>
    </row>
    <row r="4" spans="1:8" x14ac:dyDescent="0.2">
      <c r="A4" s="11">
        <v>1949</v>
      </c>
      <c r="B4" s="10">
        <v>4423420</v>
      </c>
      <c r="C4" s="10">
        <v>4781379</v>
      </c>
      <c r="D4" s="10">
        <v>9204799</v>
      </c>
      <c r="E4" s="9">
        <v>48.1</v>
      </c>
      <c r="F4" s="9">
        <v>51.9</v>
      </c>
      <c r="G4" s="10">
        <v>1081</v>
      </c>
      <c r="H4" s="9">
        <v>98.9</v>
      </c>
    </row>
    <row r="5" spans="1:8" s="8" customFormat="1" x14ac:dyDescent="0.2">
      <c r="A5" s="11">
        <v>1960</v>
      </c>
      <c r="B5" s="10">
        <v>4804043</v>
      </c>
      <c r="C5" s="10">
        <v>5157001</v>
      </c>
      <c r="D5" s="10">
        <v>9961044</v>
      </c>
      <c r="E5" s="9">
        <v>48.2</v>
      </c>
      <c r="F5" s="9">
        <v>51.8</v>
      </c>
      <c r="G5" s="10">
        <v>1073</v>
      </c>
      <c r="H5" s="9">
        <v>107.1</v>
      </c>
    </row>
    <row r="6" spans="1:8" x14ac:dyDescent="0.2">
      <c r="A6" s="5">
        <v>1970</v>
      </c>
      <c r="B6" s="4">
        <v>5003651</v>
      </c>
      <c r="C6" s="4">
        <v>5318448</v>
      </c>
      <c r="D6" s="4">
        <v>10322099</v>
      </c>
      <c r="E6" s="2">
        <v>48.475130881809989</v>
      </c>
      <c r="F6" s="2">
        <v>51.524869118190011</v>
      </c>
      <c r="G6" s="4">
        <v>1062.9134605910765</v>
      </c>
      <c r="H6" s="2">
        <v>110.95452004729657</v>
      </c>
    </row>
    <row r="7" spans="1:8" x14ac:dyDescent="0.2">
      <c r="A7" s="5">
        <v>1980</v>
      </c>
      <c r="B7" s="4">
        <v>5188709</v>
      </c>
      <c r="C7" s="4">
        <v>5520754</v>
      </c>
      <c r="D7" s="4">
        <v>10709463</v>
      </c>
      <c r="E7" s="2">
        <v>48.4</v>
      </c>
      <c r="F7" s="2">
        <v>51.6</v>
      </c>
      <c r="G7" s="4">
        <v>1064</v>
      </c>
      <c r="H7" s="2">
        <v>115.1</v>
      </c>
    </row>
    <row r="8" spans="1:8" x14ac:dyDescent="0.2">
      <c r="A8" s="5">
        <v>1990</v>
      </c>
      <c r="B8" s="4">
        <v>4984904</v>
      </c>
      <c r="C8" s="4">
        <v>5389919</v>
      </c>
      <c r="D8" s="4">
        <v>10374823</v>
      </c>
      <c r="E8" s="2">
        <v>48</v>
      </c>
      <c r="F8" s="2">
        <v>52</v>
      </c>
      <c r="G8" s="4">
        <v>1081</v>
      </c>
      <c r="H8" s="2">
        <v>111.5</v>
      </c>
    </row>
    <row r="9" spans="1:8" x14ac:dyDescent="0.2">
      <c r="A9" s="5">
        <v>2000</v>
      </c>
      <c r="B9" s="4">
        <v>4865194</v>
      </c>
      <c r="C9" s="4">
        <v>5356450</v>
      </c>
      <c r="D9" s="4">
        <v>10221644</v>
      </c>
      <c r="E9" s="2">
        <v>47.596981464038464</v>
      </c>
      <c r="F9" s="2">
        <v>52.403018535961536</v>
      </c>
      <c r="G9" s="4">
        <v>1100.9735685771216</v>
      </c>
      <c r="H9" s="2">
        <v>109.87470708373642</v>
      </c>
    </row>
    <row r="10" spans="1:8" x14ac:dyDescent="0.2">
      <c r="A10" s="7">
        <v>2001</v>
      </c>
      <c r="B10" s="3">
        <v>4851012</v>
      </c>
      <c r="C10" s="3">
        <v>5349286</v>
      </c>
      <c r="D10" s="3">
        <v>10200298</v>
      </c>
      <c r="E10" s="6">
        <v>47.557551749958677</v>
      </c>
      <c r="F10" s="6">
        <v>52.442448250041323</v>
      </c>
      <c r="G10" s="3">
        <v>1102.7154746267377</v>
      </c>
      <c r="H10" s="6">
        <v>109.64525421906912</v>
      </c>
    </row>
    <row r="11" spans="1:8" x14ac:dyDescent="0.2">
      <c r="A11" s="7">
        <v>2006</v>
      </c>
      <c r="B11" s="3">
        <v>4784579</v>
      </c>
      <c r="C11" s="3">
        <v>5292002</v>
      </c>
      <c r="D11" s="3">
        <v>10076581</v>
      </c>
      <c r="E11" s="6">
        <v>47.48216681828886</v>
      </c>
      <c r="F11" s="6">
        <v>52.51783318171114</v>
      </c>
      <c r="G11" s="3">
        <v>1106.0538450718443</v>
      </c>
      <c r="H11" s="6">
        <v>108.31772154620114</v>
      </c>
    </row>
    <row r="12" spans="1:8" x14ac:dyDescent="0.2">
      <c r="A12" s="7">
        <v>2007</v>
      </c>
      <c r="B12" s="3">
        <v>4779078</v>
      </c>
      <c r="C12" s="3">
        <v>5287080</v>
      </c>
      <c r="D12" s="3">
        <v>10066158</v>
      </c>
      <c r="E12" s="6">
        <v>47.476683755609635</v>
      </c>
      <c r="F12" s="6">
        <v>52.523316244390365</v>
      </c>
      <c r="G12" s="3">
        <v>1106.2970723641672</v>
      </c>
      <c r="H12" s="6">
        <v>108.20451687108321</v>
      </c>
    </row>
    <row r="13" spans="1:8" x14ac:dyDescent="0.2">
      <c r="A13" s="7">
        <v>2008</v>
      </c>
      <c r="B13" s="3">
        <v>4769562</v>
      </c>
      <c r="C13" s="3">
        <v>5275839</v>
      </c>
      <c r="D13" s="3">
        <v>10045401</v>
      </c>
      <c r="E13" s="6">
        <v>47.480055798668467</v>
      </c>
      <c r="F13" s="6">
        <v>52.519944201331533</v>
      </c>
      <c r="G13" s="3">
        <v>1106.1474827248289</v>
      </c>
      <c r="H13" s="6">
        <v>107.98255363976438</v>
      </c>
    </row>
    <row r="14" spans="1:8" x14ac:dyDescent="0.2">
      <c r="A14" s="5">
        <v>2009</v>
      </c>
      <c r="B14" s="4">
        <v>4763050</v>
      </c>
      <c r="C14" s="4">
        <v>5267925</v>
      </c>
      <c r="D14" s="4">
        <v>10030975</v>
      </c>
      <c r="E14" s="2">
        <v>47.483420106220983</v>
      </c>
      <c r="F14" s="2">
        <v>52.516579893779017</v>
      </c>
      <c r="G14" s="4">
        <v>1105.9982574190908</v>
      </c>
      <c r="H14" s="2">
        <v>107.82748204841553</v>
      </c>
    </row>
    <row r="15" spans="1:8" x14ac:dyDescent="0.2">
      <c r="A15" s="5">
        <v>2010</v>
      </c>
      <c r="B15" s="4">
        <v>4756900</v>
      </c>
      <c r="C15" s="4">
        <v>5257424</v>
      </c>
      <c r="D15" s="4">
        <v>10014324</v>
      </c>
      <c r="E15" s="2">
        <v>47.500959625432529</v>
      </c>
      <c r="F15" s="2">
        <v>52.499040374567471</v>
      </c>
      <c r="G15" s="4">
        <v>1105.2206268788495</v>
      </c>
      <c r="H15" s="2">
        <v>107.64914094164044</v>
      </c>
    </row>
    <row r="16" spans="1:8" x14ac:dyDescent="0.2">
      <c r="A16" s="5">
        <v>2011</v>
      </c>
      <c r="B16" s="4">
        <v>4743901</v>
      </c>
      <c r="C16" s="4">
        <v>5241821</v>
      </c>
      <c r="D16" s="4">
        <v>9985722</v>
      </c>
      <c r="E16" s="2">
        <v>47.506840266532556</v>
      </c>
      <c r="F16" s="2">
        <v>52.493159733467444</v>
      </c>
      <c r="G16" s="4">
        <v>1105</v>
      </c>
      <c r="H16" s="2">
        <v>107.34334487132629</v>
      </c>
    </row>
    <row r="17" spans="1:8" x14ac:dyDescent="0.2">
      <c r="A17" s="5">
        <v>2012</v>
      </c>
      <c r="B17" s="4">
        <v>4731724</v>
      </c>
      <c r="C17" s="4">
        <v>5226007</v>
      </c>
      <c r="D17" s="4">
        <v>9957731</v>
      </c>
      <c r="E17" s="2">
        <v>47.518094232511402</v>
      </c>
      <c r="F17" s="2">
        <f>+C17/D17*100</f>
        <v>52.481905767488598</v>
      </c>
      <c r="G17" s="3">
        <v>1104.4615028264539</v>
      </c>
      <c r="H17" s="2">
        <v>107.04514313885308</v>
      </c>
    </row>
  </sheetData>
  <mergeCells count="7">
    <mergeCell ref="H2:H3"/>
    <mergeCell ref="E3:F3"/>
    <mergeCell ref="G2:G3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C59AA-479C-4957-84DA-C3A42523FF7D}">
  <dimension ref="A1:F21"/>
  <sheetViews>
    <sheetView workbookViewId="0"/>
  </sheetViews>
  <sheetFormatPr defaultRowHeight="11.25" x14ac:dyDescent="0.2"/>
  <cols>
    <col min="1" max="1" width="10.28515625" style="187" customWidth="1"/>
    <col min="2" max="2" width="15.5703125" style="187" customWidth="1"/>
    <col min="3" max="3" width="17.28515625" style="187" customWidth="1"/>
    <col min="4" max="6" width="15.5703125" style="187" customWidth="1"/>
    <col min="7" max="16384" width="9.140625" style="187"/>
  </cols>
  <sheetData>
    <row r="1" spans="1:6" ht="12" thickBot="1" x14ac:dyDescent="0.25">
      <c r="A1" s="199" t="s">
        <v>146</v>
      </c>
      <c r="B1" s="199"/>
      <c r="C1" s="199"/>
      <c r="D1" s="199"/>
      <c r="E1" s="199"/>
      <c r="F1" s="199"/>
    </row>
    <row r="2" spans="1:6" x14ac:dyDescent="0.2">
      <c r="A2" s="492" t="s">
        <v>8</v>
      </c>
      <c r="B2" s="490" t="s">
        <v>145</v>
      </c>
      <c r="C2" s="490" t="s">
        <v>144</v>
      </c>
      <c r="D2" s="490" t="s">
        <v>143</v>
      </c>
      <c r="E2" s="530" t="s">
        <v>142</v>
      </c>
      <c r="F2" s="531"/>
    </row>
    <row r="3" spans="1:6" ht="22.5" x14ac:dyDescent="0.2">
      <c r="A3" s="493"/>
      <c r="B3" s="491"/>
      <c r="C3" s="491"/>
      <c r="D3" s="491"/>
      <c r="E3" s="197" t="s">
        <v>141</v>
      </c>
      <c r="F3" s="196" t="s">
        <v>140</v>
      </c>
    </row>
    <row r="4" spans="1:6" x14ac:dyDescent="0.2">
      <c r="A4" s="193">
        <v>1949</v>
      </c>
      <c r="B4" s="204">
        <v>84627</v>
      </c>
      <c r="C4" s="194">
        <v>78.5</v>
      </c>
      <c r="D4" s="204">
        <v>23193</v>
      </c>
      <c r="E4" s="204">
        <v>16152</v>
      </c>
      <c r="F4" s="204">
        <v>7041</v>
      </c>
    </row>
    <row r="5" spans="1:6" s="194" customFormat="1" x14ac:dyDescent="0.2">
      <c r="A5" s="193">
        <v>1960</v>
      </c>
      <c r="B5" s="204">
        <v>64773</v>
      </c>
      <c r="C5" s="194">
        <v>73.099999999999994</v>
      </c>
      <c r="D5" s="204">
        <v>23793</v>
      </c>
      <c r="E5" s="204">
        <v>14061</v>
      </c>
      <c r="F5" s="204">
        <v>9732</v>
      </c>
    </row>
    <row r="6" spans="1:6" x14ac:dyDescent="0.2">
      <c r="A6" s="191">
        <v>1970</v>
      </c>
      <c r="B6" s="200">
        <v>71944</v>
      </c>
      <c r="C6" s="202">
        <v>74.5</v>
      </c>
      <c r="D6" s="200">
        <v>24668</v>
      </c>
      <c r="E6" s="200">
        <v>13914</v>
      </c>
      <c r="F6" s="203">
        <v>10754</v>
      </c>
    </row>
    <row r="7" spans="1:6" x14ac:dyDescent="0.2">
      <c r="A7" s="191">
        <v>1975</v>
      </c>
      <c r="B7" s="200">
        <v>78138</v>
      </c>
      <c r="C7" s="201">
        <v>75.295591423753308</v>
      </c>
      <c r="D7" s="200">
        <v>25637</v>
      </c>
      <c r="E7" s="200">
        <v>14573</v>
      </c>
      <c r="F7" s="203">
        <v>11064</v>
      </c>
    </row>
    <row r="8" spans="1:6" x14ac:dyDescent="0.2">
      <c r="A8" s="191">
        <v>1980</v>
      </c>
      <c r="B8" s="200">
        <v>56825</v>
      </c>
      <c r="C8" s="202">
        <v>70.7</v>
      </c>
      <c r="D8" s="200">
        <v>23506</v>
      </c>
      <c r="E8" s="200">
        <v>13326</v>
      </c>
      <c r="F8" s="203">
        <v>10180</v>
      </c>
    </row>
    <row r="9" spans="1:6" x14ac:dyDescent="0.2">
      <c r="A9" s="191">
        <v>1990</v>
      </c>
      <c r="B9" s="200">
        <v>47927</v>
      </c>
      <c r="C9" s="202">
        <v>72.2</v>
      </c>
      <c r="D9" s="200">
        <v>18478</v>
      </c>
      <c r="E9" s="200">
        <v>10366</v>
      </c>
      <c r="F9" s="200">
        <v>8112</v>
      </c>
    </row>
    <row r="10" spans="1:6" x14ac:dyDescent="0.2">
      <c r="A10" s="191">
        <v>2000</v>
      </c>
      <c r="B10" s="200">
        <v>34018</v>
      </c>
      <c r="C10" s="202">
        <v>70.7</v>
      </c>
      <c r="D10" s="200">
        <v>14092</v>
      </c>
      <c r="E10" s="200">
        <v>8231</v>
      </c>
      <c r="F10" s="200">
        <v>5861</v>
      </c>
    </row>
    <row r="11" spans="1:6" x14ac:dyDescent="0.2">
      <c r="A11" s="191">
        <v>2001</v>
      </c>
      <c r="B11" s="200">
        <v>29653</v>
      </c>
      <c r="C11" s="201">
        <v>68.037996466512169</v>
      </c>
      <c r="D11" s="200">
        <v>13930</v>
      </c>
      <c r="E11" s="200">
        <v>8046</v>
      </c>
      <c r="F11" s="200">
        <v>5884</v>
      </c>
    </row>
    <row r="12" spans="1:6" x14ac:dyDescent="0.2">
      <c r="A12" s="191">
        <v>2002</v>
      </c>
      <c r="B12" s="200">
        <v>31735</v>
      </c>
      <c r="C12" s="201">
        <v>68.977134411406709</v>
      </c>
      <c r="D12" s="200">
        <v>14273</v>
      </c>
      <c r="E12" s="200">
        <v>8371</v>
      </c>
      <c r="F12" s="200">
        <v>5902</v>
      </c>
    </row>
    <row r="13" spans="1:6" x14ac:dyDescent="0.2">
      <c r="A13" s="191">
        <v>2003</v>
      </c>
      <c r="B13" s="200">
        <v>31423</v>
      </c>
      <c r="C13" s="201">
        <v>69.216705581743696</v>
      </c>
      <c r="D13" s="200">
        <v>13975</v>
      </c>
      <c r="E13" s="200">
        <v>8303</v>
      </c>
      <c r="F13" s="200">
        <v>5672</v>
      </c>
    </row>
    <row r="14" spans="1:6" x14ac:dyDescent="0.2">
      <c r="A14" s="191">
        <v>2004</v>
      </c>
      <c r="B14" s="200">
        <v>30137</v>
      </c>
      <c r="C14" s="201">
        <v>68.820077184809662</v>
      </c>
      <c r="D14" s="200">
        <v>13654</v>
      </c>
      <c r="E14" s="200">
        <v>8050</v>
      </c>
      <c r="F14" s="200">
        <v>5604</v>
      </c>
    </row>
    <row r="15" spans="1:6" x14ac:dyDescent="0.2">
      <c r="A15" s="191">
        <v>2005</v>
      </c>
      <c r="B15" s="200">
        <v>30761</v>
      </c>
      <c r="C15" s="201">
        <v>69.541529140480179</v>
      </c>
      <c r="D15" s="200">
        <v>13473</v>
      </c>
      <c r="E15" s="200">
        <v>8178</v>
      </c>
      <c r="F15" s="200">
        <v>5295</v>
      </c>
    </row>
    <row r="16" spans="1:6" x14ac:dyDescent="0.2">
      <c r="A16" s="191">
        <v>2006</v>
      </c>
      <c r="B16" s="200">
        <v>30751</v>
      </c>
      <c r="C16" s="201">
        <v>69.059917355371894</v>
      </c>
      <c r="D16" s="200">
        <v>13777</v>
      </c>
      <c r="E16" s="200">
        <v>8240</v>
      </c>
      <c r="F16" s="200">
        <v>5537</v>
      </c>
    </row>
    <row r="17" spans="1:6" x14ac:dyDescent="0.2">
      <c r="A17" s="191">
        <v>2007</v>
      </c>
      <c r="B17" s="200">
        <v>28240</v>
      </c>
      <c r="C17" s="201">
        <v>69.144508104402334</v>
      </c>
      <c r="D17" s="200">
        <v>12602</v>
      </c>
      <c r="E17" s="200">
        <v>7582</v>
      </c>
      <c r="F17" s="200">
        <v>5020</v>
      </c>
    </row>
    <row r="18" spans="1:6" x14ac:dyDescent="0.2">
      <c r="A18" s="191">
        <v>2008</v>
      </c>
      <c r="B18" s="200">
        <v>27367</v>
      </c>
      <c r="C18" s="201">
        <v>68.238374267547684</v>
      </c>
      <c r="D18" s="200">
        <v>12738</v>
      </c>
      <c r="E18" s="200">
        <v>7507</v>
      </c>
      <c r="F18" s="200">
        <v>5231</v>
      </c>
    </row>
    <row r="19" spans="1:6" x14ac:dyDescent="0.2">
      <c r="A19" s="191">
        <v>2009</v>
      </c>
      <c r="B19" s="200">
        <v>24792</v>
      </c>
      <c r="C19" s="201">
        <v>67.49795807242036</v>
      </c>
      <c r="D19" s="200">
        <v>11938</v>
      </c>
      <c r="E19" s="200">
        <v>6964</v>
      </c>
      <c r="F19" s="200">
        <v>4974</v>
      </c>
    </row>
    <row r="20" spans="1:6" x14ac:dyDescent="0.2">
      <c r="A20" s="191">
        <v>2010</v>
      </c>
      <c r="B20" s="200">
        <v>23772</v>
      </c>
      <c r="C20" s="201">
        <v>66.925675675675677</v>
      </c>
      <c r="D20" s="200">
        <v>11748</v>
      </c>
      <c r="E20" s="200">
        <v>6892</v>
      </c>
      <c r="F20" s="200">
        <v>4856</v>
      </c>
    </row>
    <row r="21" spans="1:6" x14ac:dyDescent="0.2">
      <c r="A21" s="191">
        <v>2011</v>
      </c>
      <c r="B21" s="200">
        <v>23559</v>
      </c>
      <c r="C21" s="201">
        <v>65.785211660895783</v>
      </c>
      <c r="D21" s="200">
        <v>12253</v>
      </c>
      <c r="E21" s="200">
        <v>7145</v>
      </c>
      <c r="F21" s="200">
        <v>5108</v>
      </c>
    </row>
  </sheetData>
  <mergeCells count="5">
    <mergeCell ref="C2:C3"/>
    <mergeCell ref="E2:F2"/>
    <mergeCell ref="D2:D3"/>
    <mergeCell ref="A2:A3"/>
    <mergeCell ref="B2:B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12379-69A7-4ED1-A65C-7C1E0819AE55}">
  <dimension ref="A1:F8"/>
  <sheetViews>
    <sheetView workbookViewId="0"/>
  </sheetViews>
  <sheetFormatPr defaultRowHeight="11.25" x14ac:dyDescent="0.2"/>
  <cols>
    <col min="1" max="1" width="16.140625" style="187" customWidth="1"/>
    <col min="2" max="4" width="13.85546875" style="187" customWidth="1"/>
    <col min="5" max="5" width="14" style="187" customWidth="1"/>
    <col min="6" max="6" width="13.85546875" style="187" customWidth="1"/>
    <col min="7" max="16384" width="9.140625" style="187"/>
  </cols>
  <sheetData>
    <row r="1" spans="1:6" s="215" customFormat="1" ht="12" thickBot="1" x14ac:dyDescent="0.3">
      <c r="A1" s="199" t="s">
        <v>153</v>
      </c>
      <c r="B1" s="216"/>
      <c r="C1" s="216"/>
      <c r="D1" s="216"/>
      <c r="E1" s="216"/>
      <c r="F1" s="216"/>
    </row>
    <row r="2" spans="1:6" s="215" customFormat="1" x14ac:dyDescent="0.25">
      <c r="A2" s="532" t="s">
        <v>152</v>
      </c>
      <c r="B2" s="512" t="s">
        <v>151</v>
      </c>
      <c r="C2" s="513"/>
      <c r="D2" s="513"/>
      <c r="E2" s="513"/>
      <c r="F2" s="534" t="s">
        <v>150</v>
      </c>
    </row>
    <row r="3" spans="1:6" ht="21.75" customHeight="1" x14ac:dyDescent="0.2">
      <c r="A3" s="533"/>
      <c r="B3" s="214" t="s">
        <v>132</v>
      </c>
      <c r="C3" s="214" t="s">
        <v>130</v>
      </c>
      <c r="D3" s="214" t="s">
        <v>129</v>
      </c>
      <c r="E3" s="213" t="s">
        <v>85</v>
      </c>
      <c r="F3" s="535"/>
    </row>
    <row r="4" spans="1:6" s="194" customFormat="1" x14ac:dyDescent="0.2">
      <c r="A4" s="212" t="s">
        <v>149</v>
      </c>
      <c r="B4" s="192">
        <v>23559</v>
      </c>
      <c r="C4" s="192">
        <v>161</v>
      </c>
      <c r="D4" s="192">
        <v>3308</v>
      </c>
      <c r="E4" s="192">
        <v>27028</v>
      </c>
      <c r="F4" s="211">
        <v>31.847245347245348</v>
      </c>
    </row>
    <row r="5" spans="1:6" x14ac:dyDescent="0.2">
      <c r="A5" s="210" t="s">
        <v>61</v>
      </c>
      <c r="B5" s="189">
        <v>113</v>
      </c>
      <c r="C5" s="189">
        <v>100</v>
      </c>
      <c r="D5" s="189">
        <v>303</v>
      </c>
      <c r="E5" s="189">
        <v>516</v>
      </c>
      <c r="F5" s="188">
        <v>58.937984496124031</v>
      </c>
    </row>
    <row r="6" spans="1:6" x14ac:dyDescent="0.2">
      <c r="A6" s="210" t="s">
        <v>60</v>
      </c>
      <c r="B6" s="189">
        <v>3563</v>
      </c>
      <c r="C6" s="189">
        <v>294</v>
      </c>
      <c r="D6" s="189">
        <v>4411</v>
      </c>
      <c r="E6" s="189">
        <v>8268</v>
      </c>
      <c r="F6" s="188">
        <v>45.528177530535736</v>
      </c>
    </row>
    <row r="7" spans="1:6" s="194" customFormat="1" x14ac:dyDescent="0.2">
      <c r="A7" s="209" t="s">
        <v>5</v>
      </c>
      <c r="B7" s="208">
        <v>27235</v>
      </c>
      <c r="C7" s="208">
        <v>555</v>
      </c>
      <c r="D7" s="208">
        <v>8022</v>
      </c>
      <c r="E7" s="208">
        <v>35812</v>
      </c>
      <c r="F7" s="207">
        <v>35.396515134591759</v>
      </c>
    </row>
    <row r="8" spans="1:6" s="194" customFormat="1" ht="22.5" x14ac:dyDescent="0.2">
      <c r="A8" s="206" t="s">
        <v>148</v>
      </c>
      <c r="B8" s="205">
        <v>29.063686432898844</v>
      </c>
      <c r="C8" s="205">
        <v>51.408108108108109</v>
      </c>
      <c r="D8" s="205">
        <v>41.747569184741963</v>
      </c>
      <c r="E8" s="205">
        <v>32.251200714844188</v>
      </c>
      <c r="F8" s="205" t="s">
        <v>147</v>
      </c>
    </row>
  </sheetData>
  <mergeCells count="3">
    <mergeCell ref="A2:A3"/>
    <mergeCell ref="B2:E2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F4F09-5E1C-4E04-98F1-4D5C15920051}">
  <dimension ref="A1:J41"/>
  <sheetViews>
    <sheetView workbookViewId="0"/>
  </sheetViews>
  <sheetFormatPr defaultRowHeight="11.25" x14ac:dyDescent="0.2"/>
  <cols>
    <col min="1" max="1" width="8.42578125" style="187" customWidth="1"/>
    <col min="2" max="10" width="8.85546875" style="187" customWidth="1"/>
    <col min="11" max="16384" width="9.140625" style="187"/>
  </cols>
  <sheetData>
    <row r="1" spans="1:10" ht="12" thickBot="1" x14ac:dyDescent="0.25">
      <c r="A1" s="221" t="s">
        <v>155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x14ac:dyDescent="0.2">
      <c r="A2" s="492" t="s">
        <v>8</v>
      </c>
      <c r="B2" s="218" t="s">
        <v>154</v>
      </c>
      <c r="C2" s="218" t="s">
        <v>37</v>
      </c>
      <c r="D2" s="218" t="s">
        <v>36</v>
      </c>
      <c r="E2" s="218" t="s">
        <v>35</v>
      </c>
      <c r="F2" s="218" t="s">
        <v>34</v>
      </c>
      <c r="G2" s="218" t="s">
        <v>115</v>
      </c>
      <c r="H2" s="219" t="s">
        <v>114</v>
      </c>
      <c r="I2" s="218" t="s">
        <v>93</v>
      </c>
      <c r="J2" s="486" t="s">
        <v>5</v>
      </c>
    </row>
    <row r="3" spans="1:10" x14ac:dyDescent="0.2">
      <c r="A3" s="493"/>
      <c r="B3" s="508" t="s">
        <v>10</v>
      </c>
      <c r="C3" s="508"/>
      <c r="D3" s="508"/>
      <c r="E3" s="508"/>
      <c r="F3" s="508"/>
      <c r="G3" s="508"/>
      <c r="H3" s="508"/>
      <c r="I3" s="508"/>
      <c r="J3" s="487"/>
    </row>
    <row r="4" spans="1:10" x14ac:dyDescent="0.2">
      <c r="A4" s="511" t="s">
        <v>7</v>
      </c>
      <c r="B4" s="511"/>
      <c r="C4" s="511"/>
      <c r="D4" s="511"/>
      <c r="E4" s="511"/>
      <c r="F4" s="511"/>
      <c r="G4" s="511"/>
      <c r="H4" s="511"/>
      <c r="I4" s="511"/>
      <c r="J4" s="511"/>
    </row>
    <row r="5" spans="1:10" x14ac:dyDescent="0.2">
      <c r="A5" s="191">
        <v>1949</v>
      </c>
      <c r="B5" s="202">
        <v>8.9</v>
      </c>
      <c r="C5" s="202">
        <v>123.4</v>
      </c>
      <c r="D5" s="202">
        <v>258.10000000000002</v>
      </c>
      <c r="E5" s="202">
        <v>232.5</v>
      </c>
      <c r="F5" s="202">
        <v>164.2</v>
      </c>
      <c r="G5" s="217">
        <v>97.9</v>
      </c>
      <c r="H5" s="202">
        <v>59.7</v>
      </c>
      <c r="I5" s="202">
        <v>14.6</v>
      </c>
      <c r="J5" s="202">
        <v>93.9</v>
      </c>
    </row>
    <row r="6" spans="1:10" x14ac:dyDescent="0.2">
      <c r="A6" s="191">
        <v>1960</v>
      </c>
      <c r="B6" s="202">
        <v>15.4</v>
      </c>
      <c r="C6" s="202">
        <v>147.4</v>
      </c>
      <c r="D6" s="202">
        <v>277.10000000000002</v>
      </c>
      <c r="E6" s="202">
        <v>190.9</v>
      </c>
      <c r="F6" s="202">
        <v>146.5</v>
      </c>
      <c r="G6" s="217">
        <v>108</v>
      </c>
      <c r="H6" s="202">
        <v>68.7</v>
      </c>
      <c r="I6" s="202">
        <v>20.399999999999999</v>
      </c>
      <c r="J6" s="202">
        <v>88.6</v>
      </c>
    </row>
    <row r="7" spans="1:10" x14ac:dyDescent="0.2">
      <c r="A7" s="191">
        <v>1970</v>
      </c>
      <c r="B7" s="202">
        <v>12.6</v>
      </c>
      <c r="C7" s="202">
        <v>173.4</v>
      </c>
      <c r="D7" s="217">
        <v>246</v>
      </c>
      <c r="E7" s="217">
        <v>140</v>
      </c>
      <c r="F7" s="202">
        <v>104.6</v>
      </c>
      <c r="G7" s="202">
        <v>77.2</v>
      </c>
      <c r="H7" s="202">
        <v>52.6</v>
      </c>
      <c r="I7" s="217">
        <v>15</v>
      </c>
      <c r="J7" s="202">
        <v>81.7</v>
      </c>
    </row>
    <row r="8" spans="1:10" x14ac:dyDescent="0.2">
      <c r="A8" s="191">
        <v>1975</v>
      </c>
      <c r="B8" s="217">
        <v>23</v>
      </c>
      <c r="C8" s="202">
        <v>168.8</v>
      </c>
      <c r="D8" s="217">
        <v>215.6</v>
      </c>
      <c r="E8" s="217">
        <v>117.4</v>
      </c>
      <c r="F8" s="202">
        <v>77.5</v>
      </c>
      <c r="G8" s="202">
        <v>59.1</v>
      </c>
      <c r="H8" s="202">
        <v>43.3</v>
      </c>
      <c r="I8" s="217">
        <v>14.1</v>
      </c>
      <c r="J8" s="202">
        <v>85.3</v>
      </c>
    </row>
    <row r="9" spans="1:10" x14ac:dyDescent="0.2">
      <c r="A9" s="191">
        <v>1980</v>
      </c>
      <c r="B9" s="217">
        <v>18</v>
      </c>
      <c r="C9" s="202">
        <v>133.1</v>
      </c>
      <c r="D9" s="202">
        <v>168.4</v>
      </c>
      <c r="E9" s="202">
        <v>90.9</v>
      </c>
      <c r="F9" s="202">
        <v>62.8</v>
      </c>
      <c r="G9" s="202">
        <v>40.200000000000003</v>
      </c>
      <c r="H9" s="217">
        <v>30</v>
      </c>
      <c r="I9" s="202">
        <v>10.9</v>
      </c>
      <c r="J9" s="202">
        <v>68.7</v>
      </c>
    </row>
    <row r="10" spans="1:10" x14ac:dyDescent="0.2">
      <c r="A10" s="191">
        <v>1990</v>
      </c>
      <c r="B10" s="217">
        <v>9.365502654268246</v>
      </c>
      <c r="C10" s="217">
        <v>121.69209835354161</v>
      </c>
      <c r="D10" s="217">
        <v>123.41684062563003</v>
      </c>
      <c r="E10" s="217">
        <v>59.259254125100156</v>
      </c>
      <c r="F10" s="217">
        <v>36.105123459493413</v>
      </c>
      <c r="G10" s="217">
        <v>24.998999273228005</v>
      </c>
      <c r="H10" s="217">
        <v>17.052762438755177</v>
      </c>
      <c r="I10" s="217">
        <v>6.9329513616759346</v>
      </c>
      <c r="J10" s="217">
        <v>47.381652825215895</v>
      </c>
    </row>
    <row r="11" spans="1:10" x14ac:dyDescent="0.2">
      <c r="A11" s="191">
        <v>2000</v>
      </c>
      <c r="B11" s="217">
        <v>2.2346688045082592</v>
      </c>
      <c r="C11" s="217">
        <v>32.716724422080468</v>
      </c>
      <c r="D11" s="217">
        <v>73.48632967888679</v>
      </c>
      <c r="E11" s="217">
        <v>56.791767312109627</v>
      </c>
      <c r="F11" s="217">
        <v>29.507398999007005</v>
      </c>
      <c r="G11" s="217">
        <v>17.030917009250715</v>
      </c>
      <c r="H11" s="217">
        <v>12.391881570169264</v>
      </c>
      <c r="I11" s="217">
        <v>4.4961745577541574</v>
      </c>
      <c r="J11" s="217">
        <v>27.353022913149804</v>
      </c>
    </row>
    <row r="12" spans="1:10" x14ac:dyDescent="0.2">
      <c r="A12" s="191">
        <v>2001</v>
      </c>
      <c r="B12" s="217">
        <v>1.9817541941435746</v>
      </c>
      <c r="C12" s="217">
        <v>24.902931765067081</v>
      </c>
      <c r="D12" s="217">
        <v>61.307427767403745</v>
      </c>
      <c r="E12" s="217">
        <v>52.016677519099716</v>
      </c>
      <c r="F12" s="217">
        <v>31.947718236906798</v>
      </c>
      <c r="G12" s="217">
        <v>17.31579391812646</v>
      </c>
      <c r="H12" s="217">
        <v>12.243785510122787</v>
      </c>
      <c r="I12" s="217">
        <v>4.4716321457331922</v>
      </c>
      <c r="J12" s="217">
        <v>24.439302961449346</v>
      </c>
    </row>
    <row r="13" spans="1:10" x14ac:dyDescent="0.2">
      <c r="A13" s="191">
        <v>2002</v>
      </c>
      <c r="B13" s="217">
        <v>1.6937674508799865</v>
      </c>
      <c r="C13" s="217">
        <v>22.45891512527519</v>
      </c>
      <c r="D13" s="217">
        <v>63.714071776035802</v>
      </c>
      <c r="E13" s="217">
        <v>55.940933518314758</v>
      </c>
      <c r="F13" s="217">
        <v>33.02886301718712</v>
      </c>
      <c r="G13" s="217">
        <v>17.419102296450941</v>
      </c>
      <c r="H13" s="217">
        <v>12.54766308956988</v>
      </c>
      <c r="I13" s="217">
        <v>4.6855271464646462</v>
      </c>
      <c r="J13" s="217">
        <v>25.354823136772097</v>
      </c>
    </row>
    <row r="14" spans="1:10" x14ac:dyDescent="0.2">
      <c r="A14" s="191">
        <v>2003</v>
      </c>
      <c r="B14" s="217">
        <v>1.4</v>
      </c>
      <c r="C14" s="217">
        <v>19.600000000000001</v>
      </c>
      <c r="D14" s="217">
        <v>60.5</v>
      </c>
      <c r="E14" s="217">
        <v>57.1</v>
      </c>
      <c r="F14" s="217">
        <v>32.200000000000003</v>
      </c>
      <c r="G14" s="217">
        <v>16.5</v>
      </c>
      <c r="H14" s="217">
        <v>12</v>
      </c>
      <c r="I14" s="217">
        <v>4.5999999999999996</v>
      </c>
      <c r="J14" s="217">
        <v>24.6</v>
      </c>
    </row>
    <row r="15" spans="1:10" x14ac:dyDescent="0.2">
      <c r="A15" s="191">
        <v>2004</v>
      </c>
      <c r="B15" s="217">
        <v>1.2367344043473836</v>
      </c>
      <c r="C15" s="217">
        <v>16.479914738924453</v>
      </c>
      <c r="D15" s="217">
        <v>55.160952868627149</v>
      </c>
      <c r="E15" s="217">
        <v>54.247671333762938</v>
      </c>
      <c r="F15" s="217">
        <v>33.280624598507686</v>
      </c>
      <c r="G15" s="217">
        <v>16.402864141699641</v>
      </c>
      <c r="H15" s="217">
        <v>11.808932780380106</v>
      </c>
      <c r="I15" s="217">
        <v>4.6081072989641338</v>
      </c>
      <c r="J15" s="217">
        <v>23.363617132465588</v>
      </c>
    </row>
    <row r="16" spans="1:10" x14ac:dyDescent="0.2">
      <c r="A16" s="191">
        <v>2005</v>
      </c>
      <c r="B16" s="217">
        <v>1.1912148681032779</v>
      </c>
      <c r="C16" s="217">
        <v>14.50956155564767</v>
      </c>
      <c r="D16" s="217">
        <v>54.523579318470802</v>
      </c>
      <c r="E16" s="217">
        <v>54.710416118787045</v>
      </c>
      <c r="F16" s="217">
        <v>32.814404916083994</v>
      </c>
      <c r="G16" s="217">
        <v>15.709636021209676</v>
      </c>
      <c r="H16" s="217">
        <v>11.477320691322687</v>
      </c>
      <c r="I16" s="217">
        <v>4.6158106902175584</v>
      </c>
      <c r="J16" s="217">
        <v>23.198161936113539</v>
      </c>
    </row>
    <row r="17" spans="1:10" x14ac:dyDescent="0.2">
      <c r="A17" s="191">
        <v>2006</v>
      </c>
      <c r="B17" s="217">
        <v>1.0309456027349828</v>
      </c>
      <c r="C17" s="217">
        <v>12.826536151035656</v>
      </c>
      <c r="D17" s="217">
        <v>51.19335005195272</v>
      </c>
      <c r="E17" s="217">
        <v>56.87289026617232</v>
      </c>
      <c r="F17" s="217">
        <v>32.539032722550047</v>
      </c>
      <c r="G17" s="217">
        <v>16.100242668257518</v>
      </c>
      <c r="H17" s="217">
        <v>11.829168238524995</v>
      </c>
      <c r="I17" s="217">
        <v>4.8036108934856578</v>
      </c>
      <c r="J17" s="217">
        <v>22.950175832116535</v>
      </c>
    </row>
    <row r="18" spans="1:10" x14ac:dyDescent="0.2">
      <c r="A18" s="191">
        <v>2007</v>
      </c>
      <c r="B18" s="217">
        <v>1.0326480496174795</v>
      </c>
      <c r="C18" s="217">
        <v>11.100361525535924</v>
      </c>
      <c r="D18" s="217">
        <v>43.948996290983992</v>
      </c>
      <c r="E18" s="217">
        <v>51.684395649427152</v>
      </c>
      <c r="F18" s="217">
        <v>30.1960250205127</v>
      </c>
      <c r="G18" s="217">
        <v>15.382573402538613</v>
      </c>
      <c r="H18" s="217">
        <v>10.363377659641923</v>
      </c>
      <c r="I18" s="217">
        <v>4.6311732688862879</v>
      </c>
      <c r="J18" s="217">
        <v>20.707976312735973</v>
      </c>
    </row>
    <row r="19" spans="1:10" x14ac:dyDescent="0.2">
      <c r="A19" s="191">
        <v>2008</v>
      </c>
      <c r="B19" s="217">
        <v>1.0398894600684037</v>
      </c>
      <c r="C19" s="217">
        <v>9.8679301596776607</v>
      </c>
      <c r="D19" s="217">
        <v>40.457188690595551</v>
      </c>
      <c r="E19" s="217">
        <v>49.578143511254844</v>
      </c>
      <c r="F19" s="217">
        <v>30.252090239033144</v>
      </c>
      <c r="G19" s="217">
        <v>16.450086549938082</v>
      </c>
      <c r="H19" s="217">
        <v>10.45110903924483</v>
      </c>
      <c r="I19" s="217">
        <v>4.6180324028185771</v>
      </c>
      <c r="J19" s="217">
        <v>20.016555270872331</v>
      </c>
    </row>
    <row r="20" spans="1:10" x14ac:dyDescent="0.2">
      <c r="A20" s="191">
        <v>2009</v>
      </c>
      <c r="B20" s="217">
        <v>0.96375755856680545</v>
      </c>
      <c r="C20" s="217">
        <v>7.9007996924021473</v>
      </c>
      <c r="D20" s="217">
        <v>33.819065065649639</v>
      </c>
      <c r="E20" s="217">
        <v>44.723013757391918</v>
      </c>
      <c r="F20" s="217">
        <v>29.103230871857235</v>
      </c>
      <c r="G20" s="217">
        <v>15.274416100729967</v>
      </c>
      <c r="H20" s="217">
        <v>10.160704022814297</v>
      </c>
      <c r="I20" s="217">
        <v>5.4691566031244765</v>
      </c>
      <c r="J20" s="217">
        <v>18.033955193010701</v>
      </c>
    </row>
    <row r="21" spans="1:10" x14ac:dyDescent="0.2">
      <c r="A21" s="191">
        <v>2010</v>
      </c>
      <c r="B21" s="217">
        <v>0.86965938887557959</v>
      </c>
      <c r="C21" s="217">
        <v>7.3989464173073971</v>
      </c>
      <c r="D21" s="217">
        <v>30.312049343819936</v>
      </c>
      <c r="E21" s="217">
        <v>41.473096755536695</v>
      </c>
      <c r="F21" s="217">
        <v>29.702648716241455</v>
      </c>
      <c r="G21" s="217">
        <v>15.880049924990548</v>
      </c>
      <c r="H21" s="217">
        <v>9.4358337017961063</v>
      </c>
      <c r="I21" s="217">
        <v>5.3428508694510342</v>
      </c>
      <c r="J21" s="217">
        <v>17.160701124794098</v>
      </c>
    </row>
    <row r="22" spans="1:10" x14ac:dyDescent="0.2">
      <c r="A22" s="191">
        <v>2011</v>
      </c>
      <c r="B22" s="217">
        <v>0.75025726727239239</v>
      </c>
      <c r="C22" s="217">
        <v>6.2589329920502212</v>
      </c>
      <c r="D22" s="217">
        <v>28.463023101092805</v>
      </c>
      <c r="E22" s="217">
        <v>41.159098611271453</v>
      </c>
      <c r="F22" s="217">
        <v>31.044817662642338</v>
      </c>
      <c r="G22" s="217">
        <v>16.740302849758972</v>
      </c>
      <c r="H22" s="217">
        <v>9.6267454666801875</v>
      </c>
      <c r="I22" s="217">
        <v>5.3332550675356964</v>
      </c>
      <c r="J22" s="217">
        <v>17.058463056866863</v>
      </c>
    </row>
    <row r="23" spans="1:10" x14ac:dyDescent="0.2">
      <c r="A23" s="494" t="s">
        <v>6</v>
      </c>
      <c r="B23" s="494"/>
      <c r="C23" s="494"/>
      <c r="D23" s="494"/>
      <c r="E23" s="494"/>
      <c r="F23" s="494"/>
      <c r="G23" s="494"/>
      <c r="H23" s="494"/>
      <c r="I23" s="494"/>
      <c r="J23" s="494"/>
    </row>
    <row r="24" spans="1:10" x14ac:dyDescent="0.2">
      <c r="A24" s="193">
        <v>1949</v>
      </c>
      <c r="B24" s="202">
        <v>83.7</v>
      </c>
      <c r="C24" s="217">
        <v>223.8</v>
      </c>
      <c r="D24" s="202">
        <v>181.5</v>
      </c>
      <c r="E24" s="202">
        <v>98.5</v>
      </c>
      <c r="F24" s="202">
        <v>60.9</v>
      </c>
      <c r="G24" s="202">
        <v>27.3</v>
      </c>
      <c r="H24" s="202">
        <v>8.5</v>
      </c>
      <c r="I24" s="202">
        <v>1.3</v>
      </c>
      <c r="J24" s="202">
        <v>71.5</v>
      </c>
    </row>
    <row r="25" spans="1:10" x14ac:dyDescent="0.2">
      <c r="A25" s="193">
        <v>1960</v>
      </c>
      <c r="B25" s="202">
        <v>96.8</v>
      </c>
      <c r="C25" s="217">
        <v>267</v>
      </c>
      <c r="D25" s="202">
        <v>178.7</v>
      </c>
      <c r="E25" s="202">
        <v>111.2</v>
      </c>
      <c r="F25" s="202">
        <v>67.2</v>
      </c>
      <c r="G25" s="202">
        <v>34.4</v>
      </c>
      <c r="H25" s="202">
        <v>13.7</v>
      </c>
      <c r="I25" s="202">
        <v>2.2999999999999998</v>
      </c>
      <c r="J25" s="202">
        <v>63.5</v>
      </c>
    </row>
    <row r="26" spans="1:10" x14ac:dyDescent="0.2">
      <c r="A26" s="193">
        <v>1970</v>
      </c>
      <c r="B26" s="217">
        <v>89</v>
      </c>
      <c r="C26" s="217">
        <v>280</v>
      </c>
      <c r="D26" s="217">
        <v>182</v>
      </c>
      <c r="E26" s="202">
        <v>102.7</v>
      </c>
      <c r="F26" s="202">
        <v>60.1</v>
      </c>
      <c r="G26" s="202">
        <v>31.7</v>
      </c>
      <c r="H26" s="202">
        <v>11.2</v>
      </c>
      <c r="I26" s="202">
        <v>1.8</v>
      </c>
      <c r="J26" s="202">
        <v>62.1</v>
      </c>
    </row>
    <row r="27" spans="1:10" x14ac:dyDescent="0.2">
      <c r="A27" s="193">
        <v>1975</v>
      </c>
      <c r="B27" s="217">
        <v>112.8</v>
      </c>
      <c r="C27" s="217">
        <v>267.3</v>
      </c>
      <c r="D27" s="217">
        <v>160.1</v>
      </c>
      <c r="E27" s="202">
        <v>88.5</v>
      </c>
      <c r="F27" s="217">
        <v>52</v>
      </c>
      <c r="G27" s="202">
        <v>28.2</v>
      </c>
      <c r="H27" s="202">
        <v>10.8</v>
      </c>
      <c r="I27" s="202">
        <v>2.1</v>
      </c>
      <c r="J27" s="202">
        <v>65.3</v>
      </c>
    </row>
    <row r="28" spans="1:10" x14ac:dyDescent="0.2">
      <c r="A28" s="193">
        <v>1980</v>
      </c>
      <c r="B28" s="217">
        <v>95</v>
      </c>
      <c r="C28" s="202">
        <v>241.7</v>
      </c>
      <c r="D28" s="202">
        <v>151.69999999999999</v>
      </c>
      <c r="E28" s="202">
        <v>80.3</v>
      </c>
      <c r="F28" s="202">
        <v>44.6</v>
      </c>
      <c r="G28" s="202">
        <v>23.6</v>
      </c>
      <c r="H28" s="202">
        <v>8.6</v>
      </c>
      <c r="I28" s="202">
        <v>1.4</v>
      </c>
      <c r="J28" s="202">
        <v>51.1</v>
      </c>
    </row>
    <row r="29" spans="1:10" x14ac:dyDescent="0.2">
      <c r="A29" s="193">
        <v>1990</v>
      </c>
      <c r="B29" s="217">
        <v>50.905691570179151</v>
      </c>
      <c r="C29" s="217">
        <v>184.74270765737992</v>
      </c>
      <c r="D29" s="217">
        <v>107.70731436800789</v>
      </c>
      <c r="E29" s="217">
        <v>52.638274022056606</v>
      </c>
      <c r="F29" s="217">
        <v>31.130446210172845</v>
      </c>
      <c r="G29" s="217">
        <v>16.887664468996906</v>
      </c>
      <c r="H29" s="217">
        <v>5.9287520413082158</v>
      </c>
      <c r="I29" s="217">
        <v>0.8818421238630223</v>
      </c>
      <c r="J29" s="217">
        <v>35.904546786293785</v>
      </c>
    </row>
    <row r="30" spans="1:10" x14ac:dyDescent="0.2">
      <c r="A30" s="193">
        <v>2000</v>
      </c>
      <c r="B30" s="217">
        <v>11.765973723038682</v>
      </c>
      <c r="C30" s="217">
        <v>61.378092128932792</v>
      </c>
      <c r="D30" s="217">
        <v>82.298987259372794</v>
      </c>
      <c r="E30" s="217">
        <v>46.732141607434237</v>
      </c>
      <c r="F30" s="217">
        <v>23.227832495896088</v>
      </c>
      <c r="G30" s="217">
        <v>11.179657155153457</v>
      </c>
      <c r="H30" s="217">
        <v>4.5402409656089615</v>
      </c>
      <c r="I30" s="217">
        <v>0.48867907825672885</v>
      </c>
      <c r="J30" s="217">
        <v>21.115948147110799</v>
      </c>
    </row>
    <row r="31" spans="1:10" x14ac:dyDescent="0.2">
      <c r="A31" s="193">
        <v>2001</v>
      </c>
      <c r="B31" s="217">
        <v>9.3138174766998194</v>
      </c>
      <c r="C31" s="217">
        <v>48.568768017960558</v>
      </c>
      <c r="D31" s="217">
        <v>74.023160876447548</v>
      </c>
      <c r="E31" s="217">
        <v>45.834122806612164</v>
      </c>
      <c r="F31" s="217">
        <v>25.135890148645945</v>
      </c>
      <c r="G31" s="217">
        <v>11.307554043779966</v>
      </c>
      <c r="H31" s="217">
        <v>4.7788397421649256</v>
      </c>
      <c r="I31" s="217">
        <v>0.48070202115579408</v>
      </c>
      <c r="J31" s="217">
        <v>18.932362946381836</v>
      </c>
    </row>
    <row r="32" spans="1:10" x14ac:dyDescent="0.2">
      <c r="A32" s="193">
        <v>2002</v>
      </c>
      <c r="B32" s="217">
        <v>8.3460882667829814</v>
      </c>
      <c r="C32" s="217">
        <v>47.251159975791808</v>
      </c>
      <c r="D32" s="217">
        <v>78.329450993839501</v>
      </c>
      <c r="E32" s="217">
        <v>49.249352890422777</v>
      </c>
      <c r="F32" s="217">
        <v>25.147279658080166</v>
      </c>
      <c r="G32" s="217">
        <v>11.604996214318289</v>
      </c>
      <c r="H32" s="217">
        <v>5.1361732478516773</v>
      </c>
      <c r="I32" s="217">
        <v>0.4851054437320132</v>
      </c>
      <c r="J32" s="217">
        <v>19.688277498243341</v>
      </c>
    </row>
    <row r="33" spans="1:10" x14ac:dyDescent="0.2">
      <c r="A33" s="193">
        <v>2003</v>
      </c>
      <c r="B33" s="217">
        <v>6.9</v>
      </c>
      <c r="C33" s="217">
        <v>42.7</v>
      </c>
      <c r="D33" s="217">
        <v>77.400000000000006</v>
      </c>
      <c r="E33" s="217">
        <v>49.8</v>
      </c>
      <c r="F33" s="217">
        <v>24.1</v>
      </c>
      <c r="G33" s="217">
        <v>11.5</v>
      </c>
      <c r="H33" s="217">
        <v>5.0999999999999996</v>
      </c>
      <c r="I33" s="217">
        <v>0.4</v>
      </c>
      <c r="J33" s="217">
        <v>19.2</v>
      </c>
    </row>
    <row r="34" spans="1:10" x14ac:dyDescent="0.2">
      <c r="A34" s="193">
        <v>2004</v>
      </c>
      <c r="B34" s="217">
        <v>5.9465457945497544</v>
      </c>
      <c r="C34" s="217">
        <v>37.703269069572507</v>
      </c>
      <c r="D34" s="217">
        <v>73.158906628772044</v>
      </c>
      <c r="E34" s="217">
        <v>48.426673021286739</v>
      </c>
      <c r="F34" s="217">
        <v>23.936367916346608</v>
      </c>
      <c r="G34" s="217">
        <v>11.491985429722266</v>
      </c>
      <c r="H34" s="217">
        <v>5.2454828980152692</v>
      </c>
      <c r="I34" s="217">
        <v>0.47807188007429785</v>
      </c>
      <c r="J34" s="217">
        <v>18.233923108232037</v>
      </c>
    </row>
    <row r="35" spans="1:10" x14ac:dyDescent="0.2">
      <c r="A35" s="193">
        <v>2005</v>
      </c>
      <c r="B35" s="217">
        <v>5.6043083937255265</v>
      </c>
      <c r="C35" s="217">
        <v>35.153768164920578</v>
      </c>
      <c r="D35" s="217">
        <v>72.79590737969535</v>
      </c>
      <c r="E35" s="217">
        <v>49.416453173925419</v>
      </c>
      <c r="F35" s="217">
        <v>24.568493495901432</v>
      </c>
      <c r="G35" s="217">
        <v>11.457799067377506</v>
      </c>
      <c r="H35" s="217">
        <v>5.2760994158995969</v>
      </c>
      <c r="I35" s="217">
        <v>0.47257383966244726</v>
      </c>
      <c r="J35" s="217">
        <v>18.165223703001015</v>
      </c>
    </row>
    <row r="36" spans="1:10" x14ac:dyDescent="0.2">
      <c r="A36" s="193">
        <v>2006</v>
      </c>
      <c r="B36" s="217">
        <v>4.7259757410889831</v>
      </c>
      <c r="C36" s="217">
        <v>32.141877871019503</v>
      </c>
      <c r="D36" s="217">
        <v>71.856652873899932</v>
      </c>
      <c r="E36" s="217">
        <v>52.07493162398346</v>
      </c>
      <c r="F36" s="217">
        <v>24.58352170463948</v>
      </c>
      <c r="G36" s="217">
        <v>11.76703749071746</v>
      </c>
      <c r="H36" s="217">
        <v>5.632544214240732</v>
      </c>
      <c r="I36" s="217">
        <v>0.47517645200010378</v>
      </c>
      <c r="J36" s="217">
        <v>18.03697604393232</v>
      </c>
    </row>
    <row r="37" spans="1:10" x14ac:dyDescent="0.2">
      <c r="A37" s="193">
        <v>2007</v>
      </c>
      <c r="B37" s="217">
        <v>4.5242344846101457</v>
      </c>
      <c r="C37" s="217">
        <v>27.836804440843395</v>
      </c>
      <c r="D37" s="217">
        <v>63.05552331441627</v>
      </c>
      <c r="E37" s="217">
        <v>48.218513438698892</v>
      </c>
      <c r="F37" s="217">
        <v>23.196487182474481</v>
      </c>
      <c r="G37" s="217">
        <v>11.129470305585627</v>
      </c>
      <c r="H37" s="217">
        <v>5.2075983437565609</v>
      </c>
      <c r="I37" s="217">
        <v>0.45663009332816601</v>
      </c>
      <c r="J37" s="217">
        <v>16.330094863049233</v>
      </c>
    </row>
    <row r="38" spans="1:10" x14ac:dyDescent="0.2">
      <c r="A38" s="193">
        <v>2008</v>
      </c>
      <c r="B38" s="217">
        <v>4.2035087249579988</v>
      </c>
      <c r="C38" s="217">
        <v>24.832917468368201</v>
      </c>
      <c r="D38" s="217">
        <v>60.284708403489972</v>
      </c>
      <c r="E38" s="217">
        <v>46.348449057843716</v>
      </c>
      <c r="F38" s="217">
        <v>24.755087526097231</v>
      </c>
      <c r="G38" s="217">
        <v>12.358217103939037</v>
      </c>
      <c r="H38" s="217">
        <v>5.0117591480009445</v>
      </c>
      <c r="I38" s="217">
        <v>0.51740979551872068</v>
      </c>
      <c r="J38" s="217">
        <v>15.838028367861657</v>
      </c>
    </row>
    <row r="39" spans="1:10" x14ac:dyDescent="0.2">
      <c r="A39" s="193">
        <v>2009</v>
      </c>
      <c r="B39" s="217">
        <v>3.6471732712364799</v>
      </c>
      <c r="C39" s="217">
        <v>20.727790022446367</v>
      </c>
      <c r="D39" s="217">
        <v>53.113829939336995</v>
      </c>
      <c r="E39" s="217">
        <v>42.508853948824054</v>
      </c>
      <c r="F39" s="217">
        <v>22.521684367217244</v>
      </c>
      <c r="G39" s="217">
        <v>11.701085570897575</v>
      </c>
      <c r="H39" s="217">
        <v>5.5019737945815654</v>
      </c>
      <c r="I39" s="217">
        <v>0.6514901256732496</v>
      </c>
      <c r="J39" s="217">
        <v>14.330132624928774</v>
      </c>
    </row>
    <row r="40" spans="1:10" x14ac:dyDescent="0.2">
      <c r="A40" s="193">
        <v>2010</v>
      </c>
      <c r="B40" s="217">
        <v>3.3476764050999379</v>
      </c>
      <c r="C40" s="217">
        <v>18.228789008090818</v>
      </c>
      <c r="D40" s="217">
        <v>48.839227070376168</v>
      </c>
      <c r="E40" s="217">
        <v>42.250436763038408</v>
      </c>
      <c r="F40" s="217">
        <v>24.284418480521055</v>
      </c>
      <c r="G40" s="217">
        <v>11.593816057413713</v>
      </c>
      <c r="H40" s="217">
        <v>5.0487159822125616</v>
      </c>
      <c r="I40" s="217">
        <v>0.6250014230451344</v>
      </c>
      <c r="J40" s="217">
        <v>13.702471961432479</v>
      </c>
    </row>
    <row r="41" spans="1:10" x14ac:dyDescent="0.2">
      <c r="A41" s="193">
        <v>2011</v>
      </c>
      <c r="B41" s="217">
        <v>2.9151973371204765</v>
      </c>
      <c r="C41" s="217">
        <v>16.208253959683528</v>
      </c>
      <c r="D41" s="217">
        <v>47.434484655131527</v>
      </c>
      <c r="E41" s="217">
        <v>42.470874840203578</v>
      </c>
      <c r="F41" s="217">
        <v>26.115793837225368</v>
      </c>
      <c r="G41" s="217">
        <v>12.408813396892013</v>
      </c>
      <c r="H41" s="217">
        <v>5.2035936343513445</v>
      </c>
      <c r="I41" s="217">
        <v>0.71431916525091166</v>
      </c>
      <c r="J41" s="217">
        <v>13.677637128223266</v>
      </c>
    </row>
  </sheetData>
  <mergeCells count="5">
    <mergeCell ref="B3:I3"/>
    <mergeCell ref="A4:J4"/>
    <mergeCell ref="A23:J23"/>
    <mergeCell ref="A2:A3"/>
    <mergeCell ref="J2:J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56F89-DFAE-42E3-81C5-F46AA1186655}">
  <dimension ref="A1:J7"/>
  <sheetViews>
    <sheetView workbookViewId="0"/>
  </sheetViews>
  <sheetFormatPr defaultRowHeight="11.25" x14ac:dyDescent="0.25"/>
  <cols>
    <col min="1" max="1" width="15.7109375" style="222" customWidth="1"/>
    <col min="2" max="2" width="9.28515625" style="222" customWidth="1"/>
    <col min="3" max="7" width="6.7109375" style="222" customWidth="1"/>
    <col min="8" max="8" width="8.28515625" style="222" customWidth="1"/>
    <col min="9" max="10" width="10.7109375" style="222" customWidth="1"/>
    <col min="11" max="16384" width="9.140625" style="222"/>
  </cols>
  <sheetData>
    <row r="1" spans="1:10" ht="12" thickBot="1" x14ac:dyDescent="0.3">
      <c r="A1" s="230" t="s">
        <v>163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0" x14ac:dyDescent="0.25">
      <c r="A2" s="493" t="s">
        <v>162</v>
      </c>
      <c r="B2" s="491" t="s">
        <v>161</v>
      </c>
      <c r="C2" s="229" t="s">
        <v>160</v>
      </c>
      <c r="D2" s="229" t="s">
        <v>14</v>
      </c>
      <c r="E2" s="229" t="s">
        <v>115</v>
      </c>
      <c r="F2" s="229" t="s">
        <v>114</v>
      </c>
      <c r="G2" s="229" t="s">
        <v>93</v>
      </c>
      <c r="H2" s="491" t="s">
        <v>5</v>
      </c>
      <c r="I2" s="491" t="s">
        <v>159</v>
      </c>
      <c r="J2" s="487" t="s">
        <v>158</v>
      </c>
    </row>
    <row r="3" spans="1:10" ht="25.5" customHeight="1" x14ac:dyDescent="0.25">
      <c r="A3" s="496"/>
      <c r="B3" s="536"/>
      <c r="C3" s="536" t="s">
        <v>157</v>
      </c>
      <c r="D3" s="536"/>
      <c r="E3" s="536"/>
      <c r="F3" s="536"/>
      <c r="G3" s="536"/>
      <c r="H3" s="536"/>
      <c r="I3" s="536"/>
      <c r="J3" s="501"/>
    </row>
    <row r="4" spans="1:10" x14ac:dyDescent="0.25">
      <c r="A4" s="496"/>
      <c r="B4" s="536"/>
      <c r="C4" s="536"/>
      <c r="D4" s="536"/>
      <c r="E4" s="536"/>
      <c r="F4" s="536"/>
      <c r="G4" s="536"/>
      <c r="H4" s="536"/>
      <c r="I4" s="508" t="s">
        <v>156</v>
      </c>
      <c r="J4" s="501"/>
    </row>
    <row r="5" spans="1:10" x14ac:dyDescent="0.25">
      <c r="A5" s="222" t="s">
        <v>7</v>
      </c>
      <c r="B5" s="227">
        <v>24</v>
      </c>
      <c r="C5" s="227">
        <v>12</v>
      </c>
      <c r="D5" s="227">
        <v>20</v>
      </c>
      <c r="E5" s="227">
        <v>10</v>
      </c>
      <c r="F5" s="227">
        <v>4</v>
      </c>
      <c r="G5" s="227">
        <v>2</v>
      </c>
      <c r="H5" s="227">
        <v>48</v>
      </c>
      <c r="I5" s="226">
        <v>37.666666666666664</v>
      </c>
      <c r="J5" s="226">
        <v>6.416666666666667</v>
      </c>
    </row>
    <row r="6" spans="1:10" x14ac:dyDescent="0.25">
      <c r="A6" s="222" t="s">
        <v>6</v>
      </c>
      <c r="B6" s="227">
        <v>21</v>
      </c>
      <c r="C6" s="227">
        <v>13</v>
      </c>
      <c r="D6" s="227">
        <v>22</v>
      </c>
      <c r="E6" s="227">
        <v>4</v>
      </c>
      <c r="F6" s="228">
        <v>3</v>
      </c>
      <c r="G6" s="228" t="s">
        <v>83</v>
      </c>
      <c r="H6" s="227">
        <v>42</v>
      </c>
      <c r="I6" s="226">
        <v>34.200000000000003</v>
      </c>
      <c r="J6" s="226">
        <v>6</v>
      </c>
    </row>
    <row r="7" spans="1:10" x14ac:dyDescent="0.25">
      <c r="A7" s="225" t="s">
        <v>5</v>
      </c>
      <c r="B7" s="224">
        <v>45</v>
      </c>
      <c r="C7" s="224">
        <v>25</v>
      </c>
      <c r="D7" s="224">
        <v>42</v>
      </c>
      <c r="E7" s="224">
        <v>14</v>
      </c>
      <c r="F7" s="224">
        <v>7</v>
      </c>
      <c r="G7" s="224">
        <v>2</v>
      </c>
      <c r="H7" s="224">
        <v>90</v>
      </c>
      <c r="I7" s="223">
        <v>36</v>
      </c>
      <c r="J7" s="223">
        <v>6.2222222222222223</v>
      </c>
    </row>
  </sheetData>
  <mergeCells count="7">
    <mergeCell ref="I2:I3"/>
    <mergeCell ref="A2:A4"/>
    <mergeCell ref="B2:B4"/>
    <mergeCell ref="C3:G4"/>
    <mergeCell ref="H2:H4"/>
    <mergeCell ref="I4:J4"/>
    <mergeCell ref="J2:J3"/>
  </mergeCells>
  <pageMargins left="0.74803149606299213" right="0.74803149606299213" top="0.62992125984251968" bottom="0.86614173228346458" header="0.51181102362204722" footer="0.59055118110236227"/>
  <pageSetup paperSize="9" orientation="portrait" horizontalDpi="4294967293" verticalDpi="300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23E31-5E81-4B39-97CB-D5A3316B3D05}">
  <dimension ref="A1:F21"/>
  <sheetViews>
    <sheetView workbookViewId="0"/>
  </sheetViews>
  <sheetFormatPr defaultRowHeight="11.25" x14ac:dyDescent="0.2"/>
  <cols>
    <col min="1" max="1" width="9.5703125" style="187" customWidth="1"/>
    <col min="2" max="4" width="14.7109375" style="187" customWidth="1"/>
    <col min="5" max="5" width="11.5703125" style="187" customWidth="1"/>
    <col min="6" max="6" width="11" style="187" customWidth="1"/>
    <col min="7" max="16384" width="9.140625" style="187"/>
  </cols>
  <sheetData>
    <row r="1" spans="1:6" ht="12" thickBot="1" x14ac:dyDescent="0.25">
      <c r="A1" s="199" t="s">
        <v>170</v>
      </c>
      <c r="B1" s="216"/>
      <c r="C1" s="216"/>
      <c r="D1" s="216"/>
      <c r="E1" s="216"/>
      <c r="F1" s="216"/>
    </row>
    <row r="2" spans="1:6" x14ac:dyDescent="0.2">
      <c r="A2" s="492" t="s">
        <v>8</v>
      </c>
      <c r="B2" s="218" t="s">
        <v>169</v>
      </c>
      <c r="C2" s="218" t="s">
        <v>168</v>
      </c>
      <c r="D2" s="490" t="s">
        <v>167</v>
      </c>
      <c r="E2" s="490" t="s">
        <v>166</v>
      </c>
      <c r="F2" s="486" t="s">
        <v>165</v>
      </c>
    </row>
    <row r="3" spans="1:6" ht="11.25" customHeight="1" x14ac:dyDescent="0.2">
      <c r="A3" s="539"/>
      <c r="B3" s="541" t="s">
        <v>164</v>
      </c>
      <c r="C3" s="542"/>
      <c r="D3" s="537"/>
      <c r="E3" s="537"/>
      <c r="F3" s="538"/>
    </row>
    <row r="4" spans="1:6" ht="24" customHeight="1" x14ac:dyDescent="0.2">
      <c r="A4" s="540"/>
      <c r="B4" s="487"/>
      <c r="C4" s="493"/>
      <c r="D4" s="491"/>
      <c r="E4" s="491"/>
      <c r="F4" s="487"/>
    </row>
    <row r="5" spans="1:6" x14ac:dyDescent="0.2">
      <c r="A5" s="193">
        <v>1949</v>
      </c>
      <c r="B5" s="235">
        <v>42417</v>
      </c>
      <c r="C5" s="235">
        <v>12556</v>
      </c>
      <c r="D5" s="235">
        <v>52847</v>
      </c>
      <c r="E5" s="234">
        <v>1.4</v>
      </c>
      <c r="F5" s="234">
        <v>5.9</v>
      </c>
    </row>
    <row r="6" spans="1:6" s="194" customFormat="1" x14ac:dyDescent="0.2">
      <c r="A6" s="193">
        <v>1960</v>
      </c>
      <c r="B6" s="235">
        <v>47046</v>
      </c>
      <c r="C6" s="235">
        <v>16590</v>
      </c>
      <c r="D6" s="235">
        <v>24930</v>
      </c>
      <c r="E6" s="234">
        <v>1.7</v>
      </c>
      <c r="F6" s="234">
        <v>6.5</v>
      </c>
    </row>
    <row r="7" spans="1:6" x14ac:dyDescent="0.2">
      <c r="A7" s="191">
        <v>1970</v>
      </c>
      <c r="B7" s="232">
        <v>58014</v>
      </c>
      <c r="C7" s="232">
        <v>22841</v>
      </c>
      <c r="D7" s="232">
        <v>15757</v>
      </c>
      <c r="E7" s="233">
        <v>2.2000000000000002</v>
      </c>
      <c r="F7" s="233">
        <v>8.4</v>
      </c>
    </row>
    <row r="8" spans="1:6" x14ac:dyDescent="0.2">
      <c r="A8" s="191">
        <v>1980</v>
      </c>
      <c r="B8" s="232">
        <v>70424</v>
      </c>
      <c r="C8" s="232">
        <v>27797</v>
      </c>
      <c r="D8" s="232">
        <v>-17890</v>
      </c>
      <c r="E8" s="233">
        <v>2.6</v>
      </c>
      <c r="F8" s="233">
        <v>9.9</v>
      </c>
    </row>
    <row r="9" spans="1:6" x14ac:dyDescent="0.2">
      <c r="A9" s="191">
        <v>1990</v>
      </c>
      <c r="B9" s="232">
        <v>64929</v>
      </c>
      <c r="C9" s="232">
        <v>24888</v>
      </c>
      <c r="D9" s="232">
        <v>-23412</v>
      </c>
      <c r="E9" s="231">
        <v>2.3990774372637476</v>
      </c>
      <c r="F9" s="231">
        <v>9.8877776856941928</v>
      </c>
    </row>
    <row r="10" spans="1:6" x14ac:dyDescent="0.2">
      <c r="A10" s="191">
        <v>2000</v>
      </c>
      <c r="B10" s="232">
        <v>55698</v>
      </c>
      <c r="C10" s="232">
        <v>23987</v>
      </c>
      <c r="D10" s="232">
        <v>-31575</v>
      </c>
      <c r="E10" s="231">
        <v>2.3491400168576666</v>
      </c>
      <c r="F10" s="231">
        <v>10.712280484419137</v>
      </c>
    </row>
    <row r="11" spans="1:6" x14ac:dyDescent="0.2">
      <c r="A11" s="191">
        <v>2001</v>
      </c>
      <c r="B11" s="232">
        <v>53857</v>
      </c>
      <c r="C11" s="232">
        <v>24391</v>
      </c>
      <c r="D11" s="232">
        <v>-34665</v>
      </c>
      <c r="E11" s="231">
        <v>2.4</v>
      </c>
      <c r="F11" s="231">
        <v>11</v>
      </c>
    </row>
    <row r="12" spans="1:6" x14ac:dyDescent="0.2">
      <c r="A12" s="191">
        <v>2002</v>
      </c>
      <c r="B12" s="232">
        <v>53613</v>
      </c>
      <c r="C12" s="232">
        <v>25506</v>
      </c>
      <c r="D12" s="232">
        <v>-33111</v>
      </c>
      <c r="E12" s="231">
        <v>2.5</v>
      </c>
      <c r="F12" s="231">
        <v>11.643119622029991</v>
      </c>
    </row>
    <row r="13" spans="1:6" x14ac:dyDescent="0.2">
      <c r="A13" s="191">
        <v>2003</v>
      </c>
      <c r="B13" s="232">
        <v>54106</v>
      </c>
      <c r="C13" s="232">
        <v>25046</v>
      </c>
      <c r="D13" s="232">
        <v>-33754</v>
      </c>
      <c r="E13" s="231">
        <v>2.5</v>
      </c>
      <c r="F13" s="231">
        <v>11.6</v>
      </c>
    </row>
    <row r="14" spans="1:6" x14ac:dyDescent="0.2">
      <c r="A14" s="191">
        <v>2004</v>
      </c>
      <c r="B14" s="232">
        <v>51474</v>
      </c>
      <c r="C14" s="232">
        <v>24638</v>
      </c>
      <c r="D14" s="232">
        <v>-32321</v>
      </c>
      <c r="E14" s="231">
        <v>2.4376813413836773</v>
      </c>
      <c r="F14" s="231">
        <v>11.565756947293609</v>
      </c>
    </row>
    <row r="15" spans="1:6" x14ac:dyDescent="0.2">
      <c r="A15" s="191">
        <v>2005</v>
      </c>
      <c r="B15" s="232">
        <v>52201</v>
      </c>
      <c r="C15" s="232">
        <v>24804</v>
      </c>
      <c r="D15" s="232">
        <v>-32771</v>
      </c>
      <c r="E15" s="231">
        <v>2.4589907966291484</v>
      </c>
      <c r="F15" s="231">
        <v>11.813408723747981</v>
      </c>
    </row>
    <row r="16" spans="1:6" x14ac:dyDescent="0.2">
      <c r="A16" s="191">
        <v>2006</v>
      </c>
      <c r="B16" s="232">
        <v>50145</v>
      </c>
      <c r="C16" s="232">
        <v>24869</v>
      </c>
      <c r="D16" s="232">
        <v>-30486</v>
      </c>
      <c r="E16" s="231">
        <v>2.4692768942694436</v>
      </c>
      <c r="F16" s="231">
        <v>12.014642316914273</v>
      </c>
    </row>
    <row r="17" spans="1:6" x14ac:dyDescent="0.2">
      <c r="A17" s="191">
        <v>2007</v>
      </c>
      <c r="B17" s="232">
        <v>50293</v>
      </c>
      <c r="C17" s="232">
        <v>25160</v>
      </c>
      <c r="D17" s="232">
        <v>-34611</v>
      </c>
      <c r="E17" s="231">
        <v>2.5020437252030039</v>
      </c>
      <c r="F17" s="231">
        <v>12.330900398328271</v>
      </c>
    </row>
    <row r="18" spans="1:6" x14ac:dyDescent="0.2">
      <c r="A18" s="191">
        <v>2008</v>
      </c>
      <c r="B18" s="232">
        <v>48541</v>
      </c>
      <c r="C18" s="232">
        <v>25155</v>
      </c>
      <c r="D18" s="232">
        <v>-33591</v>
      </c>
      <c r="E18" s="231">
        <v>2.5059303531673245</v>
      </c>
      <c r="F18" s="231">
        <v>12.522410784356918</v>
      </c>
    </row>
    <row r="19" spans="1:6" x14ac:dyDescent="0.2">
      <c r="A19" s="191">
        <v>2009</v>
      </c>
      <c r="B19" s="232">
        <v>48494</v>
      </c>
      <c r="C19" s="232">
        <v>23820</v>
      </c>
      <c r="D19" s="232">
        <v>-35584</v>
      </c>
      <c r="E19" s="231">
        <v>2.3766170811420673</v>
      </c>
      <c r="F19" s="231">
        <v>12.051466135228379</v>
      </c>
    </row>
    <row r="20" spans="1:6" x14ac:dyDescent="0.2">
      <c r="A20" s="191">
        <v>2010</v>
      </c>
      <c r="B20" s="232">
        <v>47208</v>
      </c>
      <c r="C20" s="232">
        <v>23873</v>
      </c>
      <c r="D20" s="232">
        <v>-35561</v>
      </c>
      <c r="E20" s="231">
        <v>2.4</v>
      </c>
      <c r="F20" s="231">
        <v>12.287046360915324</v>
      </c>
    </row>
    <row r="21" spans="1:6" x14ac:dyDescent="0.2">
      <c r="A21" s="191">
        <v>2011</v>
      </c>
      <c r="B21" s="232">
        <v>46375</v>
      </c>
      <c r="C21" s="232">
        <v>23335</v>
      </c>
      <c r="D21" s="232">
        <v>-33898</v>
      </c>
      <c r="E21" s="231">
        <v>2.340116327899687</v>
      </c>
      <c r="F21" s="231">
        <v>12.218617696548391</v>
      </c>
    </row>
  </sheetData>
  <mergeCells count="5">
    <mergeCell ref="E2:E4"/>
    <mergeCell ref="F2:F4"/>
    <mergeCell ref="D2:D4"/>
    <mergeCell ref="A2:A4"/>
    <mergeCell ref="B3:C4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AEDE0-CF6F-455C-B655-02711F9AC9F4}">
  <dimension ref="A1:J39"/>
  <sheetViews>
    <sheetView workbookViewId="0"/>
  </sheetViews>
  <sheetFormatPr defaultRowHeight="11.25" x14ac:dyDescent="0.2"/>
  <cols>
    <col min="1" max="1" width="9.42578125" style="187" customWidth="1"/>
    <col min="2" max="9" width="8.7109375" style="187" customWidth="1"/>
    <col min="10" max="10" width="8.85546875" style="187" customWidth="1"/>
    <col min="11" max="16384" width="9.140625" style="187"/>
  </cols>
  <sheetData>
    <row r="1" spans="1:10" ht="12" thickBot="1" x14ac:dyDescent="0.25">
      <c r="A1" s="221" t="s">
        <v>172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x14ac:dyDescent="0.2">
      <c r="A2" s="492" t="s">
        <v>8</v>
      </c>
      <c r="B2" s="218" t="s">
        <v>154</v>
      </c>
      <c r="C2" s="218" t="s">
        <v>37</v>
      </c>
      <c r="D2" s="218" t="s">
        <v>36</v>
      </c>
      <c r="E2" s="218" t="s">
        <v>35</v>
      </c>
      <c r="F2" s="218" t="s">
        <v>34</v>
      </c>
      <c r="G2" s="218" t="s">
        <v>115</v>
      </c>
      <c r="H2" s="218" t="s">
        <v>114</v>
      </c>
      <c r="I2" s="218" t="s">
        <v>93</v>
      </c>
      <c r="J2" s="486" t="s">
        <v>5</v>
      </c>
    </row>
    <row r="3" spans="1:10" x14ac:dyDescent="0.2">
      <c r="A3" s="493"/>
      <c r="B3" s="508" t="s">
        <v>10</v>
      </c>
      <c r="C3" s="508"/>
      <c r="D3" s="508"/>
      <c r="E3" s="508"/>
      <c r="F3" s="508"/>
      <c r="G3" s="508"/>
      <c r="H3" s="508"/>
      <c r="I3" s="508"/>
      <c r="J3" s="487"/>
    </row>
    <row r="4" spans="1:10" x14ac:dyDescent="0.2">
      <c r="A4" s="511" t="s">
        <v>7</v>
      </c>
      <c r="B4" s="511"/>
      <c r="C4" s="511"/>
      <c r="D4" s="511"/>
      <c r="E4" s="511"/>
      <c r="F4" s="511"/>
      <c r="G4" s="511"/>
      <c r="H4" s="511"/>
      <c r="I4" s="511"/>
      <c r="J4" s="511"/>
    </row>
    <row r="5" spans="1:10" x14ac:dyDescent="0.2">
      <c r="A5" s="191">
        <v>1949</v>
      </c>
      <c r="B5" s="195" t="s">
        <v>171</v>
      </c>
      <c r="C5" s="217">
        <v>5.5</v>
      </c>
      <c r="D5" s="217">
        <v>10</v>
      </c>
      <c r="E5" s="217">
        <v>12.2</v>
      </c>
      <c r="F5" s="217">
        <v>9.5</v>
      </c>
      <c r="G5" s="217">
        <v>5.5</v>
      </c>
      <c r="H5" s="195" t="s">
        <v>171</v>
      </c>
      <c r="I5" s="217">
        <v>2.1</v>
      </c>
      <c r="J5" s="217">
        <v>5.9</v>
      </c>
    </row>
    <row r="6" spans="1:10" x14ac:dyDescent="0.2">
      <c r="A6" s="191">
        <v>1960</v>
      </c>
      <c r="B6" s="188">
        <v>7.2</v>
      </c>
      <c r="C6" s="188">
        <v>12.4</v>
      </c>
      <c r="D6" s="188">
        <v>12.6</v>
      </c>
      <c r="E6" s="188">
        <v>10.8</v>
      </c>
      <c r="F6" s="188">
        <v>8.1999999999999993</v>
      </c>
      <c r="G6" s="188">
        <v>6.2</v>
      </c>
      <c r="H6" s="188">
        <v>3.6</v>
      </c>
      <c r="I6" s="188">
        <v>1.8</v>
      </c>
      <c r="J6" s="188">
        <v>6.6</v>
      </c>
    </row>
    <row r="7" spans="1:10" x14ac:dyDescent="0.2">
      <c r="A7" s="191">
        <v>1970</v>
      </c>
      <c r="B7" s="188">
        <v>7.7</v>
      </c>
      <c r="C7" s="188">
        <v>18.5</v>
      </c>
      <c r="D7" s="188">
        <v>18.100000000000001</v>
      </c>
      <c r="E7" s="188">
        <v>14.1</v>
      </c>
      <c r="F7" s="188">
        <v>10.8</v>
      </c>
      <c r="G7" s="188">
        <v>7.8</v>
      </c>
      <c r="H7" s="188">
        <v>4.3</v>
      </c>
      <c r="I7" s="188">
        <v>1.7</v>
      </c>
      <c r="J7" s="188">
        <v>8.4</v>
      </c>
    </row>
    <row r="8" spans="1:10" x14ac:dyDescent="0.2">
      <c r="A8" s="191">
        <v>1980</v>
      </c>
      <c r="B8" s="188">
        <v>11.1</v>
      </c>
      <c r="C8" s="188">
        <v>20.8</v>
      </c>
      <c r="D8" s="188">
        <v>21</v>
      </c>
      <c r="E8" s="188">
        <v>17.100000000000001</v>
      </c>
      <c r="F8" s="188">
        <v>13.8</v>
      </c>
      <c r="G8" s="188">
        <v>8.8000000000000007</v>
      </c>
      <c r="H8" s="188">
        <v>4.2</v>
      </c>
      <c r="I8" s="188">
        <v>1.7</v>
      </c>
      <c r="J8" s="188">
        <v>9.9</v>
      </c>
    </row>
    <row r="9" spans="1:10" x14ac:dyDescent="0.2">
      <c r="A9" s="191">
        <v>1990</v>
      </c>
      <c r="B9" s="188">
        <v>8.9</v>
      </c>
      <c r="C9" s="188">
        <v>21</v>
      </c>
      <c r="D9" s="188">
        <v>22.2</v>
      </c>
      <c r="E9" s="188">
        <v>18.3</v>
      </c>
      <c r="F9" s="188">
        <v>16.3</v>
      </c>
      <c r="G9" s="188">
        <v>10.7</v>
      </c>
      <c r="H9" s="188">
        <v>4</v>
      </c>
      <c r="I9" s="188">
        <v>1.1000000000000001</v>
      </c>
      <c r="J9" s="188">
        <v>9.9</v>
      </c>
    </row>
    <row r="10" spans="1:10" x14ac:dyDescent="0.2">
      <c r="A10" s="191">
        <v>2000</v>
      </c>
      <c r="B10" s="188">
        <v>12.2</v>
      </c>
      <c r="C10" s="188">
        <v>27.6</v>
      </c>
      <c r="D10" s="188">
        <v>27.8</v>
      </c>
      <c r="E10" s="188">
        <v>23.2</v>
      </c>
      <c r="F10" s="188">
        <v>18.5</v>
      </c>
      <c r="G10" s="188">
        <v>12.7</v>
      </c>
      <c r="H10" s="188">
        <v>5.3</v>
      </c>
      <c r="I10" s="188">
        <v>1</v>
      </c>
      <c r="J10" s="188">
        <v>10.8</v>
      </c>
    </row>
    <row r="11" spans="1:10" x14ac:dyDescent="0.2">
      <c r="A11" s="191">
        <v>2001</v>
      </c>
      <c r="B11" s="188">
        <v>7.9</v>
      </c>
      <c r="C11" s="188">
        <v>29.7</v>
      </c>
      <c r="D11" s="188">
        <v>28.9</v>
      </c>
      <c r="E11" s="188">
        <v>24</v>
      </c>
      <c r="F11" s="188">
        <v>19</v>
      </c>
      <c r="G11" s="188">
        <v>13.2</v>
      </c>
      <c r="H11" s="188">
        <v>5.7</v>
      </c>
      <c r="I11" s="188">
        <v>1.1000000000000001</v>
      </c>
      <c r="J11" s="188">
        <v>11.1</v>
      </c>
    </row>
    <row r="12" spans="1:10" x14ac:dyDescent="0.2">
      <c r="A12" s="191">
        <v>2002</v>
      </c>
      <c r="B12" s="188">
        <v>19.696969696969695</v>
      </c>
      <c r="C12" s="188">
        <v>26.742997342056839</v>
      </c>
      <c r="D12" s="188">
        <v>30.276978282809406</v>
      </c>
      <c r="E12" s="188">
        <v>25.997807413832568</v>
      </c>
      <c r="F12" s="188">
        <v>21.309354286086034</v>
      </c>
      <c r="G12" s="188">
        <v>14.284651876438446</v>
      </c>
      <c r="H12" s="188">
        <v>6.2213579701064692</v>
      </c>
      <c r="I12" s="188">
        <v>1.1587294794605325</v>
      </c>
      <c r="J12" s="188">
        <v>11.75571020280052</v>
      </c>
    </row>
    <row r="13" spans="1:10" x14ac:dyDescent="0.2">
      <c r="A13" s="191">
        <v>2003</v>
      </c>
      <c r="B13" s="188">
        <v>7.2</v>
      </c>
      <c r="C13" s="188">
        <v>25.4</v>
      </c>
      <c r="D13" s="188">
        <v>28.5</v>
      </c>
      <c r="E13" s="188">
        <v>25.7</v>
      </c>
      <c r="F13" s="188">
        <v>21.7</v>
      </c>
      <c r="G13" s="188">
        <v>15.2</v>
      </c>
      <c r="H13" s="188">
        <v>6.3</v>
      </c>
      <c r="I13" s="188">
        <v>1.2</v>
      </c>
      <c r="J13" s="188">
        <v>11.7</v>
      </c>
    </row>
    <row r="14" spans="1:10" x14ac:dyDescent="0.2">
      <c r="A14" s="191">
        <v>2004</v>
      </c>
      <c r="B14" s="188">
        <v>18.927444794952681</v>
      </c>
      <c r="C14" s="188">
        <v>25.59073503315588</v>
      </c>
      <c r="D14" s="188">
        <v>28.513622413113179</v>
      </c>
      <c r="E14" s="188">
        <v>25.566280813752261</v>
      </c>
      <c r="F14" s="188">
        <v>22.536537390376175</v>
      </c>
      <c r="G14" s="188">
        <v>15.19545946225484</v>
      </c>
      <c r="H14" s="188">
        <v>6.7053129163173244</v>
      </c>
      <c r="I14" s="188">
        <v>1.2354228234613296</v>
      </c>
      <c r="J14" s="188">
        <v>11.687647871539287</v>
      </c>
    </row>
    <row r="15" spans="1:10" x14ac:dyDescent="0.2">
      <c r="A15" s="191">
        <v>2005</v>
      </c>
      <c r="B15" s="188">
        <v>16.568047337278106</v>
      </c>
      <c r="C15" s="188">
        <v>27.404499471538578</v>
      </c>
      <c r="D15" s="188">
        <v>27.68923723805187</v>
      </c>
      <c r="E15" s="188">
        <v>26.932045002078649</v>
      </c>
      <c r="F15" s="188">
        <v>23.825610917535069</v>
      </c>
      <c r="G15" s="188">
        <v>15.904432196055209</v>
      </c>
      <c r="H15" s="188">
        <v>6.8635068635068635</v>
      </c>
      <c r="I15" s="188">
        <v>1.3261076637702536</v>
      </c>
      <c r="J15" s="188">
        <v>11.930933918816834</v>
      </c>
    </row>
    <row r="16" spans="1:10" x14ac:dyDescent="0.2">
      <c r="A16" s="191">
        <v>2006</v>
      </c>
      <c r="B16" s="188">
        <v>10.540184453227932</v>
      </c>
      <c r="C16" s="188">
        <v>28.006517239860848</v>
      </c>
      <c r="D16" s="188">
        <v>27.710683183016819</v>
      </c>
      <c r="E16" s="188">
        <v>26.843585191712126</v>
      </c>
      <c r="F16" s="188">
        <v>24.902455025724251</v>
      </c>
      <c r="G16" s="188">
        <v>16.997843343426375</v>
      </c>
      <c r="H16" s="188">
        <v>7.0408055304359634</v>
      </c>
      <c r="I16" s="188">
        <v>1.3085199185809828</v>
      </c>
      <c r="J16" s="188">
        <v>12.125183536683323</v>
      </c>
    </row>
    <row r="17" spans="1:10" x14ac:dyDescent="0.2">
      <c r="A17" s="191">
        <v>2007</v>
      </c>
      <c r="B17" s="188">
        <v>8.6705202312138727</v>
      </c>
      <c r="C17" s="188">
        <v>27.687058250060932</v>
      </c>
      <c r="D17" s="188">
        <v>28.539576365663322</v>
      </c>
      <c r="E17" s="188">
        <v>27.283520596306111</v>
      </c>
      <c r="F17" s="188">
        <v>25.895949440352499</v>
      </c>
      <c r="G17" s="188">
        <v>17.954381114942471</v>
      </c>
      <c r="H17" s="188">
        <v>7.4635760063859049</v>
      </c>
      <c r="I17" s="188">
        <v>1.3709603625499862</v>
      </c>
      <c r="J17" s="188">
        <v>12.437964662536169</v>
      </c>
    </row>
    <row r="18" spans="1:10" x14ac:dyDescent="0.2">
      <c r="A18" s="191">
        <v>2008</v>
      </c>
      <c r="B18" s="217">
        <v>8.9285714285714288</v>
      </c>
      <c r="C18" s="217">
        <v>24.609209970426701</v>
      </c>
      <c r="D18" s="217">
        <v>27.909589486599554</v>
      </c>
      <c r="E18" s="217">
        <v>27.12693098447707</v>
      </c>
      <c r="F18" s="217">
        <v>25.50931130612372</v>
      </c>
      <c r="G18" s="217">
        <v>19.286821628080137</v>
      </c>
      <c r="H18" s="217">
        <v>8.0702688967060681</v>
      </c>
      <c r="I18" s="217">
        <v>1.5314166795740947</v>
      </c>
      <c r="J18" s="217">
        <v>12.622331365427156</v>
      </c>
    </row>
    <row r="19" spans="1:10" x14ac:dyDescent="0.2">
      <c r="A19" s="191">
        <v>2009</v>
      </c>
      <c r="B19" s="217">
        <v>8.8757396449704142</v>
      </c>
      <c r="C19" s="217">
        <v>25.98943808224055</v>
      </c>
      <c r="D19" s="217">
        <v>28.981492702688666</v>
      </c>
      <c r="E19" s="217">
        <v>25.807834884022729</v>
      </c>
      <c r="F19" s="217">
        <v>24.865904850746269</v>
      </c>
      <c r="G19" s="217">
        <v>18.809416538090769</v>
      </c>
      <c r="H19" s="217">
        <v>7.9268426767806339</v>
      </c>
      <c r="I19" s="217">
        <v>1.5287771901420555</v>
      </c>
      <c r="J19" s="217">
        <v>12.143857295911696</v>
      </c>
    </row>
    <row r="20" spans="1:10" x14ac:dyDescent="0.2">
      <c r="A20" s="191">
        <v>2010</v>
      </c>
      <c r="B20" s="236">
        <v>20.558002936857562</v>
      </c>
      <c r="C20" s="236">
        <v>28.853969114061229</v>
      </c>
      <c r="D20" s="236">
        <v>27.040509860216041</v>
      </c>
      <c r="E20" s="236">
        <v>26.247174310222029</v>
      </c>
      <c r="F20" s="236">
        <v>25.662129773332335</v>
      </c>
      <c r="G20" s="236">
        <v>20.229896730540975</v>
      </c>
      <c r="H20" s="236">
        <v>8.0948919222829883</v>
      </c>
      <c r="I20" s="236">
        <v>1.6350469843757016</v>
      </c>
      <c r="J20" s="236">
        <v>12.381860027877726</v>
      </c>
    </row>
    <row r="21" spans="1:10" x14ac:dyDescent="0.2">
      <c r="A21" s="191">
        <v>2011</v>
      </c>
      <c r="B21" s="217">
        <v>18.75</v>
      </c>
      <c r="C21" s="217">
        <v>28.182028182028183</v>
      </c>
      <c r="D21" s="217">
        <v>28.843647050458607</v>
      </c>
      <c r="E21" s="217">
        <v>26.09286397604226</v>
      </c>
      <c r="F21" s="217">
        <v>25.374933208096017</v>
      </c>
      <c r="G21" s="217">
        <v>20.157634182805008</v>
      </c>
      <c r="H21" s="217">
        <v>8.7217091513191978</v>
      </c>
      <c r="I21" s="217">
        <v>1.6559493765725213</v>
      </c>
      <c r="J21" s="217">
        <v>12.315589419834669</v>
      </c>
    </row>
    <row r="22" spans="1:10" x14ac:dyDescent="0.2">
      <c r="A22" s="494" t="s">
        <v>6</v>
      </c>
      <c r="B22" s="494"/>
      <c r="C22" s="494"/>
      <c r="D22" s="494"/>
      <c r="E22" s="494"/>
      <c r="F22" s="494"/>
      <c r="G22" s="494"/>
      <c r="H22" s="494"/>
      <c r="I22" s="494"/>
      <c r="J22" s="494"/>
    </row>
    <row r="23" spans="1:10" x14ac:dyDescent="0.2">
      <c r="A23" s="193">
        <v>1949</v>
      </c>
      <c r="B23" s="217">
        <v>4.3</v>
      </c>
      <c r="C23" s="217">
        <v>9</v>
      </c>
      <c r="D23" s="217">
        <v>11.1</v>
      </c>
      <c r="E23" s="217">
        <v>9.6</v>
      </c>
      <c r="F23" s="217">
        <v>6.5</v>
      </c>
      <c r="G23" s="217">
        <v>4.4000000000000004</v>
      </c>
      <c r="H23" s="195" t="s">
        <v>171</v>
      </c>
      <c r="I23" s="217">
        <v>1.8</v>
      </c>
      <c r="J23" s="217">
        <v>5.9</v>
      </c>
    </row>
    <row r="24" spans="1:10" x14ac:dyDescent="0.2">
      <c r="A24" s="193">
        <v>1960</v>
      </c>
      <c r="B24" s="217">
        <v>10</v>
      </c>
      <c r="C24" s="217">
        <v>12.6</v>
      </c>
      <c r="D24" s="217">
        <v>11</v>
      </c>
      <c r="E24" s="217">
        <v>8.9</v>
      </c>
      <c r="F24" s="217">
        <v>6.8</v>
      </c>
      <c r="G24" s="217">
        <v>5.2</v>
      </c>
      <c r="H24" s="217">
        <v>3</v>
      </c>
      <c r="I24" s="217">
        <v>1.4</v>
      </c>
      <c r="J24" s="217">
        <v>6.5</v>
      </c>
    </row>
    <row r="25" spans="1:10" x14ac:dyDescent="0.2">
      <c r="A25" s="193">
        <v>1970</v>
      </c>
      <c r="B25" s="217">
        <v>12.6</v>
      </c>
      <c r="C25" s="217">
        <v>18.899999999999999</v>
      </c>
      <c r="D25" s="217">
        <v>16.2</v>
      </c>
      <c r="E25" s="217">
        <v>11.1</v>
      </c>
      <c r="F25" s="217">
        <v>8.9</v>
      </c>
      <c r="G25" s="217">
        <v>6.3</v>
      </c>
      <c r="H25" s="217">
        <v>3.3</v>
      </c>
      <c r="I25" s="217">
        <v>1.4</v>
      </c>
      <c r="J25" s="217">
        <v>8.4</v>
      </c>
    </row>
    <row r="26" spans="1:10" x14ac:dyDescent="0.2">
      <c r="A26" s="193">
        <v>1980</v>
      </c>
      <c r="B26" s="217">
        <v>19.2</v>
      </c>
      <c r="C26" s="217">
        <v>21.5</v>
      </c>
      <c r="D26" s="217">
        <v>18.899999999999999</v>
      </c>
      <c r="E26" s="217">
        <v>14.5</v>
      </c>
      <c r="F26" s="217">
        <v>11.3</v>
      </c>
      <c r="G26" s="217">
        <v>7</v>
      </c>
      <c r="H26" s="217">
        <v>3.2</v>
      </c>
      <c r="I26" s="217">
        <v>1.3</v>
      </c>
      <c r="J26" s="217">
        <v>9.9</v>
      </c>
    </row>
    <row r="27" spans="1:10" x14ac:dyDescent="0.2">
      <c r="A27" s="193">
        <v>1990</v>
      </c>
      <c r="B27" s="217">
        <v>13.2</v>
      </c>
      <c r="C27" s="217">
        <v>23.4</v>
      </c>
      <c r="D27" s="217">
        <v>19.8</v>
      </c>
      <c r="E27" s="217">
        <v>16.5</v>
      </c>
      <c r="F27" s="217">
        <v>13.8</v>
      </c>
      <c r="G27" s="217">
        <v>8.4</v>
      </c>
      <c r="H27" s="217">
        <v>2.5</v>
      </c>
      <c r="I27" s="217">
        <v>0.9</v>
      </c>
      <c r="J27" s="217">
        <v>9.9</v>
      </c>
    </row>
    <row r="28" spans="1:10" x14ac:dyDescent="0.2">
      <c r="A28" s="193">
        <v>2000</v>
      </c>
      <c r="B28" s="217">
        <v>17.2</v>
      </c>
      <c r="C28" s="217">
        <v>29.2</v>
      </c>
      <c r="D28" s="217">
        <v>25.4</v>
      </c>
      <c r="E28" s="217">
        <v>20.399999999999999</v>
      </c>
      <c r="F28" s="217">
        <v>15.4</v>
      </c>
      <c r="G28" s="217">
        <v>10.199999999999999</v>
      </c>
      <c r="H28" s="217">
        <v>3.6</v>
      </c>
      <c r="I28" s="217">
        <v>0.7</v>
      </c>
      <c r="J28" s="217">
        <v>10.7</v>
      </c>
    </row>
    <row r="29" spans="1:10" x14ac:dyDescent="0.2">
      <c r="A29" s="193">
        <v>2001</v>
      </c>
      <c r="B29" s="217">
        <v>17</v>
      </c>
      <c r="C29" s="217">
        <v>30.8</v>
      </c>
      <c r="D29" s="217">
        <v>26.3</v>
      </c>
      <c r="E29" s="217">
        <v>21.1</v>
      </c>
      <c r="F29" s="217">
        <v>16.3</v>
      </c>
      <c r="G29" s="217">
        <v>10.7</v>
      </c>
      <c r="H29" s="217">
        <v>3.8</v>
      </c>
      <c r="I29" s="217">
        <v>0.8</v>
      </c>
      <c r="J29" s="217">
        <v>11</v>
      </c>
    </row>
    <row r="30" spans="1:10" x14ac:dyDescent="0.2">
      <c r="A30" s="193">
        <v>2002</v>
      </c>
      <c r="B30" s="217">
        <v>14.021031547320982</v>
      </c>
      <c r="C30" s="217">
        <v>31.102546411946168</v>
      </c>
      <c r="D30" s="217">
        <v>28.666690457861545</v>
      </c>
      <c r="E30" s="217">
        <v>22.686240923086622</v>
      </c>
      <c r="F30" s="217">
        <v>17.833744347159971</v>
      </c>
      <c r="G30" s="217">
        <v>11.487033391843365</v>
      </c>
      <c r="H30" s="217">
        <v>4.2433697347893915</v>
      </c>
      <c r="I30" s="217">
        <v>0.79502243099001724</v>
      </c>
      <c r="J30" s="217">
        <v>11.643119622029991</v>
      </c>
    </row>
    <row r="31" spans="1:10" x14ac:dyDescent="0.2">
      <c r="A31" s="193">
        <v>2003</v>
      </c>
      <c r="B31" s="217">
        <v>11.1</v>
      </c>
      <c r="C31" s="217">
        <v>29.7</v>
      </c>
      <c r="D31" s="217">
        <v>27.7</v>
      </c>
      <c r="E31" s="217">
        <v>23.2</v>
      </c>
      <c r="F31" s="217">
        <v>19.2</v>
      </c>
      <c r="G31" s="217">
        <v>11.7</v>
      </c>
      <c r="H31" s="217">
        <v>4.3</v>
      </c>
      <c r="I31" s="217">
        <v>0.8</v>
      </c>
      <c r="J31" s="217">
        <v>11.6</v>
      </c>
    </row>
    <row r="32" spans="1:10" x14ac:dyDescent="0.2">
      <c r="A32" s="193">
        <v>2004</v>
      </c>
      <c r="B32" s="217">
        <v>15.711947626841244</v>
      </c>
      <c r="C32" s="217">
        <v>29.32590529247911</v>
      </c>
      <c r="D32" s="217">
        <v>27.236047611319719</v>
      </c>
      <c r="E32" s="217">
        <v>23.316045189590394</v>
      </c>
      <c r="F32" s="217">
        <v>19.923388278189531</v>
      </c>
      <c r="G32" s="217">
        <v>12.024534868293479</v>
      </c>
      <c r="H32" s="217">
        <v>4.6569596138926705</v>
      </c>
      <c r="I32" s="217">
        <v>0.76624169992295599</v>
      </c>
      <c r="J32" s="217">
        <v>11.565756947293609</v>
      </c>
    </row>
    <row r="33" spans="1:10" x14ac:dyDescent="0.2">
      <c r="A33" s="193">
        <v>2005</v>
      </c>
      <c r="B33" s="217">
        <v>20.079560522826291</v>
      </c>
      <c r="C33" s="217">
        <v>29.456696306161621</v>
      </c>
      <c r="D33" s="217">
        <v>28.381783541269744</v>
      </c>
      <c r="E33" s="217">
        <v>25.071334122068343</v>
      </c>
      <c r="F33" s="217">
        <v>20.474647366747178</v>
      </c>
      <c r="G33" s="217">
        <v>12.394744834984458</v>
      </c>
      <c r="H33" s="217">
        <v>4.7297345718003401</v>
      </c>
      <c r="I33" s="217">
        <v>0.85899485123061936</v>
      </c>
      <c r="J33" s="217">
        <v>11.813408723747981</v>
      </c>
    </row>
    <row r="34" spans="1:10" x14ac:dyDescent="0.2">
      <c r="A34" s="193">
        <v>2006</v>
      </c>
      <c r="B34" s="217">
        <v>17.505470459518598</v>
      </c>
      <c r="C34" s="217">
        <v>31.407318355999699</v>
      </c>
      <c r="D34" s="217">
        <v>28.199027126756057</v>
      </c>
      <c r="E34" s="217">
        <v>26.491527036495594</v>
      </c>
      <c r="F34" s="217">
        <v>21.351275437456714</v>
      </c>
      <c r="G34" s="217">
        <v>13.024012104856057</v>
      </c>
      <c r="H34" s="217">
        <v>4.7535503330400903</v>
      </c>
      <c r="I34" s="217">
        <v>0.84275741114034186</v>
      </c>
      <c r="J34" s="217">
        <v>12.014642316914273</v>
      </c>
    </row>
    <row r="35" spans="1:10" x14ac:dyDescent="0.2">
      <c r="A35" s="193">
        <v>2007</v>
      </c>
      <c r="B35" s="217">
        <v>20.40320621811999</v>
      </c>
      <c r="C35" s="217">
        <v>30.928187758732765</v>
      </c>
      <c r="D35" s="217">
        <v>29.362237931976093</v>
      </c>
      <c r="E35" s="217">
        <v>26.687870213494296</v>
      </c>
      <c r="F35" s="217">
        <v>22.51641280090135</v>
      </c>
      <c r="G35" s="217">
        <v>14.046278866046633</v>
      </c>
      <c r="H35" s="217">
        <v>5.0344286725756016</v>
      </c>
      <c r="I35" s="217">
        <v>0.92018756250717293</v>
      </c>
      <c r="J35" s="217">
        <v>12.330900398328271</v>
      </c>
    </row>
    <row r="36" spans="1:10" x14ac:dyDescent="0.2">
      <c r="A36" s="193">
        <v>2008</v>
      </c>
      <c r="B36" s="217">
        <v>21.717171717171716</v>
      </c>
      <c r="C36" s="217">
        <v>32.018651641733051</v>
      </c>
      <c r="D36" s="217">
        <v>29.250987114215299</v>
      </c>
      <c r="E36" s="217">
        <v>26.597333239639514</v>
      </c>
      <c r="F36" s="217">
        <v>22.879050483988429</v>
      </c>
      <c r="G36" s="217">
        <v>15.459706009818618</v>
      </c>
      <c r="H36" s="217">
        <v>5.331112882507349</v>
      </c>
      <c r="I36" s="217">
        <v>0.97054957117245821</v>
      </c>
      <c r="J36" s="217">
        <v>12.522410784356918</v>
      </c>
    </row>
    <row r="37" spans="1:10" x14ac:dyDescent="0.2">
      <c r="A37" s="193">
        <v>2009</v>
      </c>
      <c r="B37" s="217">
        <v>19.612903225806452</v>
      </c>
      <c r="C37" s="217">
        <v>32.1409598016646</v>
      </c>
      <c r="D37" s="217">
        <v>27.918307063015195</v>
      </c>
      <c r="E37" s="217">
        <v>25.893958076448829</v>
      </c>
      <c r="F37" s="217">
        <v>22.6000049101334</v>
      </c>
      <c r="G37" s="217">
        <v>15.209362335264853</v>
      </c>
      <c r="H37" s="217">
        <v>5.3604931653712145</v>
      </c>
      <c r="I37" s="217">
        <v>0.94011525336998591</v>
      </c>
      <c r="J37" s="217">
        <v>12.051466135228379</v>
      </c>
    </row>
    <row r="38" spans="1:10" x14ac:dyDescent="0.2">
      <c r="A38" s="193">
        <v>2010</v>
      </c>
      <c r="B38" s="236">
        <v>27.564272462231646</v>
      </c>
      <c r="C38" s="236">
        <v>31.807425125321256</v>
      </c>
      <c r="D38" s="236">
        <v>27.49585889487798</v>
      </c>
      <c r="E38" s="236">
        <v>25.909038453511297</v>
      </c>
      <c r="F38" s="236">
        <v>23.78090337436506</v>
      </c>
      <c r="G38" s="236">
        <v>16.729477921571334</v>
      </c>
      <c r="H38" s="236">
        <v>5.33994166129634</v>
      </c>
      <c r="I38" s="236">
        <v>1.0836839417301005</v>
      </c>
      <c r="J38" s="236">
        <v>12.286704877445613</v>
      </c>
    </row>
    <row r="39" spans="1:10" x14ac:dyDescent="0.2">
      <c r="A39" s="193">
        <v>2011</v>
      </c>
      <c r="B39" s="217">
        <v>23.411371237458194</v>
      </c>
      <c r="C39" s="217">
        <v>35.834663828277449</v>
      </c>
      <c r="D39" s="217">
        <v>28.640862013587139</v>
      </c>
      <c r="E39" s="217">
        <v>25.431925911279507</v>
      </c>
      <c r="F39" s="217">
        <v>23.822999294713835</v>
      </c>
      <c r="G39" s="217">
        <v>16.998733720354068</v>
      </c>
      <c r="H39" s="217">
        <v>5.5489868086242504</v>
      </c>
      <c r="I39" s="217">
        <v>1.1444703009956891</v>
      </c>
      <c r="J39" s="217">
        <v>12.218617696548391</v>
      </c>
    </row>
  </sheetData>
  <mergeCells count="5">
    <mergeCell ref="A4:J4"/>
    <mergeCell ref="A22:J22"/>
    <mergeCell ref="A2:A3"/>
    <mergeCell ref="J2:J3"/>
    <mergeCell ref="B3:I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2D3EB-A5BD-4D99-808F-2A8E9BF83014}">
  <dimension ref="A1:K20"/>
  <sheetViews>
    <sheetView workbookViewId="0"/>
  </sheetViews>
  <sheetFormatPr defaultRowHeight="11.25" x14ac:dyDescent="0.2"/>
  <cols>
    <col min="1" max="1" width="7" style="187" customWidth="1"/>
    <col min="2" max="7" width="9" style="187" customWidth="1"/>
    <col min="8" max="8" width="10" style="187" customWidth="1"/>
    <col min="9" max="11" width="9" style="187" customWidth="1"/>
    <col min="12" max="16384" width="9.140625" style="187"/>
  </cols>
  <sheetData>
    <row r="1" spans="1:11" s="246" customFormat="1" ht="12" thickBot="1" x14ac:dyDescent="0.3">
      <c r="A1" s="248" t="s">
        <v>180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1" ht="24.75" customHeight="1" x14ac:dyDescent="0.2">
      <c r="A2" s="492" t="s">
        <v>8</v>
      </c>
      <c r="B2" s="530" t="s">
        <v>179</v>
      </c>
      <c r="C2" s="531"/>
      <c r="D2" s="531"/>
      <c r="E2" s="531"/>
      <c r="F2" s="543"/>
      <c r="G2" s="490" t="s">
        <v>178</v>
      </c>
      <c r="H2" s="490" t="s">
        <v>177</v>
      </c>
      <c r="I2" s="530" t="s">
        <v>176</v>
      </c>
      <c r="J2" s="531"/>
      <c r="K2" s="531"/>
    </row>
    <row r="3" spans="1:11" ht="22.5" x14ac:dyDescent="0.2">
      <c r="A3" s="493"/>
      <c r="B3" s="245">
        <v>0</v>
      </c>
      <c r="C3" s="245">
        <v>1</v>
      </c>
      <c r="D3" s="245">
        <v>2</v>
      </c>
      <c r="E3" s="245">
        <v>3</v>
      </c>
      <c r="F3" s="197" t="s">
        <v>175</v>
      </c>
      <c r="G3" s="491"/>
      <c r="H3" s="491"/>
      <c r="I3" s="197" t="s">
        <v>174</v>
      </c>
      <c r="J3" s="197" t="s">
        <v>173</v>
      </c>
      <c r="K3" s="196" t="s">
        <v>85</v>
      </c>
    </row>
    <row r="4" spans="1:11" x14ac:dyDescent="0.2">
      <c r="A4" s="244">
        <v>1949</v>
      </c>
      <c r="B4" s="192">
        <v>6684</v>
      </c>
      <c r="C4" s="192">
        <v>3732</v>
      </c>
      <c r="D4" s="192">
        <v>1510</v>
      </c>
      <c r="E4" s="195">
        <v>420</v>
      </c>
      <c r="F4" s="195">
        <v>210</v>
      </c>
      <c r="G4" s="192">
        <v>12556</v>
      </c>
      <c r="H4" s="195">
        <v>53.2</v>
      </c>
      <c r="I4" s="192">
        <v>4499</v>
      </c>
      <c r="J4" s="192">
        <v>3938</v>
      </c>
      <c r="K4" s="192">
        <v>8437</v>
      </c>
    </row>
    <row r="5" spans="1:11" s="194" customFormat="1" x14ac:dyDescent="0.2">
      <c r="A5" s="244">
        <v>1960</v>
      </c>
      <c r="B5" s="192">
        <v>7439</v>
      </c>
      <c r="C5" s="192">
        <v>5577</v>
      </c>
      <c r="D5" s="192">
        <v>2445</v>
      </c>
      <c r="E5" s="195">
        <v>732</v>
      </c>
      <c r="F5" s="195">
        <v>397</v>
      </c>
      <c r="G5" s="192">
        <v>16590</v>
      </c>
      <c r="H5" s="195">
        <v>44.8</v>
      </c>
      <c r="I5" s="192">
        <v>5479</v>
      </c>
      <c r="J5" s="192">
        <v>6159</v>
      </c>
      <c r="K5" s="192">
        <v>11638</v>
      </c>
    </row>
    <row r="6" spans="1:11" x14ac:dyDescent="0.2">
      <c r="A6" s="241">
        <v>1970</v>
      </c>
      <c r="B6" s="242">
        <v>9179</v>
      </c>
      <c r="C6" s="242">
        <v>8545</v>
      </c>
      <c r="D6" s="242">
        <v>3566</v>
      </c>
      <c r="E6" s="243">
        <v>969</v>
      </c>
      <c r="F6" s="243">
        <v>582</v>
      </c>
      <c r="G6" s="242">
        <v>22841</v>
      </c>
      <c r="H6" s="243">
        <v>40.200000000000003</v>
      </c>
      <c r="I6" s="242">
        <v>7729</v>
      </c>
      <c r="J6" s="242">
        <v>8928</v>
      </c>
      <c r="K6" s="242">
        <v>16657</v>
      </c>
    </row>
    <row r="7" spans="1:11" x14ac:dyDescent="0.2">
      <c r="A7" s="241">
        <v>1980</v>
      </c>
      <c r="B7" s="189">
        <v>8717</v>
      </c>
      <c r="C7" s="189">
        <v>10264</v>
      </c>
      <c r="D7" s="189">
        <v>6746</v>
      </c>
      <c r="E7" s="189">
        <v>1402</v>
      </c>
      <c r="F7" s="190">
        <v>668</v>
      </c>
      <c r="G7" s="189">
        <v>27797</v>
      </c>
      <c r="H7" s="190">
        <v>31.4</v>
      </c>
      <c r="I7" s="189">
        <v>12638</v>
      </c>
      <c r="J7" s="189">
        <v>12472</v>
      </c>
      <c r="K7" s="189">
        <v>25110</v>
      </c>
    </row>
    <row r="8" spans="1:11" x14ac:dyDescent="0.2">
      <c r="A8" s="240">
        <v>1990</v>
      </c>
      <c r="B8" s="239">
        <v>7347</v>
      </c>
      <c r="C8" s="239">
        <v>8953</v>
      </c>
      <c r="D8" s="239">
        <v>7020</v>
      </c>
      <c r="E8" s="239">
        <v>1250</v>
      </c>
      <c r="F8" s="238">
        <v>318</v>
      </c>
      <c r="G8" s="189">
        <v>24888</v>
      </c>
      <c r="H8" s="190">
        <v>29.5</v>
      </c>
      <c r="I8" s="189">
        <v>9022</v>
      </c>
      <c r="J8" s="189">
        <v>17081</v>
      </c>
      <c r="K8" s="189">
        <v>26103</v>
      </c>
    </row>
    <row r="9" spans="1:11" x14ac:dyDescent="0.2">
      <c r="A9" s="237">
        <v>2000</v>
      </c>
      <c r="B9" s="189">
        <v>9063</v>
      </c>
      <c r="C9" s="189">
        <v>8500</v>
      </c>
      <c r="D9" s="189">
        <v>5174</v>
      </c>
      <c r="E9" s="189">
        <v>1018</v>
      </c>
      <c r="F9" s="189">
        <v>232</v>
      </c>
      <c r="G9" s="189">
        <v>23987</v>
      </c>
      <c r="H9" s="190">
        <v>37.799999999999997</v>
      </c>
      <c r="I9" s="189">
        <v>7182</v>
      </c>
      <c r="J9" s="189">
        <v>15744</v>
      </c>
      <c r="K9" s="189">
        <v>22926</v>
      </c>
    </row>
    <row r="10" spans="1:11" x14ac:dyDescent="0.2">
      <c r="A10" s="237">
        <v>2001</v>
      </c>
      <c r="B10" s="189">
        <v>9443</v>
      </c>
      <c r="C10" s="189">
        <v>8618</v>
      </c>
      <c r="D10" s="189">
        <v>5147</v>
      </c>
      <c r="E10" s="189">
        <v>963</v>
      </c>
      <c r="F10" s="190">
        <v>220</v>
      </c>
      <c r="G10" s="189">
        <v>24391</v>
      </c>
      <c r="H10" s="188">
        <v>38.715099831905214</v>
      </c>
      <c r="I10" s="189">
        <v>7089</v>
      </c>
      <c r="J10" s="189">
        <v>15687</v>
      </c>
      <c r="K10" s="189">
        <v>22776</v>
      </c>
    </row>
    <row r="11" spans="1:11" x14ac:dyDescent="0.2">
      <c r="A11" s="237">
        <v>2002</v>
      </c>
      <c r="B11" s="189">
        <v>10085</v>
      </c>
      <c r="C11" s="189">
        <v>8833</v>
      </c>
      <c r="D11" s="189">
        <v>5292</v>
      </c>
      <c r="E11" s="189">
        <v>1064</v>
      </c>
      <c r="F11" s="190">
        <v>232</v>
      </c>
      <c r="G11" s="189">
        <v>25506</v>
      </c>
      <c r="H11" s="188">
        <v>39.53971614522073</v>
      </c>
      <c r="I11" s="189">
        <v>6861</v>
      </c>
      <c r="J11" s="189">
        <v>16769</v>
      </c>
      <c r="K11" s="189">
        <v>23630</v>
      </c>
    </row>
    <row r="12" spans="1:11" x14ac:dyDescent="0.2">
      <c r="A12" s="237">
        <v>2003</v>
      </c>
      <c r="B12" s="189">
        <v>9496</v>
      </c>
      <c r="C12" s="189">
        <v>8803</v>
      </c>
      <c r="D12" s="189">
        <v>5412</v>
      </c>
      <c r="E12" s="189">
        <v>1098</v>
      </c>
      <c r="F12" s="190">
        <v>237</v>
      </c>
      <c r="G12" s="189">
        <v>25046</v>
      </c>
      <c r="H12" s="188">
        <v>37.914237802443502</v>
      </c>
      <c r="I12" s="189">
        <v>6714</v>
      </c>
      <c r="J12" s="189">
        <v>17266</v>
      </c>
      <c r="K12" s="189">
        <v>23980</v>
      </c>
    </row>
    <row r="13" spans="1:11" x14ac:dyDescent="0.2">
      <c r="A13" s="237">
        <v>2004</v>
      </c>
      <c r="B13" s="189">
        <v>9693</v>
      </c>
      <c r="C13" s="189">
        <v>8365</v>
      </c>
      <c r="D13" s="189">
        <v>5201</v>
      </c>
      <c r="E13" s="189">
        <v>1097</v>
      </c>
      <c r="F13" s="190">
        <v>282</v>
      </c>
      <c r="G13" s="189">
        <v>24638</v>
      </c>
      <c r="H13" s="188">
        <v>39.341667343128499</v>
      </c>
      <c r="I13" s="189">
        <v>6527</v>
      </c>
      <c r="J13" s="189">
        <v>16760</v>
      </c>
      <c r="K13" s="189">
        <v>23287</v>
      </c>
    </row>
    <row r="14" spans="1:11" x14ac:dyDescent="0.2">
      <c r="A14" s="237">
        <v>2005</v>
      </c>
      <c r="B14" s="189">
        <v>9656</v>
      </c>
      <c r="C14" s="189">
        <v>8144</v>
      </c>
      <c r="D14" s="189">
        <v>5384</v>
      </c>
      <c r="E14" s="189">
        <v>1238</v>
      </c>
      <c r="F14" s="190">
        <v>382</v>
      </c>
      <c r="G14" s="189">
        <v>24804</v>
      </c>
      <c r="H14" s="188">
        <v>38.929204966940816</v>
      </c>
      <c r="I14" s="189">
        <v>6833</v>
      </c>
      <c r="J14" s="189">
        <v>17566</v>
      </c>
      <c r="K14" s="189">
        <v>24399</v>
      </c>
    </row>
    <row r="15" spans="1:11" x14ac:dyDescent="0.2">
      <c r="A15" s="237">
        <v>2006</v>
      </c>
      <c r="B15" s="189">
        <v>9773</v>
      </c>
      <c r="C15" s="189">
        <v>8170</v>
      </c>
      <c r="D15" s="189">
        <v>5181</v>
      </c>
      <c r="E15" s="189">
        <v>1357</v>
      </c>
      <c r="F15" s="190">
        <v>388</v>
      </c>
      <c r="G15" s="189">
        <v>24869</v>
      </c>
      <c r="H15" s="188">
        <v>39.297921106598579</v>
      </c>
      <c r="I15" s="189">
        <v>7068</v>
      </c>
      <c r="J15" s="189">
        <v>17299</v>
      </c>
      <c r="K15" s="189">
        <v>24367</v>
      </c>
    </row>
    <row r="16" spans="1:11" x14ac:dyDescent="0.2">
      <c r="A16" s="237">
        <v>2007</v>
      </c>
      <c r="B16" s="189">
        <v>9929</v>
      </c>
      <c r="C16" s="189">
        <v>8248</v>
      </c>
      <c r="D16" s="189">
        <v>5232</v>
      </c>
      <c r="E16" s="189">
        <v>1396</v>
      </c>
      <c r="F16" s="190">
        <v>355</v>
      </c>
      <c r="G16" s="189">
        <v>25160</v>
      </c>
      <c r="H16" s="188">
        <v>39.463434022257552</v>
      </c>
      <c r="I16" s="189">
        <v>6799</v>
      </c>
      <c r="J16" s="189">
        <v>17688</v>
      </c>
      <c r="K16" s="189">
        <v>24487</v>
      </c>
    </row>
    <row r="17" spans="1:11" x14ac:dyDescent="0.2">
      <c r="A17" s="237">
        <v>2008</v>
      </c>
      <c r="B17" s="189">
        <v>10180</v>
      </c>
      <c r="C17" s="189">
        <v>8113</v>
      </c>
      <c r="D17" s="189">
        <v>5170</v>
      </c>
      <c r="E17" s="189">
        <v>1333</v>
      </c>
      <c r="F17" s="190">
        <v>359</v>
      </c>
      <c r="G17" s="189">
        <v>25155</v>
      </c>
      <c r="H17" s="188">
        <v>40.469091631882328</v>
      </c>
      <c r="I17" s="189">
        <v>6464</v>
      </c>
      <c r="J17" s="189">
        <v>17619</v>
      </c>
      <c r="K17" s="189">
        <v>24083</v>
      </c>
    </row>
    <row r="18" spans="1:11" x14ac:dyDescent="0.2">
      <c r="A18" s="237">
        <v>2009</v>
      </c>
      <c r="B18" s="189">
        <v>9444</v>
      </c>
      <c r="C18" s="189">
        <v>7819</v>
      </c>
      <c r="D18" s="189">
        <v>5009</v>
      </c>
      <c r="E18" s="189">
        <v>1249</v>
      </c>
      <c r="F18" s="190">
        <v>299</v>
      </c>
      <c r="G18" s="189">
        <v>23820</v>
      </c>
      <c r="H18" s="188">
        <v>39.647355163727958</v>
      </c>
      <c r="I18" s="189">
        <v>6343</v>
      </c>
      <c r="J18" s="189">
        <v>16568</v>
      </c>
      <c r="K18" s="189">
        <v>22911</v>
      </c>
    </row>
    <row r="19" spans="1:11" x14ac:dyDescent="0.2">
      <c r="A19" s="237">
        <v>2010</v>
      </c>
      <c r="B19" s="189">
        <v>9674</v>
      </c>
      <c r="C19" s="189">
        <v>7636</v>
      </c>
      <c r="D19" s="189">
        <v>5028</v>
      </c>
      <c r="E19" s="189">
        <v>1226</v>
      </c>
      <c r="F19" s="190">
        <v>309</v>
      </c>
      <c r="G19" s="189">
        <v>23873</v>
      </c>
      <c r="H19" s="188">
        <v>40.522766305030785</v>
      </c>
      <c r="I19" s="189">
        <v>5799</v>
      </c>
      <c r="J19" s="189">
        <v>16942</v>
      </c>
      <c r="K19" s="189">
        <v>22741</v>
      </c>
    </row>
    <row r="20" spans="1:11" x14ac:dyDescent="0.2">
      <c r="A20" s="237">
        <v>2011</v>
      </c>
      <c r="B20" s="189">
        <v>9859</v>
      </c>
      <c r="C20" s="189">
        <v>7573</v>
      </c>
      <c r="D20" s="189">
        <v>4624</v>
      </c>
      <c r="E20" s="189">
        <v>1039</v>
      </c>
      <c r="F20" s="190">
        <v>240</v>
      </c>
      <c r="G20" s="189">
        <v>23335</v>
      </c>
      <c r="H20" s="188">
        <v>42.249839297193056</v>
      </c>
      <c r="I20" s="189">
        <v>5481</v>
      </c>
      <c r="J20" s="189">
        <v>15497</v>
      </c>
      <c r="K20" s="189">
        <v>20978</v>
      </c>
    </row>
  </sheetData>
  <mergeCells count="5">
    <mergeCell ref="I2:K2"/>
    <mergeCell ref="B2:F2"/>
    <mergeCell ref="A2:A3"/>
    <mergeCell ref="G2:G3"/>
    <mergeCell ref="H2:H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B8FCB-247F-47E4-A936-A6850DB22CD8}">
  <dimension ref="A1:I18"/>
  <sheetViews>
    <sheetView workbookViewId="0"/>
  </sheetViews>
  <sheetFormatPr defaultRowHeight="11.25" x14ac:dyDescent="0.2"/>
  <cols>
    <col min="1" max="1" width="14.85546875" style="187" customWidth="1"/>
    <col min="2" max="9" width="7.28515625" style="187" customWidth="1"/>
    <col min="10" max="16384" width="9.140625" style="187"/>
  </cols>
  <sheetData>
    <row r="1" spans="1:9" ht="12" thickBot="1" x14ac:dyDescent="0.25">
      <c r="A1" s="199" t="s">
        <v>190</v>
      </c>
      <c r="B1" s="216"/>
      <c r="C1" s="216"/>
      <c r="D1" s="216"/>
      <c r="E1" s="216"/>
      <c r="F1" s="216"/>
      <c r="G1" s="216"/>
      <c r="H1" s="216"/>
      <c r="I1" s="216"/>
    </row>
    <row r="2" spans="1:9" ht="11.25" customHeight="1" x14ac:dyDescent="0.2">
      <c r="A2" s="254" t="s">
        <v>189</v>
      </c>
      <c r="B2" s="253">
        <v>1990</v>
      </c>
      <c r="C2" s="253">
        <v>2000</v>
      </c>
      <c r="D2" s="253">
        <v>2006</v>
      </c>
      <c r="E2" s="253">
        <v>2007</v>
      </c>
      <c r="F2" s="253">
        <v>2008</v>
      </c>
      <c r="G2" s="253">
        <v>2009</v>
      </c>
      <c r="H2" s="253">
        <v>2010</v>
      </c>
      <c r="I2" s="253">
        <v>2011</v>
      </c>
    </row>
    <row r="3" spans="1:9" x14ac:dyDescent="0.2">
      <c r="A3" s="511" t="s">
        <v>188</v>
      </c>
      <c r="B3" s="511"/>
      <c r="C3" s="511"/>
      <c r="D3" s="511"/>
      <c r="E3" s="511"/>
      <c r="F3" s="511"/>
      <c r="G3" s="511"/>
      <c r="H3" s="511"/>
      <c r="I3" s="511"/>
    </row>
    <row r="4" spans="1:9" x14ac:dyDescent="0.2">
      <c r="A4" s="202" t="s">
        <v>186</v>
      </c>
      <c r="B4" s="189">
        <v>1782</v>
      </c>
      <c r="C4" s="189">
        <v>1355</v>
      </c>
      <c r="D4" s="189">
        <v>1229</v>
      </c>
      <c r="E4" s="189">
        <v>1231</v>
      </c>
      <c r="F4" s="189">
        <v>1234</v>
      </c>
      <c r="G4" s="189">
        <v>1081</v>
      </c>
      <c r="H4" s="189">
        <v>1096</v>
      </c>
      <c r="I4" s="189">
        <v>911</v>
      </c>
    </row>
    <row r="5" spans="1:9" x14ac:dyDescent="0.2">
      <c r="A5" s="210" t="s">
        <v>185</v>
      </c>
      <c r="B5" s="189">
        <v>4941</v>
      </c>
      <c r="C5" s="189">
        <v>3818</v>
      </c>
      <c r="D5" s="189">
        <v>3629</v>
      </c>
      <c r="E5" s="189">
        <v>3606</v>
      </c>
      <c r="F5" s="189">
        <v>3445</v>
      </c>
      <c r="G5" s="189">
        <v>3308</v>
      </c>
      <c r="H5" s="189">
        <v>3334</v>
      </c>
      <c r="I5" s="189">
        <v>3216</v>
      </c>
    </row>
    <row r="6" spans="1:9" x14ac:dyDescent="0.2">
      <c r="A6" s="210" t="s">
        <v>184</v>
      </c>
      <c r="B6" s="189">
        <v>6006</v>
      </c>
      <c r="C6" s="189">
        <v>5896</v>
      </c>
      <c r="D6" s="189">
        <v>5394</v>
      </c>
      <c r="E6" s="189">
        <v>5405</v>
      </c>
      <c r="F6" s="189">
        <v>5439</v>
      </c>
      <c r="G6" s="189">
        <v>5282</v>
      </c>
      <c r="H6" s="189">
        <v>4973</v>
      </c>
      <c r="I6" s="189">
        <v>5039</v>
      </c>
    </row>
    <row r="7" spans="1:9" x14ac:dyDescent="0.2">
      <c r="A7" s="202" t="s">
        <v>183</v>
      </c>
      <c r="B7" s="189">
        <v>4849</v>
      </c>
      <c r="C7" s="189">
        <v>4562</v>
      </c>
      <c r="D7" s="189">
        <v>4656</v>
      </c>
      <c r="E7" s="189">
        <v>4554</v>
      </c>
      <c r="F7" s="189">
        <v>4412</v>
      </c>
      <c r="G7" s="189">
        <v>4035</v>
      </c>
      <c r="H7" s="189">
        <v>4108</v>
      </c>
      <c r="I7" s="189">
        <v>3988</v>
      </c>
    </row>
    <row r="8" spans="1:9" x14ac:dyDescent="0.2">
      <c r="A8" s="202" t="s">
        <v>182</v>
      </c>
      <c r="B8" s="189">
        <v>3688</v>
      </c>
      <c r="C8" s="189">
        <v>3178</v>
      </c>
      <c r="D8" s="189">
        <v>3986</v>
      </c>
      <c r="E8" s="189">
        <v>4097</v>
      </c>
      <c r="F8" s="189">
        <v>4064</v>
      </c>
      <c r="G8" s="189">
        <v>3813</v>
      </c>
      <c r="H8" s="189">
        <v>3797</v>
      </c>
      <c r="I8" s="189">
        <v>3534</v>
      </c>
    </row>
    <row r="9" spans="1:9" x14ac:dyDescent="0.2">
      <c r="A9" s="202" t="s">
        <v>181</v>
      </c>
      <c r="B9" s="189">
        <v>3622</v>
      </c>
      <c r="C9" s="189">
        <v>5178</v>
      </c>
      <c r="D9" s="189">
        <v>5975</v>
      </c>
      <c r="E9" s="189">
        <v>6267</v>
      </c>
      <c r="F9" s="189">
        <v>6561</v>
      </c>
      <c r="G9" s="189">
        <v>6301</v>
      </c>
      <c r="H9" s="189">
        <v>6565</v>
      </c>
      <c r="I9" s="189">
        <v>6647</v>
      </c>
    </row>
    <row r="10" spans="1:9" x14ac:dyDescent="0.2">
      <c r="A10" s="250" t="s">
        <v>5</v>
      </c>
      <c r="B10" s="252">
        <v>24888</v>
      </c>
      <c r="C10" s="252">
        <v>23987</v>
      </c>
      <c r="D10" s="252">
        <v>24869</v>
      </c>
      <c r="E10" s="252">
        <v>25160</v>
      </c>
      <c r="F10" s="252">
        <v>25155</v>
      </c>
      <c r="G10" s="252">
        <v>23820</v>
      </c>
      <c r="H10" s="252">
        <v>23873</v>
      </c>
      <c r="I10" s="252">
        <v>23335</v>
      </c>
    </row>
    <row r="11" spans="1:9" x14ac:dyDescent="0.2">
      <c r="A11" s="494" t="s">
        <v>187</v>
      </c>
      <c r="B11" s="494"/>
      <c r="C11" s="494"/>
      <c r="D11" s="494"/>
      <c r="E11" s="494"/>
      <c r="F11" s="494"/>
      <c r="G11" s="494"/>
      <c r="H11" s="494"/>
      <c r="I11" s="494"/>
    </row>
    <row r="12" spans="1:9" x14ac:dyDescent="0.2">
      <c r="A12" s="202" t="s">
        <v>186</v>
      </c>
      <c r="B12" s="188">
        <v>7.1</v>
      </c>
      <c r="C12" s="188">
        <v>5.6488931504564972</v>
      </c>
      <c r="D12" s="251">
        <v>4.9418955325907756</v>
      </c>
      <c r="E12" s="251">
        <v>4.8926868044515102</v>
      </c>
      <c r="F12" s="251">
        <v>4.9055853707016501</v>
      </c>
      <c r="G12" s="251">
        <v>4.5382031905961373</v>
      </c>
      <c r="H12" s="251">
        <v>4.5909604993088422</v>
      </c>
      <c r="I12" s="251">
        <v>3.9040068566530963</v>
      </c>
    </row>
    <row r="13" spans="1:9" x14ac:dyDescent="0.2">
      <c r="A13" s="210" t="s">
        <v>185</v>
      </c>
      <c r="B13" s="188">
        <v>19.899999999999999</v>
      </c>
      <c r="C13" s="188">
        <v>15.916955017301039</v>
      </c>
      <c r="D13" s="251">
        <v>14.59246451405364</v>
      </c>
      <c r="E13" s="251">
        <v>14.332273449920509</v>
      </c>
      <c r="F13" s="251">
        <v>13.695090439276486</v>
      </c>
      <c r="G13" s="251">
        <v>13.887489504617967</v>
      </c>
      <c r="H13" s="251">
        <v>13.965567796255185</v>
      </c>
      <c r="I13" s="251">
        <v>13.781872723376901</v>
      </c>
    </row>
    <row r="14" spans="1:9" x14ac:dyDescent="0.2">
      <c r="A14" s="210" t="s">
        <v>184</v>
      </c>
      <c r="B14" s="188">
        <v>24.1</v>
      </c>
      <c r="C14" s="188">
        <v>24.579980822945764</v>
      </c>
      <c r="D14" s="251">
        <v>21.689653785837791</v>
      </c>
      <c r="E14" s="251">
        <v>21.482511923688396</v>
      </c>
      <c r="F14" s="251">
        <v>21.621943947525342</v>
      </c>
      <c r="G14" s="251">
        <v>22.174643157010916</v>
      </c>
      <c r="H14" s="251">
        <v>20.831064382356637</v>
      </c>
      <c r="I14" s="251">
        <v>21.594171844868224</v>
      </c>
    </row>
    <row r="15" spans="1:9" x14ac:dyDescent="0.2">
      <c r="A15" s="202" t="s">
        <v>183</v>
      </c>
      <c r="B15" s="188">
        <v>19.5</v>
      </c>
      <c r="C15" s="188">
        <v>19.018635094009255</v>
      </c>
      <c r="D15" s="251">
        <v>18.722103824037958</v>
      </c>
      <c r="E15" s="251">
        <v>18.100158982511925</v>
      </c>
      <c r="F15" s="251">
        <v>17.539256609024051</v>
      </c>
      <c r="G15" s="251">
        <v>16.939546599496222</v>
      </c>
      <c r="H15" s="251">
        <v>17.207724207263436</v>
      </c>
      <c r="I15" s="251">
        <v>17.09020784229698</v>
      </c>
    </row>
    <row r="16" spans="1:9" x14ac:dyDescent="0.2">
      <c r="A16" s="202" t="s">
        <v>182</v>
      </c>
      <c r="B16" s="188">
        <v>14.8</v>
      </c>
      <c r="C16" s="188">
        <v>13.248843123358485</v>
      </c>
      <c r="D16" s="251">
        <v>16.027986650046241</v>
      </c>
      <c r="E16" s="251">
        <v>16.283783783783782</v>
      </c>
      <c r="F16" s="251">
        <v>16.155833830252433</v>
      </c>
      <c r="G16" s="251">
        <v>16.007556675062972</v>
      </c>
      <c r="H16" s="251">
        <v>15.904997277258827</v>
      </c>
      <c r="I16" s="251">
        <v>15.144632526248126</v>
      </c>
    </row>
    <row r="17" spans="1:9" x14ac:dyDescent="0.2">
      <c r="A17" s="202" t="s">
        <v>181</v>
      </c>
      <c r="B17" s="188">
        <v>14.6</v>
      </c>
      <c r="C17" s="188">
        <v>21.586692791928961</v>
      </c>
      <c r="D17" s="251">
        <v>24.025895693433593</v>
      </c>
      <c r="E17" s="251">
        <v>24.908585055643879</v>
      </c>
      <c r="F17" s="251">
        <v>26.082289803220036</v>
      </c>
      <c r="G17" s="251">
        <v>26.452560873215784</v>
      </c>
      <c r="H17" s="251">
        <v>27.499685837557074</v>
      </c>
      <c r="I17" s="251">
        <v>28.485108206556674</v>
      </c>
    </row>
    <row r="18" spans="1:9" x14ac:dyDescent="0.2">
      <c r="A18" s="250" t="s">
        <v>5</v>
      </c>
      <c r="B18" s="249">
        <v>100</v>
      </c>
      <c r="C18" s="249">
        <v>100</v>
      </c>
      <c r="D18" s="249">
        <v>100</v>
      </c>
      <c r="E18" s="249">
        <v>100</v>
      </c>
      <c r="F18" s="249">
        <v>100</v>
      </c>
      <c r="G18" s="249">
        <v>100</v>
      </c>
      <c r="H18" s="249">
        <v>100</v>
      </c>
      <c r="I18" s="249">
        <v>100</v>
      </c>
    </row>
  </sheetData>
  <mergeCells count="2">
    <mergeCell ref="A11:I11"/>
    <mergeCell ref="A3:I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E0C9D-3DB2-4090-B10B-FCEBD4E90736}">
  <dimension ref="A1:J21"/>
  <sheetViews>
    <sheetView workbookViewId="0"/>
  </sheetViews>
  <sheetFormatPr defaultRowHeight="11.25" x14ac:dyDescent="0.2"/>
  <cols>
    <col min="1" max="1" width="10.85546875" style="255" customWidth="1"/>
    <col min="2" max="10" width="8.5703125" style="255" customWidth="1"/>
    <col min="11" max="16384" width="9.140625" style="255"/>
  </cols>
  <sheetData>
    <row r="1" spans="1:10" ht="12" thickBot="1" x14ac:dyDescent="0.25">
      <c r="A1" s="263" t="s">
        <v>197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0" x14ac:dyDescent="0.2">
      <c r="A2" s="492" t="s">
        <v>8</v>
      </c>
      <c r="B2" s="490" t="s">
        <v>196</v>
      </c>
      <c r="C2" s="544"/>
      <c r="D2" s="544"/>
      <c r="E2" s="490" t="s">
        <v>195</v>
      </c>
      <c r="F2" s="544"/>
      <c r="G2" s="544"/>
      <c r="H2" s="490" t="s">
        <v>194</v>
      </c>
      <c r="I2" s="544"/>
      <c r="J2" s="545"/>
    </row>
    <row r="3" spans="1:10" x14ac:dyDescent="0.2">
      <c r="A3" s="540"/>
      <c r="B3" s="261" t="s">
        <v>193</v>
      </c>
      <c r="C3" s="261" t="s">
        <v>192</v>
      </c>
      <c r="D3" s="261" t="s">
        <v>191</v>
      </c>
      <c r="E3" s="261" t="s">
        <v>193</v>
      </c>
      <c r="F3" s="261" t="s">
        <v>192</v>
      </c>
      <c r="G3" s="261" t="s">
        <v>191</v>
      </c>
      <c r="H3" s="261" t="s">
        <v>193</v>
      </c>
      <c r="I3" s="261" t="s">
        <v>192</v>
      </c>
      <c r="J3" s="260" t="s">
        <v>191</v>
      </c>
    </row>
    <row r="4" spans="1:10" x14ac:dyDescent="0.2">
      <c r="A4" s="259">
        <v>1949</v>
      </c>
      <c r="B4" s="258">
        <v>98855</v>
      </c>
      <c r="C4" s="258">
        <v>91543</v>
      </c>
      <c r="D4" s="258">
        <v>190398</v>
      </c>
      <c r="E4" s="258">
        <v>90817</v>
      </c>
      <c r="F4" s="258">
        <v>83785</v>
      </c>
      <c r="G4" s="258">
        <v>174602</v>
      </c>
      <c r="H4" s="258">
        <v>8038</v>
      </c>
      <c r="I4" s="258">
        <v>7758</v>
      </c>
      <c r="J4" s="258">
        <v>15796</v>
      </c>
    </row>
    <row r="5" spans="1:10" x14ac:dyDescent="0.2">
      <c r="A5" s="259">
        <v>1960</v>
      </c>
      <c r="B5" s="258">
        <v>75788</v>
      </c>
      <c r="C5" s="258">
        <v>70673</v>
      </c>
      <c r="D5" s="258">
        <v>146461</v>
      </c>
      <c r="E5" s="258">
        <v>71626</v>
      </c>
      <c r="F5" s="258">
        <v>66819</v>
      </c>
      <c r="G5" s="258">
        <v>138445</v>
      </c>
      <c r="H5" s="258">
        <v>4162</v>
      </c>
      <c r="I5" s="258">
        <v>3854</v>
      </c>
      <c r="J5" s="258">
        <v>8016</v>
      </c>
    </row>
    <row r="6" spans="1:10" x14ac:dyDescent="0.2">
      <c r="A6" s="257">
        <v>1970</v>
      </c>
      <c r="B6" s="256">
        <v>78366</v>
      </c>
      <c r="C6" s="256">
        <v>73453</v>
      </c>
      <c r="D6" s="256">
        <v>151819</v>
      </c>
      <c r="E6" s="256">
        <v>74055</v>
      </c>
      <c r="F6" s="256">
        <v>69525</v>
      </c>
      <c r="G6" s="256">
        <v>143580</v>
      </c>
      <c r="H6" s="256">
        <v>4311</v>
      </c>
      <c r="I6" s="256">
        <v>3928</v>
      </c>
      <c r="J6" s="256">
        <v>8239</v>
      </c>
    </row>
    <row r="7" spans="1:10" x14ac:dyDescent="0.2">
      <c r="A7" s="257">
        <v>1975</v>
      </c>
      <c r="B7" s="256">
        <v>99907</v>
      </c>
      <c r="C7" s="256">
        <v>94333</v>
      </c>
      <c r="D7" s="256">
        <v>194240</v>
      </c>
      <c r="E7" s="256">
        <v>94338</v>
      </c>
      <c r="F7" s="256">
        <v>89098</v>
      </c>
      <c r="G7" s="256">
        <v>183436</v>
      </c>
      <c r="H7" s="256">
        <v>5569</v>
      </c>
      <c r="I7" s="256">
        <v>5235</v>
      </c>
      <c r="J7" s="256">
        <v>10804</v>
      </c>
    </row>
    <row r="8" spans="1:10" x14ac:dyDescent="0.2">
      <c r="A8" s="257">
        <v>1980</v>
      </c>
      <c r="B8" s="256">
        <v>76115</v>
      </c>
      <c r="C8" s="256">
        <v>72558</v>
      </c>
      <c r="D8" s="256">
        <v>148673</v>
      </c>
      <c r="E8" s="256">
        <v>70745</v>
      </c>
      <c r="F8" s="256">
        <v>67323</v>
      </c>
      <c r="G8" s="256">
        <v>138068</v>
      </c>
      <c r="H8" s="256">
        <v>5370</v>
      </c>
      <c r="I8" s="256">
        <v>5235</v>
      </c>
      <c r="J8" s="256">
        <v>10605</v>
      </c>
    </row>
    <row r="9" spans="1:10" x14ac:dyDescent="0.2">
      <c r="A9" s="257">
        <v>1990</v>
      </c>
      <c r="B9" s="256">
        <v>64216</v>
      </c>
      <c r="C9" s="256">
        <v>61463</v>
      </c>
      <c r="D9" s="256">
        <v>125679</v>
      </c>
      <c r="E9" s="256">
        <v>55735</v>
      </c>
      <c r="F9" s="256">
        <v>53433</v>
      </c>
      <c r="G9" s="256">
        <v>109168</v>
      </c>
      <c r="H9" s="256">
        <v>8481</v>
      </c>
      <c r="I9" s="256">
        <v>8030</v>
      </c>
      <c r="J9" s="256">
        <v>16511</v>
      </c>
    </row>
    <row r="10" spans="1:10" x14ac:dyDescent="0.2">
      <c r="A10" s="257">
        <v>2000</v>
      </c>
      <c r="B10" s="256">
        <v>50242</v>
      </c>
      <c r="C10" s="256">
        <v>47355</v>
      </c>
      <c r="D10" s="256">
        <v>97597</v>
      </c>
      <c r="E10" s="256">
        <v>35624</v>
      </c>
      <c r="F10" s="256">
        <v>33631</v>
      </c>
      <c r="G10" s="256">
        <v>69255</v>
      </c>
      <c r="H10" s="256">
        <v>14618</v>
      </c>
      <c r="I10" s="256">
        <v>13724</v>
      </c>
      <c r="J10" s="256">
        <v>28342</v>
      </c>
    </row>
    <row r="11" spans="1:10" x14ac:dyDescent="0.2">
      <c r="A11" s="257">
        <v>2001</v>
      </c>
      <c r="B11" s="256">
        <v>50034</v>
      </c>
      <c r="C11" s="256">
        <v>47013</v>
      </c>
      <c r="D11" s="256">
        <v>97047</v>
      </c>
      <c r="E11" s="256">
        <v>34820</v>
      </c>
      <c r="F11" s="256">
        <v>32785</v>
      </c>
      <c r="G11" s="256">
        <v>67605</v>
      </c>
      <c r="H11" s="256">
        <v>15214</v>
      </c>
      <c r="I11" s="256">
        <v>14228</v>
      </c>
      <c r="J11" s="256">
        <v>29442</v>
      </c>
    </row>
    <row r="12" spans="1:10" x14ac:dyDescent="0.2">
      <c r="A12" s="257">
        <v>2002</v>
      </c>
      <c r="B12" s="256">
        <v>49695</v>
      </c>
      <c r="C12" s="256">
        <v>47109</v>
      </c>
      <c r="D12" s="256">
        <v>96804</v>
      </c>
      <c r="E12" s="256">
        <v>34011</v>
      </c>
      <c r="F12" s="256">
        <v>32441</v>
      </c>
      <c r="G12" s="256">
        <v>66452</v>
      </c>
      <c r="H12" s="256">
        <v>15684</v>
      </c>
      <c r="I12" s="256">
        <v>14668</v>
      </c>
      <c r="J12" s="256">
        <v>30352</v>
      </c>
    </row>
    <row r="13" spans="1:10" x14ac:dyDescent="0.2">
      <c r="A13" s="257">
        <v>2003</v>
      </c>
      <c r="B13" s="256">
        <v>48863</v>
      </c>
      <c r="C13" s="256">
        <v>45784</v>
      </c>
      <c r="D13" s="256">
        <v>94647</v>
      </c>
      <c r="E13" s="256">
        <v>33097</v>
      </c>
      <c r="F13" s="256">
        <v>30986</v>
      </c>
      <c r="G13" s="256">
        <v>64083</v>
      </c>
      <c r="H13" s="256">
        <v>15766</v>
      </c>
      <c r="I13" s="256">
        <v>14798</v>
      </c>
      <c r="J13" s="256">
        <v>30564</v>
      </c>
    </row>
    <row r="14" spans="1:10" x14ac:dyDescent="0.2">
      <c r="A14" s="257">
        <v>2004</v>
      </c>
      <c r="B14" s="256">
        <v>48778</v>
      </c>
      <c r="C14" s="256">
        <v>46359</v>
      </c>
      <c r="D14" s="256">
        <v>95137</v>
      </c>
      <c r="E14" s="256">
        <v>32229</v>
      </c>
      <c r="F14" s="256">
        <v>30517</v>
      </c>
      <c r="G14" s="256">
        <v>62746</v>
      </c>
      <c r="H14" s="256">
        <v>16549</v>
      </c>
      <c r="I14" s="256">
        <v>15842</v>
      </c>
      <c r="J14" s="256">
        <v>32391</v>
      </c>
    </row>
    <row r="15" spans="1:10" x14ac:dyDescent="0.2">
      <c r="A15" s="257">
        <v>2005</v>
      </c>
      <c r="B15" s="256">
        <v>50327</v>
      </c>
      <c r="C15" s="256">
        <v>47169</v>
      </c>
      <c r="D15" s="256">
        <v>97496</v>
      </c>
      <c r="E15" s="256">
        <v>32982</v>
      </c>
      <c r="F15" s="256">
        <v>30435</v>
      </c>
      <c r="G15" s="256">
        <v>63417</v>
      </c>
      <c r="H15" s="256">
        <v>17345</v>
      </c>
      <c r="I15" s="256">
        <v>16734</v>
      </c>
      <c r="J15" s="256">
        <v>34079</v>
      </c>
    </row>
    <row r="16" spans="1:10" x14ac:dyDescent="0.2">
      <c r="A16" s="257">
        <v>2006</v>
      </c>
      <c r="B16" s="256">
        <v>51116</v>
      </c>
      <c r="C16" s="256">
        <v>48755</v>
      </c>
      <c r="D16" s="256">
        <v>99871</v>
      </c>
      <c r="E16" s="256">
        <v>32987</v>
      </c>
      <c r="F16" s="256">
        <v>31337</v>
      </c>
      <c r="G16" s="256">
        <v>64324</v>
      </c>
      <c r="H16" s="256">
        <v>18129</v>
      </c>
      <c r="I16" s="256">
        <v>17418</v>
      </c>
      <c r="J16" s="256">
        <v>35547</v>
      </c>
    </row>
    <row r="17" spans="1:10" x14ac:dyDescent="0.2">
      <c r="A17" s="257">
        <v>2007</v>
      </c>
      <c r="B17" s="256">
        <v>50033</v>
      </c>
      <c r="C17" s="256">
        <v>47580</v>
      </c>
      <c r="D17" s="256">
        <v>97613</v>
      </c>
      <c r="E17" s="256">
        <v>31364</v>
      </c>
      <c r="F17" s="256">
        <v>29649</v>
      </c>
      <c r="G17" s="256">
        <v>61013</v>
      </c>
      <c r="H17" s="256">
        <v>18669</v>
      </c>
      <c r="I17" s="256">
        <v>17931</v>
      </c>
      <c r="J17" s="256">
        <v>36600</v>
      </c>
    </row>
    <row r="18" spans="1:10" x14ac:dyDescent="0.2">
      <c r="A18" s="257">
        <v>2008</v>
      </c>
      <c r="B18" s="256">
        <v>50823</v>
      </c>
      <c r="C18" s="256">
        <v>48326</v>
      </c>
      <c r="D18" s="256">
        <v>99149</v>
      </c>
      <c r="E18" s="256">
        <v>30703</v>
      </c>
      <c r="F18" s="256">
        <v>29307</v>
      </c>
      <c r="G18" s="256">
        <v>60010</v>
      </c>
      <c r="H18" s="256">
        <v>20120</v>
      </c>
      <c r="I18" s="256">
        <v>19019</v>
      </c>
      <c r="J18" s="256">
        <v>39139</v>
      </c>
    </row>
    <row r="19" spans="1:10" x14ac:dyDescent="0.2">
      <c r="A19" s="257">
        <v>2009</v>
      </c>
      <c r="B19" s="256">
        <v>49565</v>
      </c>
      <c r="C19" s="256">
        <v>46877</v>
      </c>
      <c r="D19" s="256">
        <v>96442</v>
      </c>
      <c r="E19" s="256">
        <v>29355</v>
      </c>
      <c r="F19" s="256">
        <v>27724</v>
      </c>
      <c r="G19" s="256">
        <v>57079</v>
      </c>
      <c r="H19" s="256">
        <v>20210</v>
      </c>
      <c r="I19" s="256">
        <v>19153</v>
      </c>
      <c r="J19" s="256">
        <v>39363</v>
      </c>
    </row>
    <row r="20" spans="1:10" x14ac:dyDescent="0.2">
      <c r="A20" s="257">
        <v>2010</v>
      </c>
      <c r="B20" s="256">
        <v>46279</v>
      </c>
      <c r="C20" s="256">
        <v>44056</v>
      </c>
      <c r="D20" s="256">
        <v>90335</v>
      </c>
      <c r="E20" s="256">
        <v>27285</v>
      </c>
      <c r="F20" s="256">
        <v>26180</v>
      </c>
      <c r="G20" s="256">
        <v>53465</v>
      </c>
      <c r="H20" s="256">
        <v>18994</v>
      </c>
      <c r="I20" s="256">
        <v>17876</v>
      </c>
      <c r="J20" s="256">
        <v>36870</v>
      </c>
    </row>
    <row r="21" spans="1:10" x14ac:dyDescent="0.2">
      <c r="A21" s="257">
        <v>2011</v>
      </c>
      <c r="B21" s="256">
        <v>45390</v>
      </c>
      <c r="C21" s="256">
        <v>42659</v>
      </c>
      <c r="D21" s="256">
        <v>88049</v>
      </c>
      <c r="E21" s="256">
        <v>26109</v>
      </c>
      <c r="F21" s="256">
        <v>24724</v>
      </c>
      <c r="G21" s="256">
        <v>50833</v>
      </c>
      <c r="H21" s="256">
        <v>19281</v>
      </c>
      <c r="I21" s="256">
        <v>17935</v>
      </c>
      <c r="J21" s="256">
        <v>37216</v>
      </c>
    </row>
  </sheetData>
  <mergeCells count="4">
    <mergeCell ref="B2:D2"/>
    <mergeCell ref="E2:G2"/>
    <mergeCell ref="H2:J2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DDD25-B4FC-4A73-9A61-F517B443451F}">
  <dimension ref="A1:I22"/>
  <sheetViews>
    <sheetView workbookViewId="0"/>
  </sheetViews>
  <sheetFormatPr defaultRowHeight="11.25" x14ac:dyDescent="0.2"/>
  <cols>
    <col min="1" max="1" width="8.140625" style="255" customWidth="1"/>
    <col min="2" max="2" width="9.85546875" style="255" customWidth="1"/>
    <col min="3" max="3" width="10.42578125" style="255" customWidth="1"/>
    <col min="4" max="4" width="11.140625" style="255" customWidth="1"/>
    <col min="5" max="9" width="9.85546875" style="255" customWidth="1"/>
    <col min="10" max="16384" width="9.140625" style="255"/>
  </cols>
  <sheetData>
    <row r="1" spans="1:9" x14ac:dyDescent="0.2">
      <c r="A1" s="274" t="s">
        <v>209</v>
      </c>
      <c r="B1" s="273"/>
      <c r="C1" s="273"/>
      <c r="D1" s="273"/>
      <c r="E1" s="273"/>
      <c r="F1" s="273"/>
      <c r="G1" s="273"/>
      <c r="H1" s="273"/>
      <c r="I1" s="273"/>
    </row>
    <row r="2" spans="1:9" s="272" customFormat="1" x14ac:dyDescent="0.2">
      <c r="A2" s="536" t="s">
        <v>8</v>
      </c>
      <c r="B2" s="536" t="s">
        <v>208</v>
      </c>
      <c r="C2" s="536"/>
      <c r="D2" s="536" t="s">
        <v>207</v>
      </c>
      <c r="E2" s="536" t="s">
        <v>206</v>
      </c>
      <c r="F2" s="536"/>
      <c r="G2" s="536" t="s">
        <v>205</v>
      </c>
      <c r="H2" s="536" t="s">
        <v>204</v>
      </c>
      <c r="I2" s="536"/>
    </row>
    <row r="3" spans="1:9" s="272" customFormat="1" ht="33.75" customHeight="1" x14ac:dyDescent="0.2">
      <c r="A3" s="536"/>
      <c r="B3" s="536" t="s">
        <v>203</v>
      </c>
      <c r="C3" s="536" t="s">
        <v>202</v>
      </c>
      <c r="D3" s="536"/>
      <c r="E3" s="536" t="s">
        <v>201</v>
      </c>
      <c r="F3" s="536" t="s">
        <v>200</v>
      </c>
      <c r="G3" s="536"/>
      <c r="H3" s="536" t="s">
        <v>199</v>
      </c>
      <c r="I3" s="536" t="s">
        <v>198</v>
      </c>
    </row>
    <row r="4" spans="1:9" ht="35.25" customHeight="1" x14ac:dyDescent="0.2">
      <c r="A4" s="536"/>
      <c r="B4" s="536"/>
      <c r="C4" s="536"/>
      <c r="D4" s="536"/>
      <c r="E4" s="536"/>
      <c r="F4" s="536"/>
      <c r="G4" s="536"/>
      <c r="H4" s="536"/>
      <c r="I4" s="536"/>
    </row>
    <row r="5" spans="1:9" x14ac:dyDescent="0.2">
      <c r="A5" s="259">
        <v>1949</v>
      </c>
      <c r="B5" s="269">
        <v>75.400000000000006</v>
      </c>
      <c r="C5" s="269">
        <v>111.3</v>
      </c>
      <c r="D5" s="271">
        <v>2.54</v>
      </c>
      <c r="E5" s="270">
        <v>1.2230000000000001</v>
      </c>
      <c r="F5" s="270">
        <v>1.06</v>
      </c>
      <c r="G5" s="269">
        <v>108</v>
      </c>
      <c r="H5" s="269">
        <v>91.7</v>
      </c>
      <c r="I5" s="269">
        <v>8.3000000000000007</v>
      </c>
    </row>
    <row r="6" spans="1:9" x14ac:dyDescent="0.2">
      <c r="A6" s="259">
        <v>1960</v>
      </c>
      <c r="B6" s="269">
        <v>58.9</v>
      </c>
      <c r="C6" s="269">
        <v>78.400000000000006</v>
      </c>
      <c r="D6" s="271">
        <v>2.02</v>
      </c>
      <c r="E6" s="270">
        <v>0.97499999999999998</v>
      </c>
      <c r="F6" s="270">
        <v>0.91700000000000004</v>
      </c>
      <c r="G6" s="269">
        <v>107.2</v>
      </c>
      <c r="H6" s="269">
        <v>94.5</v>
      </c>
      <c r="I6" s="269">
        <v>5.5</v>
      </c>
    </row>
    <row r="7" spans="1:9" x14ac:dyDescent="0.2">
      <c r="A7" s="257">
        <v>1970</v>
      </c>
      <c r="B7" s="265">
        <v>56.6</v>
      </c>
      <c r="C7" s="265">
        <v>76.099999999999994</v>
      </c>
      <c r="D7" s="267">
        <v>1.97</v>
      </c>
      <c r="E7" s="266">
        <v>0.95299999999999996</v>
      </c>
      <c r="F7" s="266">
        <v>0.91200000000000003</v>
      </c>
      <c r="G7" s="265">
        <v>106.7</v>
      </c>
      <c r="H7" s="265">
        <v>94.6</v>
      </c>
      <c r="I7" s="265">
        <v>5.4</v>
      </c>
    </row>
    <row r="8" spans="1:9" x14ac:dyDescent="0.2">
      <c r="A8" s="257">
        <v>1975</v>
      </c>
      <c r="B8" s="265">
        <v>72.8</v>
      </c>
      <c r="C8" s="265">
        <v>96.7</v>
      </c>
      <c r="D8" s="267">
        <v>2.38</v>
      </c>
      <c r="E8" s="266">
        <v>1.157</v>
      </c>
      <c r="F8" s="266">
        <v>1.111</v>
      </c>
      <c r="G8" s="265">
        <v>105.9</v>
      </c>
      <c r="H8" s="265">
        <v>94.4</v>
      </c>
      <c r="I8" s="265">
        <v>5.6</v>
      </c>
    </row>
    <row r="9" spans="1:9" x14ac:dyDescent="0.2">
      <c r="A9" s="257">
        <v>1980</v>
      </c>
      <c r="B9" s="265">
        <v>57.6</v>
      </c>
      <c r="C9" s="265">
        <v>73.7</v>
      </c>
      <c r="D9" s="267">
        <v>1.92</v>
      </c>
      <c r="E9" s="266">
        <v>0.93700000000000006</v>
      </c>
      <c r="F9" s="266">
        <v>0.90900000000000003</v>
      </c>
      <c r="G9" s="265">
        <v>104.9</v>
      </c>
      <c r="H9" s="265">
        <v>92.9</v>
      </c>
      <c r="I9" s="265">
        <v>7.1</v>
      </c>
    </row>
    <row r="10" spans="1:9" x14ac:dyDescent="0.2">
      <c r="A10" s="257">
        <v>1990</v>
      </c>
      <c r="B10" s="265">
        <v>49.4</v>
      </c>
      <c r="C10" s="265">
        <v>67.400000000000006</v>
      </c>
      <c r="D10" s="267">
        <v>1.84</v>
      </c>
      <c r="E10" s="266">
        <v>0.9</v>
      </c>
      <c r="F10" s="266">
        <v>0.88900000000000001</v>
      </c>
      <c r="G10" s="265">
        <v>104.5</v>
      </c>
      <c r="H10" s="265">
        <v>86.9</v>
      </c>
      <c r="I10" s="265">
        <v>13.1</v>
      </c>
    </row>
    <row r="11" spans="1:9" x14ac:dyDescent="0.2">
      <c r="A11" s="257">
        <v>2000</v>
      </c>
      <c r="B11" s="268">
        <v>38.1</v>
      </c>
      <c r="C11" s="268">
        <v>52.1</v>
      </c>
      <c r="D11" s="268">
        <v>1.33</v>
      </c>
      <c r="E11" s="266">
        <v>0.64300000000000002</v>
      </c>
      <c r="F11" s="266">
        <v>0.63500000000000001</v>
      </c>
      <c r="G11" s="268">
        <v>106.1</v>
      </c>
      <c r="H11" s="265">
        <v>71</v>
      </c>
      <c r="I11" s="265">
        <v>29</v>
      </c>
    </row>
    <row r="12" spans="1:9" x14ac:dyDescent="0.2">
      <c r="A12" s="257">
        <v>2001</v>
      </c>
      <c r="B12" s="268">
        <v>38.1</v>
      </c>
      <c r="C12" s="268">
        <v>52.1</v>
      </c>
      <c r="D12" s="268">
        <v>1.31</v>
      </c>
      <c r="E12" s="266">
        <v>0.63600000000000001</v>
      </c>
      <c r="F12" s="266">
        <v>0.627</v>
      </c>
      <c r="G12" s="268">
        <v>106.4</v>
      </c>
      <c r="H12" s="265">
        <v>69.7</v>
      </c>
      <c r="I12" s="265">
        <v>30.3</v>
      </c>
    </row>
    <row r="13" spans="1:9" x14ac:dyDescent="0.2">
      <c r="A13" s="257">
        <v>2002</v>
      </c>
      <c r="B13" s="268">
        <v>38.299999999999997</v>
      </c>
      <c r="C13" s="268">
        <v>52.8</v>
      </c>
      <c r="D13" s="268">
        <v>1.31</v>
      </c>
      <c r="E13" s="266">
        <v>0.63500000000000001</v>
      </c>
      <c r="F13" s="266">
        <v>0.626</v>
      </c>
      <c r="G13" s="268">
        <v>105.5</v>
      </c>
      <c r="H13" s="265">
        <v>68.599999999999994</v>
      </c>
      <c r="I13" s="265">
        <v>31.4</v>
      </c>
    </row>
    <row r="14" spans="1:9" x14ac:dyDescent="0.2">
      <c r="A14" s="257">
        <v>2003</v>
      </c>
      <c r="B14" s="265">
        <v>37.799999999999997</v>
      </c>
      <c r="C14" s="265">
        <v>52.5</v>
      </c>
      <c r="D14" s="267">
        <v>1.28</v>
      </c>
      <c r="E14" s="266">
        <v>0.61699999999999999</v>
      </c>
      <c r="F14" s="266">
        <v>0.60899999999999999</v>
      </c>
      <c r="G14" s="265">
        <v>106.7</v>
      </c>
      <c r="H14" s="265">
        <v>67.7</v>
      </c>
      <c r="I14" s="265">
        <v>32.299999999999997</v>
      </c>
    </row>
    <row r="15" spans="1:9" x14ac:dyDescent="0.2">
      <c r="A15" s="257">
        <v>2004</v>
      </c>
      <c r="B15" s="265">
        <v>38.4</v>
      </c>
      <c r="C15" s="265">
        <v>53.4</v>
      </c>
      <c r="D15" s="267">
        <v>1.28</v>
      </c>
      <c r="E15" s="266">
        <v>0.626</v>
      </c>
      <c r="F15" s="266">
        <v>0.61799999999999999</v>
      </c>
      <c r="G15" s="265">
        <v>105.2</v>
      </c>
      <c r="H15" s="265">
        <v>66</v>
      </c>
      <c r="I15" s="265">
        <v>34</v>
      </c>
    </row>
    <row r="16" spans="1:9" x14ac:dyDescent="0.2">
      <c r="A16" s="257">
        <v>2005</v>
      </c>
      <c r="B16" s="265">
        <v>39.780834252379698</v>
      </c>
      <c r="C16" s="265">
        <v>56.098700168250986</v>
      </c>
      <c r="D16" s="267">
        <v>1.3174886325088166</v>
      </c>
      <c r="E16" s="266">
        <v>0.63740688137778345</v>
      </c>
      <c r="F16" s="266">
        <v>0.62958688248408679</v>
      </c>
      <c r="G16" s="265">
        <v>106.69507515529266</v>
      </c>
      <c r="H16" s="265">
        <v>65.045745466480682</v>
      </c>
      <c r="I16" s="265">
        <v>34.954254533519325</v>
      </c>
    </row>
    <row r="17" spans="1:9" x14ac:dyDescent="0.2">
      <c r="A17" s="257">
        <v>2006</v>
      </c>
      <c r="B17" s="265">
        <v>41.130264041686736</v>
      </c>
      <c r="C17" s="265">
        <v>59.03234095664623</v>
      </c>
      <c r="D17" s="267">
        <v>1.3495041293567884</v>
      </c>
      <c r="E17" s="266">
        <v>0.6588005910303314</v>
      </c>
      <c r="F17" s="266">
        <v>0.65110503914185769</v>
      </c>
      <c r="G17" s="265">
        <v>104.84258024817967</v>
      </c>
      <c r="H17" s="265">
        <v>64.407085139830372</v>
      </c>
      <c r="I17" s="265">
        <v>35.592914860169614</v>
      </c>
    </row>
    <row r="18" spans="1:9" x14ac:dyDescent="0.2">
      <c r="A18" s="257">
        <v>2007</v>
      </c>
      <c r="B18" s="265">
        <v>40.5</v>
      </c>
      <c r="C18" s="265">
        <v>57.9</v>
      </c>
      <c r="D18" s="267">
        <v>1.32</v>
      </c>
      <c r="E18" s="266">
        <v>0.64500000000000002</v>
      </c>
      <c r="F18" s="266">
        <v>0.63700000000000001</v>
      </c>
      <c r="G18" s="265">
        <v>105.2</v>
      </c>
      <c r="H18" s="265">
        <v>62.5</v>
      </c>
      <c r="I18" s="265">
        <v>37.5</v>
      </c>
    </row>
    <row r="19" spans="1:9" x14ac:dyDescent="0.2">
      <c r="A19" s="257">
        <v>2008</v>
      </c>
      <c r="B19" s="265">
        <v>41.288786397811009</v>
      </c>
      <c r="C19" s="265">
        <v>58.786621023196759</v>
      </c>
      <c r="D19" s="267">
        <v>1.35</v>
      </c>
      <c r="E19" s="266">
        <v>0.65899968655381658</v>
      </c>
      <c r="F19" s="266">
        <v>0.65157203827024746</v>
      </c>
      <c r="G19" s="265">
        <v>105.16699085378471</v>
      </c>
      <c r="H19" s="265">
        <v>60.525068331501075</v>
      </c>
      <c r="I19" s="265">
        <v>39.474931668498925</v>
      </c>
    </row>
    <row r="20" spans="1:9" x14ac:dyDescent="0.2">
      <c r="A20" s="257">
        <v>2009</v>
      </c>
      <c r="B20" s="265">
        <v>40.313449560278535</v>
      </c>
      <c r="C20" s="265">
        <v>57.704225280918749</v>
      </c>
      <c r="D20" s="267">
        <v>1.3267870296267146</v>
      </c>
      <c r="E20" s="266">
        <v>0.64490362692407355</v>
      </c>
      <c r="F20" s="266">
        <v>0.63773353760310503</v>
      </c>
      <c r="G20" s="265">
        <v>105.73415534270538</v>
      </c>
      <c r="H20" s="265">
        <v>59.184795006325039</v>
      </c>
      <c r="I20" s="265">
        <v>40.815204993674953</v>
      </c>
    </row>
    <row r="21" spans="1:9" x14ac:dyDescent="0.2">
      <c r="A21" s="257">
        <v>2010</v>
      </c>
      <c r="B21" s="265">
        <v>37.916320603676688</v>
      </c>
      <c r="C21" s="265">
        <v>55.848921787691992</v>
      </c>
      <c r="D21" s="267">
        <v>1.2561889066909304</v>
      </c>
      <c r="E21" s="266">
        <v>0.6126380525065106</v>
      </c>
      <c r="F21" s="266">
        <v>0.60607203345726612</v>
      </c>
      <c r="G21" s="265">
        <v>105.04585073542765</v>
      </c>
      <c r="H21" s="265">
        <v>59.185254884596226</v>
      </c>
      <c r="I21" s="265">
        <v>40.814745115403774</v>
      </c>
    </row>
    <row r="22" spans="1:9" s="264" customFormat="1" x14ac:dyDescent="0.2">
      <c r="A22" s="257">
        <v>2011</v>
      </c>
      <c r="B22" s="265">
        <v>37.110450692894211</v>
      </c>
      <c r="C22" s="265">
        <v>54.852229612779865</v>
      </c>
      <c r="D22" s="267">
        <v>1.2383332231914972</v>
      </c>
      <c r="E22" s="266">
        <v>0.599962032142626</v>
      </c>
      <c r="F22" s="266">
        <v>0.59399999999999997</v>
      </c>
      <c r="G22" s="265">
        <v>106.40193159708384</v>
      </c>
      <c r="H22" s="265">
        <v>57.732626150000002</v>
      </c>
      <c r="I22" s="265">
        <v>42.267373849999998</v>
      </c>
    </row>
  </sheetData>
  <mergeCells count="12">
    <mergeCell ref="H3:H4"/>
    <mergeCell ref="I3:I4"/>
    <mergeCell ref="A2:A4"/>
    <mergeCell ref="B2:C2"/>
    <mergeCell ref="D2:D4"/>
    <mergeCell ref="E2:F2"/>
    <mergeCell ref="H2:I2"/>
    <mergeCell ref="B3:B4"/>
    <mergeCell ref="C3:C4"/>
    <mergeCell ref="E3:E4"/>
    <mergeCell ref="F3:F4"/>
    <mergeCell ref="G2:G4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99000-919B-4C7D-84F9-9030CDDA502A}">
  <dimension ref="A1:I48"/>
  <sheetViews>
    <sheetView workbookViewId="0"/>
  </sheetViews>
  <sheetFormatPr defaultRowHeight="11.25" x14ac:dyDescent="0.2"/>
  <cols>
    <col min="1" max="8" width="9.7109375" style="1" customWidth="1"/>
    <col min="9" max="9" width="10.140625" style="1" customWidth="1"/>
    <col min="10" max="16384" width="9.140625" style="1"/>
  </cols>
  <sheetData>
    <row r="1" spans="1:9" ht="12" thickBot="1" x14ac:dyDescent="0.25">
      <c r="A1" s="14" t="s">
        <v>18</v>
      </c>
      <c r="B1" s="13"/>
      <c r="C1" s="13"/>
      <c r="D1" s="13"/>
      <c r="E1" s="13"/>
      <c r="F1" s="13"/>
      <c r="G1" s="13"/>
      <c r="H1" s="13"/>
      <c r="I1" s="13"/>
    </row>
    <row r="2" spans="1:9" x14ac:dyDescent="0.2">
      <c r="A2" s="492" t="s">
        <v>8</v>
      </c>
      <c r="B2" s="16" t="s">
        <v>17</v>
      </c>
      <c r="C2" s="16" t="s">
        <v>16</v>
      </c>
      <c r="D2" s="16" t="s">
        <v>15</v>
      </c>
      <c r="E2" s="16" t="s">
        <v>14</v>
      </c>
      <c r="F2" s="16" t="s">
        <v>13</v>
      </c>
      <c r="G2" s="16" t="s">
        <v>12</v>
      </c>
      <c r="H2" s="16" t="s">
        <v>11</v>
      </c>
      <c r="I2" s="486" t="s">
        <v>5</v>
      </c>
    </row>
    <row r="3" spans="1:9" x14ac:dyDescent="0.2">
      <c r="A3" s="493"/>
      <c r="B3" s="488" t="s">
        <v>10</v>
      </c>
      <c r="C3" s="495"/>
      <c r="D3" s="495"/>
      <c r="E3" s="495"/>
      <c r="F3" s="495"/>
      <c r="G3" s="495"/>
      <c r="H3" s="496"/>
      <c r="I3" s="487"/>
    </row>
    <row r="4" spans="1:9" x14ac:dyDescent="0.2">
      <c r="A4" s="497" t="s">
        <v>7</v>
      </c>
      <c r="B4" s="497"/>
      <c r="C4" s="497"/>
      <c r="D4" s="497"/>
      <c r="E4" s="497"/>
      <c r="F4" s="497"/>
      <c r="G4" s="497"/>
      <c r="H4" s="497"/>
      <c r="I4" s="497"/>
    </row>
    <row r="5" spans="1:9" x14ac:dyDescent="0.2">
      <c r="A5" s="5">
        <v>1949</v>
      </c>
      <c r="B5" s="4">
        <v>1161281</v>
      </c>
      <c r="C5" s="4">
        <v>389362</v>
      </c>
      <c r="D5" s="4">
        <v>748924</v>
      </c>
      <c r="E5" s="4">
        <v>585165</v>
      </c>
      <c r="F5" s="4">
        <v>1066053</v>
      </c>
      <c r="G5" s="4">
        <v>297793</v>
      </c>
      <c r="H5" s="4">
        <v>174842</v>
      </c>
      <c r="I5" s="4">
        <v>4423420</v>
      </c>
    </row>
    <row r="6" spans="1:9" x14ac:dyDescent="0.2">
      <c r="A6" s="5">
        <v>1960</v>
      </c>
      <c r="B6" s="4">
        <v>1290969</v>
      </c>
      <c r="C6" s="4">
        <v>378491</v>
      </c>
      <c r="D6" s="4">
        <v>684325</v>
      </c>
      <c r="E6" s="4">
        <v>725293</v>
      </c>
      <c r="F6" s="4">
        <v>1134809</v>
      </c>
      <c r="G6" s="4">
        <v>365581</v>
      </c>
      <c r="H6" s="4">
        <v>224575</v>
      </c>
      <c r="I6" s="4">
        <v>4804043</v>
      </c>
    </row>
    <row r="7" spans="1:9" x14ac:dyDescent="0.2">
      <c r="A7" s="5">
        <v>1970</v>
      </c>
      <c r="B7" s="4">
        <v>1119402</v>
      </c>
      <c r="C7" s="4">
        <v>469624</v>
      </c>
      <c r="D7" s="4">
        <v>767690</v>
      </c>
      <c r="E7" s="4">
        <v>675480</v>
      </c>
      <c r="F7" s="4">
        <v>1214571</v>
      </c>
      <c r="G7" s="4">
        <v>477674</v>
      </c>
      <c r="H7" s="4">
        <v>279210</v>
      </c>
      <c r="I7" s="4">
        <v>5003651</v>
      </c>
    </row>
    <row r="8" spans="1:9" x14ac:dyDescent="0.2">
      <c r="A8" s="5">
        <v>1980</v>
      </c>
      <c r="B8" s="4">
        <v>1205392</v>
      </c>
      <c r="C8" s="4">
        <v>334752</v>
      </c>
      <c r="D8" s="4">
        <v>867333</v>
      </c>
      <c r="E8" s="4">
        <v>739865</v>
      </c>
      <c r="F8" s="4">
        <v>1283593</v>
      </c>
      <c r="G8" s="4">
        <v>408568</v>
      </c>
      <c r="H8" s="4">
        <v>349206</v>
      </c>
      <c r="I8" s="4">
        <v>5188709</v>
      </c>
    </row>
    <row r="9" spans="1:9" x14ac:dyDescent="0.2">
      <c r="A9" s="5">
        <v>1990</v>
      </c>
      <c r="B9" s="4">
        <v>1090427</v>
      </c>
      <c r="C9" s="4">
        <v>393404</v>
      </c>
      <c r="D9" s="4">
        <v>660532</v>
      </c>
      <c r="E9" s="4">
        <v>812132</v>
      </c>
      <c r="F9" s="4">
        <v>1241089</v>
      </c>
      <c r="G9" s="4">
        <v>481039</v>
      </c>
      <c r="H9" s="4">
        <v>306281</v>
      </c>
      <c r="I9" s="4">
        <v>4984904</v>
      </c>
    </row>
    <row r="10" spans="1:9" x14ac:dyDescent="0.2">
      <c r="A10" s="5">
        <v>2000</v>
      </c>
      <c r="B10" s="4">
        <v>884968</v>
      </c>
      <c r="C10" s="4">
        <v>348761</v>
      </c>
      <c r="D10" s="4">
        <v>814676</v>
      </c>
      <c r="E10" s="4">
        <v>653583</v>
      </c>
      <c r="F10" s="4">
        <v>1367666</v>
      </c>
      <c r="G10" s="4">
        <v>432856</v>
      </c>
      <c r="H10" s="4">
        <v>362684</v>
      </c>
      <c r="I10" s="4">
        <v>4865194</v>
      </c>
    </row>
    <row r="11" spans="1:9" x14ac:dyDescent="0.2">
      <c r="A11" s="7">
        <v>2001</v>
      </c>
      <c r="B11" s="3">
        <v>865698</v>
      </c>
      <c r="C11" s="3">
        <v>341130</v>
      </c>
      <c r="D11" s="3">
        <v>815481</v>
      </c>
      <c r="E11" s="3">
        <v>660496</v>
      </c>
      <c r="F11" s="3">
        <v>1365105</v>
      </c>
      <c r="G11" s="3">
        <v>431947</v>
      </c>
      <c r="H11" s="3">
        <v>371155</v>
      </c>
      <c r="I11" s="3">
        <v>4851012</v>
      </c>
    </row>
    <row r="12" spans="1:9" x14ac:dyDescent="0.2">
      <c r="A12" s="7">
        <v>2006</v>
      </c>
      <c r="B12" s="3">
        <v>796683</v>
      </c>
      <c r="C12" s="3">
        <v>320156</v>
      </c>
      <c r="D12" s="3">
        <v>761652</v>
      </c>
      <c r="E12" s="3">
        <v>755467</v>
      </c>
      <c r="F12" s="3">
        <v>1320450</v>
      </c>
      <c r="G12" s="3">
        <v>444112</v>
      </c>
      <c r="H12" s="3">
        <v>386059</v>
      </c>
      <c r="I12" s="3">
        <v>4784579</v>
      </c>
    </row>
    <row r="13" spans="1:9" x14ac:dyDescent="0.2">
      <c r="A13" s="7">
        <v>2007</v>
      </c>
      <c r="B13" s="3">
        <v>784527</v>
      </c>
      <c r="C13" s="3">
        <v>318852</v>
      </c>
      <c r="D13" s="3">
        <v>739269</v>
      </c>
      <c r="E13" s="3">
        <v>781869</v>
      </c>
      <c r="F13" s="3">
        <v>1319097</v>
      </c>
      <c r="G13" s="3">
        <v>448559</v>
      </c>
      <c r="H13" s="3">
        <v>386905</v>
      </c>
      <c r="I13" s="3">
        <v>4779078</v>
      </c>
    </row>
    <row r="14" spans="1:9" x14ac:dyDescent="0.2">
      <c r="A14" s="7">
        <v>2008</v>
      </c>
      <c r="B14" s="3">
        <v>773868</v>
      </c>
      <c r="C14" s="3">
        <v>317100</v>
      </c>
      <c r="D14" s="3">
        <v>719360</v>
      </c>
      <c r="E14" s="3">
        <v>797733</v>
      </c>
      <c r="F14" s="3">
        <v>1316244</v>
      </c>
      <c r="G14" s="3">
        <v>458157</v>
      </c>
      <c r="H14" s="3">
        <v>387100</v>
      </c>
      <c r="I14" s="3">
        <v>4769562</v>
      </c>
    </row>
    <row r="15" spans="1:9" x14ac:dyDescent="0.2">
      <c r="A15" s="5">
        <v>2009</v>
      </c>
      <c r="B15" s="4">
        <v>765768</v>
      </c>
      <c r="C15" s="4">
        <v>312485</v>
      </c>
      <c r="D15" s="4">
        <v>701541</v>
      </c>
      <c r="E15" s="4">
        <v>809274</v>
      </c>
      <c r="F15" s="4">
        <v>1316362</v>
      </c>
      <c r="G15" s="4">
        <v>468457</v>
      </c>
      <c r="H15" s="4">
        <v>389163</v>
      </c>
      <c r="I15" s="4">
        <v>4763050</v>
      </c>
    </row>
    <row r="16" spans="1:9" x14ac:dyDescent="0.2">
      <c r="A16" s="5">
        <v>2010</v>
      </c>
      <c r="B16" s="4">
        <v>757690</v>
      </c>
      <c r="C16" s="4">
        <v>308679</v>
      </c>
      <c r="D16" s="4">
        <v>688876</v>
      </c>
      <c r="E16" s="4">
        <v>817854</v>
      </c>
      <c r="F16" s="4">
        <v>1313737</v>
      </c>
      <c r="G16" s="4">
        <v>478669</v>
      </c>
      <c r="H16" s="4">
        <v>391395</v>
      </c>
      <c r="I16" s="4">
        <v>4756900</v>
      </c>
    </row>
    <row r="17" spans="1:9" x14ac:dyDescent="0.2">
      <c r="A17" s="5">
        <v>2011</v>
      </c>
      <c r="B17" s="4">
        <v>747586</v>
      </c>
      <c r="C17" s="4">
        <v>301433</v>
      </c>
      <c r="D17" s="4">
        <v>677428</v>
      </c>
      <c r="E17" s="4">
        <v>821290</v>
      </c>
      <c r="F17" s="4">
        <v>1310010</v>
      </c>
      <c r="G17" s="4">
        <v>489220</v>
      </c>
      <c r="H17" s="4">
        <v>396934</v>
      </c>
      <c r="I17" s="4">
        <v>4743901</v>
      </c>
    </row>
    <row r="18" spans="1:9" x14ac:dyDescent="0.2">
      <c r="A18" s="5">
        <v>2012</v>
      </c>
      <c r="B18" s="4">
        <v>739796</v>
      </c>
      <c r="C18" s="4">
        <v>291004</v>
      </c>
      <c r="D18" s="4">
        <v>669471</v>
      </c>
      <c r="E18" s="4">
        <v>823983</v>
      </c>
      <c r="F18" s="4">
        <v>1308606</v>
      </c>
      <c r="G18" s="4">
        <v>497405</v>
      </c>
      <c r="H18" s="4">
        <v>401459</v>
      </c>
      <c r="I18" s="4">
        <v>4731724</v>
      </c>
    </row>
    <row r="19" spans="1:9" x14ac:dyDescent="0.2">
      <c r="A19" s="494" t="s">
        <v>6</v>
      </c>
      <c r="B19" s="494"/>
      <c r="C19" s="494"/>
      <c r="D19" s="494"/>
      <c r="E19" s="494"/>
      <c r="F19" s="494"/>
      <c r="G19" s="494"/>
      <c r="H19" s="494"/>
      <c r="I19" s="494"/>
    </row>
    <row r="20" spans="1:9" x14ac:dyDescent="0.2">
      <c r="A20" s="5">
        <v>1949</v>
      </c>
      <c r="B20" s="4">
        <v>1128809</v>
      </c>
      <c r="C20" s="4">
        <v>387072</v>
      </c>
      <c r="D20" s="4">
        <v>806837</v>
      </c>
      <c r="E20" s="4">
        <v>652406</v>
      </c>
      <c r="F20" s="4">
        <v>1205838</v>
      </c>
      <c r="G20" s="4">
        <v>377464</v>
      </c>
      <c r="H20" s="4">
        <v>222953</v>
      </c>
      <c r="I20" s="4">
        <v>4781379</v>
      </c>
    </row>
    <row r="21" spans="1:9" x14ac:dyDescent="0.2">
      <c r="A21" s="5">
        <v>1960</v>
      </c>
      <c r="B21" s="4">
        <v>1238484</v>
      </c>
      <c r="C21" s="4">
        <v>375000</v>
      </c>
      <c r="D21" s="4">
        <v>717134</v>
      </c>
      <c r="E21" s="4">
        <v>782174</v>
      </c>
      <c r="F21" s="4">
        <v>1261704</v>
      </c>
      <c r="G21" s="4">
        <v>465745</v>
      </c>
      <c r="H21" s="4">
        <v>316760</v>
      </c>
      <c r="I21" s="4">
        <v>5157001</v>
      </c>
    </row>
    <row r="22" spans="1:9" x14ac:dyDescent="0.2">
      <c r="A22" s="5">
        <v>1970</v>
      </c>
      <c r="B22" s="4">
        <v>1057105</v>
      </c>
      <c r="C22" s="4">
        <v>447510</v>
      </c>
      <c r="D22" s="4">
        <v>752424</v>
      </c>
      <c r="E22" s="4">
        <v>708696</v>
      </c>
      <c r="F22" s="4">
        <v>1349798</v>
      </c>
      <c r="G22" s="4">
        <v>573082</v>
      </c>
      <c r="H22" s="4">
        <v>429833</v>
      </c>
      <c r="I22" s="4">
        <v>5318448</v>
      </c>
    </row>
    <row r="23" spans="1:9" x14ac:dyDescent="0.2">
      <c r="A23" s="5">
        <v>1980</v>
      </c>
      <c r="B23" s="4">
        <v>1135781</v>
      </c>
      <c r="C23" s="4">
        <v>315740</v>
      </c>
      <c r="D23" s="4">
        <v>838135</v>
      </c>
      <c r="E23" s="4">
        <v>736691</v>
      </c>
      <c r="F23" s="4">
        <v>1422049</v>
      </c>
      <c r="G23" s="4">
        <v>519490</v>
      </c>
      <c r="H23" s="4">
        <v>552868</v>
      </c>
      <c r="I23" s="4">
        <v>5520754</v>
      </c>
    </row>
    <row r="24" spans="1:9" x14ac:dyDescent="0.2">
      <c r="A24" s="5">
        <v>1990</v>
      </c>
      <c r="B24" s="4">
        <v>1040122</v>
      </c>
      <c r="C24" s="4">
        <v>373452</v>
      </c>
      <c r="D24" s="4">
        <v>638411</v>
      </c>
      <c r="E24" s="4">
        <v>809624</v>
      </c>
      <c r="F24" s="4">
        <v>1355784</v>
      </c>
      <c r="G24" s="4">
        <v>634553</v>
      </c>
      <c r="H24" s="4">
        <v>537973</v>
      </c>
      <c r="I24" s="4">
        <v>5389919</v>
      </c>
    </row>
    <row r="25" spans="1:9" x14ac:dyDescent="0.2">
      <c r="A25" s="5">
        <v>2000</v>
      </c>
      <c r="B25" s="4">
        <v>844280</v>
      </c>
      <c r="C25" s="4">
        <v>333489</v>
      </c>
      <c r="D25" s="4">
        <v>780988</v>
      </c>
      <c r="E25" s="4">
        <v>646862</v>
      </c>
      <c r="F25" s="4">
        <v>1489507</v>
      </c>
      <c r="G25" s="4">
        <v>594706</v>
      </c>
      <c r="H25" s="4">
        <v>666618</v>
      </c>
      <c r="I25" s="4">
        <v>5356450</v>
      </c>
    </row>
    <row r="26" spans="1:9" x14ac:dyDescent="0.2">
      <c r="A26" s="7">
        <v>2001</v>
      </c>
      <c r="B26" s="3">
        <v>826299</v>
      </c>
      <c r="C26" s="3">
        <v>327262</v>
      </c>
      <c r="D26" s="3">
        <v>781391</v>
      </c>
      <c r="E26" s="3">
        <v>651689</v>
      </c>
      <c r="F26" s="3">
        <v>1486523</v>
      </c>
      <c r="G26" s="3">
        <v>594042</v>
      </c>
      <c r="H26" s="3">
        <v>682080</v>
      </c>
      <c r="I26" s="3">
        <v>5349286</v>
      </c>
    </row>
    <row r="27" spans="1:9" x14ac:dyDescent="0.2">
      <c r="A27" s="7">
        <v>2006</v>
      </c>
      <c r="B27" s="3">
        <v>756760</v>
      </c>
      <c r="C27" s="3">
        <v>307067</v>
      </c>
      <c r="D27" s="3">
        <v>731274</v>
      </c>
      <c r="E27" s="3">
        <v>734584</v>
      </c>
      <c r="F27" s="3">
        <v>1435231</v>
      </c>
      <c r="G27" s="3">
        <v>603456</v>
      </c>
      <c r="H27" s="3">
        <v>723630</v>
      </c>
      <c r="I27" s="3">
        <v>5292002</v>
      </c>
    </row>
    <row r="28" spans="1:9" x14ac:dyDescent="0.2">
      <c r="A28" s="7">
        <v>2007</v>
      </c>
      <c r="B28" s="3">
        <v>745127</v>
      </c>
      <c r="C28" s="3">
        <v>304785</v>
      </c>
      <c r="D28" s="3">
        <v>711420</v>
      </c>
      <c r="E28" s="3">
        <v>758477</v>
      </c>
      <c r="F28" s="3">
        <v>1432268</v>
      </c>
      <c r="G28" s="3">
        <v>603998</v>
      </c>
      <c r="H28" s="3">
        <v>731005</v>
      </c>
      <c r="I28" s="3">
        <v>5287080</v>
      </c>
    </row>
    <row r="29" spans="1:9" x14ac:dyDescent="0.2">
      <c r="A29" s="7">
        <v>2008</v>
      </c>
      <c r="B29" s="3">
        <v>734934</v>
      </c>
      <c r="C29" s="3">
        <v>302749</v>
      </c>
      <c r="D29" s="3">
        <v>690518</v>
      </c>
      <c r="E29" s="3">
        <v>772975</v>
      </c>
      <c r="F29" s="3">
        <v>1425612</v>
      </c>
      <c r="G29" s="3">
        <v>611745</v>
      </c>
      <c r="H29" s="3">
        <v>737306</v>
      </c>
      <c r="I29" s="3">
        <v>5275839</v>
      </c>
    </row>
    <row r="30" spans="1:9" x14ac:dyDescent="0.2">
      <c r="A30" s="5">
        <v>2009</v>
      </c>
      <c r="B30" s="4">
        <v>726840</v>
      </c>
      <c r="C30" s="4">
        <v>298807</v>
      </c>
      <c r="D30" s="4">
        <v>673781</v>
      </c>
      <c r="E30" s="4">
        <v>782205</v>
      </c>
      <c r="F30" s="4">
        <v>1420180</v>
      </c>
      <c r="G30" s="4">
        <v>621122</v>
      </c>
      <c r="H30" s="4">
        <v>744990</v>
      </c>
      <c r="I30" s="4">
        <v>5267925</v>
      </c>
    </row>
    <row r="31" spans="1:9" x14ac:dyDescent="0.2">
      <c r="A31" s="5">
        <v>2010</v>
      </c>
      <c r="B31" s="4">
        <v>719166</v>
      </c>
      <c r="C31" s="4">
        <v>295114</v>
      </c>
      <c r="D31" s="4">
        <v>660715</v>
      </c>
      <c r="E31" s="4">
        <v>787326</v>
      </c>
      <c r="F31" s="4">
        <v>1412202</v>
      </c>
      <c r="G31" s="4">
        <v>631134</v>
      </c>
      <c r="H31" s="4">
        <v>751767</v>
      </c>
      <c r="I31" s="4">
        <v>5257424</v>
      </c>
    </row>
    <row r="32" spans="1:9" x14ac:dyDescent="0.2">
      <c r="A32" s="5">
        <v>2011</v>
      </c>
      <c r="B32" s="4">
        <v>709624</v>
      </c>
      <c r="C32" s="4">
        <v>287568</v>
      </c>
      <c r="D32" s="4">
        <v>650231</v>
      </c>
      <c r="E32" s="4">
        <v>789693</v>
      </c>
      <c r="F32" s="4">
        <v>1402835</v>
      </c>
      <c r="G32" s="4">
        <v>641039</v>
      </c>
      <c r="H32" s="4">
        <v>760831</v>
      </c>
      <c r="I32" s="4">
        <v>5241821</v>
      </c>
    </row>
    <row r="33" spans="1:9" x14ac:dyDescent="0.2">
      <c r="A33" s="5">
        <v>2012</v>
      </c>
      <c r="B33" s="4">
        <v>702046</v>
      </c>
      <c r="C33" s="4">
        <v>277217</v>
      </c>
      <c r="D33" s="4">
        <v>643090</v>
      </c>
      <c r="E33" s="4">
        <v>791441</v>
      </c>
      <c r="F33" s="4">
        <v>1393246</v>
      </c>
      <c r="G33" s="4">
        <v>651560</v>
      </c>
      <c r="H33" s="4">
        <v>767407</v>
      </c>
      <c r="I33" s="4">
        <v>5226007</v>
      </c>
    </row>
    <row r="34" spans="1:9" x14ac:dyDescent="0.2">
      <c r="A34" s="494" t="s">
        <v>5</v>
      </c>
      <c r="B34" s="494"/>
      <c r="C34" s="494"/>
      <c r="D34" s="494"/>
      <c r="E34" s="494"/>
      <c r="F34" s="494"/>
      <c r="G34" s="494"/>
      <c r="H34" s="494"/>
      <c r="I34" s="494"/>
    </row>
    <row r="35" spans="1:9" x14ac:dyDescent="0.2">
      <c r="A35" s="5">
        <v>1949</v>
      </c>
      <c r="B35" s="15">
        <v>2290090</v>
      </c>
      <c r="C35" s="15">
        <v>776434</v>
      </c>
      <c r="D35" s="15">
        <v>1555761</v>
      </c>
      <c r="E35" s="15">
        <v>1237571</v>
      </c>
      <c r="F35" s="15">
        <v>2271891</v>
      </c>
      <c r="G35" s="15">
        <v>675257</v>
      </c>
      <c r="H35" s="15">
        <v>397795</v>
      </c>
      <c r="I35" s="15">
        <v>9204799</v>
      </c>
    </row>
    <row r="36" spans="1:9" x14ac:dyDescent="0.2">
      <c r="A36" s="5">
        <v>1960</v>
      </c>
      <c r="B36" s="4">
        <v>2529453</v>
      </c>
      <c r="C36" s="4">
        <v>753491</v>
      </c>
      <c r="D36" s="4">
        <v>1401459</v>
      </c>
      <c r="E36" s="4">
        <v>1507467</v>
      </c>
      <c r="F36" s="4">
        <v>2396513</v>
      </c>
      <c r="G36" s="4">
        <v>831326</v>
      </c>
      <c r="H36" s="4">
        <v>541335</v>
      </c>
      <c r="I36" s="4">
        <v>9961044</v>
      </c>
    </row>
    <row r="37" spans="1:9" x14ac:dyDescent="0.2">
      <c r="A37" s="5">
        <v>1970</v>
      </c>
      <c r="B37" s="4">
        <v>2176507</v>
      </c>
      <c r="C37" s="4">
        <v>917134</v>
      </c>
      <c r="D37" s="4">
        <v>1520114</v>
      </c>
      <c r="E37" s="4">
        <v>1384176</v>
      </c>
      <c r="F37" s="4">
        <v>2564369</v>
      </c>
      <c r="G37" s="4">
        <v>1050756</v>
      </c>
      <c r="H37" s="4">
        <v>709043</v>
      </c>
      <c r="I37" s="4">
        <v>10322099</v>
      </c>
    </row>
    <row r="38" spans="1:9" x14ac:dyDescent="0.2">
      <c r="A38" s="5">
        <v>1980</v>
      </c>
      <c r="B38" s="4">
        <v>2341173</v>
      </c>
      <c r="C38" s="4">
        <v>650492</v>
      </c>
      <c r="D38" s="4">
        <v>1705468</v>
      </c>
      <c r="E38" s="4">
        <v>1476556</v>
      </c>
      <c r="F38" s="4">
        <v>2705642</v>
      </c>
      <c r="G38" s="4">
        <v>928058</v>
      </c>
      <c r="H38" s="4">
        <v>902074</v>
      </c>
      <c r="I38" s="4">
        <v>10709463</v>
      </c>
    </row>
    <row r="39" spans="1:9" x14ac:dyDescent="0.2">
      <c r="A39" s="5">
        <v>1990</v>
      </c>
      <c r="B39" s="4">
        <v>2130549</v>
      </c>
      <c r="C39" s="4">
        <v>766856</v>
      </c>
      <c r="D39" s="4">
        <v>1298943</v>
      </c>
      <c r="E39" s="4">
        <v>1621756</v>
      </c>
      <c r="F39" s="4">
        <v>2596873</v>
      </c>
      <c r="G39" s="4">
        <v>1115592</v>
      </c>
      <c r="H39" s="4">
        <v>844254</v>
      </c>
      <c r="I39" s="4">
        <v>10374823</v>
      </c>
    </row>
    <row r="40" spans="1:9" x14ac:dyDescent="0.2">
      <c r="A40" s="5">
        <v>2000</v>
      </c>
      <c r="B40" s="4">
        <v>1729248</v>
      </c>
      <c r="C40" s="4">
        <v>682250</v>
      </c>
      <c r="D40" s="4">
        <v>1595664</v>
      </c>
      <c r="E40" s="4">
        <v>1300445</v>
      </c>
      <c r="F40" s="4">
        <v>2857173</v>
      </c>
      <c r="G40" s="4">
        <v>1027562</v>
      </c>
      <c r="H40" s="4">
        <v>1029302</v>
      </c>
      <c r="I40" s="4">
        <v>10221644</v>
      </c>
    </row>
    <row r="41" spans="1:9" x14ac:dyDescent="0.2">
      <c r="A41" s="7">
        <v>2001</v>
      </c>
      <c r="B41" s="3">
        <v>1691997</v>
      </c>
      <c r="C41" s="3">
        <v>668392</v>
      </c>
      <c r="D41" s="3">
        <v>1596872</v>
      </c>
      <c r="E41" s="3">
        <v>1312185</v>
      </c>
      <c r="F41" s="3">
        <v>2851628</v>
      </c>
      <c r="G41" s="3">
        <v>1025989</v>
      </c>
      <c r="H41" s="3">
        <v>1053235</v>
      </c>
      <c r="I41" s="3">
        <v>10200298</v>
      </c>
    </row>
    <row r="42" spans="1:9" x14ac:dyDescent="0.2">
      <c r="A42" s="7">
        <v>2006</v>
      </c>
      <c r="B42" s="3">
        <v>1553443</v>
      </c>
      <c r="C42" s="3">
        <v>627223</v>
      </c>
      <c r="D42" s="3">
        <v>1492926</v>
      </c>
      <c r="E42" s="3">
        <v>1490051</v>
      </c>
      <c r="F42" s="3">
        <v>2755681</v>
      </c>
      <c r="G42" s="3">
        <v>1047568</v>
      </c>
      <c r="H42" s="3">
        <v>1109689</v>
      </c>
      <c r="I42" s="3">
        <v>10076581</v>
      </c>
    </row>
    <row r="43" spans="1:9" x14ac:dyDescent="0.2">
      <c r="A43" s="7">
        <v>2007</v>
      </c>
      <c r="B43" s="3">
        <v>1529654</v>
      </c>
      <c r="C43" s="3">
        <v>623637</v>
      </c>
      <c r="D43" s="3">
        <v>1450689</v>
      </c>
      <c r="E43" s="3">
        <v>1540346</v>
      </c>
      <c r="F43" s="3">
        <v>2751365</v>
      </c>
      <c r="G43" s="3">
        <v>1052557</v>
      </c>
      <c r="H43" s="3">
        <v>1117910</v>
      </c>
      <c r="I43" s="3">
        <v>10066158</v>
      </c>
    </row>
    <row r="44" spans="1:9" x14ac:dyDescent="0.2">
      <c r="A44" s="7">
        <v>2008</v>
      </c>
      <c r="B44" s="3">
        <v>1508802</v>
      </c>
      <c r="C44" s="3">
        <v>619849</v>
      </c>
      <c r="D44" s="3">
        <v>1409878</v>
      </c>
      <c r="E44" s="3">
        <v>1570708</v>
      </c>
      <c r="F44" s="3">
        <v>2741856</v>
      </c>
      <c r="G44" s="3">
        <v>1069902</v>
      </c>
      <c r="H44" s="3">
        <v>1124406</v>
      </c>
      <c r="I44" s="3">
        <v>10045401</v>
      </c>
    </row>
    <row r="45" spans="1:9" x14ac:dyDescent="0.2">
      <c r="A45" s="5">
        <v>2009</v>
      </c>
      <c r="B45" s="4">
        <v>1492608</v>
      </c>
      <c r="C45" s="4">
        <v>611292</v>
      </c>
      <c r="D45" s="4">
        <v>1375322</v>
      </c>
      <c r="E45" s="4">
        <v>1591479</v>
      </c>
      <c r="F45" s="4">
        <v>2736542</v>
      </c>
      <c r="G45" s="4">
        <v>1089579</v>
      </c>
      <c r="H45" s="4">
        <v>1134153</v>
      </c>
      <c r="I45" s="4">
        <v>10030975</v>
      </c>
    </row>
    <row r="46" spans="1:9" x14ac:dyDescent="0.2">
      <c r="A46" s="5">
        <v>2010</v>
      </c>
      <c r="B46" s="4">
        <v>1476856</v>
      </c>
      <c r="C46" s="4">
        <v>603793</v>
      </c>
      <c r="D46" s="4">
        <v>1349591</v>
      </c>
      <c r="E46" s="4">
        <v>1605180</v>
      </c>
      <c r="F46" s="4">
        <v>2725939</v>
      </c>
      <c r="G46" s="4">
        <v>1109803</v>
      </c>
      <c r="H46" s="4">
        <v>1143162</v>
      </c>
      <c r="I46" s="4">
        <v>10014324</v>
      </c>
    </row>
    <row r="47" spans="1:9" x14ac:dyDescent="0.2">
      <c r="A47" s="5">
        <v>2011</v>
      </c>
      <c r="B47" s="4">
        <v>1457210</v>
      </c>
      <c r="C47" s="4">
        <v>589001</v>
      </c>
      <c r="D47" s="4">
        <v>1327659</v>
      </c>
      <c r="E47" s="4">
        <v>1610983</v>
      </c>
      <c r="F47" s="4">
        <v>2712845</v>
      </c>
      <c r="G47" s="4">
        <v>1130259</v>
      </c>
      <c r="H47" s="4">
        <v>1157765</v>
      </c>
      <c r="I47" s="4">
        <v>9985722</v>
      </c>
    </row>
    <row r="48" spans="1:9" x14ac:dyDescent="0.2">
      <c r="A48" s="5">
        <v>2012</v>
      </c>
      <c r="B48" s="4">
        <v>1441842</v>
      </c>
      <c r="C48" s="4">
        <v>568221</v>
      </c>
      <c r="D48" s="4">
        <v>1312561</v>
      </c>
      <c r="E48" s="4">
        <v>1615424</v>
      </c>
      <c r="F48" s="4">
        <v>2701852</v>
      </c>
      <c r="G48" s="4">
        <v>1148965</v>
      </c>
      <c r="H48" s="4">
        <v>1168866</v>
      </c>
      <c r="I48" s="4">
        <v>9957731</v>
      </c>
    </row>
  </sheetData>
  <mergeCells count="6">
    <mergeCell ref="A34:I34"/>
    <mergeCell ref="B3:H3"/>
    <mergeCell ref="A2:A3"/>
    <mergeCell ref="I2:I3"/>
    <mergeCell ref="A4:I4"/>
    <mergeCell ref="A19:I19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485C7-2131-4C58-99DC-F43967CBC7EB}">
  <dimension ref="A1:J25"/>
  <sheetViews>
    <sheetView workbookViewId="0"/>
  </sheetViews>
  <sheetFormatPr defaultRowHeight="11.25" x14ac:dyDescent="0.2"/>
  <cols>
    <col min="1" max="1" width="15.7109375" style="255" customWidth="1"/>
    <col min="2" max="9" width="8" style="255" customWidth="1"/>
    <col min="10" max="10" width="8.28515625" style="255" customWidth="1"/>
    <col min="11" max="16384" width="9.140625" style="255"/>
  </cols>
  <sheetData>
    <row r="1" spans="1:10" s="282" customFormat="1" ht="12" thickBot="1" x14ac:dyDescent="0.3">
      <c r="A1" s="263" t="s">
        <v>216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0" x14ac:dyDescent="0.2">
      <c r="A2" s="492" t="s">
        <v>8</v>
      </c>
      <c r="B2" s="281" t="s">
        <v>215</v>
      </c>
      <c r="C2" s="281" t="s">
        <v>214</v>
      </c>
      <c r="D2" s="281" t="s">
        <v>37</v>
      </c>
      <c r="E2" s="281" t="s">
        <v>36</v>
      </c>
      <c r="F2" s="281" t="s">
        <v>35</v>
      </c>
      <c r="G2" s="281" t="s">
        <v>34</v>
      </c>
      <c r="H2" s="281" t="s">
        <v>115</v>
      </c>
      <c r="I2" s="281" t="s">
        <v>213</v>
      </c>
      <c r="J2" s="486" t="s">
        <v>5</v>
      </c>
    </row>
    <row r="3" spans="1:10" x14ac:dyDescent="0.2">
      <c r="A3" s="493"/>
      <c r="B3" s="508" t="s">
        <v>10</v>
      </c>
      <c r="C3" s="508"/>
      <c r="D3" s="508"/>
      <c r="E3" s="508"/>
      <c r="F3" s="508"/>
      <c r="G3" s="508"/>
      <c r="H3" s="508"/>
      <c r="I3" s="508"/>
      <c r="J3" s="487"/>
    </row>
    <row r="4" spans="1:10" x14ac:dyDescent="0.2">
      <c r="A4" s="259">
        <v>1949</v>
      </c>
      <c r="B4" s="546">
        <v>18250</v>
      </c>
      <c r="C4" s="546"/>
      <c r="D4" s="258">
        <v>64918</v>
      </c>
      <c r="E4" s="258">
        <v>57630</v>
      </c>
      <c r="F4" s="258">
        <v>21344</v>
      </c>
      <c r="G4" s="258">
        <v>20786</v>
      </c>
      <c r="H4" s="258">
        <v>7427</v>
      </c>
      <c r="I4" s="280">
        <v>43</v>
      </c>
      <c r="J4" s="258">
        <v>190398</v>
      </c>
    </row>
    <row r="5" spans="1:10" s="279" customFormat="1" x14ac:dyDescent="0.2">
      <c r="A5" s="259">
        <v>1960</v>
      </c>
      <c r="B5" s="258">
        <v>1640</v>
      </c>
      <c r="C5" s="258">
        <v>18001</v>
      </c>
      <c r="D5" s="258">
        <v>55929</v>
      </c>
      <c r="E5" s="258">
        <v>38426</v>
      </c>
      <c r="F5" s="258">
        <v>20343</v>
      </c>
      <c r="G5" s="258">
        <v>9882</v>
      </c>
      <c r="H5" s="258">
        <v>2201</v>
      </c>
      <c r="I5" s="280">
        <v>39</v>
      </c>
      <c r="J5" s="258">
        <v>146461</v>
      </c>
    </row>
    <row r="6" spans="1:10" x14ac:dyDescent="0.2">
      <c r="A6" s="257">
        <v>1970</v>
      </c>
      <c r="B6" s="256">
        <v>1932</v>
      </c>
      <c r="C6" s="256">
        <v>20818</v>
      </c>
      <c r="D6" s="256">
        <v>62396</v>
      </c>
      <c r="E6" s="256">
        <v>40478</v>
      </c>
      <c r="F6" s="256">
        <v>17851</v>
      </c>
      <c r="G6" s="256">
        <v>6616</v>
      </c>
      <c r="H6" s="256">
        <v>1708</v>
      </c>
      <c r="I6" s="277">
        <v>20</v>
      </c>
      <c r="J6" s="256">
        <v>151819</v>
      </c>
    </row>
    <row r="7" spans="1:10" x14ac:dyDescent="0.2">
      <c r="A7" s="257">
        <v>1975</v>
      </c>
      <c r="B7" s="256">
        <v>2577</v>
      </c>
      <c r="C7" s="256">
        <v>25482</v>
      </c>
      <c r="D7" s="256">
        <v>82673</v>
      </c>
      <c r="E7" s="256">
        <v>52284</v>
      </c>
      <c r="F7" s="256">
        <v>22678</v>
      </c>
      <c r="G7" s="256">
        <v>6974</v>
      </c>
      <c r="H7" s="256">
        <v>1570</v>
      </c>
      <c r="I7" s="277">
        <v>2</v>
      </c>
      <c r="J7" s="256">
        <v>194240</v>
      </c>
    </row>
    <row r="8" spans="1:10" x14ac:dyDescent="0.2">
      <c r="A8" s="257">
        <v>1980</v>
      </c>
      <c r="B8" s="256">
        <v>2640</v>
      </c>
      <c r="C8" s="256">
        <v>18882</v>
      </c>
      <c r="D8" s="256">
        <v>61115</v>
      </c>
      <c r="E8" s="256">
        <v>44419</v>
      </c>
      <c r="F8" s="256">
        <v>15663</v>
      </c>
      <c r="G8" s="256">
        <v>4910</v>
      </c>
      <c r="H8" s="256">
        <v>1041</v>
      </c>
      <c r="I8" s="277">
        <v>3</v>
      </c>
      <c r="J8" s="256">
        <v>148673</v>
      </c>
    </row>
    <row r="9" spans="1:10" x14ac:dyDescent="0.2">
      <c r="A9" s="257">
        <v>1990</v>
      </c>
      <c r="B9" s="256">
        <v>2259</v>
      </c>
      <c r="C9" s="256">
        <v>13165</v>
      </c>
      <c r="D9" s="256">
        <v>49545</v>
      </c>
      <c r="E9" s="256">
        <v>35013</v>
      </c>
      <c r="F9" s="256">
        <v>17497</v>
      </c>
      <c r="G9" s="256">
        <v>7044</v>
      </c>
      <c r="H9" s="256">
        <v>1156</v>
      </c>
      <c r="I9" s="277" t="s">
        <v>83</v>
      </c>
      <c r="J9" s="256">
        <v>125679</v>
      </c>
    </row>
    <row r="10" spans="1:10" x14ac:dyDescent="0.2">
      <c r="A10" s="257">
        <v>2000</v>
      </c>
      <c r="B10" s="258">
        <v>1197</v>
      </c>
      <c r="C10" s="256">
        <v>6602</v>
      </c>
      <c r="D10" s="256">
        <v>28338</v>
      </c>
      <c r="E10" s="256">
        <v>35673</v>
      </c>
      <c r="F10" s="256">
        <v>18525</v>
      </c>
      <c r="G10" s="256">
        <v>5933</v>
      </c>
      <c r="H10" s="256">
        <v>1329</v>
      </c>
      <c r="I10" s="277" t="s">
        <v>83</v>
      </c>
      <c r="J10" s="256">
        <v>97597</v>
      </c>
    </row>
    <row r="11" spans="1:10" x14ac:dyDescent="0.2">
      <c r="A11" s="257">
        <v>2001</v>
      </c>
      <c r="B11" s="256">
        <v>1229</v>
      </c>
      <c r="C11" s="256">
        <v>5955</v>
      </c>
      <c r="D11" s="256">
        <v>25274</v>
      </c>
      <c r="E11" s="256">
        <v>36482</v>
      </c>
      <c r="F11" s="256">
        <v>20295</v>
      </c>
      <c r="G11" s="256">
        <v>6436</v>
      </c>
      <c r="H11" s="256">
        <v>1376</v>
      </c>
      <c r="I11" s="277" t="s">
        <v>83</v>
      </c>
      <c r="J11" s="256">
        <v>97047</v>
      </c>
    </row>
    <row r="12" spans="1:10" x14ac:dyDescent="0.2">
      <c r="A12" s="257">
        <v>2002</v>
      </c>
      <c r="B12" s="256">
        <v>1213</v>
      </c>
      <c r="C12" s="256">
        <v>5694</v>
      </c>
      <c r="D12" s="256">
        <v>22628</v>
      </c>
      <c r="E12" s="256">
        <v>37691</v>
      </c>
      <c r="F12" s="256">
        <v>21267</v>
      </c>
      <c r="G12" s="256">
        <v>6889</v>
      </c>
      <c r="H12" s="256">
        <v>1421</v>
      </c>
      <c r="I12" s="277">
        <v>1</v>
      </c>
      <c r="J12" s="256">
        <v>96804</v>
      </c>
    </row>
    <row r="13" spans="1:10" x14ac:dyDescent="0.2">
      <c r="A13" s="257">
        <v>2003</v>
      </c>
      <c r="B13" s="256">
        <v>1214</v>
      </c>
      <c r="C13" s="256">
        <v>5387</v>
      </c>
      <c r="D13" s="256">
        <v>20143</v>
      </c>
      <c r="E13" s="256">
        <v>37089</v>
      </c>
      <c r="F13" s="256">
        <v>22022</v>
      </c>
      <c r="G13" s="256">
        <v>7452</v>
      </c>
      <c r="H13" s="256">
        <v>1339</v>
      </c>
      <c r="I13" s="277">
        <v>1</v>
      </c>
      <c r="J13" s="256">
        <v>94647</v>
      </c>
    </row>
    <row r="14" spans="1:10" x14ac:dyDescent="0.2">
      <c r="A14" s="257">
        <v>2004</v>
      </c>
      <c r="B14" s="256">
        <v>1199</v>
      </c>
      <c r="C14" s="256">
        <v>5361</v>
      </c>
      <c r="D14" s="256">
        <v>17766</v>
      </c>
      <c r="E14" s="256">
        <v>36989</v>
      </c>
      <c r="F14" s="256">
        <v>24046</v>
      </c>
      <c r="G14" s="256">
        <v>8349</v>
      </c>
      <c r="H14" s="256">
        <v>1426</v>
      </c>
      <c r="I14" s="277">
        <v>1</v>
      </c>
      <c r="J14" s="256">
        <v>95137</v>
      </c>
    </row>
    <row r="15" spans="1:10" x14ac:dyDescent="0.2">
      <c r="A15" s="257">
        <v>2005</v>
      </c>
      <c r="B15" s="256">
        <v>1216</v>
      </c>
      <c r="C15" s="256">
        <v>5070</v>
      </c>
      <c r="D15" s="256">
        <v>16723</v>
      </c>
      <c r="E15" s="256">
        <v>36291</v>
      </c>
      <c r="F15" s="256">
        <v>27343</v>
      </c>
      <c r="G15" s="256">
        <v>9326</v>
      </c>
      <c r="H15" s="256">
        <v>1525</v>
      </c>
      <c r="I15" s="277">
        <v>2</v>
      </c>
      <c r="J15" s="256">
        <v>97496</v>
      </c>
    </row>
    <row r="16" spans="1:10" x14ac:dyDescent="0.2">
      <c r="A16" s="257">
        <v>2006</v>
      </c>
      <c r="B16" s="256">
        <v>1138</v>
      </c>
      <c r="C16" s="256">
        <v>4990</v>
      </c>
      <c r="D16" s="256">
        <v>15858</v>
      </c>
      <c r="E16" s="256">
        <v>35142</v>
      </c>
      <c r="F16" s="256">
        <v>31000</v>
      </c>
      <c r="G16" s="256">
        <v>10193</v>
      </c>
      <c r="H16" s="256">
        <v>1550</v>
      </c>
      <c r="I16" s="277" t="s">
        <v>83</v>
      </c>
      <c r="J16" s="256">
        <v>99871</v>
      </c>
    </row>
    <row r="17" spans="1:10" x14ac:dyDescent="0.2">
      <c r="A17" s="257">
        <v>2007</v>
      </c>
      <c r="B17" s="256">
        <v>1134</v>
      </c>
      <c r="C17" s="256">
        <v>4857</v>
      </c>
      <c r="D17" s="256">
        <v>14671</v>
      </c>
      <c r="E17" s="256">
        <v>32263</v>
      </c>
      <c r="F17" s="256">
        <v>32339</v>
      </c>
      <c r="G17" s="256">
        <v>10542</v>
      </c>
      <c r="H17" s="256">
        <v>1806</v>
      </c>
      <c r="I17" s="277">
        <v>1</v>
      </c>
      <c r="J17" s="256">
        <v>97613</v>
      </c>
    </row>
    <row r="18" spans="1:10" x14ac:dyDescent="0.2">
      <c r="A18" s="257">
        <v>2008</v>
      </c>
      <c r="B18" s="256">
        <v>1169</v>
      </c>
      <c r="C18" s="256">
        <v>4964</v>
      </c>
      <c r="D18" s="256">
        <v>14760</v>
      </c>
      <c r="E18" s="256">
        <v>30905</v>
      </c>
      <c r="F18" s="256">
        <v>33906</v>
      </c>
      <c r="G18" s="256">
        <v>11436</v>
      </c>
      <c r="H18" s="256">
        <v>2009</v>
      </c>
      <c r="I18" s="277" t="s">
        <v>83</v>
      </c>
      <c r="J18" s="256">
        <v>99149</v>
      </c>
    </row>
    <row r="19" spans="1:10" x14ac:dyDescent="0.2">
      <c r="A19" s="257">
        <v>2009</v>
      </c>
      <c r="B19" s="256">
        <v>1130</v>
      </c>
      <c r="C19" s="256">
        <v>4747</v>
      </c>
      <c r="D19" s="256">
        <v>14124</v>
      </c>
      <c r="E19" s="256">
        <v>28389</v>
      </c>
      <c r="F19" s="256">
        <v>33581</v>
      </c>
      <c r="G19" s="256">
        <v>12280</v>
      </c>
      <c r="H19" s="256">
        <v>2188</v>
      </c>
      <c r="I19" s="277">
        <v>3</v>
      </c>
      <c r="J19" s="256">
        <v>96442</v>
      </c>
    </row>
    <row r="20" spans="1:10" x14ac:dyDescent="0.2">
      <c r="A20" s="257">
        <v>2010</v>
      </c>
      <c r="B20" s="256">
        <v>997</v>
      </c>
      <c r="C20" s="256">
        <v>4299</v>
      </c>
      <c r="D20" s="256">
        <v>12668</v>
      </c>
      <c r="E20" s="256">
        <v>25090</v>
      </c>
      <c r="F20" s="256">
        <v>31489</v>
      </c>
      <c r="G20" s="256">
        <v>13438</v>
      </c>
      <c r="H20" s="256">
        <v>2349</v>
      </c>
      <c r="I20" s="277">
        <v>5</v>
      </c>
      <c r="J20" s="256">
        <v>90335</v>
      </c>
    </row>
    <row r="21" spans="1:10" x14ac:dyDescent="0.2">
      <c r="A21" s="257">
        <v>2011</v>
      </c>
      <c r="B21" s="256">
        <v>956</v>
      </c>
      <c r="C21" s="256">
        <v>4194</v>
      </c>
      <c r="D21" s="256">
        <v>12224</v>
      </c>
      <c r="E21" s="256">
        <v>23290</v>
      </c>
      <c r="F21" s="256">
        <v>30114</v>
      </c>
      <c r="G21" s="256">
        <v>14698</v>
      </c>
      <c r="H21" s="256">
        <v>2570</v>
      </c>
      <c r="I21" s="277">
        <v>3</v>
      </c>
      <c r="J21" s="256">
        <v>88049</v>
      </c>
    </row>
    <row r="22" spans="1:10" s="279" customFormat="1" x14ac:dyDescent="0.2">
      <c r="A22" s="279" t="s">
        <v>22</v>
      </c>
      <c r="B22" s="258"/>
      <c r="C22" s="258"/>
      <c r="D22" s="258"/>
      <c r="E22" s="258"/>
      <c r="F22" s="258"/>
      <c r="G22" s="258"/>
      <c r="H22" s="258"/>
      <c r="I22" s="258"/>
      <c r="J22" s="258"/>
    </row>
    <row r="23" spans="1:10" x14ac:dyDescent="0.2">
      <c r="A23" s="278" t="s">
        <v>212</v>
      </c>
      <c r="B23" s="256">
        <v>72</v>
      </c>
      <c r="C23" s="256">
        <v>564</v>
      </c>
      <c r="D23" s="256">
        <v>3557</v>
      </c>
      <c r="E23" s="256">
        <v>14371</v>
      </c>
      <c r="F23" s="256">
        <v>20981</v>
      </c>
      <c r="G23" s="256">
        <v>9747</v>
      </c>
      <c r="H23" s="256">
        <v>1540</v>
      </c>
      <c r="I23" s="277">
        <v>1</v>
      </c>
      <c r="J23" s="256">
        <v>50833</v>
      </c>
    </row>
    <row r="24" spans="1:10" x14ac:dyDescent="0.2">
      <c r="A24" s="278" t="s">
        <v>211</v>
      </c>
      <c r="B24" s="256">
        <v>884</v>
      </c>
      <c r="C24" s="256">
        <v>3630</v>
      </c>
      <c r="D24" s="256">
        <v>8667</v>
      </c>
      <c r="E24" s="256">
        <v>8919</v>
      </c>
      <c r="F24" s="256">
        <v>9133</v>
      </c>
      <c r="G24" s="256">
        <v>4951</v>
      </c>
      <c r="H24" s="256">
        <v>1030</v>
      </c>
      <c r="I24" s="277">
        <v>2</v>
      </c>
      <c r="J24" s="256">
        <v>37216</v>
      </c>
    </row>
    <row r="25" spans="1:10" ht="22.5" x14ac:dyDescent="0.2">
      <c r="A25" s="276" t="s">
        <v>210</v>
      </c>
      <c r="B25" s="275">
        <v>92.468619246861934</v>
      </c>
      <c r="C25" s="275">
        <v>86.552217453505008</v>
      </c>
      <c r="D25" s="275">
        <v>70.901505235602087</v>
      </c>
      <c r="E25" s="275">
        <v>38.295405753542298</v>
      </c>
      <c r="F25" s="275">
        <v>30.328086604237232</v>
      </c>
      <c r="G25" s="275">
        <v>33.684855082324098</v>
      </c>
      <c r="H25" s="275">
        <v>40.077821011673151</v>
      </c>
      <c r="I25" s="275">
        <v>66.6666666666667</v>
      </c>
      <c r="J25" s="275">
        <v>42.267373848652497</v>
      </c>
    </row>
  </sheetData>
  <mergeCells count="4">
    <mergeCell ref="B4:C4"/>
    <mergeCell ref="B3:I3"/>
    <mergeCell ref="J2:J3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CF9F6-0E01-4598-BB0B-031C7E4C1F8A}">
  <dimension ref="A1:J22"/>
  <sheetViews>
    <sheetView workbookViewId="0"/>
  </sheetViews>
  <sheetFormatPr defaultRowHeight="11.25" x14ac:dyDescent="0.2"/>
  <cols>
    <col min="1" max="1" width="9.42578125" style="255" customWidth="1"/>
    <col min="2" max="9" width="8.7109375" style="255" customWidth="1"/>
    <col min="10" max="10" width="8.85546875" style="255" customWidth="1"/>
    <col min="11" max="16384" width="9.140625" style="255"/>
  </cols>
  <sheetData>
    <row r="1" spans="1:10" ht="12" thickBot="1" x14ac:dyDescent="0.25">
      <c r="A1" s="263" t="s">
        <v>218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0" x14ac:dyDescent="0.2">
      <c r="A2" s="492" t="s">
        <v>8</v>
      </c>
      <c r="B2" s="544" t="s">
        <v>16</v>
      </c>
      <c r="C2" s="544" t="s">
        <v>37</v>
      </c>
      <c r="D2" s="544" t="s">
        <v>36</v>
      </c>
      <c r="E2" s="544" t="s">
        <v>35</v>
      </c>
      <c r="F2" s="544" t="s">
        <v>34</v>
      </c>
      <c r="G2" s="544" t="s">
        <v>115</v>
      </c>
      <c r="H2" s="549" t="s">
        <v>217</v>
      </c>
      <c r="I2" s="549"/>
      <c r="J2" s="486" t="s">
        <v>5</v>
      </c>
    </row>
    <row r="3" spans="1:10" x14ac:dyDescent="0.2">
      <c r="A3" s="547"/>
      <c r="B3" s="550"/>
      <c r="C3" s="550"/>
      <c r="D3" s="550"/>
      <c r="E3" s="550"/>
      <c r="F3" s="550"/>
      <c r="G3" s="550"/>
      <c r="H3" s="286" t="s">
        <v>33</v>
      </c>
      <c r="I3" s="286" t="s">
        <v>32</v>
      </c>
      <c r="J3" s="538"/>
    </row>
    <row r="4" spans="1:10" x14ac:dyDescent="0.2">
      <c r="A4" s="548"/>
      <c r="B4" s="508" t="s">
        <v>10</v>
      </c>
      <c r="C4" s="508"/>
      <c r="D4" s="508"/>
      <c r="E4" s="508"/>
      <c r="F4" s="508"/>
      <c r="G4" s="508"/>
      <c r="H4" s="508"/>
      <c r="I4" s="508"/>
      <c r="J4" s="487"/>
    </row>
    <row r="5" spans="1:10" x14ac:dyDescent="0.2">
      <c r="A5" s="259">
        <v>1949</v>
      </c>
      <c r="B5" s="285">
        <v>47.3</v>
      </c>
      <c r="C5" s="285">
        <v>162.6</v>
      </c>
      <c r="D5" s="285">
        <v>140.69999999999999</v>
      </c>
      <c r="E5" s="285">
        <v>84</v>
      </c>
      <c r="F5" s="285">
        <v>52.7</v>
      </c>
      <c r="G5" s="285">
        <v>13.8</v>
      </c>
      <c r="H5" s="285">
        <v>19.3</v>
      </c>
      <c r="I5" s="285">
        <v>1.7</v>
      </c>
      <c r="J5" s="285">
        <v>75.400000000000006</v>
      </c>
    </row>
    <row r="6" spans="1:10" s="279" customFormat="1" x14ac:dyDescent="0.2">
      <c r="A6" s="259">
        <v>1960</v>
      </c>
      <c r="B6" s="285">
        <v>52.5</v>
      </c>
      <c r="C6" s="285">
        <v>159.19999999999999</v>
      </c>
      <c r="D6" s="285">
        <v>105.6</v>
      </c>
      <c r="E6" s="285">
        <v>52.9</v>
      </c>
      <c r="F6" s="285">
        <v>25</v>
      </c>
      <c r="G6" s="285">
        <v>3.6</v>
      </c>
      <c r="H6" s="285">
        <v>8</v>
      </c>
      <c r="I6" s="285">
        <v>0.5</v>
      </c>
      <c r="J6" s="285">
        <v>58.9</v>
      </c>
    </row>
    <row r="7" spans="1:10" x14ac:dyDescent="0.2">
      <c r="A7" s="284">
        <v>1970</v>
      </c>
      <c r="B7" s="283">
        <v>50</v>
      </c>
      <c r="C7" s="283">
        <v>159.30000000000001</v>
      </c>
      <c r="D7" s="283">
        <v>110.3</v>
      </c>
      <c r="E7" s="283">
        <v>51.4</v>
      </c>
      <c r="F7" s="283">
        <v>18.399999999999999</v>
      </c>
      <c r="G7" s="283">
        <v>2.2000000000000002</v>
      </c>
      <c r="H7" s="283">
        <v>4.3</v>
      </c>
      <c r="I7" s="283">
        <v>0.3</v>
      </c>
      <c r="J7" s="283">
        <v>56.6</v>
      </c>
    </row>
    <row r="8" spans="1:10" x14ac:dyDescent="0.2">
      <c r="A8" s="284">
        <v>1975</v>
      </c>
      <c r="B8" s="283">
        <v>72.099999999999994</v>
      </c>
      <c r="C8" s="283">
        <v>183.5</v>
      </c>
      <c r="D8" s="283">
        <v>133.80000000000001</v>
      </c>
      <c r="E8" s="283">
        <v>62</v>
      </c>
      <c r="F8" s="283">
        <v>20.2</v>
      </c>
      <c r="G8" s="283">
        <v>2.2000000000000002</v>
      </c>
      <c r="H8" s="283">
        <v>4.2</v>
      </c>
      <c r="I8" s="283">
        <v>0.2</v>
      </c>
      <c r="J8" s="283">
        <v>72.8</v>
      </c>
    </row>
    <row r="9" spans="1:10" x14ac:dyDescent="0.2">
      <c r="A9" s="284">
        <v>1980</v>
      </c>
      <c r="B9" s="283">
        <v>68</v>
      </c>
      <c r="C9" s="283">
        <v>158.6</v>
      </c>
      <c r="D9" s="283">
        <v>100</v>
      </c>
      <c r="E9" s="283">
        <v>40.9</v>
      </c>
      <c r="F9" s="283">
        <v>13.7</v>
      </c>
      <c r="G9" s="283">
        <v>1.5</v>
      </c>
      <c r="H9" s="283">
        <v>2.9</v>
      </c>
      <c r="I9" s="283">
        <v>0.1</v>
      </c>
      <c r="J9" s="283">
        <v>57.6</v>
      </c>
    </row>
    <row r="10" spans="1:10" x14ac:dyDescent="0.2">
      <c r="A10" s="284">
        <v>1990</v>
      </c>
      <c r="B10" s="283">
        <v>39.5</v>
      </c>
      <c r="C10" s="283">
        <v>147</v>
      </c>
      <c r="D10" s="283">
        <v>115.2</v>
      </c>
      <c r="E10" s="283">
        <v>46.8</v>
      </c>
      <c r="F10" s="283">
        <v>16.399999999999999</v>
      </c>
      <c r="G10" s="283">
        <v>1.6</v>
      </c>
      <c r="H10" s="283">
        <v>3</v>
      </c>
      <c r="I10" s="283">
        <v>0.1</v>
      </c>
      <c r="J10" s="283">
        <v>49.4</v>
      </c>
    </row>
    <row r="11" spans="1:10" x14ac:dyDescent="0.2">
      <c r="A11" s="284">
        <v>2000</v>
      </c>
      <c r="B11" s="283">
        <v>23.3</v>
      </c>
      <c r="C11" s="283">
        <v>70.099999999999994</v>
      </c>
      <c r="D11" s="283">
        <v>94.6</v>
      </c>
      <c r="E11" s="283">
        <v>54.4</v>
      </c>
      <c r="F11" s="283">
        <v>19.2</v>
      </c>
      <c r="G11" s="283">
        <v>1.7</v>
      </c>
      <c r="H11" s="283">
        <v>3.4</v>
      </c>
      <c r="I11" s="283">
        <v>0.2</v>
      </c>
      <c r="J11" s="283">
        <v>38.1</v>
      </c>
    </row>
    <row r="12" spans="1:10" x14ac:dyDescent="0.2">
      <c r="A12" s="284">
        <v>2001</v>
      </c>
      <c r="B12" s="283">
        <v>21.8</v>
      </c>
      <c r="C12" s="283">
        <v>65</v>
      </c>
      <c r="D12" s="283">
        <v>92.7</v>
      </c>
      <c r="E12" s="283">
        <v>58.1</v>
      </c>
      <c r="F12" s="283">
        <v>21.1</v>
      </c>
      <c r="G12" s="283">
        <v>1.8</v>
      </c>
      <c r="H12" s="283">
        <v>3.7</v>
      </c>
      <c r="I12" s="283">
        <v>0.1</v>
      </c>
      <c r="J12" s="283">
        <v>38.1</v>
      </c>
    </row>
    <row r="13" spans="1:10" x14ac:dyDescent="0.2">
      <c r="A13" s="284">
        <v>2002</v>
      </c>
      <c r="B13" s="283">
        <v>21.3</v>
      </c>
      <c r="C13" s="283">
        <v>60.7</v>
      </c>
      <c r="D13" s="283">
        <v>92.5</v>
      </c>
      <c r="E13" s="283">
        <v>60.1</v>
      </c>
      <c r="F13" s="283">
        <v>22.2</v>
      </c>
      <c r="G13" s="283">
        <v>1.9</v>
      </c>
      <c r="H13" s="283">
        <v>4.0999999999999996</v>
      </c>
      <c r="I13" s="283">
        <v>0.1</v>
      </c>
      <c r="J13" s="283">
        <v>38.299999999999997</v>
      </c>
    </row>
    <row r="14" spans="1:10" x14ac:dyDescent="0.2">
      <c r="A14" s="284">
        <v>2003</v>
      </c>
      <c r="B14" s="283">
        <v>20.6</v>
      </c>
      <c r="C14" s="283">
        <v>56.4</v>
      </c>
      <c r="D14" s="283">
        <v>88.8</v>
      </c>
      <c r="E14" s="283">
        <v>62</v>
      </c>
      <c r="F14" s="283">
        <v>23.3</v>
      </c>
      <c r="G14" s="283">
        <v>1.8</v>
      </c>
      <c r="H14" s="283">
        <v>4</v>
      </c>
      <c r="I14" s="283">
        <v>0.1</v>
      </c>
      <c r="J14" s="283">
        <v>37.799999999999997</v>
      </c>
    </row>
    <row r="15" spans="1:10" x14ac:dyDescent="0.2">
      <c r="A15" s="284">
        <v>2004</v>
      </c>
      <c r="B15" s="283">
        <v>20.7</v>
      </c>
      <c r="C15" s="283">
        <v>51.8</v>
      </c>
      <c r="D15" s="283">
        <v>88.5</v>
      </c>
      <c r="E15" s="283">
        <v>66.2</v>
      </c>
      <c r="F15" s="283">
        <v>25.2</v>
      </c>
      <c r="G15" s="283">
        <v>2</v>
      </c>
      <c r="H15" s="283">
        <v>4.4000000000000004</v>
      </c>
      <c r="I15" s="283">
        <v>0.1</v>
      </c>
      <c r="J15" s="283">
        <v>38.4</v>
      </c>
    </row>
    <row r="16" spans="1:10" x14ac:dyDescent="0.2">
      <c r="A16" s="284">
        <v>2005</v>
      </c>
      <c r="B16" s="283">
        <v>19.96227728623121</v>
      </c>
      <c r="C16" s="283">
        <v>50.039872110020099</v>
      </c>
      <c r="D16" s="283">
        <v>89.177045591091883</v>
      </c>
      <c r="E16" s="283">
        <v>72.105831519238208</v>
      </c>
      <c r="F16" s="283">
        <v>27.284842225677767</v>
      </c>
      <c r="G16" s="283">
        <v>2.2534237264092396</v>
      </c>
      <c r="H16" s="283">
        <v>4.7573259402796149</v>
      </c>
      <c r="I16" s="283">
        <v>0.17053182922455387</v>
      </c>
      <c r="J16" s="283">
        <v>39.780834252379698</v>
      </c>
    </row>
    <row r="17" spans="1:10" x14ac:dyDescent="0.2">
      <c r="A17" s="284">
        <v>2006</v>
      </c>
      <c r="B17" s="283">
        <v>19.740067859547736</v>
      </c>
      <c r="C17" s="283">
        <v>48.247315410207143</v>
      </c>
      <c r="D17" s="283">
        <v>89.496021422814067</v>
      </c>
      <c r="E17" s="283">
        <v>78.26247213477302</v>
      </c>
      <c r="F17" s="283">
        <v>29.087329048091259</v>
      </c>
      <c r="G17" s="283">
        <v>2.376586179614717</v>
      </c>
      <c r="H17" s="283">
        <v>4.8836678119952213</v>
      </c>
      <c r="I17" s="283">
        <v>0.18395218392918991</v>
      </c>
      <c r="J17" s="283">
        <v>41.130264041686736</v>
      </c>
    </row>
    <row r="18" spans="1:10" x14ac:dyDescent="0.2">
      <c r="A18" s="284">
        <v>2007</v>
      </c>
      <c r="B18" s="283">
        <v>19.386569311347184</v>
      </c>
      <c r="C18" s="283">
        <v>45.338586935527481</v>
      </c>
      <c r="D18" s="283">
        <v>85.491737141327803</v>
      </c>
      <c r="E18" s="283">
        <v>78.779057374802832</v>
      </c>
      <c r="F18" s="283">
        <v>29.677090620412219</v>
      </c>
      <c r="G18" s="283">
        <v>2.8225982908120208</v>
      </c>
      <c r="H18" s="283">
        <v>5.6504671505917461</v>
      </c>
      <c r="I18" s="283">
        <v>0.18135928786252967</v>
      </c>
      <c r="J18" s="283">
        <v>40.455578521825927</v>
      </c>
    </row>
    <row r="19" spans="1:10" x14ac:dyDescent="0.2">
      <c r="A19" s="284">
        <v>2008</v>
      </c>
      <c r="B19" s="283">
        <v>20.054658252930732</v>
      </c>
      <c r="C19" s="283">
        <v>46.139274337998316</v>
      </c>
      <c r="D19" s="283">
        <v>85.314362930419321</v>
      </c>
      <c r="E19" s="283">
        <v>80.547244239456177</v>
      </c>
      <c r="F19" s="283">
        <v>32.065544260461053</v>
      </c>
      <c r="G19" s="283">
        <v>3.1</v>
      </c>
      <c r="H19" s="283">
        <v>6.0693894926628937</v>
      </c>
      <c r="I19" s="283">
        <v>0.21949181373924687</v>
      </c>
      <c r="J19" s="283">
        <v>41.288786397811002</v>
      </c>
    </row>
    <row r="20" spans="1:10" x14ac:dyDescent="0.2">
      <c r="A20" s="284">
        <v>2009</v>
      </c>
      <c r="B20" s="283">
        <v>19.477337895107265</v>
      </c>
      <c r="C20" s="283">
        <v>44.389549410245046</v>
      </c>
      <c r="D20" s="283">
        <v>81.32869236388639</v>
      </c>
      <c r="E20" s="283">
        <v>79.764277214176616</v>
      </c>
      <c r="F20" s="283">
        <v>33.758290093123946</v>
      </c>
      <c r="G20" s="283">
        <v>3.4136934665526688</v>
      </c>
      <c r="H20" s="283">
        <v>6.3784893242797338</v>
      </c>
      <c r="I20" s="283">
        <v>0.26076962452393398</v>
      </c>
      <c r="J20" s="283">
        <v>40.313449560278535</v>
      </c>
    </row>
    <row r="21" spans="1:10" x14ac:dyDescent="0.2">
      <c r="A21" s="284">
        <v>2010</v>
      </c>
      <c r="B21" s="283">
        <v>17.917148633388368</v>
      </c>
      <c r="C21" s="283">
        <v>40.06850994042545</v>
      </c>
      <c r="D21" s="283">
        <v>73.94320018743673</v>
      </c>
      <c r="E21" s="283">
        <v>76.966791282360248</v>
      </c>
      <c r="F21" s="283">
        <v>35.420483150361768</v>
      </c>
      <c r="G21" s="283">
        <v>3.641727782011043</v>
      </c>
      <c r="H21" s="283">
        <v>6.6653263617913323</v>
      </c>
      <c r="I21" s="283">
        <v>0.2563217824222408</v>
      </c>
      <c r="J21" s="283">
        <v>37.916320603676688</v>
      </c>
    </row>
    <row r="22" spans="1:10" x14ac:dyDescent="0.2">
      <c r="A22" s="284">
        <v>2011</v>
      </c>
      <c r="B22" s="283">
        <v>17.953734606974301</v>
      </c>
      <c r="C22" s="283">
        <v>39.0242033702431</v>
      </c>
      <c r="D22" s="283">
        <v>69.852048023657929</v>
      </c>
      <c r="E22" s="283">
        <v>76.349696517942718</v>
      </c>
      <c r="F22" s="283">
        <v>37.102576076941524</v>
      </c>
      <c r="G22" s="283">
        <v>3.9492073541309551</v>
      </c>
      <c r="H22" s="283">
        <v>7.1586651464278921</v>
      </c>
      <c r="I22" s="283">
        <v>0.22572089611195756</v>
      </c>
      <c r="J22" s="283">
        <v>37.110450692894211</v>
      </c>
    </row>
  </sheetData>
  <mergeCells count="10">
    <mergeCell ref="A2:A4"/>
    <mergeCell ref="H2:I2"/>
    <mergeCell ref="B4:I4"/>
    <mergeCell ref="J2:J4"/>
    <mergeCell ref="F2:F3"/>
    <mergeCell ref="C2:C3"/>
    <mergeCell ref="D2:D3"/>
    <mergeCell ref="E2:E3"/>
    <mergeCell ref="B2:B3"/>
    <mergeCell ref="G2:G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BC0E6-3AC4-4477-8476-80A195F93C55}">
  <dimension ref="A1:I11"/>
  <sheetViews>
    <sheetView workbookViewId="0"/>
  </sheetViews>
  <sheetFormatPr defaultRowHeight="11.25" x14ac:dyDescent="0.2"/>
  <cols>
    <col min="1" max="1" width="20.5703125" style="255" customWidth="1"/>
    <col min="2" max="9" width="8.42578125" style="255" customWidth="1"/>
    <col min="10" max="16384" width="9.140625" style="255"/>
  </cols>
  <sheetData>
    <row r="1" spans="1:9" ht="12" thickBot="1" x14ac:dyDescent="0.25">
      <c r="A1" s="263" t="s">
        <v>228</v>
      </c>
      <c r="B1" s="262"/>
      <c r="C1" s="262"/>
      <c r="D1" s="262"/>
      <c r="E1" s="262"/>
      <c r="F1" s="262"/>
      <c r="G1" s="262"/>
      <c r="H1" s="262"/>
    </row>
    <row r="2" spans="1:9" x14ac:dyDescent="0.2">
      <c r="A2" s="492" t="s">
        <v>227</v>
      </c>
      <c r="B2" s="530" t="s">
        <v>187</v>
      </c>
      <c r="C2" s="499"/>
      <c r="D2" s="499"/>
      <c r="E2" s="499"/>
      <c r="F2" s="499"/>
      <c r="G2" s="499"/>
      <c r="H2" s="499"/>
      <c r="I2" s="294" t="s">
        <v>188</v>
      </c>
    </row>
    <row r="3" spans="1:9" x14ac:dyDescent="0.2">
      <c r="A3" s="493"/>
      <c r="B3" s="293">
        <v>1980</v>
      </c>
      <c r="C3" s="293">
        <v>1990</v>
      </c>
      <c r="D3" s="293">
        <v>2000</v>
      </c>
      <c r="E3" s="293">
        <v>2008</v>
      </c>
      <c r="F3" s="293">
        <v>2009</v>
      </c>
      <c r="G3" s="293">
        <v>2010</v>
      </c>
      <c r="H3" s="501">
        <v>2011</v>
      </c>
      <c r="I3" s="502"/>
    </row>
    <row r="4" spans="1:9" s="279" customFormat="1" x14ac:dyDescent="0.2">
      <c r="A4" s="279" t="s">
        <v>226</v>
      </c>
      <c r="B4" s="280">
        <v>45.5</v>
      </c>
      <c r="C4" s="280">
        <v>44.2</v>
      </c>
      <c r="D4" s="285">
        <v>45.1</v>
      </c>
      <c r="E4" s="285">
        <v>46.473489394749315</v>
      </c>
      <c r="F4" s="285">
        <v>46.682980444204809</v>
      </c>
      <c r="G4" s="285">
        <v>47.359273814136273</v>
      </c>
      <c r="H4" s="285">
        <v>46.379856670717437</v>
      </c>
      <c r="I4" s="258">
        <v>40837</v>
      </c>
    </row>
    <row r="5" spans="1:9" x14ac:dyDescent="0.2">
      <c r="A5" s="268" t="s">
        <v>225</v>
      </c>
      <c r="B5" s="277">
        <v>38.799999999999997</v>
      </c>
      <c r="C5" s="277">
        <v>35.700000000000003</v>
      </c>
      <c r="D5" s="283">
        <v>32.4</v>
      </c>
      <c r="E5" s="285">
        <v>32.624635649376195</v>
      </c>
      <c r="F5" s="285">
        <v>33.189896518114516</v>
      </c>
      <c r="G5" s="285">
        <v>32.55991586871091</v>
      </c>
      <c r="H5" s="285">
        <v>32.690888028256992</v>
      </c>
      <c r="I5" s="258">
        <v>28784</v>
      </c>
    </row>
    <row r="6" spans="1:9" x14ac:dyDescent="0.2">
      <c r="A6" s="268" t="s">
        <v>224</v>
      </c>
      <c r="B6" s="277">
        <v>10.199999999999999</v>
      </c>
      <c r="C6" s="277">
        <v>13.4</v>
      </c>
      <c r="D6" s="283">
        <v>13.9</v>
      </c>
      <c r="E6" s="285">
        <v>12.678897417018831</v>
      </c>
      <c r="F6" s="285">
        <v>12.301694282573983</v>
      </c>
      <c r="G6" s="285">
        <v>12.098300769358499</v>
      </c>
      <c r="H6" s="285">
        <v>12.847391793206056</v>
      </c>
      <c r="I6" s="258">
        <v>11312</v>
      </c>
    </row>
    <row r="7" spans="1:9" x14ac:dyDescent="0.2">
      <c r="A7" s="268" t="s">
        <v>223</v>
      </c>
      <c r="B7" s="277">
        <v>2.8</v>
      </c>
      <c r="C7" s="277">
        <v>3.8</v>
      </c>
      <c r="D7" s="283">
        <v>4.7</v>
      </c>
      <c r="E7" s="285">
        <v>4.4407911325378979</v>
      </c>
      <c r="F7" s="285">
        <v>4.2232637232740924</v>
      </c>
      <c r="G7" s="285">
        <v>4.209885426468146</v>
      </c>
      <c r="H7" s="285">
        <v>4.306692864200615</v>
      </c>
      <c r="I7" s="258">
        <v>3792</v>
      </c>
    </row>
    <row r="8" spans="1:9" x14ac:dyDescent="0.2">
      <c r="A8" s="268" t="s">
        <v>222</v>
      </c>
      <c r="B8" s="277">
        <v>1.2</v>
      </c>
      <c r="C8" s="277">
        <v>1.5</v>
      </c>
      <c r="D8" s="283">
        <v>2</v>
      </c>
      <c r="E8" s="285">
        <v>1.857809962783286</v>
      </c>
      <c r="F8" s="285">
        <v>1.7896766968748055</v>
      </c>
      <c r="G8" s="285">
        <v>1.849781369347429</v>
      </c>
      <c r="H8" s="285">
        <v>1.8239843723381297</v>
      </c>
      <c r="I8" s="258">
        <v>1606</v>
      </c>
    </row>
    <row r="9" spans="1:9" x14ac:dyDescent="0.2">
      <c r="A9" s="292" t="s">
        <v>221</v>
      </c>
      <c r="B9" s="277">
        <v>1.5</v>
      </c>
      <c r="C9" s="277">
        <v>1.3</v>
      </c>
      <c r="D9" s="283">
        <v>2</v>
      </c>
      <c r="E9" s="283">
        <v>1.9243764435344786</v>
      </c>
      <c r="F9" s="283">
        <v>1.8124883349577985</v>
      </c>
      <c r="G9" s="283">
        <v>1.9228427519787459</v>
      </c>
      <c r="H9" s="283">
        <v>1.9511862712807642</v>
      </c>
      <c r="I9" s="256">
        <v>1718</v>
      </c>
    </row>
    <row r="10" spans="1:9" x14ac:dyDescent="0.2">
      <c r="A10" s="291" t="s">
        <v>5</v>
      </c>
      <c r="B10" s="290">
        <v>100</v>
      </c>
      <c r="C10" s="290">
        <v>100</v>
      </c>
      <c r="D10" s="290">
        <v>100</v>
      </c>
      <c r="E10" s="290">
        <v>100</v>
      </c>
      <c r="F10" s="290">
        <v>100</v>
      </c>
      <c r="G10" s="290">
        <v>100</v>
      </c>
      <c r="H10" s="290">
        <v>100</v>
      </c>
      <c r="I10" s="289">
        <v>88049</v>
      </c>
    </row>
    <row r="11" spans="1:9" ht="22.5" x14ac:dyDescent="0.2">
      <c r="A11" s="276" t="s">
        <v>220</v>
      </c>
      <c r="B11" s="288">
        <v>1.82</v>
      </c>
      <c r="C11" s="288">
        <v>1.88</v>
      </c>
      <c r="D11" s="288">
        <v>1.94</v>
      </c>
      <c r="E11" s="288">
        <v>1.9</v>
      </c>
      <c r="F11" s="288">
        <v>1.8872551561090429</v>
      </c>
      <c r="G11" s="288">
        <v>1.8866330879504067</v>
      </c>
      <c r="H11" s="288">
        <v>1.905972810594101</v>
      </c>
      <c r="I11" s="287" t="s">
        <v>219</v>
      </c>
    </row>
  </sheetData>
  <mergeCells count="3">
    <mergeCell ref="B2:H2"/>
    <mergeCell ref="A2:A3"/>
    <mergeCell ref="H3:I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90A3D-83A7-4390-8438-883941D5A9FD}">
  <dimension ref="A1:H14"/>
  <sheetViews>
    <sheetView workbookViewId="0"/>
  </sheetViews>
  <sheetFormatPr defaultRowHeight="11.25" x14ac:dyDescent="0.2"/>
  <cols>
    <col min="1" max="1" width="36.7109375" style="255" customWidth="1"/>
    <col min="2" max="8" width="8.28515625" style="255" customWidth="1"/>
    <col min="9" max="16384" width="9.140625" style="255"/>
  </cols>
  <sheetData>
    <row r="1" spans="1:8" ht="12" thickBot="1" x14ac:dyDescent="0.25">
      <c r="A1" s="263" t="s">
        <v>241</v>
      </c>
      <c r="B1" s="262"/>
      <c r="C1" s="262"/>
      <c r="D1" s="262"/>
      <c r="E1" s="262"/>
      <c r="F1" s="262"/>
      <c r="G1" s="262"/>
      <c r="H1" s="262"/>
    </row>
    <row r="2" spans="1:8" x14ac:dyDescent="0.2">
      <c r="A2" s="300" t="s">
        <v>240</v>
      </c>
      <c r="B2" s="299">
        <v>1980</v>
      </c>
      <c r="C2" s="299">
        <v>1990</v>
      </c>
      <c r="D2" s="299">
        <v>2000</v>
      </c>
      <c r="E2" s="299">
        <v>2008</v>
      </c>
      <c r="F2" s="299">
        <v>2009</v>
      </c>
      <c r="G2" s="299">
        <v>2010</v>
      </c>
      <c r="H2" s="299">
        <v>2011</v>
      </c>
    </row>
    <row r="3" spans="1:8" s="279" customFormat="1" x14ac:dyDescent="0.2">
      <c r="A3" s="298" t="s">
        <v>239</v>
      </c>
      <c r="B3" s="280">
        <v>701</v>
      </c>
      <c r="C3" s="280">
        <v>544</v>
      </c>
      <c r="D3" s="258">
        <v>587</v>
      </c>
      <c r="E3" s="258">
        <v>575</v>
      </c>
      <c r="F3" s="258">
        <v>609</v>
      </c>
      <c r="G3" s="258">
        <v>550</v>
      </c>
      <c r="H3" s="258">
        <v>516</v>
      </c>
    </row>
    <row r="4" spans="1:8" x14ac:dyDescent="0.2">
      <c r="A4" s="297" t="s">
        <v>238</v>
      </c>
      <c r="B4" s="256">
        <v>1577</v>
      </c>
      <c r="C4" s="256">
        <v>1082</v>
      </c>
      <c r="D4" s="256">
        <v>794</v>
      </c>
      <c r="E4" s="256">
        <v>746</v>
      </c>
      <c r="F4" s="256">
        <v>742</v>
      </c>
      <c r="G4" s="256">
        <v>759</v>
      </c>
      <c r="H4" s="256">
        <v>726</v>
      </c>
    </row>
    <row r="5" spans="1:8" x14ac:dyDescent="0.2">
      <c r="A5" s="297" t="s">
        <v>237</v>
      </c>
      <c r="B5" s="256">
        <v>3314</v>
      </c>
      <c r="C5" s="256">
        <v>2387</v>
      </c>
      <c r="D5" s="256">
        <v>1609</v>
      </c>
      <c r="E5" s="256">
        <v>1636</v>
      </c>
      <c r="F5" s="256">
        <v>1595</v>
      </c>
      <c r="G5" s="256">
        <v>1594</v>
      </c>
      <c r="H5" s="256">
        <v>1515</v>
      </c>
    </row>
    <row r="6" spans="1:8" x14ac:dyDescent="0.2">
      <c r="A6" s="297" t="s">
        <v>236</v>
      </c>
      <c r="B6" s="256">
        <v>9799</v>
      </c>
      <c r="C6" s="256">
        <v>7641</v>
      </c>
      <c r="D6" s="256">
        <v>5206</v>
      </c>
      <c r="E6" s="256">
        <v>5232</v>
      </c>
      <c r="F6" s="256">
        <v>5121</v>
      </c>
      <c r="G6" s="256">
        <v>4839</v>
      </c>
      <c r="H6" s="256">
        <v>4706</v>
      </c>
    </row>
    <row r="7" spans="1:8" x14ac:dyDescent="0.2">
      <c r="A7" s="297" t="s">
        <v>235</v>
      </c>
      <c r="B7" s="256">
        <v>33326</v>
      </c>
      <c r="C7" s="256">
        <v>27197</v>
      </c>
      <c r="D7" s="256">
        <v>18391</v>
      </c>
      <c r="E7" s="256">
        <v>17438</v>
      </c>
      <c r="F7" s="256">
        <v>17533</v>
      </c>
      <c r="G7" s="256">
        <v>16539</v>
      </c>
      <c r="H7" s="256">
        <v>16293</v>
      </c>
    </row>
    <row r="8" spans="1:8" x14ac:dyDescent="0.2">
      <c r="A8" s="297" t="s">
        <v>234</v>
      </c>
      <c r="B8" s="256">
        <v>57279</v>
      </c>
      <c r="C8" s="256">
        <v>48445</v>
      </c>
      <c r="D8" s="256">
        <v>36685</v>
      </c>
      <c r="E8" s="256">
        <v>37085</v>
      </c>
      <c r="F8" s="256">
        <v>36102</v>
      </c>
      <c r="G8" s="256">
        <v>34341</v>
      </c>
      <c r="H8" s="256">
        <v>33623</v>
      </c>
    </row>
    <row r="9" spans="1:8" x14ac:dyDescent="0.2">
      <c r="A9" s="297" t="s">
        <v>233</v>
      </c>
      <c r="B9" s="256">
        <v>33870</v>
      </c>
      <c r="C9" s="256">
        <v>29965</v>
      </c>
      <c r="D9" s="256">
        <v>26124</v>
      </c>
      <c r="E9" s="256">
        <v>27393</v>
      </c>
      <c r="F9" s="256">
        <v>26478</v>
      </c>
      <c r="G9" s="256">
        <v>24173</v>
      </c>
      <c r="H9" s="256">
        <v>23515</v>
      </c>
    </row>
    <row r="10" spans="1:8" x14ac:dyDescent="0.2">
      <c r="A10" s="297" t="s">
        <v>232</v>
      </c>
      <c r="B10" s="256">
        <v>8784</v>
      </c>
      <c r="C10" s="256">
        <v>8413</v>
      </c>
      <c r="D10" s="256">
        <v>8156</v>
      </c>
      <c r="E10" s="256">
        <v>8987</v>
      </c>
      <c r="F10" s="256">
        <v>8243</v>
      </c>
      <c r="G10" s="256">
        <v>7513</v>
      </c>
      <c r="H10" s="256">
        <v>7135</v>
      </c>
    </row>
    <row r="11" spans="1:8" x14ac:dyDescent="0.2">
      <c r="A11" s="268" t="s">
        <v>231</v>
      </c>
      <c r="B11" s="277">
        <v>23</v>
      </c>
      <c r="C11" s="277">
        <v>5</v>
      </c>
      <c r="D11" s="256">
        <v>45</v>
      </c>
      <c r="E11" s="256">
        <v>57</v>
      </c>
      <c r="F11" s="256">
        <v>19</v>
      </c>
      <c r="G11" s="256">
        <v>27</v>
      </c>
      <c r="H11" s="256">
        <v>20</v>
      </c>
    </row>
    <row r="12" spans="1:8" x14ac:dyDescent="0.2">
      <c r="A12" s="291" t="s">
        <v>5</v>
      </c>
      <c r="B12" s="289">
        <v>148673</v>
      </c>
      <c r="C12" s="289">
        <v>125679</v>
      </c>
      <c r="D12" s="289">
        <v>97597</v>
      </c>
      <c r="E12" s="289">
        <v>99149</v>
      </c>
      <c r="F12" s="289">
        <v>96442</v>
      </c>
      <c r="G12" s="289">
        <v>90335</v>
      </c>
      <c r="H12" s="289">
        <v>88049</v>
      </c>
    </row>
    <row r="13" spans="1:8" x14ac:dyDescent="0.2">
      <c r="A13" s="296" t="s">
        <v>230</v>
      </c>
      <c r="B13" s="277">
        <v>10.4</v>
      </c>
      <c r="C13" s="277">
        <v>9.3000000000000007</v>
      </c>
      <c r="D13" s="275">
        <v>8.4</v>
      </c>
      <c r="E13" s="275">
        <v>8.2592865283563111</v>
      </c>
      <c r="F13" s="275">
        <v>8.3646129279774364</v>
      </c>
      <c r="G13" s="275">
        <v>8.5703215807826432</v>
      </c>
      <c r="H13" s="275">
        <v>8.4759622482935644</v>
      </c>
    </row>
    <row r="14" spans="1:8" x14ac:dyDescent="0.2">
      <c r="A14" s="292" t="s">
        <v>229</v>
      </c>
      <c r="B14" s="295">
        <v>3148</v>
      </c>
      <c r="C14" s="295">
        <v>3185</v>
      </c>
      <c r="D14" s="295">
        <v>3246</v>
      </c>
      <c r="E14" s="295">
        <v>3276.1405966172852</v>
      </c>
      <c r="F14" s="295">
        <v>3266</v>
      </c>
      <c r="G14" s="295">
        <v>3255</v>
      </c>
      <c r="H14" s="295">
        <v>3254.3476354383215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659F-B06B-4E1B-AC4E-D78DE8C528FC}">
  <dimension ref="A1:K18"/>
  <sheetViews>
    <sheetView workbookViewId="0"/>
  </sheetViews>
  <sheetFormatPr defaultRowHeight="11.25" x14ac:dyDescent="0.2"/>
  <cols>
    <col min="1" max="1" width="8.5703125" style="255" customWidth="1"/>
    <col min="2" max="9" width="7.85546875" style="255" customWidth="1"/>
    <col min="10" max="11" width="8.28515625" style="255" customWidth="1"/>
    <col min="12" max="16384" width="9.140625" style="255"/>
  </cols>
  <sheetData>
    <row r="1" spans="1:11" ht="12" thickBot="1" x14ac:dyDescent="0.25">
      <c r="A1" s="263" t="s">
        <v>250</v>
      </c>
      <c r="B1" s="262"/>
      <c r="C1" s="262"/>
      <c r="D1" s="262"/>
      <c r="E1" s="262"/>
      <c r="F1" s="262"/>
      <c r="G1" s="262"/>
      <c r="H1" s="262"/>
      <c r="I1" s="262"/>
      <c r="J1" s="302"/>
      <c r="K1" s="302"/>
    </row>
    <row r="2" spans="1:11" x14ac:dyDescent="0.2">
      <c r="A2" s="551" t="s">
        <v>8</v>
      </c>
      <c r="B2" s="301" t="s">
        <v>249</v>
      </c>
      <c r="C2" s="301" t="s">
        <v>248</v>
      </c>
      <c r="D2" s="301" t="s">
        <v>247</v>
      </c>
      <c r="E2" s="301" t="s">
        <v>246</v>
      </c>
      <c r="F2" s="301">
        <v>36</v>
      </c>
      <c r="G2" s="301" t="s">
        <v>245</v>
      </c>
      <c r="H2" s="301" t="s">
        <v>244</v>
      </c>
      <c r="I2" s="537" t="s">
        <v>231</v>
      </c>
      <c r="J2" s="537" t="s">
        <v>5</v>
      </c>
      <c r="K2" s="538" t="s">
        <v>243</v>
      </c>
    </row>
    <row r="3" spans="1:11" x14ac:dyDescent="0.2">
      <c r="A3" s="493"/>
      <c r="B3" s="501" t="s">
        <v>242</v>
      </c>
      <c r="C3" s="502"/>
      <c r="D3" s="502"/>
      <c r="E3" s="502"/>
      <c r="F3" s="502"/>
      <c r="G3" s="502"/>
      <c r="H3" s="489"/>
      <c r="I3" s="491"/>
      <c r="J3" s="491"/>
      <c r="K3" s="487"/>
    </row>
    <row r="4" spans="1:11" x14ac:dyDescent="0.2">
      <c r="A4" s="259">
        <v>1975</v>
      </c>
      <c r="B4" s="280">
        <v>74</v>
      </c>
      <c r="C4" s="280">
        <v>1192</v>
      </c>
      <c r="D4" s="258">
        <v>3743</v>
      </c>
      <c r="E4" s="258">
        <v>7698</v>
      </c>
      <c r="F4" s="258">
        <v>18218</v>
      </c>
      <c r="G4" s="258">
        <v>156288</v>
      </c>
      <c r="H4" s="258">
        <v>7021</v>
      </c>
      <c r="I4" s="280">
        <v>6</v>
      </c>
      <c r="J4" s="258">
        <v>194240</v>
      </c>
      <c r="K4" s="280">
        <v>0.7</v>
      </c>
    </row>
    <row r="5" spans="1:11" s="279" customFormat="1" x14ac:dyDescent="0.2">
      <c r="A5" s="259">
        <v>1980</v>
      </c>
      <c r="B5" s="280">
        <v>51</v>
      </c>
      <c r="C5" s="280">
        <v>766</v>
      </c>
      <c r="D5" s="258">
        <v>2111</v>
      </c>
      <c r="E5" s="258">
        <v>6863</v>
      </c>
      <c r="F5" s="258">
        <v>5342</v>
      </c>
      <c r="G5" s="258">
        <v>128866</v>
      </c>
      <c r="H5" s="258">
        <v>4674</v>
      </c>
      <c r="I5" s="280" t="s">
        <v>83</v>
      </c>
      <c r="J5" s="258">
        <v>148673</v>
      </c>
      <c r="K5" s="280">
        <v>0.5</v>
      </c>
    </row>
    <row r="6" spans="1:11" x14ac:dyDescent="0.2">
      <c r="A6" s="257">
        <v>1990</v>
      </c>
      <c r="B6" s="277">
        <v>19</v>
      </c>
      <c r="C6" s="277">
        <v>545</v>
      </c>
      <c r="D6" s="256">
        <v>1226</v>
      </c>
      <c r="E6" s="256">
        <v>4805</v>
      </c>
      <c r="F6" s="256">
        <v>4391</v>
      </c>
      <c r="G6" s="256">
        <v>112550</v>
      </c>
      <c r="H6" s="256">
        <v>2127</v>
      </c>
      <c r="I6" s="277">
        <v>16</v>
      </c>
      <c r="J6" s="256">
        <v>125679</v>
      </c>
      <c r="K6" s="277">
        <v>0.4</v>
      </c>
    </row>
    <row r="7" spans="1:11" x14ac:dyDescent="0.2">
      <c r="A7" s="257">
        <v>2000</v>
      </c>
      <c r="B7" s="256">
        <v>22</v>
      </c>
      <c r="C7" s="256">
        <v>482</v>
      </c>
      <c r="D7" s="256">
        <v>870</v>
      </c>
      <c r="E7" s="256">
        <v>3385</v>
      </c>
      <c r="F7" s="256">
        <v>3164</v>
      </c>
      <c r="G7" s="256">
        <v>88707</v>
      </c>
      <c r="H7" s="256">
        <v>905</v>
      </c>
      <c r="I7" s="256">
        <v>62</v>
      </c>
      <c r="J7" s="256">
        <v>97597</v>
      </c>
      <c r="K7" s="283">
        <v>0.5</v>
      </c>
    </row>
    <row r="8" spans="1:11" x14ac:dyDescent="0.2">
      <c r="A8" s="257">
        <v>2001</v>
      </c>
      <c r="B8" s="256">
        <v>14</v>
      </c>
      <c r="C8" s="256">
        <v>469</v>
      </c>
      <c r="D8" s="256">
        <v>902</v>
      </c>
      <c r="E8" s="256">
        <v>3307</v>
      </c>
      <c r="F8" s="256">
        <v>2955</v>
      </c>
      <c r="G8" s="256">
        <v>88499</v>
      </c>
      <c r="H8" s="256">
        <v>802</v>
      </c>
      <c r="I8" s="256">
        <v>99</v>
      </c>
      <c r="J8" s="256">
        <v>97047</v>
      </c>
      <c r="K8" s="283">
        <v>0.5</v>
      </c>
    </row>
    <row r="9" spans="1:11" x14ac:dyDescent="0.2">
      <c r="A9" s="257">
        <v>2002</v>
      </c>
      <c r="B9" s="256">
        <v>17</v>
      </c>
      <c r="C9" s="256">
        <v>456</v>
      </c>
      <c r="D9" s="256">
        <v>866</v>
      </c>
      <c r="E9" s="256">
        <v>3413</v>
      </c>
      <c r="F9" s="256">
        <v>3043</v>
      </c>
      <c r="G9" s="256">
        <v>88134</v>
      </c>
      <c r="H9" s="256">
        <v>708</v>
      </c>
      <c r="I9" s="256">
        <v>167</v>
      </c>
      <c r="J9" s="256">
        <v>96804</v>
      </c>
      <c r="K9" s="283">
        <v>0.48861617288541792</v>
      </c>
    </row>
    <row r="10" spans="1:11" x14ac:dyDescent="0.2">
      <c r="A10" s="257">
        <v>2003</v>
      </c>
      <c r="B10" s="256">
        <v>18</v>
      </c>
      <c r="C10" s="256">
        <v>467</v>
      </c>
      <c r="D10" s="256">
        <v>899</v>
      </c>
      <c r="E10" s="256">
        <v>3358</v>
      </c>
      <c r="F10" s="256">
        <v>3182</v>
      </c>
      <c r="G10" s="256">
        <v>85995</v>
      </c>
      <c r="H10" s="256">
        <v>648</v>
      </c>
      <c r="I10" s="256">
        <v>80</v>
      </c>
      <c r="J10" s="256">
        <v>94647</v>
      </c>
      <c r="K10" s="283">
        <v>0.51243039927308842</v>
      </c>
    </row>
    <row r="11" spans="1:11" x14ac:dyDescent="0.2">
      <c r="A11" s="257">
        <v>2004</v>
      </c>
      <c r="B11" s="256">
        <v>19</v>
      </c>
      <c r="C11" s="256">
        <v>472</v>
      </c>
      <c r="D11" s="256">
        <v>891</v>
      </c>
      <c r="E11" s="256">
        <v>3449</v>
      </c>
      <c r="F11" s="256">
        <v>3325</v>
      </c>
      <c r="G11" s="256">
        <v>86270</v>
      </c>
      <c r="H11" s="256">
        <v>611</v>
      </c>
      <c r="I11" s="256">
        <v>100</v>
      </c>
      <c r="J11" s="256">
        <v>95137</v>
      </c>
      <c r="K11" s="283">
        <v>0.51609783785488295</v>
      </c>
    </row>
    <row r="12" spans="1:11" x14ac:dyDescent="0.2">
      <c r="A12" s="257">
        <v>2005</v>
      </c>
      <c r="B12" s="256">
        <v>14</v>
      </c>
      <c r="C12" s="256">
        <v>423</v>
      </c>
      <c r="D12" s="256">
        <v>899</v>
      </c>
      <c r="E12" s="256">
        <v>3444</v>
      </c>
      <c r="F12" s="256">
        <v>3427</v>
      </c>
      <c r="G12" s="256">
        <v>88631</v>
      </c>
      <c r="H12" s="256">
        <v>600</v>
      </c>
      <c r="I12" s="256">
        <v>58</v>
      </c>
      <c r="J12" s="256">
        <v>97496</v>
      </c>
      <c r="K12" s="283">
        <v>0.44822351686223022</v>
      </c>
    </row>
    <row r="13" spans="1:11" x14ac:dyDescent="0.2">
      <c r="A13" s="257">
        <v>2006</v>
      </c>
      <c r="B13" s="256">
        <v>10</v>
      </c>
      <c r="C13" s="256">
        <v>436</v>
      </c>
      <c r="D13" s="256">
        <v>856</v>
      </c>
      <c r="E13" s="256">
        <v>3697</v>
      </c>
      <c r="F13" s="256">
        <v>3364</v>
      </c>
      <c r="G13" s="256">
        <v>90875</v>
      </c>
      <c r="H13" s="256">
        <v>573</v>
      </c>
      <c r="I13" s="256">
        <v>60</v>
      </c>
      <c r="J13" s="256">
        <v>99871</v>
      </c>
      <c r="K13" s="283">
        <v>0.44657608314725999</v>
      </c>
    </row>
    <row r="14" spans="1:11" x14ac:dyDescent="0.2">
      <c r="A14" s="257">
        <v>2007</v>
      </c>
      <c r="B14" s="256">
        <v>21</v>
      </c>
      <c r="C14" s="256">
        <v>484</v>
      </c>
      <c r="D14" s="256">
        <v>903</v>
      </c>
      <c r="E14" s="256">
        <v>3632</v>
      </c>
      <c r="F14" s="256">
        <v>3384</v>
      </c>
      <c r="G14" s="256">
        <v>88307</v>
      </c>
      <c r="H14" s="256">
        <v>612</v>
      </c>
      <c r="I14" s="256">
        <v>270</v>
      </c>
      <c r="J14" s="256">
        <v>97613</v>
      </c>
      <c r="K14" s="283">
        <v>0.51734912357985108</v>
      </c>
    </row>
    <row r="15" spans="1:11" x14ac:dyDescent="0.2">
      <c r="A15" s="257">
        <v>2008</v>
      </c>
      <c r="B15" s="256">
        <v>7</v>
      </c>
      <c r="C15" s="256">
        <v>460</v>
      </c>
      <c r="D15" s="256">
        <v>915</v>
      </c>
      <c r="E15" s="256">
        <v>3813</v>
      </c>
      <c r="F15" s="256">
        <v>3686</v>
      </c>
      <c r="G15" s="256">
        <v>89762</v>
      </c>
      <c r="H15" s="256">
        <v>417</v>
      </c>
      <c r="I15" s="256">
        <v>89</v>
      </c>
      <c r="J15" s="256">
        <v>99149</v>
      </c>
      <c r="K15" s="283">
        <v>0.47100828046677223</v>
      </c>
    </row>
    <row r="16" spans="1:11" x14ac:dyDescent="0.2">
      <c r="A16" s="257">
        <v>2009</v>
      </c>
      <c r="B16" s="256">
        <v>12</v>
      </c>
      <c r="C16" s="256">
        <v>459</v>
      </c>
      <c r="D16" s="256">
        <v>893</v>
      </c>
      <c r="E16" s="256">
        <v>3629</v>
      </c>
      <c r="F16" s="256">
        <v>3406</v>
      </c>
      <c r="G16" s="256">
        <v>87626</v>
      </c>
      <c r="H16" s="256">
        <v>386</v>
      </c>
      <c r="I16" s="256">
        <v>31</v>
      </c>
      <c r="J16" s="256">
        <v>96442</v>
      </c>
      <c r="K16" s="283">
        <v>0.488376433504075</v>
      </c>
    </row>
    <row r="17" spans="1:11" x14ac:dyDescent="0.2">
      <c r="A17" s="257">
        <v>2010</v>
      </c>
      <c r="B17" s="256">
        <v>13</v>
      </c>
      <c r="C17" s="256">
        <v>449</v>
      </c>
      <c r="D17" s="256">
        <v>822</v>
      </c>
      <c r="E17" s="256">
        <v>3587</v>
      </c>
      <c r="F17" s="256">
        <v>3168</v>
      </c>
      <c r="G17" s="256">
        <v>81964</v>
      </c>
      <c r="H17" s="256">
        <v>305</v>
      </c>
      <c r="I17" s="256">
        <v>27</v>
      </c>
      <c r="J17" s="256">
        <v>90335</v>
      </c>
      <c r="K17" s="283">
        <v>0.51142967841921738</v>
      </c>
    </row>
    <row r="18" spans="1:11" x14ac:dyDescent="0.2">
      <c r="A18" s="257">
        <v>2011</v>
      </c>
      <c r="B18" s="256">
        <v>15</v>
      </c>
      <c r="C18" s="256">
        <v>422</v>
      </c>
      <c r="D18" s="256">
        <v>799</v>
      </c>
      <c r="E18" s="256">
        <v>3321</v>
      </c>
      <c r="F18" s="256">
        <v>3134</v>
      </c>
      <c r="G18" s="256">
        <v>80086</v>
      </c>
      <c r="H18" s="256">
        <v>240</v>
      </c>
      <c r="I18" s="256">
        <v>32</v>
      </c>
      <c r="J18" s="256">
        <v>88049</v>
      </c>
      <c r="K18" s="283">
        <v>0.4963145521243853</v>
      </c>
    </row>
  </sheetData>
  <mergeCells count="5">
    <mergeCell ref="J2:J3"/>
    <mergeCell ref="K2:K3"/>
    <mergeCell ref="B3:H3"/>
    <mergeCell ref="A2:A3"/>
    <mergeCell ref="I2:I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AEF28-823C-4C3A-B9B0-3D51358799BD}">
  <dimension ref="A1:I21"/>
  <sheetViews>
    <sheetView workbookViewId="0"/>
  </sheetViews>
  <sheetFormatPr defaultRowHeight="11.25" x14ac:dyDescent="0.2"/>
  <cols>
    <col min="1" max="1" width="8.7109375" style="255" customWidth="1"/>
    <col min="2" max="8" width="9.85546875" style="255" customWidth="1"/>
    <col min="9" max="9" width="10.42578125" style="255" customWidth="1"/>
    <col min="10" max="16384" width="9.140625" style="255"/>
  </cols>
  <sheetData>
    <row r="1" spans="1:9" s="282" customFormat="1" ht="12" thickBot="1" x14ac:dyDescent="0.3">
      <c r="A1" s="263" t="s">
        <v>254</v>
      </c>
      <c r="B1" s="306"/>
      <c r="C1" s="306"/>
      <c r="D1" s="306"/>
      <c r="E1" s="306"/>
      <c r="F1" s="306"/>
      <c r="G1" s="306"/>
      <c r="H1" s="306"/>
      <c r="I1" s="306"/>
    </row>
    <row r="2" spans="1:9" x14ac:dyDescent="0.2">
      <c r="A2" s="492" t="s">
        <v>8</v>
      </c>
      <c r="B2" s="305">
        <v>0</v>
      </c>
      <c r="C2" s="305">
        <v>1</v>
      </c>
      <c r="D2" s="305">
        <v>2</v>
      </c>
      <c r="E2" s="305">
        <v>3</v>
      </c>
      <c r="F2" s="305">
        <v>4</v>
      </c>
      <c r="G2" s="305">
        <v>5</v>
      </c>
      <c r="H2" s="300" t="s">
        <v>253</v>
      </c>
      <c r="I2" s="486" t="s">
        <v>252</v>
      </c>
    </row>
    <row r="3" spans="1:9" ht="36.75" customHeight="1" x14ac:dyDescent="0.2">
      <c r="A3" s="540"/>
      <c r="B3" s="488" t="s">
        <v>251</v>
      </c>
      <c r="C3" s="502"/>
      <c r="D3" s="502"/>
      <c r="E3" s="502"/>
      <c r="F3" s="502"/>
      <c r="G3" s="502"/>
      <c r="H3" s="489"/>
      <c r="I3" s="487"/>
    </row>
    <row r="4" spans="1:9" x14ac:dyDescent="0.2">
      <c r="A4" s="259">
        <v>1960</v>
      </c>
      <c r="B4" s="285">
        <v>33.659901664193818</v>
      </c>
      <c r="C4" s="285">
        <v>23.41994720311386</v>
      </c>
      <c r="D4" s="285">
        <v>21.965824935288488</v>
      </c>
      <c r="E4" s="285">
        <v>10.348703521719303</v>
      </c>
      <c r="F4" s="285">
        <v>4.8470608448786381</v>
      </c>
      <c r="G4" s="285">
        <v>2.409821376958206</v>
      </c>
      <c r="H4" s="285">
        <v>3.348740453847685</v>
      </c>
      <c r="I4" s="304">
        <v>154.97319209202846</v>
      </c>
    </row>
    <row r="5" spans="1:9" s="279" customFormat="1" x14ac:dyDescent="0.2">
      <c r="A5" s="259">
        <v>1970</v>
      </c>
      <c r="B5" s="285">
        <v>33.200000000000003</v>
      </c>
      <c r="C5" s="285">
        <v>26.1</v>
      </c>
      <c r="D5" s="285">
        <v>25.5</v>
      </c>
      <c r="E5" s="285">
        <v>8.6999999999999993</v>
      </c>
      <c r="F5" s="285">
        <v>3.3</v>
      </c>
      <c r="G5" s="285">
        <v>1.4</v>
      </c>
      <c r="H5" s="285">
        <v>1.7</v>
      </c>
      <c r="I5" s="304">
        <v>136</v>
      </c>
    </row>
    <row r="6" spans="1:9" x14ac:dyDescent="0.2">
      <c r="A6" s="257">
        <v>1975</v>
      </c>
      <c r="B6" s="283">
        <v>31.7</v>
      </c>
      <c r="C6" s="283">
        <v>26.5</v>
      </c>
      <c r="D6" s="283">
        <v>28.6</v>
      </c>
      <c r="E6" s="283">
        <v>8.1999999999999993</v>
      </c>
      <c r="F6" s="283">
        <v>2.7</v>
      </c>
      <c r="G6" s="283">
        <v>1.1000000000000001</v>
      </c>
      <c r="H6" s="283">
        <v>1.2</v>
      </c>
      <c r="I6" s="303">
        <v>134</v>
      </c>
    </row>
    <row r="7" spans="1:9" x14ac:dyDescent="0.2">
      <c r="A7" s="257">
        <v>1980</v>
      </c>
      <c r="B7" s="283">
        <v>28</v>
      </c>
      <c r="C7" s="283">
        <v>25.8</v>
      </c>
      <c r="D7" s="283">
        <v>33.799999999999997</v>
      </c>
      <c r="E7" s="283">
        <v>8.3000000000000007</v>
      </c>
      <c r="F7" s="283">
        <v>2.2000000000000002</v>
      </c>
      <c r="G7" s="283">
        <v>0.8</v>
      </c>
      <c r="H7" s="283">
        <v>1</v>
      </c>
      <c r="I7" s="303">
        <v>139</v>
      </c>
    </row>
    <row r="8" spans="1:9" x14ac:dyDescent="0.2">
      <c r="A8" s="257">
        <v>1990</v>
      </c>
      <c r="B8" s="283">
        <v>29.7</v>
      </c>
      <c r="C8" s="283">
        <v>22.1</v>
      </c>
      <c r="D8" s="283">
        <v>36.200000000000003</v>
      </c>
      <c r="E8" s="283">
        <v>8.8000000000000007</v>
      </c>
      <c r="F8" s="283">
        <v>1.9</v>
      </c>
      <c r="G8" s="283">
        <v>0.6</v>
      </c>
      <c r="H8" s="283">
        <v>0.6</v>
      </c>
      <c r="I8" s="303">
        <v>136</v>
      </c>
    </row>
    <row r="9" spans="1:9" x14ac:dyDescent="0.2">
      <c r="A9" s="257">
        <v>2000</v>
      </c>
      <c r="B9" s="283">
        <v>36.6</v>
      </c>
      <c r="C9" s="283">
        <v>19.600000000000001</v>
      </c>
      <c r="D9" s="283">
        <v>31.3</v>
      </c>
      <c r="E9" s="283">
        <v>9.1</v>
      </c>
      <c r="F9" s="283">
        <v>2.1</v>
      </c>
      <c r="G9" s="283">
        <v>0.7</v>
      </c>
      <c r="H9" s="283">
        <v>0.6</v>
      </c>
      <c r="I9" s="303">
        <v>126</v>
      </c>
    </row>
    <row r="10" spans="1:9" x14ac:dyDescent="0.2">
      <c r="A10" s="257">
        <v>2001</v>
      </c>
      <c r="B10" s="283">
        <v>37.4</v>
      </c>
      <c r="C10" s="283">
        <v>19.899999999999999</v>
      </c>
      <c r="D10" s="283">
        <v>30.5</v>
      </c>
      <c r="E10" s="283">
        <v>8.9</v>
      </c>
      <c r="F10" s="283">
        <v>2</v>
      </c>
      <c r="G10" s="283">
        <v>0.7</v>
      </c>
      <c r="H10" s="283">
        <v>0.5</v>
      </c>
      <c r="I10" s="303">
        <v>123</v>
      </c>
    </row>
    <row r="11" spans="1:9" x14ac:dyDescent="0.2">
      <c r="A11" s="257">
        <v>2002</v>
      </c>
      <c r="B11" s="283">
        <v>38.1</v>
      </c>
      <c r="C11" s="283">
        <v>19.899999999999999</v>
      </c>
      <c r="D11" s="283">
        <v>29.9</v>
      </c>
      <c r="E11" s="283">
        <v>9</v>
      </c>
      <c r="F11" s="283">
        <v>2.1</v>
      </c>
      <c r="G11" s="283">
        <v>0.7</v>
      </c>
      <c r="H11" s="283">
        <v>0.5</v>
      </c>
      <c r="I11" s="303">
        <v>122</v>
      </c>
    </row>
    <row r="12" spans="1:9" x14ac:dyDescent="0.2">
      <c r="A12" s="257">
        <v>2003</v>
      </c>
      <c r="B12" s="283">
        <v>38.799999999999997</v>
      </c>
      <c r="C12" s="283">
        <v>19.899999999999999</v>
      </c>
      <c r="D12" s="283">
        <v>29.2</v>
      </c>
      <c r="E12" s="283">
        <v>8.9</v>
      </c>
      <c r="F12" s="283">
        <v>2.1</v>
      </c>
      <c r="G12" s="283">
        <v>0.7</v>
      </c>
      <c r="H12" s="283">
        <v>0.5</v>
      </c>
      <c r="I12" s="303">
        <v>120</v>
      </c>
    </row>
    <row r="13" spans="1:9" x14ac:dyDescent="0.2">
      <c r="A13" s="257">
        <v>2004</v>
      </c>
      <c r="B13" s="283">
        <v>39.6</v>
      </c>
      <c r="C13" s="283">
        <v>19.899999999999999</v>
      </c>
      <c r="D13" s="283">
        <v>28.3</v>
      </c>
      <c r="E13" s="283">
        <v>8.9</v>
      </c>
      <c r="F13" s="283">
        <v>2.1</v>
      </c>
      <c r="G13" s="283">
        <v>0.7</v>
      </c>
      <c r="H13" s="283">
        <v>0.5</v>
      </c>
      <c r="I13" s="303">
        <v>119</v>
      </c>
    </row>
    <row r="14" spans="1:9" x14ac:dyDescent="0.2">
      <c r="A14" s="257">
        <v>2005</v>
      </c>
      <c r="B14" s="283">
        <v>40.5</v>
      </c>
      <c r="C14" s="283">
        <v>19.899999999999999</v>
      </c>
      <c r="D14" s="283">
        <v>27.5</v>
      </c>
      <c r="E14" s="283">
        <v>8.8000000000000007</v>
      </c>
      <c r="F14" s="283">
        <v>2.1</v>
      </c>
      <c r="G14" s="283">
        <v>0.7</v>
      </c>
      <c r="H14" s="283">
        <v>0.6</v>
      </c>
      <c r="I14" s="303">
        <v>117</v>
      </c>
    </row>
    <row r="15" spans="1:9" x14ac:dyDescent="0.2">
      <c r="A15" s="257">
        <v>2006</v>
      </c>
      <c r="B15" s="283">
        <v>41.4</v>
      </c>
      <c r="C15" s="283">
        <v>19.899999999999999</v>
      </c>
      <c r="D15" s="283">
        <v>26.6</v>
      </c>
      <c r="E15" s="283">
        <v>8.6999999999999993</v>
      </c>
      <c r="F15" s="283">
        <v>2.1</v>
      </c>
      <c r="G15" s="283">
        <v>0.7</v>
      </c>
      <c r="H15" s="283">
        <v>0.6</v>
      </c>
      <c r="I15" s="303">
        <v>115</v>
      </c>
    </row>
    <row r="16" spans="1:9" x14ac:dyDescent="0.2">
      <c r="A16" s="257">
        <v>2007</v>
      </c>
      <c r="B16" s="283">
        <v>42.141687375509029</v>
      </c>
      <c r="C16" s="283">
        <v>19.932829700907217</v>
      </c>
      <c r="D16" s="283">
        <v>25.866647468059554</v>
      </c>
      <c r="E16" s="283">
        <v>8.635897588671499</v>
      </c>
      <c r="F16" s="283">
        <v>2.1211978275783023</v>
      </c>
      <c r="G16" s="283">
        <v>0.72201658196936336</v>
      </c>
      <c r="H16" s="283">
        <v>0.57972345730502861</v>
      </c>
      <c r="I16" s="303">
        <v>114</v>
      </c>
    </row>
    <row r="17" spans="1:9" x14ac:dyDescent="0.2">
      <c r="A17" s="257">
        <v>2008</v>
      </c>
      <c r="B17" s="283">
        <v>42.741520138916044</v>
      </c>
      <c r="C17" s="283">
        <v>19.972509666130563</v>
      </c>
      <c r="D17" s="283">
        <v>25.279417111734396</v>
      </c>
      <c r="E17" s="283">
        <v>8.5776248318255526</v>
      </c>
      <c r="F17" s="283">
        <v>2.1217645399654042</v>
      </c>
      <c r="G17" s="283">
        <v>0.71987399708955246</v>
      </c>
      <c r="H17" s="283">
        <v>0.58728971433848898</v>
      </c>
      <c r="I17" s="303">
        <v>112</v>
      </c>
    </row>
    <row r="18" spans="1:9" x14ac:dyDescent="0.2">
      <c r="A18" s="257">
        <v>2009</v>
      </c>
      <c r="B18" s="283">
        <v>43.222564829148119</v>
      </c>
      <c r="C18" s="283">
        <v>20.059923260132777</v>
      </c>
      <c r="D18" s="283">
        <v>24.743051767247465</v>
      </c>
      <c r="E18" s="283">
        <v>8.5180751375695358</v>
      </c>
      <c r="F18" s="283">
        <v>2.1321502951886795</v>
      </c>
      <c r="G18" s="283">
        <v>0.72809309032096914</v>
      </c>
      <c r="H18" s="283">
        <v>0.59614162039245433</v>
      </c>
      <c r="I18" s="303">
        <v>114</v>
      </c>
    </row>
    <row r="19" spans="1:9" x14ac:dyDescent="0.2">
      <c r="A19" s="257">
        <v>2010</v>
      </c>
      <c r="B19" s="283">
        <v>43.763177021203106</v>
      </c>
      <c r="C19" s="283">
        <v>20.088717242396832</v>
      </c>
      <c r="D19" s="283">
        <v>24.256407333109227</v>
      </c>
      <c r="E19" s="283">
        <v>8.4307786713119643</v>
      </c>
      <c r="F19" s="283">
        <v>2.127227047567632</v>
      </c>
      <c r="G19" s="283">
        <v>0.73217083539066019</v>
      </c>
      <c r="H19" s="283">
        <v>0.60152184902057271</v>
      </c>
      <c r="I19" s="303">
        <v>110.255714897673</v>
      </c>
    </row>
    <row r="20" spans="1:9" x14ac:dyDescent="0.2">
      <c r="A20" s="257">
        <v>2011</v>
      </c>
      <c r="B20" s="283">
        <v>44.278524846394305</v>
      </c>
      <c r="C20" s="283">
        <v>20.156999501455211</v>
      </c>
      <c r="D20" s="283">
        <v>23.780333755524417</v>
      </c>
      <c r="E20" s="283">
        <v>8.3284349062196821</v>
      </c>
      <c r="F20" s="283">
        <v>2.1150257356904172</v>
      </c>
      <c r="G20" s="283">
        <v>0.7324902985879056</v>
      </c>
      <c r="H20" s="283">
        <v>0.60819095612805862</v>
      </c>
      <c r="I20" s="303">
        <v>109.06513588714</v>
      </c>
    </row>
    <row r="21" spans="1:9" x14ac:dyDescent="0.2">
      <c r="A21" s="257">
        <v>2012</v>
      </c>
      <c r="B21" s="283">
        <v>44.750925141228016</v>
      </c>
      <c r="C21" s="283">
        <v>20.208719469282777</v>
      </c>
      <c r="D21" s="283">
        <v>23.33397439826194</v>
      </c>
      <c r="E21" s="283">
        <v>8.249575734776645</v>
      </c>
      <c r="F21" s="283">
        <v>2.1101462262057482</v>
      </c>
      <c r="G21" s="283">
        <v>0.73364597576774571</v>
      </c>
      <c r="H21" s="283">
        <v>0.61301305447713406</v>
      </c>
      <c r="I21" s="303">
        <v>108.01055009711099</v>
      </c>
    </row>
  </sheetData>
  <mergeCells count="3">
    <mergeCell ref="B3:H3"/>
    <mergeCell ref="A2:A3"/>
    <mergeCell ref="I2:I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2D363-61A3-4E62-8095-BC1CB02FB591}">
  <dimension ref="A1:F21"/>
  <sheetViews>
    <sheetView workbookViewId="0"/>
  </sheetViews>
  <sheetFormatPr defaultRowHeight="11.25" x14ac:dyDescent="0.2"/>
  <cols>
    <col min="1" max="1" width="10.140625" style="255" customWidth="1"/>
    <col min="2" max="6" width="14.5703125" style="255" customWidth="1"/>
    <col min="7" max="16384" width="9.140625" style="255"/>
  </cols>
  <sheetData>
    <row r="1" spans="1:6" ht="12" thickBot="1" x14ac:dyDescent="0.25">
      <c r="A1" s="321" t="s">
        <v>261</v>
      </c>
      <c r="B1" s="320"/>
      <c r="C1" s="320"/>
      <c r="D1" s="320"/>
      <c r="E1" s="320"/>
      <c r="F1" s="320"/>
    </row>
    <row r="2" spans="1:6" x14ac:dyDescent="0.2">
      <c r="A2" s="523" t="s">
        <v>8</v>
      </c>
      <c r="B2" s="525" t="s">
        <v>260</v>
      </c>
      <c r="C2" s="525" t="s">
        <v>259</v>
      </c>
      <c r="D2" s="525" t="s">
        <v>258</v>
      </c>
      <c r="E2" s="552" t="s">
        <v>257</v>
      </c>
      <c r="F2" s="553"/>
    </row>
    <row r="3" spans="1:6" x14ac:dyDescent="0.2">
      <c r="A3" s="524"/>
      <c r="B3" s="526"/>
      <c r="C3" s="526"/>
      <c r="D3" s="526"/>
      <c r="E3" s="319" t="s">
        <v>256</v>
      </c>
      <c r="F3" s="318" t="s">
        <v>255</v>
      </c>
    </row>
    <row r="4" spans="1:6" x14ac:dyDescent="0.2">
      <c r="A4" s="317">
        <v>1948</v>
      </c>
      <c r="B4" s="315">
        <v>1895</v>
      </c>
      <c r="C4" s="312">
        <v>17</v>
      </c>
      <c r="D4" s="312" t="s">
        <v>83</v>
      </c>
      <c r="E4" s="315">
        <v>1912</v>
      </c>
      <c r="F4" s="315">
        <v>3841</v>
      </c>
    </row>
    <row r="5" spans="1:6" s="279" customFormat="1" x14ac:dyDescent="0.2">
      <c r="A5" s="316">
        <v>1960</v>
      </c>
      <c r="B5" s="315">
        <v>1513</v>
      </c>
      <c r="C5" s="312">
        <v>19</v>
      </c>
      <c r="D5" s="312" t="s">
        <v>83</v>
      </c>
      <c r="E5" s="315">
        <v>1532</v>
      </c>
      <c r="F5" s="315">
        <v>3083</v>
      </c>
    </row>
    <row r="6" spans="1:6" x14ac:dyDescent="0.2">
      <c r="A6" s="314">
        <v>1970</v>
      </c>
      <c r="B6" s="311">
        <v>1580</v>
      </c>
      <c r="C6" s="313">
        <v>17</v>
      </c>
      <c r="D6" s="312" t="s">
        <v>83</v>
      </c>
      <c r="E6" s="311">
        <v>1597</v>
      </c>
      <c r="F6" s="311">
        <v>3211</v>
      </c>
    </row>
    <row r="7" spans="1:6" x14ac:dyDescent="0.2">
      <c r="A7" s="310">
        <v>1975</v>
      </c>
      <c r="B7" s="256">
        <v>1900</v>
      </c>
      <c r="C7" s="309">
        <v>17</v>
      </c>
      <c r="D7" s="308" t="s">
        <v>83</v>
      </c>
      <c r="E7" s="256">
        <v>1917</v>
      </c>
      <c r="F7" s="256">
        <v>3851</v>
      </c>
    </row>
    <row r="8" spans="1:6" x14ac:dyDescent="0.2">
      <c r="A8" s="310">
        <v>1980</v>
      </c>
      <c r="B8" s="256">
        <v>1587</v>
      </c>
      <c r="C8" s="309">
        <v>19</v>
      </c>
      <c r="D8" s="309">
        <v>2</v>
      </c>
      <c r="E8" s="256">
        <v>1608</v>
      </c>
      <c r="F8" s="256">
        <v>3239</v>
      </c>
    </row>
    <row r="9" spans="1:6" x14ac:dyDescent="0.2">
      <c r="A9" s="310">
        <v>1990</v>
      </c>
      <c r="B9" s="256">
        <v>1379</v>
      </c>
      <c r="C9" s="309">
        <v>29</v>
      </c>
      <c r="D9" s="308" t="s">
        <v>83</v>
      </c>
      <c r="E9" s="256">
        <v>1408</v>
      </c>
      <c r="F9" s="256">
        <v>2845</v>
      </c>
    </row>
    <row r="10" spans="1:6" x14ac:dyDescent="0.2">
      <c r="A10" s="310">
        <v>2000</v>
      </c>
      <c r="B10" s="256">
        <v>1281</v>
      </c>
      <c r="C10" s="309">
        <v>55</v>
      </c>
      <c r="D10" s="308" t="s">
        <v>83</v>
      </c>
      <c r="E10" s="256">
        <v>1336</v>
      </c>
      <c r="F10" s="256">
        <v>2727</v>
      </c>
    </row>
    <row r="11" spans="1:6" x14ac:dyDescent="0.2">
      <c r="A11" s="310">
        <v>2001</v>
      </c>
      <c r="B11" s="256">
        <v>1334</v>
      </c>
      <c r="C11" s="309">
        <v>53</v>
      </c>
      <c r="D11" s="309">
        <v>1</v>
      </c>
      <c r="E11" s="256">
        <v>1388</v>
      </c>
      <c r="F11" s="256">
        <v>2831</v>
      </c>
    </row>
    <row r="12" spans="1:6" x14ac:dyDescent="0.2">
      <c r="A12" s="310">
        <v>2002</v>
      </c>
      <c r="B12" s="256">
        <v>1351</v>
      </c>
      <c r="C12" s="309">
        <v>55</v>
      </c>
      <c r="D12" s="309">
        <v>1</v>
      </c>
      <c r="E12" s="256">
        <v>1407</v>
      </c>
      <c r="F12" s="256">
        <v>2871</v>
      </c>
    </row>
    <row r="13" spans="1:6" x14ac:dyDescent="0.2">
      <c r="A13" s="310">
        <v>2003</v>
      </c>
      <c r="B13" s="256">
        <v>1463</v>
      </c>
      <c r="C13" s="309">
        <v>47</v>
      </c>
      <c r="D13" s="309">
        <v>1</v>
      </c>
      <c r="E13" s="256">
        <v>1511</v>
      </c>
      <c r="F13" s="256">
        <v>3071</v>
      </c>
    </row>
    <row r="14" spans="1:6" x14ac:dyDescent="0.2">
      <c r="A14" s="310">
        <v>2004</v>
      </c>
      <c r="B14" s="256">
        <v>1547</v>
      </c>
      <c r="C14" s="309">
        <v>64</v>
      </c>
      <c r="D14" s="308" t="s">
        <v>83</v>
      </c>
      <c r="E14" s="256">
        <v>1611</v>
      </c>
      <c r="F14" s="256">
        <v>3286</v>
      </c>
    </row>
    <row r="15" spans="1:6" x14ac:dyDescent="0.2">
      <c r="A15" s="310">
        <v>2005</v>
      </c>
      <c r="B15" s="256">
        <v>1576</v>
      </c>
      <c r="C15" s="309">
        <v>58</v>
      </c>
      <c r="D15" s="308" t="s">
        <v>83</v>
      </c>
      <c r="E15" s="256">
        <v>1634</v>
      </c>
      <c r="F15" s="256">
        <v>3326</v>
      </c>
    </row>
    <row r="16" spans="1:6" x14ac:dyDescent="0.2">
      <c r="A16" s="310">
        <v>2006</v>
      </c>
      <c r="B16" s="256">
        <v>1743</v>
      </c>
      <c r="C16" s="309">
        <v>53</v>
      </c>
      <c r="D16" s="309">
        <v>1</v>
      </c>
      <c r="E16" s="256">
        <v>1797</v>
      </c>
      <c r="F16" s="256">
        <v>3649</v>
      </c>
    </row>
    <row r="17" spans="1:6" x14ac:dyDescent="0.2">
      <c r="A17" s="310">
        <v>2007</v>
      </c>
      <c r="B17" s="256">
        <v>1645</v>
      </c>
      <c r="C17" s="309">
        <v>61</v>
      </c>
      <c r="D17" s="309">
        <v>1</v>
      </c>
      <c r="E17" s="256">
        <v>1707</v>
      </c>
      <c r="F17" s="256">
        <v>3477</v>
      </c>
    </row>
    <row r="18" spans="1:6" x14ac:dyDescent="0.2">
      <c r="A18" s="310">
        <v>2008</v>
      </c>
      <c r="B18" s="256">
        <v>1616</v>
      </c>
      <c r="C18" s="309">
        <v>43</v>
      </c>
      <c r="D18" s="309">
        <v>1</v>
      </c>
      <c r="E18" s="256">
        <v>1660</v>
      </c>
      <c r="F18" s="307">
        <v>3365</v>
      </c>
    </row>
    <row r="19" spans="1:6" x14ac:dyDescent="0.2">
      <c r="A19" s="310">
        <v>2009</v>
      </c>
      <c r="B19" s="256">
        <v>1655</v>
      </c>
      <c r="C19" s="309">
        <v>40</v>
      </c>
      <c r="D19" s="308" t="s">
        <v>83</v>
      </c>
      <c r="E19" s="256">
        <v>1695</v>
      </c>
      <c r="F19" s="307">
        <v>3430</v>
      </c>
    </row>
    <row r="20" spans="1:6" x14ac:dyDescent="0.2">
      <c r="A20" s="310">
        <v>2010</v>
      </c>
      <c r="B20" s="256">
        <v>1505</v>
      </c>
      <c r="C20" s="309">
        <v>36</v>
      </c>
      <c r="D20" s="308" t="s">
        <v>83</v>
      </c>
      <c r="E20" s="256">
        <v>1541</v>
      </c>
      <c r="F20" s="307">
        <v>3118</v>
      </c>
    </row>
    <row r="21" spans="1:6" x14ac:dyDescent="0.2">
      <c r="A21" s="310">
        <v>2011</v>
      </c>
      <c r="B21" s="256">
        <v>1353</v>
      </c>
      <c r="C21" s="309">
        <v>32</v>
      </c>
      <c r="D21" s="308" t="s">
        <v>83</v>
      </c>
      <c r="E21" s="256">
        <v>1385</v>
      </c>
      <c r="F21" s="307">
        <v>2802</v>
      </c>
    </row>
  </sheetData>
  <mergeCells count="5">
    <mergeCell ref="B2:B3"/>
    <mergeCell ref="C2:C3"/>
    <mergeCell ref="E2:F2"/>
    <mergeCell ref="A2:A3"/>
    <mergeCell ref="D2:D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7D9FE-8368-427C-A007-1786A1615375}">
  <dimension ref="A1:G21"/>
  <sheetViews>
    <sheetView workbookViewId="0"/>
  </sheetViews>
  <sheetFormatPr defaultRowHeight="11.25" x14ac:dyDescent="0.2"/>
  <cols>
    <col min="1" max="1" width="12.7109375" style="322" customWidth="1"/>
    <col min="2" max="7" width="12.5703125" style="322" customWidth="1"/>
    <col min="8" max="16384" width="9.140625" style="322"/>
  </cols>
  <sheetData>
    <row r="1" spans="1:7" s="331" customFormat="1" ht="12" thickBot="1" x14ac:dyDescent="0.3">
      <c r="A1" s="333" t="s">
        <v>268</v>
      </c>
      <c r="B1" s="332"/>
      <c r="C1" s="332"/>
      <c r="D1" s="332"/>
      <c r="E1" s="332"/>
      <c r="F1" s="332"/>
      <c r="G1" s="332"/>
    </row>
    <row r="2" spans="1:7" s="326" customFormat="1" x14ac:dyDescent="0.25">
      <c r="A2" s="492" t="s">
        <v>8</v>
      </c>
      <c r="B2" s="530" t="s">
        <v>267</v>
      </c>
      <c r="C2" s="499"/>
      <c r="D2" s="500"/>
      <c r="E2" s="490" t="s">
        <v>266</v>
      </c>
      <c r="F2" s="490" t="s">
        <v>265</v>
      </c>
      <c r="G2" s="486" t="s">
        <v>264</v>
      </c>
    </row>
    <row r="3" spans="1:7" ht="22.5" x14ac:dyDescent="0.2">
      <c r="A3" s="493"/>
      <c r="B3" s="330" t="s">
        <v>263</v>
      </c>
      <c r="C3" s="330" t="s">
        <v>262</v>
      </c>
      <c r="D3" s="330" t="s">
        <v>85</v>
      </c>
      <c r="E3" s="491"/>
      <c r="F3" s="491"/>
      <c r="G3" s="487"/>
    </row>
    <row r="4" spans="1:7" x14ac:dyDescent="0.2">
      <c r="A4" s="329">
        <v>1957</v>
      </c>
      <c r="B4" s="328">
        <v>39524</v>
      </c>
      <c r="C4" s="328">
        <v>2512</v>
      </c>
      <c r="D4" s="328">
        <v>42036</v>
      </c>
      <c r="E4" s="328">
        <v>123383</v>
      </c>
      <c r="F4" s="328">
        <v>165419</v>
      </c>
      <c r="G4" s="328">
        <v>3882</v>
      </c>
    </row>
    <row r="5" spans="1:7" s="327" customFormat="1" x14ac:dyDescent="0.2">
      <c r="A5" s="329">
        <v>1960</v>
      </c>
      <c r="B5" s="328">
        <v>33799</v>
      </c>
      <c r="C5" s="328">
        <v>1957</v>
      </c>
      <c r="D5" s="328">
        <v>35756</v>
      </c>
      <c r="E5" s="328">
        <v>162160</v>
      </c>
      <c r="F5" s="328">
        <v>197916</v>
      </c>
      <c r="G5" s="328">
        <v>3237</v>
      </c>
    </row>
    <row r="6" spans="1:7" x14ac:dyDescent="0.2">
      <c r="A6" s="326">
        <v>1970</v>
      </c>
      <c r="B6" s="324">
        <v>29837</v>
      </c>
      <c r="C6" s="324">
        <v>1520</v>
      </c>
      <c r="D6" s="324">
        <v>31357</v>
      </c>
      <c r="E6" s="324">
        <v>192283</v>
      </c>
      <c r="F6" s="324">
        <v>223640</v>
      </c>
      <c r="G6" s="324">
        <v>3712</v>
      </c>
    </row>
    <row r="7" spans="1:7" x14ac:dyDescent="0.2">
      <c r="A7" s="326">
        <v>1975</v>
      </c>
      <c r="B7" s="324">
        <v>28244</v>
      </c>
      <c r="C7" s="324">
        <v>1607</v>
      </c>
      <c r="D7" s="324">
        <v>29851</v>
      </c>
      <c r="E7" s="324">
        <v>96212</v>
      </c>
      <c r="F7" s="324">
        <v>126063</v>
      </c>
      <c r="G7" s="324">
        <v>4534</v>
      </c>
    </row>
    <row r="8" spans="1:7" x14ac:dyDescent="0.2">
      <c r="A8" s="326">
        <v>1980</v>
      </c>
      <c r="B8" s="324">
        <v>19972</v>
      </c>
      <c r="C8" s="324">
        <v>1156</v>
      </c>
      <c r="D8" s="324">
        <v>21128</v>
      </c>
      <c r="E8" s="324">
        <v>80882</v>
      </c>
      <c r="F8" s="324">
        <v>102010</v>
      </c>
      <c r="G8" s="324">
        <v>2281</v>
      </c>
    </row>
    <row r="9" spans="1:7" x14ac:dyDescent="0.2">
      <c r="A9" s="326">
        <v>1990</v>
      </c>
      <c r="B9" s="324">
        <v>17596</v>
      </c>
      <c r="C9" s="323">
        <v>699</v>
      </c>
      <c r="D9" s="324">
        <v>18295</v>
      </c>
      <c r="E9" s="324">
        <v>90394</v>
      </c>
      <c r="F9" s="324">
        <v>108689</v>
      </c>
      <c r="G9" s="324">
        <v>1097</v>
      </c>
    </row>
    <row r="10" spans="1:7" x14ac:dyDescent="0.2">
      <c r="A10" s="326">
        <v>2000</v>
      </c>
      <c r="B10" s="324">
        <v>14923</v>
      </c>
      <c r="C10" s="324">
        <v>538</v>
      </c>
      <c r="D10" s="324">
        <v>15461</v>
      </c>
      <c r="E10" s="324">
        <v>59249</v>
      </c>
      <c r="F10" s="324">
        <v>74710</v>
      </c>
      <c r="G10" s="324">
        <v>447</v>
      </c>
    </row>
    <row r="11" spans="1:7" x14ac:dyDescent="0.2">
      <c r="A11" s="326">
        <v>2001</v>
      </c>
      <c r="B11" s="324">
        <v>15742</v>
      </c>
      <c r="C11" s="323">
        <v>550</v>
      </c>
      <c r="D11" s="324">
        <v>16292</v>
      </c>
      <c r="E11" s="324">
        <v>56404</v>
      </c>
      <c r="F11" s="324">
        <v>72696</v>
      </c>
      <c r="G11" s="323">
        <v>381</v>
      </c>
    </row>
    <row r="12" spans="1:7" x14ac:dyDescent="0.2">
      <c r="A12" s="326">
        <v>2002</v>
      </c>
      <c r="B12" s="324">
        <v>16512</v>
      </c>
      <c r="C12" s="323">
        <v>523</v>
      </c>
      <c r="D12" s="324">
        <v>17035</v>
      </c>
      <c r="E12" s="324">
        <v>56075</v>
      </c>
      <c r="F12" s="324">
        <v>73110</v>
      </c>
      <c r="G12" s="323">
        <v>363</v>
      </c>
    </row>
    <row r="13" spans="1:7" x14ac:dyDescent="0.2">
      <c r="A13" s="326">
        <v>2003</v>
      </c>
      <c r="B13" s="324">
        <v>16315</v>
      </c>
      <c r="C13" s="323">
        <v>530</v>
      </c>
      <c r="D13" s="324">
        <v>16845</v>
      </c>
      <c r="E13" s="324">
        <v>53789</v>
      </c>
      <c r="F13" s="324">
        <v>70634</v>
      </c>
      <c r="G13" s="323">
        <v>336</v>
      </c>
    </row>
    <row r="14" spans="1:7" x14ac:dyDescent="0.2">
      <c r="A14" s="326">
        <v>2004</v>
      </c>
      <c r="B14" s="324">
        <v>16403</v>
      </c>
      <c r="C14" s="323">
        <v>476</v>
      </c>
      <c r="D14" s="324">
        <v>16879</v>
      </c>
      <c r="E14" s="324">
        <v>52539</v>
      </c>
      <c r="F14" s="324">
        <v>69418</v>
      </c>
      <c r="G14" s="323">
        <v>322</v>
      </c>
    </row>
    <row r="15" spans="1:7" x14ac:dyDescent="0.2">
      <c r="A15" s="326">
        <v>2005</v>
      </c>
      <c r="B15" s="324">
        <v>17022</v>
      </c>
      <c r="C15" s="323">
        <v>506</v>
      </c>
      <c r="D15" s="324">
        <v>17528</v>
      </c>
      <c r="E15" s="324">
        <v>48689</v>
      </c>
      <c r="F15" s="324">
        <v>66217</v>
      </c>
      <c r="G15" s="323">
        <v>262</v>
      </c>
    </row>
    <row r="16" spans="1:7" x14ac:dyDescent="0.2">
      <c r="A16" s="326">
        <v>2006</v>
      </c>
      <c r="B16" s="324">
        <v>17358</v>
      </c>
      <c r="C16" s="323">
        <v>489</v>
      </c>
      <c r="D16" s="324">
        <v>17847</v>
      </c>
      <c r="E16" s="324">
        <v>46324</v>
      </c>
      <c r="F16" s="324">
        <v>64171</v>
      </c>
      <c r="G16" s="323">
        <v>278</v>
      </c>
    </row>
    <row r="17" spans="1:7" x14ac:dyDescent="0.2">
      <c r="A17" s="326">
        <v>2007</v>
      </c>
      <c r="B17" s="324">
        <v>16762</v>
      </c>
      <c r="C17" s="323">
        <v>485</v>
      </c>
      <c r="D17" s="324">
        <v>17247</v>
      </c>
      <c r="E17" s="324">
        <v>43870</v>
      </c>
      <c r="F17" s="324">
        <v>61117</v>
      </c>
      <c r="G17" s="323">
        <v>277</v>
      </c>
    </row>
    <row r="18" spans="1:7" x14ac:dyDescent="0.2">
      <c r="A18" s="326">
        <v>2008</v>
      </c>
      <c r="B18" s="324">
        <v>17283</v>
      </c>
      <c r="C18" s="323">
        <v>431</v>
      </c>
      <c r="D18" s="324">
        <v>17714</v>
      </c>
      <c r="E18" s="324">
        <v>44089</v>
      </c>
      <c r="F18" s="324">
        <v>61803</v>
      </c>
      <c r="G18" s="323">
        <v>270</v>
      </c>
    </row>
    <row r="19" spans="1:7" x14ac:dyDescent="0.2">
      <c r="A19" s="326">
        <v>2009</v>
      </c>
      <c r="B19" s="324">
        <v>17366</v>
      </c>
      <c r="C19" s="323">
        <v>519</v>
      </c>
      <c r="D19" s="324">
        <v>17885</v>
      </c>
      <c r="E19" s="324">
        <v>43181</v>
      </c>
      <c r="F19" s="324">
        <v>61066</v>
      </c>
      <c r="G19" s="323">
        <v>225</v>
      </c>
    </row>
    <row r="20" spans="1:7" x14ac:dyDescent="0.2">
      <c r="A20" s="326">
        <v>2010</v>
      </c>
      <c r="B20" s="324">
        <v>16323</v>
      </c>
      <c r="C20" s="323">
        <v>387</v>
      </c>
      <c r="D20" s="325">
        <v>16710</v>
      </c>
      <c r="E20" s="324">
        <v>40449</v>
      </c>
      <c r="F20" s="324">
        <v>57159</v>
      </c>
      <c r="G20" s="323">
        <v>239</v>
      </c>
    </row>
    <row r="21" spans="1:7" x14ac:dyDescent="0.2">
      <c r="A21" s="326">
        <v>2011</v>
      </c>
      <c r="B21" s="324">
        <v>16828</v>
      </c>
      <c r="C21" s="323">
        <v>392</v>
      </c>
      <c r="D21" s="325">
        <v>17220</v>
      </c>
      <c r="E21" s="324">
        <v>38443</v>
      </c>
      <c r="F21" s="324">
        <v>55663</v>
      </c>
      <c r="G21" s="323">
        <v>190</v>
      </c>
    </row>
  </sheetData>
  <mergeCells count="5">
    <mergeCell ref="A2:A3"/>
    <mergeCell ref="E2:E3"/>
    <mergeCell ref="G2:G3"/>
    <mergeCell ref="F2:F3"/>
    <mergeCell ref="B2:D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DA3AC-36A3-4444-ABDF-328A478E9057}">
  <dimension ref="A1:J24"/>
  <sheetViews>
    <sheetView workbookViewId="0"/>
  </sheetViews>
  <sheetFormatPr defaultRowHeight="11.25" x14ac:dyDescent="0.2"/>
  <cols>
    <col min="1" max="1" width="8.42578125" style="322" customWidth="1"/>
    <col min="2" max="10" width="8.85546875" style="322" customWidth="1"/>
    <col min="11" max="16384" width="9.140625" style="322"/>
  </cols>
  <sheetData>
    <row r="1" spans="1:10" ht="12" thickBot="1" x14ac:dyDescent="0.25">
      <c r="A1" s="333" t="s">
        <v>273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0" x14ac:dyDescent="0.2">
      <c r="A2" s="492" t="s">
        <v>8</v>
      </c>
      <c r="B2" s="340" t="s">
        <v>154</v>
      </c>
      <c r="C2" s="340" t="s">
        <v>37</v>
      </c>
      <c r="D2" s="340" t="s">
        <v>36</v>
      </c>
      <c r="E2" s="340" t="s">
        <v>35</v>
      </c>
      <c r="F2" s="340" t="s">
        <v>34</v>
      </c>
      <c r="G2" s="340" t="s">
        <v>272</v>
      </c>
      <c r="H2" s="490" t="s">
        <v>5</v>
      </c>
      <c r="I2" s="490" t="s">
        <v>271</v>
      </c>
      <c r="J2" s="545"/>
    </row>
    <row r="3" spans="1:10" ht="22.5" x14ac:dyDescent="0.2">
      <c r="A3" s="493"/>
      <c r="B3" s="488" t="s">
        <v>10</v>
      </c>
      <c r="C3" s="495"/>
      <c r="D3" s="495"/>
      <c r="E3" s="495"/>
      <c r="F3" s="495"/>
      <c r="G3" s="496"/>
      <c r="H3" s="491"/>
      <c r="I3" s="339" t="s">
        <v>270</v>
      </c>
      <c r="J3" s="338" t="s">
        <v>269</v>
      </c>
    </row>
    <row r="4" spans="1:10" x14ac:dyDescent="0.2">
      <c r="A4" s="329">
        <v>1957</v>
      </c>
      <c r="B4" s="337">
        <v>5446</v>
      </c>
      <c r="C4" s="337">
        <v>27121</v>
      </c>
      <c r="D4" s="337">
        <v>35905</v>
      </c>
      <c r="E4" s="337">
        <v>30381</v>
      </c>
      <c r="F4" s="337">
        <v>19237</v>
      </c>
      <c r="G4" s="337">
        <v>5293</v>
      </c>
      <c r="H4" s="337">
        <v>123383</v>
      </c>
      <c r="I4" s="327">
        <v>49.4</v>
      </c>
      <c r="J4" s="327">
        <v>73.8</v>
      </c>
    </row>
    <row r="5" spans="1:10" s="327" customFormat="1" x14ac:dyDescent="0.2">
      <c r="A5" s="329">
        <v>1960</v>
      </c>
      <c r="B5" s="337">
        <v>8370</v>
      </c>
      <c r="C5" s="337">
        <v>35937</v>
      </c>
      <c r="D5" s="337">
        <v>46154</v>
      </c>
      <c r="E5" s="337">
        <v>39134</v>
      </c>
      <c r="F5" s="337">
        <v>25137</v>
      </c>
      <c r="G5" s="337">
        <v>7428</v>
      </c>
      <c r="H5" s="337">
        <v>162160</v>
      </c>
      <c r="I5" s="327">
        <v>65.2</v>
      </c>
      <c r="J5" s="327">
        <v>110.7</v>
      </c>
    </row>
    <row r="6" spans="1:10" x14ac:dyDescent="0.2">
      <c r="A6" s="326">
        <v>1965</v>
      </c>
      <c r="B6" s="335">
        <v>12479</v>
      </c>
      <c r="C6" s="335">
        <v>42662</v>
      </c>
      <c r="D6" s="335">
        <v>48875</v>
      </c>
      <c r="E6" s="335">
        <v>41025</v>
      </c>
      <c r="F6" s="335">
        <v>25930</v>
      </c>
      <c r="G6" s="335">
        <v>9298</v>
      </c>
      <c r="H6" s="335">
        <v>180269</v>
      </c>
      <c r="I6" s="336">
        <v>72.099999999999994</v>
      </c>
      <c r="J6" s="336">
        <v>135.5</v>
      </c>
    </row>
    <row r="7" spans="1:10" x14ac:dyDescent="0.2">
      <c r="A7" s="326">
        <v>1970</v>
      </c>
      <c r="B7" s="335">
        <v>18280</v>
      </c>
      <c r="C7" s="335">
        <v>47431</v>
      </c>
      <c r="D7" s="335">
        <v>51990</v>
      </c>
      <c r="E7" s="335">
        <v>39690</v>
      </c>
      <c r="F7" s="335">
        <v>25789</v>
      </c>
      <c r="G7" s="335">
        <v>9103</v>
      </c>
      <c r="H7" s="335">
        <v>192283</v>
      </c>
      <c r="I7" s="336">
        <v>71.7</v>
      </c>
      <c r="J7" s="336">
        <v>126.7</v>
      </c>
    </row>
    <row r="8" spans="1:10" x14ac:dyDescent="0.2">
      <c r="A8" s="326">
        <v>1975</v>
      </c>
      <c r="B8" s="335">
        <v>10246</v>
      </c>
      <c r="C8" s="335">
        <v>22551</v>
      </c>
      <c r="D8" s="335">
        <v>20170</v>
      </c>
      <c r="E8" s="335">
        <v>18879</v>
      </c>
      <c r="F8" s="335">
        <v>16265</v>
      </c>
      <c r="G8" s="335">
        <v>8101</v>
      </c>
      <c r="H8" s="335">
        <v>96212</v>
      </c>
      <c r="I8" s="336">
        <v>36.1</v>
      </c>
      <c r="J8" s="336">
        <v>49.5</v>
      </c>
    </row>
    <row r="9" spans="1:10" x14ac:dyDescent="0.2">
      <c r="A9" s="326">
        <v>1980</v>
      </c>
      <c r="B9" s="335">
        <v>8182</v>
      </c>
      <c r="C9" s="335">
        <v>14846</v>
      </c>
      <c r="D9" s="335">
        <v>19607</v>
      </c>
      <c r="E9" s="335">
        <v>17114</v>
      </c>
      <c r="F9" s="335">
        <v>13458</v>
      </c>
      <c r="G9" s="335">
        <v>7675</v>
      </c>
      <c r="H9" s="335">
        <v>80882</v>
      </c>
      <c r="I9" s="336">
        <v>31.4</v>
      </c>
      <c r="J9" s="336">
        <v>54.4</v>
      </c>
    </row>
    <row r="10" spans="1:10" x14ac:dyDescent="0.2">
      <c r="A10" s="326">
        <v>1985</v>
      </c>
      <c r="B10" s="335">
        <v>9285</v>
      </c>
      <c r="C10" s="335">
        <v>13482</v>
      </c>
      <c r="D10" s="335">
        <v>16667</v>
      </c>
      <c r="E10" s="335">
        <v>19617</v>
      </c>
      <c r="F10" s="335">
        <v>15425</v>
      </c>
      <c r="G10" s="335">
        <v>7494</v>
      </c>
      <c r="H10" s="335">
        <v>81970</v>
      </c>
      <c r="I10" s="336">
        <v>32.1</v>
      </c>
      <c r="J10" s="334">
        <v>63</v>
      </c>
    </row>
    <row r="11" spans="1:10" x14ac:dyDescent="0.2">
      <c r="A11" s="326">
        <v>1990</v>
      </c>
      <c r="B11" s="335">
        <v>12011</v>
      </c>
      <c r="C11" s="335">
        <v>17245</v>
      </c>
      <c r="D11" s="335">
        <v>16367</v>
      </c>
      <c r="E11" s="335">
        <v>18714</v>
      </c>
      <c r="F11" s="335">
        <v>17586</v>
      </c>
      <c r="G11" s="335">
        <v>8471</v>
      </c>
      <c r="H11" s="335">
        <v>90394</v>
      </c>
      <c r="I11" s="336">
        <v>35.6</v>
      </c>
      <c r="J11" s="336">
        <v>71.900000000000006</v>
      </c>
    </row>
    <row r="12" spans="1:10" x14ac:dyDescent="0.2">
      <c r="A12" s="326">
        <v>1995</v>
      </c>
      <c r="B12" s="335">
        <v>13034</v>
      </c>
      <c r="C12" s="335">
        <v>18362</v>
      </c>
      <c r="D12" s="335">
        <v>15981</v>
      </c>
      <c r="E12" s="335">
        <v>12607</v>
      </c>
      <c r="F12" s="335">
        <v>11137</v>
      </c>
      <c r="G12" s="335">
        <v>5836</v>
      </c>
      <c r="H12" s="335">
        <v>76957</v>
      </c>
      <c r="I12" s="336">
        <v>29.6</v>
      </c>
      <c r="J12" s="336">
        <v>68.7</v>
      </c>
    </row>
    <row r="13" spans="1:10" x14ac:dyDescent="0.2">
      <c r="A13" s="326">
        <v>2000</v>
      </c>
      <c r="B13" s="335">
        <v>7323</v>
      </c>
      <c r="C13" s="335">
        <v>15090</v>
      </c>
      <c r="D13" s="335">
        <v>14033</v>
      </c>
      <c r="E13" s="335">
        <v>11419</v>
      </c>
      <c r="F13" s="335">
        <v>7488</v>
      </c>
      <c r="G13" s="335">
        <v>3896</v>
      </c>
      <c r="H13" s="335">
        <v>59249</v>
      </c>
      <c r="I13" s="336">
        <v>23.2</v>
      </c>
      <c r="J13" s="336">
        <v>60.7</v>
      </c>
    </row>
    <row r="14" spans="1:10" x14ac:dyDescent="0.2">
      <c r="A14" s="326">
        <v>2001</v>
      </c>
      <c r="B14" s="335">
        <v>6562</v>
      </c>
      <c r="C14" s="335">
        <v>13485</v>
      </c>
      <c r="D14" s="335">
        <v>13981</v>
      </c>
      <c r="E14" s="335">
        <v>11378</v>
      </c>
      <c r="F14" s="335">
        <v>7231</v>
      </c>
      <c r="G14" s="335">
        <v>3767</v>
      </c>
      <c r="H14" s="335">
        <v>56404</v>
      </c>
      <c r="I14" s="336">
        <v>22.2</v>
      </c>
      <c r="J14" s="336">
        <v>58.1</v>
      </c>
    </row>
    <row r="15" spans="1:10" x14ac:dyDescent="0.2">
      <c r="A15" s="326">
        <v>2002</v>
      </c>
      <c r="B15" s="335">
        <v>6492</v>
      </c>
      <c r="C15" s="335">
        <v>12827</v>
      </c>
      <c r="D15" s="335">
        <v>14353</v>
      </c>
      <c r="E15" s="335">
        <v>11424</v>
      </c>
      <c r="F15" s="335">
        <v>7475</v>
      </c>
      <c r="G15" s="335">
        <v>3504</v>
      </c>
      <c r="H15" s="335">
        <v>56075</v>
      </c>
      <c r="I15" s="334">
        <v>22.216103356879959</v>
      </c>
      <c r="J15" s="334">
        <v>57.926325358456261</v>
      </c>
    </row>
    <row r="16" spans="1:10" x14ac:dyDescent="0.2">
      <c r="A16" s="326">
        <v>2003</v>
      </c>
      <c r="B16" s="335">
        <v>6328</v>
      </c>
      <c r="C16" s="335">
        <v>11600</v>
      </c>
      <c r="D16" s="335">
        <v>13744</v>
      </c>
      <c r="E16" s="335">
        <v>11097</v>
      </c>
      <c r="F16" s="335">
        <v>7681</v>
      </c>
      <c r="G16" s="335">
        <v>3339</v>
      </c>
      <c r="H16" s="335">
        <v>53789</v>
      </c>
      <c r="I16" s="334">
        <v>21.5</v>
      </c>
      <c r="J16" s="334">
        <v>56.8</v>
      </c>
    </row>
    <row r="17" spans="1:10" x14ac:dyDescent="0.2">
      <c r="A17" s="326">
        <v>2004</v>
      </c>
      <c r="B17" s="335">
        <v>6181</v>
      </c>
      <c r="C17" s="335">
        <v>11045</v>
      </c>
      <c r="D17" s="335">
        <v>13678</v>
      </c>
      <c r="E17" s="335">
        <v>10836</v>
      </c>
      <c r="F17" s="335">
        <v>7701</v>
      </c>
      <c r="G17" s="335">
        <v>3098</v>
      </c>
      <c r="H17" s="335">
        <v>52539</v>
      </c>
      <c r="I17" s="334">
        <v>21.2</v>
      </c>
      <c r="J17" s="334">
        <v>55.2</v>
      </c>
    </row>
    <row r="18" spans="1:10" x14ac:dyDescent="0.2">
      <c r="A18" s="326">
        <v>2005</v>
      </c>
      <c r="B18" s="335">
        <v>5783</v>
      </c>
      <c r="C18" s="335">
        <v>9786</v>
      </c>
      <c r="D18" s="335">
        <v>11967</v>
      </c>
      <c r="E18" s="335">
        <v>10712</v>
      </c>
      <c r="F18" s="335">
        <v>7531</v>
      </c>
      <c r="G18" s="335">
        <v>2910</v>
      </c>
      <c r="H18" s="335">
        <v>48689</v>
      </c>
      <c r="I18" s="334">
        <v>19.899999999999999</v>
      </c>
      <c r="J18" s="334">
        <v>49.9</v>
      </c>
    </row>
    <row r="19" spans="1:10" x14ac:dyDescent="0.2">
      <c r="A19" s="326">
        <v>2006</v>
      </c>
      <c r="B19" s="335">
        <v>5500</v>
      </c>
      <c r="C19" s="335">
        <v>9138</v>
      </c>
      <c r="D19" s="335">
        <v>10984</v>
      </c>
      <c r="E19" s="335">
        <v>10605</v>
      </c>
      <c r="F19" s="335">
        <v>7369</v>
      </c>
      <c r="G19" s="335">
        <v>2728</v>
      </c>
      <c r="H19" s="335">
        <v>46324</v>
      </c>
      <c r="I19" s="334">
        <v>19.100000000000001</v>
      </c>
      <c r="J19" s="334">
        <v>46.4</v>
      </c>
    </row>
    <row r="20" spans="1:10" x14ac:dyDescent="0.2">
      <c r="A20" s="326">
        <v>2007</v>
      </c>
      <c r="B20" s="335">
        <v>5293</v>
      </c>
      <c r="C20" s="335">
        <v>8607</v>
      </c>
      <c r="D20" s="335">
        <v>9929</v>
      </c>
      <c r="E20" s="335">
        <v>10228</v>
      </c>
      <c r="F20" s="335">
        <v>7205</v>
      </c>
      <c r="G20" s="335">
        <v>2608</v>
      </c>
      <c r="H20" s="335">
        <v>43870</v>
      </c>
      <c r="I20" s="334">
        <v>18.2</v>
      </c>
      <c r="J20" s="334">
        <v>44.9</v>
      </c>
    </row>
    <row r="21" spans="1:10" x14ac:dyDescent="0.2">
      <c r="A21" s="326">
        <v>2008</v>
      </c>
      <c r="B21" s="335">
        <v>5363</v>
      </c>
      <c r="C21" s="335">
        <v>8848</v>
      </c>
      <c r="D21" s="335">
        <v>9434</v>
      </c>
      <c r="E21" s="335">
        <v>10484</v>
      </c>
      <c r="F21" s="335">
        <v>7136</v>
      </c>
      <c r="G21" s="335">
        <v>2824</v>
      </c>
      <c r="H21" s="335">
        <v>44089</v>
      </c>
      <c r="I21" s="334">
        <v>18.378779011116723</v>
      </c>
      <c r="J21" s="334">
        <v>44.467417724838377</v>
      </c>
    </row>
    <row r="22" spans="1:10" x14ac:dyDescent="0.2">
      <c r="A22" s="326">
        <v>2009</v>
      </c>
      <c r="B22" s="335">
        <v>5337</v>
      </c>
      <c r="C22" s="335">
        <v>8573</v>
      </c>
      <c r="D22" s="335">
        <v>8939</v>
      </c>
      <c r="E22" s="335">
        <v>10357</v>
      </c>
      <c r="F22" s="335">
        <v>7161</v>
      </c>
      <c r="G22" s="335">
        <v>2814</v>
      </c>
      <c r="H22" s="335">
        <v>43181</v>
      </c>
      <c r="I22" s="334">
        <v>18</v>
      </c>
      <c r="J22" s="334">
        <v>44.8</v>
      </c>
    </row>
    <row r="23" spans="1:10" x14ac:dyDescent="0.2">
      <c r="A23" s="326">
        <v>2010</v>
      </c>
      <c r="B23" s="335">
        <v>5020</v>
      </c>
      <c r="C23" s="335">
        <v>8101</v>
      </c>
      <c r="D23" s="335">
        <v>8299</v>
      </c>
      <c r="E23" s="335">
        <v>9250</v>
      </c>
      <c r="F23" s="335">
        <v>6962</v>
      </c>
      <c r="G23" s="335">
        <v>2817</v>
      </c>
      <c r="H23" s="335">
        <v>40449</v>
      </c>
      <c r="I23" s="334">
        <v>16.899999999999999</v>
      </c>
      <c r="J23" s="334">
        <v>44.8</v>
      </c>
    </row>
    <row r="24" spans="1:10" x14ac:dyDescent="0.2">
      <c r="A24" s="326">
        <v>2011</v>
      </c>
      <c r="B24" s="335">
        <v>4709</v>
      </c>
      <c r="C24" s="335">
        <v>7841</v>
      </c>
      <c r="D24" s="335">
        <v>7596</v>
      </c>
      <c r="E24" s="335">
        <v>8390</v>
      </c>
      <c r="F24" s="335">
        <v>7231</v>
      </c>
      <c r="G24" s="335">
        <v>2676</v>
      </c>
      <c r="H24" s="324">
        <v>38443</v>
      </c>
      <c r="I24" s="334">
        <v>16.105079220299999</v>
      </c>
      <c r="J24" s="334">
        <v>43.660916080818637</v>
      </c>
    </row>
  </sheetData>
  <mergeCells count="4">
    <mergeCell ref="H2:H3"/>
    <mergeCell ref="B3:G3"/>
    <mergeCell ref="I2:J2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555F8-5BC2-44DF-994C-0DD451A86E3F}">
  <dimension ref="A1:H11"/>
  <sheetViews>
    <sheetView workbookViewId="0"/>
  </sheetViews>
  <sheetFormatPr defaultRowHeight="11.25" x14ac:dyDescent="0.2"/>
  <cols>
    <col min="1" max="1" width="14.85546875" style="322" customWidth="1"/>
    <col min="2" max="8" width="10.42578125" style="322" customWidth="1"/>
    <col min="9" max="16384" width="9.140625" style="322"/>
  </cols>
  <sheetData>
    <row r="1" spans="1:8" s="331" customFormat="1" ht="12" thickBot="1" x14ac:dyDescent="0.3">
      <c r="A1" s="333" t="s">
        <v>275</v>
      </c>
      <c r="B1" s="332"/>
      <c r="C1" s="332"/>
      <c r="D1" s="332"/>
      <c r="E1" s="332"/>
      <c r="F1" s="332"/>
      <c r="G1" s="332"/>
      <c r="H1" s="332"/>
    </row>
    <row r="2" spans="1:8" x14ac:dyDescent="0.2">
      <c r="A2" s="551" t="s">
        <v>274</v>
      </c>
      <c r="B2" s="346" t="s">
        <v>154</v>
      </c>
      <c r="C2" s="346" t="s">
        <v>37</v>
      </c>
      <c r="D2" s="346" t="s">
        <v>36</v>
      </c>
      <c r="E2" s="346" t="s">
        <v>35</v>
      </c>
      <c r="F2" s="346" t="s">
        <v>34</v>
      </c>
      <c r="G2" s="346" t="s">
        <v>272</v>
      </c>
      <c r="H2" s="486" t="s">
        <v>5</v>
      </c>
    </row>
    <row r="3" spans="1:8" x14ac:dyDescent="0.2">
      <c r="A3" s="493"/>
      <c r="B3" s="550" t="s">
        <v>10</v>
      </c>
      <c r="C3" s="550"/>
      <c r="D3" s="550"/>
      <c r="E3" s="550"/>
      <c r="F3" s="550"/>
      <c r="G3" s="550"/>
      <c r="H3" s="487"/>
    </row>
    <row r="4" spans="1:8" x14ac:dyDescent="0.2">
      <c r="A4" s="345">
        <v>0</v>
      </c>
      <c r="B4" s="335">
        <v>3099</v>
      </c>
      <c r="C4" s="335">
        <v>2486</v>
      </c>
      <c r="D4" s="335">
        <v>1274</v>
      </c>
      <c r="E4" s="335">
        <v>657</v>
      </c>
      <c r="F4" s="335">
        <v>250</v>
      </c>
      <c r="G4" s="335">
        <v>54</v>
      </c>
      <c r="H4" s="335">
        <v>7820</v>
      </c>
    </row>
    <row r="5" spans="1:8" x14ac:dyDescent="0.2">
      <c r="A5" s="344">
        <v>1</v>
      </c>
      <c r="B5" s="335">
        <v>1004</v>
      </c>
      <c r="C5" s="335">
        <v>1594</v>
      </c>
      <c r="D5" s="335">
        <v>1236</v>
      </c>
      <c r="E5" s="335">
        <v>1251</v>
      </c>
      <c r="F5" s="335">
        <v>813</v>
      </c>
      <c r="G5" s="335">
        <v>233</v>
      </c>
      <c r="H5" s="335">
        <v>6131</v>
      </c>
    </row>
    <row r="6" spans="1:8" x14ac:dyDescent="0.2">
      <c r="A6" s="344">
        <v>2</v>
      </c>
      <c r="B6" s="335">
        <v>377</v>
      </c>
      <c r="C6" s="335">
        <v>1275</v>
      </c>
      <c r="D6" s="335">
        <v>1221</v>
      </c>
      <c r="E6" s="335">
        <v>1678</v>
      </c>
      <c r="F6" s="335">
        <v>1598</v>
      </c>
      <c r="G6" s="335">
        <v>660</v>
      </c>
      <c r="H6" s="335">
        <v>6809</v>
      </c>
    </row>
    <row r="7" spans="1:8" x14ac:dyDescent="0.2">
      <c r="A7" s="344">
        <v>3</v>
      </c>
      <c r="B7" s="335">
        <v>150</v>
      </c>
      <c r="C7" s="335">
        <v>987</v>
      </c>
      <c r="D7" s="335">
        <v>1004</v>
      </c>
      <c r="E7" s="335">
        <v>1413</v>
      </c>
      <c r="F7" s="335">
        <v>1458</v>
      </c>
      <c r="G7" s="335">
        <v>597</v>
      </c>
      <c r="H7" s="335">
        <v>5609</v>
      </c>
    </row>
    <row r="8" spans="1:8" x14ac:dyDescent="0.2">
      <c r="A8" s="344">
        <v>4</v>
      </c>
      <c r="B8" s="335">
        <v>52</v>
      </c>
      <c r="C8" s="335">
        <v>714</v>
      </c>
      <c r="D8" s="335">
        <v>871</v>
      </c>
      <c r="E8" s="335">
        <v>973</v>
      </c>
      <c r="F8" s="335">
        <v>1018</v>
      </c>
      <c r="G8" s="335">
        <v>457</v>
      </c>
      <c r="H8" s="335">
        <v>4085</v>
      </c>
    </row>
    <row r="9" spans="1:8" x14ac:dyDescent="0.2">
      <c r="A9" s="344">
        <v>5</v>
      </c>
      <c r="B9" s="335">
        <v>13</v>
      </c>
      <c r="C9" s="335">
        <v>363</v>
      </c>
      <c r="D9" s="335">
        <v>636</v>
      </c>
      <c r="E9" s="335">
        <v>691</v>
      </c>
      <c r="F9" s="335">
        <v>672</v>
      </c>
      <c r="G9" s="335">
        <v>278</v>
      </c>
      <c r="H9" s="335">
        <v>2653</v>
      </c>
    </row>
    <row r="10" spans="1:8" x14ac:dyDescent="0.2">
      <c r="A10" s="343" t="s">
        <v>253</v>
      </c>
      <c r="B10" s="335">
        <v>14</v>
      </c>
      <c r="C10" s="335">
        <v>422</v>
      </c>
      <c r="D10" s="335">
        <v>1354</v>
      </c>
      <c r="E10" s="335">
        <v>1727</v>
      </c>
      <c r="F10" s="335">
        <v>1422</v>
      </c>
      <c r="G10" s="335">
        <v>397</v>
      </c>
      <c r="H10" s="335">
        <v>5336</v>
      </c>
    </row>
    <row r="11" spans="1:8" x14ac:dyDescent="0.2">
      <c r="A11" s="342" t="s">
        <v>5</v>
      </c>
      <c r="B11" s="341">
        <v>4709</v>
      </c>
      <c r="C11" s="341">
        <v>7841</v>
      </c>
      <c r="D11" s="341">
        <v>7596</v>
      </c>
      <c r="E11" s="341">
        <v>8390</v>
      </c>
      <c r="F11" s="341">
        <v>7231</v>
      </c>
      <c r="G11" s="341">
        <v>2676</v>
      </c>
      <c r="H11" s="341">
        <v>38443</v>
      </c>
    </row>
  </sheetData>
  <mergeCells count="3">
    <mergeCell ref="B3:G3"/>
    <mergeCell ref="H2:H3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CF498-C685-4CF9-A4EC-F72D22DE844A}">
  <dimension ref="A1:J117"/>
  <sheetViews>
    <sheetView workbookViewId="0"/>
  </sheetViews>
  <sheetFormatPr defaultRowHeight="11.25" x14ac:dyDescent="0.2"/>
  <cols>
    <col min="1" max="1" width="9.42578125" style="1" customWidth="1"/>
    <col min="2" max="10" width="8.7109375" style="1" customWidth="1"/>
    <col min="11" max="16384" width="9.140625" style="1"/>
  </cols>
  <sheetData>
    <row r="1" spans="1:10" ht="12" thickBot="1" x14ac:dyDescent="0.25">
      <c r="A1" s="14" t="s">
        <v>42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">
      <c r="A2" s="492" t="s">
        <v>41</v>
      </c>
      <c r="B2" s="498" t="s">
        <v>7</v>
      </c>
      <c r="C2" s="499"/>
      <c r="D2" s="500"/>
      <c r="E2" s="498" t="s">
        <v>6</v>
      </c>
      <c r="F2" s="499"/>
      <c r="G2" s="500"/>
      <c r="H2" s="498" t="s">
        <v>5</v>
      </c>
      <c r="I2" s="499"/>
      <c r="J2" s="499"/>
    </row>
    <row r="3" spans="1:10" x14ac:dyDescent="0.2">
      <c r="A3" s="493"/>
      <c r="B3" s="24">
        <v>1990</v>
      </c>
      <c r="C3" s="24">
        <v>2001</v>
      </c>
      <c r="D3" s="24">
        <v>2012</v>
      </c>
      <c r="E3" s="24">
        <v>1990</v>
      </c>
      <c r="F3" s="24">
        <v>2001</v>
      </c>
      <c r="G3" s="24">
        <v>2012</v>
      </c>
      <c r="H3" s="24">
        <v>1990</v>
      </c>
      <c r="I3" s="24">
        <v>2001</v>
      </c>
      <c r="J3" s="23">
        <v>2012</v>
      </c>
    </row>
    <row r="4" spans="1:10" s="8" customFormat="1" x14ac:dyDescent="0.2">
      <c r="A4" s="11">
        <v>0</v>
      </c>
      <c r="B4" s="10">
        <v>62108</v>
      </c>
      <c r="C4" s="10">
        <v>49314</v>
      </c>
      <c r="D4" s="10">
        <v>45023</v>
      </c>
      <c r="E4" s="10">
        <v>59248</v>
      </c>
      <c r="F4" s="10">
        <v>47362</v>
      </c>
      <c r="G4" s="10">
        <v>42369</v>
      </c>
      <c r="H4" s="10">
        <v>121356</v>
      </c>
      <c r="I4" s="10">
        <v>96676</v>
      </c>
      <c r="J4" s="10">
        <v>87392</v>
      </c>
    </row>
    <row r="5" spans="1:10" x14ac:dyDescent="0.2">
      <c r="A5" s="11">
        <v>1</v>
      </c>
      <c r="B5" s="15">
        <v>62497</v>
      </c>
      <c r="C5" s="15">
        <v>47551</v>
      </c>
      <c r="D5" s="10">
        <v>46011</v>
      </c>
      <c r="E5" s="15">
        <v>59323</v>
      </c>
      <c r="F5" s="15">
        <v>45313</v>
      </c>
      <c r="G5" s="10">
        <v>43781</v>
      </c>
      <c r="H5" s="15">
        <v>121820</v>
      </c>
      <c r="I5" s="15">
        <v>92864</v>
      </c>
      <c r="J5" s="10">
        <v>89792</v>
      </c>
    </row>
    <row r="6" spans="1:10" x14ac:dyDescent="0.2">
      <c r="A6" s="11">
        <v>2</v>
      </c>
      <c r="B6" s="15">
        <v>63083</v>
      </c>
      <c r="C6" s="15">
        <v>48778</v>
      </c>
      <c r="D6" s="15">
        <v>49365</v>
      </c>
      <c r="E6" s="15">
        <v>60093</v>
      </c>
      <c r="F6" s="15">
        <v>46620</v>
      </c>
      <c r="G6" s="15">
        <v>46790</v>
      </c>
      <c r="H6" s="15">
        <v>123176</v>
      </c>
      <c r="I6" s="15">
        <v>95398</v>
      </c>
      <c r="J6" s="15">
        <v>96155</v>
      </c>
    </row>
    <row r="7" spans="1:10" x14ac:dyDescent="0.2">
      <c r="A7" s="11">
        <v>3</v>
      </c>
      <c r="B7" s="15">
        <v>63485</v>
      </c>
      <c r="C7" s="15">
        <v>50471</v>
      </c>
      <c r="D7" s="15">
        <v>51003</v>
      </c>
      <c r="E7" s="15">
        <v>61006</v>
      </c>
      <c r="F7" s="15">
        <v>47475</v>
      </c>
      <c r="G7" s="15">
        <v>48521</v>
      </c>
      <c r="H7" s="15">
        <v>124491</v>
      </c>
      <c r="I7" s="15">
        <v>97946</v>
      </c>
      <c r="J7" s="15">
        <v>99524</v>
      </c>
    </row>
    <row r="8" spans="1:10" x14ac:dyDescent="0.2">
      <c r="A8" s="11">
        <v>4</v>
      </c>
      <c r="B8" s="15">
        <v>64635</v>
      </c>
      <c r="C8" s="15">
        <v>53379</v>
      </c>
      <c r="D8" s="15">
        <v>50237</v>
      </c>
      <c r="E8" s="15">
        <v>61754</v>
      </c>
      <c r="F8" s="15">
        <v>50483</v>
      </c>
      <c r="G8" s="15">
        <v>47842</v>
      </c>
      <c r="H8" s="15">
        <v>126389</v>
      </c>
      <c r="I8" s="15">
        <v>103862</v>
      </c>
      <c r="J8" s="15">
        <v>98079</v>
      </c>
    </row>
    <row r="9" spans="1:10" x14ac:dyDescent="0.2">
      <c r="A9" s="11" t="s">
        <v>40</v>
      </c>
      <c r="B9" s="15">
        <v>315808</v>
      </c>
      <c r="C9" s="15">
        <v>249493</v>
      </c>
      <c r="D9" s="15">
        <v>241639</v>
      </c>
      <c r="E9" s="15">
        <v>301424</v>
      </c>
      <c r="F9" s="15">
        <v>237253</v>
      </c>
      <c r="G9" s="15">
        <v>229303</v>
      </c>
      <c r="H9" s="15">
        <v>617232</v>
      </c>
      <c r="I9" s="15">
        <v>486746</v>
      </c>
      <c r="J9" s="15">
        <v>470942</v>
      </c>
    </row>
    <row r="10" spans="1:10" x14ac:dyDescent="0.2">
      <c r="A10" s="11">
        <v>5</v>
      </c>
      <c r="B10" s="15">
        <v>61782</v>
      </c>
      <c r="C10" s="15">
        <v>56476</v>
      </c>
      <c r="D10" s="15">
        <v>51303</v>
      </c>
      <c r="E10" s="15">
        <v>59318</v>
      </c>
      <c r="F10" s="15">
        <v>53711</v>
      </c>
      <c r="G10" s="15">
        <v>49100</v>
      </c>
      <c r="H10" s="15">
        <v>121100</v>
      </c>
      <c r="I10" s="15">
        <v>110187</v>
      </c>
      <c r="J10" s="15">
        <v>100403</v>
      </c>
    </row>
    <row r="11" spans="1:10" x14ac:dyDescent="0.2">
      <c r="A11" s="11">
        <v>6</v>
      </c>
      <c r="B11" s="15">
        <v>62971</v>
      </c>
      <c r="C11" s="15">
        <v>57664</v>
      </c>
      <c r="D11" s="15">
        <v>50551</v>
      </c>
      <c r="E11" s="15">
        <v>60277</v>
      </c>
      <c r="F11" s="15">
        <v>54948</v>
      </c>
      <c r="G11" s="15">
        <v>47442</v>
      </c>
      <c r="H11" s="15">
        <v>123248</v>
      </c>
      <c r="I11" s="15">
        <v>112612</v>
      </c>
      <c r="J11" s="15">
        <v>97993</v>
      </c>
    </row>
    <row r="12" spans="1:10" x14ac:dyDescent="0.2">
      <c r="A12" s="11">
        <v>7</v>
      </c>
      <c r="B12" s="15">
        <v>66509</v>
      </c>
      <c r="C12" s="15">
        <v>58581</v>
      </c>
      <c r="D12" s="15">
        <v>49004</v>
      </c>
      <c r="E12" s="15">
        <v>62984</v>
      </c>
      <c r="F12" s="15">
        <v>56193</v>
      </c>
      <c r="G12" s="15">
        <v>46548</v>
      </c>
      <c r="H12" s="15">
        <v>129493</v>
      </c>
      <c r="I12" s="15">
        <v>114774</v>
      </c>
      <c r="J12" s="15">
        <v>95552</v>
      </c>
    </row>
    <row r="13" spans="1:10" x14ac:dyDescent="0.2">
      <c r="A13" s="11">
        <v>8</v>
      </c>
      <c r="B13" s="15">
        <v>70590</v>
      </c>
      <c r="C13" s="15">
        <v>61213</v>
      </c>
      <c r="D13" s="15">
        <v>48876</v>
      </c>
      <c r="E13" s="15">
        <v>67732</v>
      </c>
      <c r="F13" s="15">
        <v>58271</v>
      </c>
      <c r="G13" s="15">
        <v>45953</v>
      </c>
      <c r="H13" s="15">
        <v>138322</v>
      </c>
      <c r="I13" s="15">
        <v>119484</v>
      </c>
      <c r="J13" s="15">
        <v>94829</v>
      </c>
    </row>
    <row r="14" spans="1:10" x14ac:dyDescent="0.2">
      <c r="A14" s="11">
        <v>9</v>
      </c>
      <c r="B14" s="15">
        <v>73504</v>
      </c>
      <c r="C14" s="15">
        <v>63763</v>
      </c>
      <c r="D14" s="15">
        <v>49660</v>
      </c>
      <c r="E14" s="15">
        <v>70483</v>
      </c>
      <c r="F14" s="15">
        <v>60898</v>
      </c>
      <c r="G14" s="15">
        <v>47117</v>
      </c>
      <c r="H14" s="15">
        <v>143987</v>
      </c>
      <c r="I14" s="15">
        <v>124661</v>
      </c>
      <c r="J14" s="15">
        <v>96777</v>
      </c>
    </row>
    <row r="15" spans="1:10" x14ac:dyDescent="0.2">
      <c r="A15" s="11" t="s">
        <v>39</v>
      </c>
      <c r="B15" s="15">
        <v>335356</v>
      </c>
      <c r="C15" s="15">
        <v>297697</v>
      </c>
      <c r="D15" s="15">
        <v>249394</v>
      </c>
      <c r="E15" s="15">
        <v>320794</v>
      </c>
      <c r="F15" s="15">
        <v>284021</v>
      </c>
      <c r="G15" s="15">
        <v>236160</v>
      </c>
      <c r="H15" s="15">
        <v>656150</v>
      </c>
      <c r="I15" s="15">
        <v>581718</v>
      </c>
      <c r="J15" s="15">
        <v>485554</v>
      </c>
    </row>
    <row r="16" spans="1:10" x14ac:dyDescent="0.2">
      <c r="A16" s="11">
        <v>10</v>
      </c>
      <c r="B16" s="15">
        <v>79108</v>
      </c>
      <c r="C16" s="15">
        <v>63849</v>
      </c>
      <c r="D16" s="15">
        <v>49965</v>
      </c>
      <c r="E16" s="15">
        <v>75749</v>
      </c>
      <c r="F16" s="15">
        <v>61296</v>
      </c>
      <c r="G16" s="15">
        <v>47044</v>
      </c>
      <c r="H16" s="15">
        <v>154857</v>
      </c>
      <c r="I16" s="15">
        <v>125145</v>
      </c>
      <c r="J16" s="15">
        <v>97009</v>
      </c>
    </row>
    <row r="17" spans="1:10" x14ac:dyDescent="0.2">
      <c r="A17" s="11">
        <v>11</v>
      </c>
      <c r="B17" s="15">
        <v>83187</v>
      </c>
      <c r="C17" s="15">
        <v>62553</v>
      </c>
      <c r="D17" s="15">
        <v>50224</v>
      </c>
      <c r="E17" s="15">
        <v>79138</v>
      </c>
      <c r="F17" s="15">
        <v>59588</v>
      </c>
      <c r="G17" s="15">
        <v>48276</v>
      </c>
      <c r="H17" s="15">
        <v>162325</v>
      </c>
      <c r="I17" s="15">
        <v>122141</v>
      </c>
      <c r="J17" s="15">
        <v>98500</v>
      </c>
    </row>
    <row r="18" spans="1:10" x14ac:dyDescent="0.2">
      <c r="A18" s="11">
        <v>12</v>
      </c>
      <c r="B18" s="15">
        <v>87689</v>
      </c>
      <c r="C18" s="15">
        <v>63063</v>
      </c>
      <c r="D18" s="15">
        <v>48294</v>
      </c>
      <c r="E18" s="15">
        <v>83649</v>
      </c>
      <c r="F18" s="15">
        <v>60059</v>
      </c>
      <c r="G18" s="15">
        <v>46048</v>
      </c>
      <c r="H18" s="15">
        <v>171338</v>
      </c>
      <c r="I18" s="15">
        <v>123122</v>
      </c>
      <c r="J18" s="15">
        <v>94342</v>
      </c>
    </row>
    <row r="19" spans="1:10" x14ac:dyDescent="0.2">
      <c r="A19" s="11">
        <v>13</v>
      </c>
      <c r="B19" s="15">
        <v>91758</v>
      </c>
      <c r="C19" s="15">
        <v>63468</v>
      </c>
      <c r="D19" s="15">
        <v>49318</v>
      </c>
      <c r="E19" s="15">
        <v>86842</v>
      </c>
      <c r="F19" s="15">
        <v>60519</v>
      </c>
      <c r="G19" s="15">
        <v>47268</v>
      </c>
      <c r="H19" s="15">
        <v>178600</v>
      </c>
      <c r="I19" s="15">
        <v>123987</v>
      </c>
      <c r="J19" s="15">
        <v>96586</v>
      </c>
    </row>
    <row r="20" spans="1:10" x14ac:dyDescent="0.2">
      <c r="A20" s="11">
        <v>14</v>
      </c>
      <c r="B20" s="15">
        <v>97521</v>
      </c>
      <c r="C20" s="15">
        <v>65575</v>
      </c>
      <c r="D20" s="15">
        <v>50962</v>
      </c>
      <c r="E20" s="15">
        <v>92526</v>
      </c>
      <c r="F20" s="15">
        <v>63563</v>
      </c>
      <c r="G20" s="15">
        <v>47947</v>
      </c>
      <c r="H20" s="15">
        <v>190047</v>
      </c>
      <c r="I20" s="15">
        <v>129138</v>
      </c>
      <c r="J20" s="15">
        <v>98909</v>
      </c>
    </row>
    <row r="21" spans="1:10" x14ac:dyDescent="0.2">
      <c r="A21" s="11" t="s">
        <v>38</v>
      </c>
      <c r="B21" s="15">
        <v>439263</v>
      </c>
      <c r="C21" s="15">
        <v>318508</v>
      </c>
      <c r="D21" s="15">
        <v>248763</v>
      </c>
      <c r="E21" s="15">
        <v>417904</v>
      </c>
      <c r="F21" s="15">
        <v>305025</v>
      </c>
      <c r="G21" s="15">
        <v>236583</v>
      </c>
      <c r="H21" s="15">
        <v>857167</v>
      </c>
      <c r="I21" s="15">
        <v>623533</v>
      </c>
      <c r="J21" s="15">
        <v>485346</v>
      </c>
    </row>
    <row r="22" spans="1:10" x14ac:dyDescent="0.2">
      <c r="A22" s="11">
        <v>15</v>
      </c>
      <c r="B22" s="15">
        <v>93266</v>
      </c>
      <c r="C22" s="15">
        <v>67997</v>
      </c>
      <c r="D22" s="15">
        <v>53928</v>
      </c>
      <c r="E22" s="15">
        <v>88620</v>
      </c>
      <c r="F22" s="15">
        <v>65566</v>
      </c>
      <c r="G22" s="15">
        <v>51038</v>
      </c>
      <c r="H22" s="15">
        <v>181886</v>
      </c>
      <c r="I22" s="15">
        <v>133563</v>
      </c>
      <c r="J22" s="15">
        <v>104966</v>
      </c>
    </row>
    <row r="23" spans="1:10" x14ac:dyDescent="0.2">
      <c r="A23" s="11">
        <v>16</v>
      </c>
      <c r="B23" s="15">
        <v>77794</v>
      </c>
      <c r="C23" s="15">
        <v>64992</v>
      </c>
      <c r="D23" s="15">
        <v>57016</v>
      </c>
      <c r="E23" s="15">
        <v>73671</v>
      </c>
      <c r="F23" s="15">
        <v>63059</v>
      </c>
      <c r="G23" s="15">
        <v>54275</v>
      </c>
      <c r="H23" s="15">
        <v>151465</v>
      </c>
      <c r="I23" s="15">
        <v>128051</v>
      </c>
      <c r="J23" s="15">
        <v>111291</v>
      </c>
    </row>
    <row r="24" spans="1:10" x14ac:dyDescent="0.2">
      <c r="A24" s="11">
        <v>17</v>
      </c>
      <c r="B24" s="15">
        <v>75655</v>
      </c>
      <c r="C24" s="15">
        <v>65562</v>
      </c>
      <c r="D24" s="15">
        <v>58334</v>
      </c>
      <c r="E24" s="15">
        <v>71506</v>
      </c>
      <c r="F24" s="15">
        <v>63596</v>
      </c>
      <c r="G24" s="15">
        <v>55553</v>
      </c>
      <c r="H24" s="15">
        <v>147161</v>
      </c>
      <c r="I24" s="15">
        <v>129158</v>
      </c>
      <c r="J24" s="15">
        <v>113887</v>
      </c>
    </row>
    <row r="25" spans="1:10" x14ac:dyDescent="0.2">
      <c r="A25" s="11">
        <v>18</v>
      </c>
      <c r="B25" s="15">
        <v>73070</v>
      </c>
      <c r="C25" s="15">
        <v>69109</v>
      </c>
      <c r="D25" s="15">
        <v>59361</v>
      </c>
      <c r="E25" s="15">
        <v>69424</v>
      </c>
      <c r="F25" s="15">
        <v>65324</v>
      </c>
      <c r="G25" s="15">
        <v>56963</v>
      </c>
      <c r="H25" s="15">
        <v>142494</v>
      </c>
      <c r="I25" s="15">
        <v>134433</v>
      </c>
      <c r="J25" s="15">
        <v>116324</v>
      </c>
    </row>
    <row r="26" spans="1:10" x14ac:dyDescent="0.2">
      <c r="A26" s="11">
        <v>19</v>
      </c>
      <c r="B26" s="15">
        <v>73619</v>
      </c>
      <c r="C26" s="15">
        <v>73470</v>
      </c>
      <c r="D26" s="15">
        <v>62365</v>
      </c>
      <c r="E26" s="15">
        <v>70231</v>
      </c>
      <c r="F26" s="15">
        <v>69717</v>
      </c>
      <c r="G26" s="15">
        <v>59388</v>
      </c>
      <c r="H26" s="15">
        <v>143850</v>
      </c>
      <c r="I26" s="15">
        <v>143187</v>
      </c>
      <c r="J26" s="15">
        <v>121753</v>
      </c>
    </row>
    <row r="27" spans="1:10" x14ac:dyDescent="0.2">
      <c r="A27" s="11" t="s">
        <v>16</v>
      </c>
      <c r="B27" s="15">
        <v>393404</v>
      </c>
      <c r="C27" s="15">
        <v>341130</v>
      </c>
      <c r="D27" s="15">
        <v>291004</v>
      </c>
      <c r="E27" s="15">
        <v>373452</v>
      </c>
      <c r="F27" s="15">
        <v>327262</v>
      </c>
      <c r="G27" s="15">
        <v>277217</v>
      </c>
      <c r="H27" s="15">
        <v>766856</v>
      </c>
      <c r="I27" s="15">
        <v>668392</v>
      </c>
      <c r="J27" s="15">
        <v>568221</v>
      </c>
    </row>
    <row r="28" spans="1:10" x14ac:dyDescent="0.2">
      <c r="A28" s="11">
        <v>20</v>
      </c>
      <c r="B28" s="15">
        <v>74255</v>
      </c>
      <c r="C28" s="15">
        <v>76877</v>
      </c>
      <c r="D28" s="15">
        <v>65366</v>
      </c>
      <c r="E28" s="15">
        <v>70125</v>
      </c>
      <c r="F28" s="15">
        <v>73046</v>
      </c>
      <c r="G28" s="15">
        <v>62364</v>
      </c>
      <c r="H28" s="15">
        <v>144380</v>
      </c>
      <c r="I28" s="15">
        <v>149923</v>
      </c>
      <c r="J28" s="15">
        <v>127730</v>
      </c>
    </row>
    <row r="29" spans="1:10" x14ac:dyDescent="0.2">
      <c r="A29" s="11">
        <v>21</v>
      </c>
      <c r="B29" s="15">
        <v>73704</v>
      </c>
      <c r="C29" s="15">
        <v>80871</v>
      </c>
      <c r="D29" s="15">
        <v>65650</v>
      </c>
      <c r="E29" s="15">
        <v>71098</v>
      </c>
      <c r="F29" s="15">
        <v>76223</v>
      </c>
      <c r="G29" s="15">
        <v>63072</v>
      </c>
      <c r="H29" s="15">
        <v>144802</v>
      </c>
      <c r="I29" s="15">
        <v>157094</v>
      </c>
      <c r="J29" s="15">
        <v>128722</v>
      </c>
    </row>
    <row r="30" spans="1:10" x14ac:dyDescent="0.2">
      <c r="A30" s="11">
        <v>22</v>
      </c>
      <c r="B30" s="15">
        <v>70848</v>
      </c>
      <c r="C30" s="15">
        <v>83211</v>
      </c>
      <c r="D30" s="15">
        <v>64817</v>
      </c>
      <c r="E30" s="15">
        <v>67840</v>
      </c>
      <c r="F30" s="15">
        <v>79139</v>
      </c>
      <c r="G30" s="15">
        <v>61666</v>
      </c>
      <c r="H30" s="15">
        <v>138688</v>
      </c>
      <c r="I30" s="15">
        <v>162350</v>
      </c>
      <c r="J30" s="15">
        <v>126483</v>
      </c>
    </row>
    <row r="31" spans="1:10" x14ac:dyDescent="0.2">
      <c r="A31" s="11">
        <v>23</v>
      </c>
      <c r="B31" s="15">
        <v>65430</v>
      </c>
      <c r="C31" s="15">
        <v>85583</v>
      </c>
      <c r="D31" s="15">
        <v>65329</v>
      </c>
      <c r="E31" s="15">
        <v>62483</v>
      </c>
      <c r="F31" s="15">
        <v>82419</v>
      </c>
      <c r="G31" s="15">
        <v>62296</v>
      </c>
      <c r="H31" s="15">
        <v>127913</v>
      </c>
      <c r="I31" s="15">
        <v>168002</v>
      </c>
      <c r="J31" s="15">
        <v>127625</v>
      </c>
    </row>
    <row r="32" spans="1:10" x14ac:dyDescent="0.2">
      <c r="A32" s="11">
        <v>24</v>
      </c>
      <c r="B32" s="15">
        <v>62624</v>
      </c>
      <c r="C32" s="15">
        <v>89321</v>
      </c>
      <c r="D32" s="15">
        <v>65804</v>
      </c>
      <c r="E32" s="15">
        <v>60246</v>
      </c>
      <c r="F32" s="15">
        <v>85037</v>
      </c>
      <c r="G32" s="15">
        <v>62710</v>
      </c>
      <c r="H32" s="15">
        <v>122870</v>
      </c>
      <c r="I32" s="15">
        <v>174358</v>
      </c>
      <c r="J32" s="15">
        <v>128514</v>
      </c>
    </row>
    <row r="33" spans="1:10" x14ac:dyDescent="0.2">
      <c r="A33" s="11" t="s">
        <v>37</v>
      </c>
      <c r="B33" s="15">
        <v>346861</v>
      </c>
      <c r="C33" s="15">
        <v>415863</v>
      </c>
      <c r="D33" s="15">
        <v>326966</v>
      </c>
      <c r="E33" s="15">
        <v>331792</v>
      </c>
      <c r="F33" s="15">
        <v>395864</v>
      </c>
      <c r="G33" s="15">
        <v>312108</v>
      </c>
      <c r="H33" s="15">
        <v>678653</v>
      </c>
      <c r="I33" s="15">
        <v>811727</v>
      </c>
      <c r="J33" s="15">
        <v>639074</v>
      </c>
    </row>
    <row r="34" spans="1:10" x14ac:dyDescent="0.2">
      <c r="A34" s="11">
        <v>25</v>
      </c>
      <c r="B34" s="15">
        <v>61564</v>
      </c>
      <c r="C34" s="15">
        <v>92340</v>
      </c>
      <c r="D34" s="15">
        <v>67811</v>
      </c>
      <c r="E34" s="15">
        <v>59577</v>
      </c>
      <c r="F34" s="15">
        <v>88704</v>
      </c>
      <c r="G34" s="15">
        <v>65791</v>
      </c>
      <c r="H34" s="15">
        <v>121141</v>
      </c>
      <c r="I34" s="15">
        <v>181044</v>
      </c>
      <c r="J34" s="15">
        <v>133602</v>
      </c>
    </row>
    <row r="35" spans="1:10" x14ac:dyDescent="0.2">
      <c r="A35" s="11">
        <v>26</v>
      </c>
      <c r="B35" s="15">
        <v>61180</v>
      </c>
      <c r="C35" s="15">
        <v>87961</v>
      </c>
      <c r="D35" s="15">
        <v>69861</v>
      </c>
      <c r="E35" s="15">
        <v>59417</v>
      </c>
      <c r="F35" s="15">
        <v>84985</v>
      </c>
      <c r="G35" s="15">
        <v>67602</v>
      </c>
      <c r="H35" s="15">
        <v>120597</v>
      </c>
      <c r="I35" s="15">
        <v>172946</v>
      </c>
      <c r="J35" s="15">
        <v>137463</v>
      </c>
    </row>
    <row r="36" spans="1:10" x14ac:dyDescent="0.2">
      <c r="A36" s="11">
        <v>27</v>
      </c>
      <c r="B36" s="15">
        <v>59635</v>
      </c>
      <c r="C36" s="15">
        <v>73948</v>
      </c>
      <c r="D36" s="15">
        <v>66814</v>
      </c>
      <c r="E36" s="15">
        <v>58552</v>
      </c>
      <c r="F36" s="15">
        <v>71469</v>
      </c>
      <c r="G36" s="15">
        <v>65022</v>
      </c>
      <c r="H36" s="15">
        <v>118187</v>
      </c>
      <c r="I36" s="15">
        <v>145417</v>
      </c>
      <c r="J36" s="15">
        <v>131836</v>
      </c>
    </row>
    <row r="37" spans="1:10" x14ac:dyDescent="0.2">
      <c r="A37" s="11">
        <v>28</v>
      </c>
      <c r="B37" s="15">
        <v>64205</v>
      </c>
      <c r="C37" s="15">
        <v>73598</v>
      </c>
      <c r="D37" s="15">
        <v>67257</v>
      </c>
      <c r="E37" s="15">
        <v>62797</v>
      </c>
      <c r="F37" s="15">
        <v>71056</v>
      </c>
      <c r="G37" s="15">
        <v>65434</v>
      </c>
      <c r="H37" s="15">
        <v>127002</v>
      </c>
      <c r="I37" s="15">
        <v>144654</v>
      </c>
      <c r="J37" s="15">
        <v>132691</v>
      </c>
    </row>
    <row r="38" spans="1:10" x14ac:dyDescent="0.2">
      <c r="A38" s="11">
        <v>29</v>
      </c>
      <c r="B38" s="15">
        <v>67087</v>
      </c>
      <c r="C38" s="15">
        <v>71771</v>
      </c>
      <c r="D38" s="15">
        <v>70762</v>
      </c>
      <c r="E38" s="15">
        <v>66276</v>
      </c>
      <c r="F38" s="15">
        <v>69313</v>
      </c>
      <c r="G38" s="15">
        <v>67133</v>
      </c>
      <c r="H38" s="15">
        <v>133363</v>
      </c>
      <c r="I38" s="15">
        <v>141084</v>
      </c>
      <c r="J38" s="15">
        <v>137895</v>
      </c>
    </row>
    <row r="39" spans="1:10" x14ac:dyDescent="0.2">
      <c r="A39" s="11" t="s">
        <v>36</v>
      </c>
      <c r="B39" s="15">
        <v>313671</v>
      </c>
      <c r="C39" s="15">
        <v>399618</v>
      </c>
      <c r="D39" s="15">
        <v>342505</v>
      </c>
      <c r="E39" s="15">
        <v>306619</v>
      </c>
      <c r="F39" s="15">
        <v>385527</v>
      </c>
      <c r="G39" s="15">
        <v>330982</v>
      </c>
      <c r="H39" s="15">
        <v>620290</v>
      </c>
      <c r="I39" s="15">
        <v>785145</v>
      </c>
      <c r="J39" s="15">
        <v>673487</v>
      </c>
    </row>
    <row r="40" spans="1:10" x14ac:dyDescent="0.2">
      <c r="A40" s="11">
        <v>30</v>
      </c>
      <c r="B40" s="15">
        <v>67468</v>
      </c>
      <c r="C40" s="15">
        <v>74098</v>
      </c>
      <c r="D40" s="15">
        <v>74863</v>
      </c>
      <c r="E40" s="15">
        <v>67271</v>
      </c>
      <c r="F40" s="15">
        <v>71607</v>
      </c>
      <c r="G40" s="15">
        <v>71339</v>
      </c>
      <c r="H40" s="15">
        <v>134739</v>
      </c>
      <c r="I40" s="15">
        <v>145705</v>
      </c>
      <c r="J40" s="15">
        <v>146202</v>
      </c>
    </row>
    <row r="41" spans="1:10" x14ac:dyDescent="0.2">
      <c r="A41" s="11">
        <v>31</v>
      </c>
      <c r="B41" s="15">
        <v>71174</v>
      </c>
      <c r="C41" s="15">
        <v>73238</v>
      </c>
      <c r="D41" s="15">
        <v>78158</v>
      </c>
      <c r="E41" s="15">
        <v>70354</v>
      </c>
      <c r="F41" s="15">
        <v>70715</v>
      </c>
      <c r="G41" s="15">
        <v>74549</v>
      </c>
      <c r="H41" s="15">
        <v>141528</v>
      </c>
      <c r="I41" s="15">
        <v>143953</v>
      </c>
      <c r="J41" s="15">
        <v>152707</v>
      </c>
    </row>
    <row r="42" spans="1:10" x14ac:dyDescent="0.2">
      <c r="A42" s="11">
        <v>32</v>
      </c>
      <c r="B42" s="15">
        <v>74615</v>
      </c>
      <c r="C42" s="15">
        <v>73427</v>
      </c>
      <c r="D42" s="15">
        <v>81933</v>
      </c>
      <c r="E42" s="15">
        <v>73398</v>
      </c>
      <c r="F42" s="15">
        <v>71767</v>
      </c>
      <c r="G42" s="15">
        <v>77606</v>
      </c>
      <c r="H42" s="15">
        <v>148013</v>
      </c>
      <c r="I42" s="15">
        <v>145194</v>
      </c>
      <c r="J42" s="15">
        <v>159539</v>
      </c>
    </row>
    <row r="43" spans="1:10" x14ac:dyDescent="0.2">
      <c r="A43" s="11">
        <v>33</v>
      </c>
      <c r="B43" s="15">
        <v>84611</v>
      </c>
      <c r="C43" s="15">
        <v>70255</v>
      </c>
      <c r="D43" s="15">
        <v>84076</v>
      </c>
      <c r="E43" s="15">
        <v>83911</v>
      </c>
      <c r="F43" s="15">
        <v>68848</v>
      </c>
      <c r="G43" s="15">
        <v>80298</v>
      </c>
      <c r="H43" s="15">
        <v>168522</v>
      </c>
      <c r="I43" s="15">
        <v>139103</v>
      </c>
      <c r="J43" s="15">
        <v>164374</v>
      </c>
    </row>
    <row r="44" spans="1:10" x14ac:dyDescent="0.2">
      <c r="A44" s="11">
        <v>34</v>
      </c>
      <c r="B44" s="15">
        <v>91165</v>
      </c>
      <c r="C44" s="15">
        <v>64355</v>
      </c>
      <c r="D44" s="15">
        <v>86234</v>
      </c>
      <c r="E44" s="15">
        <v>90448</v>
      </c>
      <c r="F44" s="15">
        <v>63049</v>
      </c>
      <c r="G44" s="15">
        <v>83433</v>
      </c>
      <c r="H44" s="15">
        <v>181613</v>
      </c>
      <c r="I44" s="15">
        <v>127404</v>
      </c>
      <c r="J44" s="15">
        <v>169667</v>
      </c>
    </row>
    <row r="45" spans="1:10" x14ac:dyDescent="0.2">
      <c r="A45" s="11" t="s">
        <v>35</v>
      </c>
      <c r="B45" s="15">
        <v>389033</v>
      </c>
      <c r="C45" s="15">
        <v>355373</v>
      </c>
      <c r="D45" s="15">
        <v>405264</v>
      </c>
      <c r="E45" s="15">
        <v>385382</v>
      </c>
      <c r="F45" s="15">
        <v>345986</v>
      </c>
      <c r="G45" s="15">
        <v>387225</v>
      </c>
      <c r="H45" s="15">
        <v>774415</v>
      </c>
      <c r="I45" s="15">
        <v>701359</v>
      </c>
      <c r="J45" s="15">
        <v>792489</v>
      </c>
    </row>
    <row r="46" spans="1:10" x14ac:dyDescent="0.2">
      <c r="A46" s="11">
        <v>35</v>
      </c>
      <c r="B46" s="15">
        <v>96638</v>
      </c>
      <c r="C46" s="15">
        <v>62316</v>
      </c>
      <c r="D46" s="15">
        <v>89764</v>
      </c>
      <c r="E46" s="15">
        <v>95517</v>
      </c>
      <c r="F46" s="15">
        <v>61366</v>
      </c>
      <c r="G46" s="15">
        <v>85855</v>
      </c>
      <c r="H46" s="15">
        <v>192155</v>
      </c>
      <c r="I46" s="15">
        <v>123682</v>
      </c>
      <c r="J46" s="15">
        <v>175619</v>
      </c>
    </row>
    <row r="47" spans="1:10" x14ac:dyDescent="0.2">
      <c r="A47" s="11">
        <v>36</v>
      </c>
      <c r="B47" s="15">
        <v>88022</v>
      </c>
      <c r="C47" s="15">
        <v>60953</v>
      </c>
      <c r="D47" s="15">
        <v>92713</v>
      </c>
      <c r="E47" s="15">
        <v>87586</v>
      </c>
      <c r="F47" s="15">
        <v>60582</v>
      </c>
      <c r="G47" s="15">
        <v>89311</v>
      </c>
      <c r="H47" s="15">
        <v>175608</v>
      </c>
      <c r="I47" s="15">
        <v>121535</v>
      </c>
      <c r="J47" s="15">
        <v>182024</v>
      </c>
    </row>
    <row r="48" spans="1:10" x14ac:dyDescent="0.2">
      <c r="A48" s="11">
        <v>37</v>
      </c>
      <c r="B48" s="15">
        <v>78054</v>
      </c>
      <c r="C48" s="15">
        <v>60486</v>
      </c>
      <c r="D48" s="15">
        <v>88345</v>
      </c>
      <c r="E48" s="15">
        <v>79201</v>
      </c>
      <c r="F48" s="15">
        <v>60760</v>
      </c>
      <c r="G48" s="15">
        <v>85562</v>
      </c>
      <c r="H48" s="15">
        <v>157255</v>
      </c>
      <c r="I48" s="15">
        <v>121246</v>
      </c>
      <c r="J48" s="15">
        <v>173907</v>
      </c>
    </row>
    <row r="49" spans="1:10" x14ac:dyDescent="0.2">
      <c r="A49" s="11">
        <v>38</v>
      </c>
      <c r="B49" s="15">
        <v>79054</v>
      </c>
      <c r="C49" s="15">
        <v>58837</v>
      </c>
      <c r="D49" s="15">
        <v>74155</v>
      </c>
      <c r="E49" s="15">
        <v>80476</v>
      </c>
      <c r="F49" s="15">
        <v>59652</v>
      </c>
      <c r="G49" s="15">
        <v>72014</v>
      </c>
      <c r="H49" s="15">
        <v>159530</v>
      </c>
      <c r="I49" s="15">
        <v>118489</v>
      </c>
      <c r="J49" s="15">
        <v>146169</v>
      </c>
    </row>
    <row r="50" spans="1:10" x14ac:dyDescent="0.2">
      <c r="A50" s="11">
        <v>39</v>
      </c>
      <c r="B50" s="15">
        <v>81331</v>
      </c>
      <c r="C50" s="15">
        <v>62531</v>
      </c>
      <c r="D50" s="15">
        <v>73742</v>
      </c>
      <c r="E50" s="15">
        <v>81462</v>
      </c>
      <c r="F50" s="15">
        <v>63343</v>
      </c>
      <c r="G50" s="15">
        <v>71474</v>
      </c>
      <c r="H50" s="15">
        <v>162793</v>
      </c>
      <c r="I50" s="15">
        <v>125874</v>
      </c>
      <c r="J50" s="15">
        <v>145216</v>
      </c>
    </row>
    <row r="51" spans="1:10" x14ac:dyDescent="0.2">
      <c r="A51" s="11" t="s">
        <v>34</v>
      </c>
      <c r="B51" s="15">
        <v>423099</v>
      </c>
      <c r="C51" s="15">
        <v>305123</v>
      </c>
      <c r="D51" s="15">
        <v>418719</v>
      </c>
      <c r="E51" s="15">
        <v>424242</v>
      </c>
      <c r="F51" s="15">
        <v>305703</v>
      </c>
      <c r="G51" s="15">
        <v>404216</v>
      </c>
      <c r="H51" s="15">
        <v>847341</v>
      </c>
      <c r="I51" s="15">
        <v>610826</v>
      </c>
      <c r="J51" s="15">
        <v>822935</v>
      </c>
    </row>
    <row r="52" spans="1:10" x14ac:dyDescent="0.2">
      <c r="A52" s="11">
        <v>40</v>
      </c>
      <c r="B52" s="15">
        <v>78057</v>
      </c>
      <c r="C52" s="15">
        <v>66048</v>
      </c>
      <c r="D52" s="15">
        <v>71707</v>
      </c>
      <c r="E52" s="15">
        <v>78271</v>
      </c>
      <c r="F52" s="15">
        <v>67370</v>
      </c>
      <c r="G52" s="15">
        <v>69674</v>
      </c>
      <c r="H52" s="15">
        <v>156328</v>
      </c>
      <c r="I52" s="15">
        <v>133418</v>
      </c>
      <c r="J52" s="15">
        <v>141381</v>
      </c>
    </row>
    <row r="53" spans="1:10" x14ac:dyDescent="0.2">
      <c r="A53" s="11">
        <v>41</v>
      </c>
      <c r="B53" s="15">
        <v>76470</v>
      </c>
      <c r="C53" s="15">
        <v>64922</v>
      </c>
      <c r="D53" s="15">
        <v>73854</v>
      </c>
      <c r="E53" s="15">
        <v>77948</v>
      </c>
      <c r="F53" s="15">
        <v>67333</v>
      </c>
      <c r="G53" s="15">
        <v>71754</v>
      </c>
      <c r="H53" s="15">
        <v>154418</v>
      </c>
      <c r="I53" s="15">
        <v>132255</v>
      </c>
      <c r="J53" s="15">
        <v>145608</v>
      </c>
    </row>
    <row r="54" spans="1:10" x14ac:dyDescent="0.2">
      <c r="A54" s="11">
        <v>42</v>
      </c>
      <c r="B54" s="15">
        <v>73642</v>
      </c>
      <c r="C54" s="15">
        <v>68450</v>
      </c>
      <c r="D54" s="15">
        <v>72690</v>
      </c>
      <c r="E54" s="15">
        <v>74482</v>
      </c>
      <c r="F54" s="15">
        <v>70731</v>
      </c>
      <c r="G54" s="15">
        <v>70909</v>
      </c>
      <c r="H54" s="15">
        <v>148124</v>
      </c>
      <c r="I54" s="15">
        <v>139181</v>
      </c>
      <c r="J54" s="15">
        <v>143599</v>
      </c>
    </row>
    <row r="55" spans="1:10" x14ac:dyDescent="0.2">
      <c r="A55" s="11">
        <v>43</v>
      </c>
      <c r="B55" s="15">
        <v>64341</v>
      </c>
      <c r="C55" s="15">
        <v>70565</v>
      </c>
      <c r="D55" s="15">
        <v>72541</v>
      </c>
      <c r="E55" s="15">
        <v>65528</v>
      </c>
      <c r="F55" s="15">
        <v>73350</v>
      </c>
      <c r="G55" s="15">
        <v>71845</v>
      </c>
      <c r="H55" s="15">
        <v>129869</v>
      </c>
      <c r="I55" s="15">
        <v>143915</v>
      </c>
      <c r="J55" s="15">
        <v>144386</v>
      </c>
    </row>
    <row r="56" spans="1:10" x14ac:dyDescent="0.2">
      <c r="A56" s="11">
        <v>44</v>
      </c>
      <c r="B56" s="15">
        <v>62933</v>
      </c>
      <c r="C56" s="15">
        <v>80137</v>
      </c>
      <c r="D56" s="15">
        <v>69114</v>
      </c>
      <c r="E56" s="15">
        <v>65003</v>
      </c>
      <c r="F56" s="15">
        <v>83907</v>
      </c>
      <c r="G56" s="15">
        <v>68773</v>
      </c>
      <c r="H56" s="15">
        <v>127936</v>
      </c>
      <c r="I56" s="15">
        <v>164044</v>
      </c>
      <c r="J56" s="15">
        <v>137887</v>
      </c>
    </row>
    <row r="57" spans="1:10" x14ac:dyDescent="0.2">
      <c r="A57" s="11" t="s">
        <v>33</v>
      </c>
      <c r="B57" s="15">
        <v>355443</v>
      </c>
      <c r="C57" s="15">
        <v>350122</v>
      </c>
      <c r="D57" s="15">
        <v>359906</v>
      </c>
      <c r="E57" s="15">
        <v>361232</v>
      </c>
      <c r="F57" s="15">
        <v>362691</v>
      </c>
      <c r="G57" s="15">
        <v>352955</v>
      </c>
      <c r="H57" s="15">
        <v>716675</v>
      </c>
      <c r="I57" s="15">
        <v>712813</v>
      </c>
      <c r="J57" s="15">
        <v>712861</v>
      </c>
    </row>
    <row r="58" spans="1:10" x14ac:dyDescent="0.2">
      <c r="A58" s="11">
        <v>45</v>
      </c>
      <c r="B58" s="15">
        <v>71670</v>
      </c>
      <c r="C58" s="15">
        <v>85518</v>
      </c>
      <c r="D58" s="15">
        <v>62651</v>
      </c>
      <c r="E58" s="15">
        <v>73840</v>
      </c>
      <c r="F58" s="15">
        <v>89647</v>
      </c>
      <c r="G58" s="15">
        <v>62527</v>
      </c>
      <c r="H58" s="15">
        <v>145510</v>
      </c>
      <c r="I58" s="15">
        <v>175165</v>
      </c>
      <c r="J58" s="15">
        <v>125178</v>
      </c>
    </row>
    <row r="59" spans="1:10" x14ac:dyDescent="0.2">
      <c r="A59" s="11">
        <v>46</v>
      </c>
      <c r="B59" s="15">
        <v>65665</v>
      </c>
      <c r="C59" s="15">
        <v>89920</v>
      </c>
      <c r="D59" s="15">
        <v>60405</v>
      </c>
      <c r="E59" s="15">
        <v>68247</v>
      </c>
      <c r="F59" s="15">
        <v>93791</v>
      </c>
      <c r="G59" s="15">
        <v>60713</v>
      </c>
      <c r="H59" s="15">
        <v>133912</v>
      </c>
      <c r="I59" s="15">
        <v>183711</v>
      </c>
      <c r="J59" s="15">
        <v>121118</v>
      </c>
    </row>
    <row r="60" spans="1:10" x14ac:dyDescent="0.2">
      <c r="A60" s="11">
        <v>47</v>
      </c>
      <c r="B60" s="15">
        <v>65965</v>
      </c>
      <c r="C60" s="15">
        <v>81093</v>
      </c>
      <c r="D60" s="15">
        <v>58614</v>
      </c>
      <c r="E60" s="15">
        <v>70402</v>
      </c>
      <c r="F60" s="15">
        <v>86022</v>
      </c>
      <c r="G60" s="15">
        <v>59796</v>
      </c>
      <c r="H60" s="15">
        <v>136367</v>
      </c>
      <c r="I60" s="15">
        <v>167115</v>
      </c>
      <c r="J60" s="15">
        <v>118410</v>
      </c>
    </row>
    <row r="61" spans="1:10" x14ac:dyDescent="0.2">
      <c r="A61" s="11">
        <v>48</v>
      </c>
      <c r="B61" s="15">
        <v>61840</v>
      </c>
      <c r="C61" s="15">
        <v>71918</v>
      </c>
      <c r="D61" s="15">
        <v>57681</v>
      </c>
      <c r="E61" s="15">
        <v>65847</v>
      </c>
      <c r="F61" s="15">
        <v>77840</v>
      </c>
      <c r="G61" s="15">
        <v>59674</v>
      </c>
      <c r="H61" s="15">
        <v>127687</v>
      </c>
      <c r="I61" s="15">
        <v>149758</v>
      </c>
      <c r="J61" s="15">
        <v>117355</v>
      </c>
    </row>
    <row r="62" spans="1:10" x14ac:dyDescent="0.2">
      <c r="A62" s="11">
        <v>49</v>
      </c>
      <c r="B62" s="15">
        <v>63004</v>
      </c>
      <c r="C62" s="15">
        <v>71953</v>
      </c>
      <c r="D62" s="15">
        <v>55458</v>
      </c>
      <c r="E62" s="15">
        <v>68474</v>
      </c>
      <c r="F62" s="15">
        <v>78726</v>
      </c>
      <c r="G62" s="15">
        <v>58442</v>
      </c>
      <c r="H62" s="15">
        <v>131478</v>
      </c>
      <c r="I62" s="15">
        <v>150679</v>
      </c>
      <c r="J62" s="15">
        <v>113900</v>
      </c>
    </row>
    <row r="63" spans="1:10" x14ac:dyDescent="0.2">
      <c r="A63" s="11" t="s">
        <v>32</v>
      </c>
      <c r="B63" s="15">
        <v>328144</v>
      </c>
      <c r="C63" s="15">
        <v>400402</v>
      </c>
      <c r="D63" s="15">
        <v>294809</v>
      </c>
      <c r="E63" s="15">
        <v>346810</v>
      </c>
      <c r="F63" s="15">
        <v>426026</v>
      </c>
      <c r="G63" s="15">
        <v>301152</v>
      </c>
      <c r="H63" s="15">
        <v>674954</v>
      </c>
      <c r="I63" s="15">
        <v>826428</v>
      </c>
      <c r="J63" s="15">
        <v>595961</v>
      </c>
    </row>
    <row r="64" spans="1:10" x14ac:dyDescent="0.2">
      <c r="A64" s="11">
        <v>50</v>
      </c>
      <c r="B64" s="15">
        <v>57938</v>
      </c>
      <c r="C64" s="15">
        <v>74625</v>
      </c>
      <c r="D64" s="15">
        <v>58264</v>
      </c>
      <c r="E64" s="15">
        <v>64472</v>
      </c>
      <c r="F64" s="15">
        <v>80254</v>
      </c>
      <c r="G64" s="15">
        <v>61912</v>
      </c>
      <c r="H64" s="15">
        <v>122410</v>
      </c>
      <c r="I64" s="15">
        <v>154879</v>
      </c>
      <c r="J64" s="15">
        <v>120176</v>
      </c>
    </row>
    <row r="65" spans="1:10" x14ac:dyDescent="0.2">
      <c r="A65" s="11">
        <v>51</v>
      </c>
      <c r="B65" s="15">
        <v>56593</v>
      </c>
      <c r="C65" s="15">
        <v>69970</v>
      </c>
      <c r="D65" s="15">
        <v>61052</v>
      </c>
      <c r="E65" s="15">
        <v>65048</v>
      </c>
      <c r="F65" s="15">
        <v>76306</v>
      </c>
      <c r="G65" s="15">
        <v>65529</v>
      </c>
      <c r="H65" s="15">
        <v>121641</v>
      </c>
      <c r="I65" s="15">
        <v>146276</v>
      </c>
      <c r="J65" s="15">
        <v>126581</v>
      </c>
    </row>
    <row r="66" spans="1:10" x14ac:dyDescent="0.2">
      <c r="A66" s="11">
        <v>52</v>
      </c>
      <c r="B66" s="15">
        <v>54649</v>
      </c>
      <c r="C66" s="15">
        <v>68206</v>
      </c>
      <c r="D66" s="15">
        <v>59151</v>
      </c>
      <c r="E66" s="15">
        <v>63629</v>
      </c>
      <c r="F66" s="15">
        <v>75372</v>
      </c>
      <c r="G66" s="15">
        <v>65169</v>
      </c>
      <c r="H66" s="15">
        <v>118278</v>
      </c>
      <c r="I66" s="15">
        <v>143578</v>
      </c>
      <c r="J66" s="15">
        <v>124320</v>
      </c>
    </row>
    <row r="67" spans="1:10" x14ac:dyDescent="0.2">
      <c r="A67" s="11">
        <v>53</v>
      </c>
      <c r="B67" s="15">
        <v>53210</v>
      </c>
      <c r="C67" s="15">
        <v>65136</v>
      </c>
      <c r="D67" s="15">
        <v>61719</v>
      </c>
      <c r="E67" s="15">
        <v>63196</v>
      </c>
      <c r="F67" s="15">
        <v>72044</v>
      </c>
      <c r="G67" s="15">
        <v>68266</v>
      </c>
      <c r="H67" s="15">
        <v>116406</v>
      </c>
      <c r="I67" s="15">
        <v>137180</v>
      </c>
      <c r="J67" s="15">
        <v>129985</v>
      </c>
    </row>
    <row r="68" spans="1:10" x14ac:dyDescent="0.2">
      <c r="A68" s="11">
        <v>54</v>
      </c>
      <c r="B68" s="15">
        <v>55192</v>
      </c>
      <c r="C68" s="15">
        <v>56585</v>
      </c>
      <c r="D68" s="15">
        <v>62706</v>
      </c>
      <c r="E68" s="15">
        <v>63774</v>
      </c>
      <c r="F68" s="15">
        <v>63473</v>
      </c>
      <c r="G68" s="15">
        <v>70310</v>
      </c>
      <c r="H68" s="15">
        <v>118966</v>
      </c>
      <c r="I68" s="15">
        <v>120058</v>
      </c>
      <c r="J68" s="15">
        <v>133016</v>
      </c>
    </row>
    <row r="69" spans="1:10" x14ac:dyDescent="0.2">
      <c r="A69" s="11" t="s">
        <v>31</v>
      </c>
      <c r="B69" s="15">
        <v>277582</v>
      </c>
      <c r="C69" s="15">
        <v>334522</v>
      </c>
      <c r="D69" s="15">
        <v>302892</v>
      </c>
      <c r="E69" s="15">
        <v>320119</v>
      </c>
      <c r="F69" s="15">
        <v>367449</v>
      </c>
      <c r="G69" s="15">
        <v>331186</v>
      </c>
      <c r="H69" s="15">
        <v>597701</v>
      </c>
      <c r="I69" s="15">
        <v>701971</v>
      </c>
      <c r="J69" s="15">
        <v>634078</v>
      </c>
    </row>
    <row r="70" spans="1:10" x14ac:dyDescent="0.2">
      <c r="A70" s="11">
        <v>55</v>
      </c>
      <c r="B70" s="15">
        <v>55759</v>
      </c>
      <c r="C70" s="15">
        <v>54833</v>
      </c>
      <c r="D70" s="15">
        <v>70475</v>
      </c>
      <c r="E70" s="15">
        <v>64008</v>
      </c>
      <c r="F70" s="15">
        <v>62968</v>
      </c>
      <c r="G70" s="15">
        <v>80088</v>
      </c>
      <c r="H70" s="15">
        <v>119767</v>
      </c>
      <c r="I70" s="15">
        <v>117801</v>
      </c>
      <c r="J70" s="15">
        <v>150563</v>
      </c>
    </row>
    <row r="71" spans="1:10" x14ac:dyDescent="0.2">
      <c r="A71" s="11">
        <v>56</v>
      </c>
      <c r="B71" s="15">
        <v>56432</v>
      </c>
      <c r="C71" s="15">
        <v>61536</v>
      </c>
      <c r="D71" s="15">
        <v>74320</v>
      </c>
      <c r="E71" s="15">
        <v>64894</v>
      </c>
      <c r="F71" s="15">
        <v>71178</v>
      </c>
      <c r="G71" s="15">
        <v>85227</v>
      </c>
      <c r="H71" s="15">
        <v>121326</v>
      </c>
      <c r="I71" s="15">
        <v>132714</v>
      </c>
      <c r="J71" s="15">
        <v>159547</v>
      </c>
    </row>
    <row r="72" spans="1:10" x14ac:dyDescent="0.2">
      <c r="A72" s="11">
        <v>57</v>
      </c>
      <c r="B72" s="15">
        <v>55626</v>
      </c>
      <c r="C72" s="15">
        <v>56051</v>
      </c>
      <c r="D72" s="15">
        <v>76862</v>
      </c>
      <c r="E72" s="15">
        <v>65813</v>
      </c>
      <c r="F72" s="15">
        <v>65460</v>
      </c>
      <c r="G72" s="15">
        <v>88489</v>
      </c>
      <c r="H72" s="15">
        <v>121439</v>
      </c>
      <c r="I72" s="15">
        <v>121511</v>
      </c>
      <c r="J72" s="15">
        <v>165351</v>
      </c>
    </row>
    <row r="73" spans="1:10" x14ac:dyDescent="0.2">
      <c r="A73" s="11">
        <v>58</v>
      </c>
      <c r="B73" s="15">
        <v>54652</v>
      </c>
      <c r="C73" s="15">
        <v>56115</v>
      </c>
      <c r="D73" s="15">
        <v>68871</v>
      </c>
      <c r="E73" s="15">
        <v>64706</v>
      </c>
      <c r="F73" s="15">
        <v>67794</v>
      </c>
      <c r="G73" s="15">
        <v>81007</v>
      </c>
      <c r="H73" s="15">
        <v>119358</v>
      </c>
      <c r="I73" s="15">
        <v>123909</v>
      </c>
      <c r="J73" s="15">
        <v>149878</v>
      </c>
    </row>
    <row r="74" spans="1:10" x14ac:dyDescent="0.2">
      <c r="A74" s="11">
        <v>59</v>
      </c>
      <c r="B74" s="15">
        <v>57451</v>
      </c>
      <c r="C74" s="15">
        <v>51524</v>
      </c>
      <c r="D74" s="15">
        <v>60471</v>
      </c>
      <c r="E74" s="15">
        <v>68202</v>
      </c>
      <c r="F74" s="15">
        <v>62957</v>
      </c>
      <c r="G74" s="15">
        <v>73142</v>
      </c>
      <c r="H74" s="15">
        <v>125653</v>
      </c>
      <c r="I74" s="15">
        <v>114481</v>
      </c>
      <c r="J74" s="15">
        <v>133613</v>
      </c>
    </row>
    <row r="75" spans="1:10" x14ac:dyDescent="0.2">
      <c r="A75" s="11" t="s">
        <v>30</v>
      </c>
      <c r="B75" s="15">
        <v>279920</v>
      </c>
      <c r="C75" s="15">
        <v>280059</v>
      </c>
      <c r="D75" s="15">
        <v>350999</v>
      </c>
      <c r="E75" s="15">
        <v>327623</v>
      </c>
      <c r="F75" s="15">
        <v>330357</v>
      </c>
      <c r="G75" s="15">
        <v>407953</v>
      </c>
      <c r="H75" s="15">
        <v>607543</v>
      </c>
      <c r="I75" s="15">
        <v>610416</v>
      </c>
      <c r="J75" s="15">
        <v>758952</v>
      </c>
    </row>
    <row r="76" spans="1:10" x14ac:dyDescent="0.2">
      <c r="A76" s="11">
        <v>60</v>
      </c>
      <c r="B76" s="15">
        <v>54638</v>
      </c>
      <c r="C76" s="15">
        <v>52293</v>
      </c>
      <c r="D76" s="15">
        <v>59420</v>
      </c>
      <c r="E76" s="15">
        <v>64965</v>
      </c>
      <c r="F76" s="15">
        <v>65567</v>
      </c>
      <c r="G76" s="15">
        <v>73555</v>
      </c>
      <c r="H76" s="15">
        <v>119603</v>
      </c>
      <c r="I76" s="15">
        <v>117860</v>
      </c>
      <c r="J76" s="15">
        <v>132975</v>
      </c>
    </row>
    <row r="77" spans="1:10" x14ac:dyDescent="0.2">
      <c r="A77" s="11">
        <v>61</v>
      </c>
      <c r="B77" s="15">
        <v>53279</v>
      </c>
      <c r="C77" s="15">
        <v>47157</v>
      </c>
      <c r="D77" s="15">
        <v>61384</v>
      </c>
      <c r="E77" s="15">
        <v>66075</v>
      </c>
      <c r="F77" s="15">
        <v>61033</v>
      </c>
      <c r="G77" s="15">
        <v>74840</v>
      </c>
      <c r="H77" s="15">
        <v>119354</v>
      </c>
      <c r="I77" s="15">
        <v>108190</v>
      </c>
      <c r="J77" s="15">
        <v>136224</v>
      </c>
    </row>
    <row r="78" spans="1:10" x14ac:dyDescent="0.2">
      <c r="A78" s="11">
        <v>62</v>
      </c>
      <c r="B78" s="15">
        <v>50565</v>
      </c>
      <c r="C78" s="15">
        <v>45383</v>
      </c>
      <c r="D78" s="15">
        <v>56530</v>
      </c>
      <c r="E78" s="15">
        <v>62753</v>
      </c>
      <c r="F78" s="15">
        <v>61004</v>
      </c>
      <c r="G78" s="15">
        <v>70561</v>
      </c>
      <c r="H78" s="15">
        <v>113318</v>
      </c>
      <c r="I78" s="15">
        <v>106387</v>
      </c>
      <c r="J78" s="15">
        <v>127091</v>
      </c>
    </row>
    <row r="79" spans="1:10" x14ac:dyDescent="0.2">
      <c r="A79" s="11">
        <v>63</v>
      </c>
      <c r="B79" s="15">
        <v>50471</v>
      </c>
      <c r="C79" s="15">
        <v>42934</v>
      </c>
      <c r="D79" s="15">
        <v>54299</v>
      </c>
      <c r="E79" s="15">
        <v>65704</v>
      </c>
      <c r="F79" s="15">
        <v>59231</v>
      </c>
      <c r="G79" s="15">
        <v>69281</v>
      </c>
      <c r="H79" s="15">
        <v>116175</v>
      </c>
      <c r="I79" s="15">
        <v>102165</v>
      </c>
      <c r="J79" s="15">
        <v>123580</v>
      </c>
    </row>
    <row r="80" spans="1:10" x14ac:dyDescent="0.2">
      <c r="A80" s="11">
        <v>64</v>
      </c>
      <c r="B80" s="15">
        <v>50903</v>
      </c>
      <c r="C80" s="15">
        <v>41111</v>
      </c>
      <c r="D80" s="15">
        <v>51278</v>
      </c>
      <c r="E80" s="15">
        <v>66571</v>
      </c>
      <c r="F80" s="15">
        <v>58531</v>
      </c>
      <c r="G80" s="15">
        <v>66151</v>
      </c>
      <c r="H80" s="15">
        <v>117474</v>
      </c>
      <c r="I80" s="15">
        <v>99642</v>
      </c>
      <c r="J80" s="15">
        <v>117429</v>
      </c>
    </row>
    <row r="81" spans="1:10" x14ac:dyDescent="0.2">
      <c r="A81" s="11" t="s">
        <v>29</v>
      </c>
      <c r="B81" s="15">
        <v>259856</v>
      </c>
      <c r="C81" s="15">
        <v>228878</v>
      </c>
      <c r="D81" s="15">
        <v>282911</v>
      </c>
      <c r="E81" s="15">
        <v>326068</v>
      </c>
      <c r="F81" s="15">
        <v>305366</v>
      </c>
      <c r="G81" s="15">
        <v>354388</v>
      </c>
      <c r="H81" s="15">
        <v>585924</v>
      </c>
      <c r="I81" s="15">
        <v>534244</v>
      </c>
      <c r="J81" s="15">
        <v>637299</v>
      </c>
    </row>
    <row r="82" spans="1:10" x14ac:dyDescent="0.2">
      <c r="A82" s="11">
        <v>65</v>
      </c>
      <c r="B82" s="15">
        <v>45947</v>
      </c>
      <c r="C82" s="15">
        <v>42026</v>
      </c>
      <c r="D82" s="15">
        <v>44112</v>
      </c>
      <c r="E82" s="15">
        <v>59928</v>
      </c>
      <c r="F82" s="15">
        <v>58375</v>
      </c>
      <c r="G82" s="15">
        <v>57785</v>
      </c>
      <c r="H82" s="15">
        <v>105875</v>
      </c>
      <c r="I82" s="15">
        <v>100401</v>
      </c>
      <c r="J82" s="15">
        <v>101897</v>
      </c>
    </row>
    <row r="83" spans="1:10" x14ac:dyDescent="0.2">
      <c r="A83" s="11">
        <v>66</v>
      </c>
      <c r="B83" s="15">
        <v>47323</v>
      </c>
      <c r="C83" s="15">
        <v>41699</v>
      </c>
      <c r="D83" s="15">
        <v>41668</v>
      </c>
      <c r="E83" s="15">
        <v>62911</v>
      </c>
      <c r="F83" s="15">
        <v>57741</v>
      </c>
      <c r="G83" s="15">
        <v>56872</v>
      </c>
      <c r="H83" s="15">
        <v>110234</v>
      </c>
      <c r="I83" s="15">
        <v>99440</v>
      </c>
      <c r="J83" s="15">
        <v>98540</v>
      </c>
    </row>
    <row r="84" spans="1:10" x14ac:dyDescent="0.2">
      <c r="A84" s="11">
        <v>67</v>
      </c>
      <c r="B84" s="15">
        <v>44738</v>
      </c>
      <c r="C84" s="15">
        <v>41135</v>
      </c>
      <c r="D84" s="15">
        <v>46074</v>
      </c>
      <c r="E84" s="15">
        <v>64415</v>
      </c>
      <c r="F84" s="15">
        <v>58121</v>
      </c>
      <c r="G84" s="15">
        <v>64077</v>
      </c>
      <c r="H84" s="15">
        <v>109153</v>
      </c>
      <c r="I84" s="15">
        <v>99256</v>
      </c>
      <c r="J84" s="15">
        <v>110151</v>
      </c>
    </row>
    <row r="85" spans="1:10" x14ac:dyDescent="0.2">
      <c r="A85" s="11">
        <v>68</v>
      </c>
      <c r="B85" s="15">
        <v>43615</v>
      </c>
      <c r="C85" s="15">
        <v>40037</v>
      </c>
      <c r="D85" s="15">
        <v>41604</v>
      </c>
      <c r="E85" s="15">
        <v>61802</v>
      </c>
      <c r="F85" s="15">
        <v>58343</v>
      </c>
      <c r="G85" s="15">
        <v>58359</v>
      </c>
      <c r="H85" s="15">
        <v>105417</v>
      </c>
      <c r="I85" s="15">
        <v>98380</v>
      </c>
      <c r="J85" s="15">
        <v>99963</v>
      </c>
    </row>
    <row r="86" spans="1:10" x14ac:dyDescent="0.2">
      <c r="A86" s="11">
        <v>69</v>
      </c>
      <c r="B86" s="15">
        <v>39560</v>
      </c>
      <c r="C86" s="15">
        <v>38172</v>
      </c>
      <c r="D86" s="15">
        <v>41036</v>
      </c>
      <c r="E86" s="15">
        <v>59429</v>
      </c>
      <c r="F86" s="15">
        <v>56096</v>
      </c>
      <c r="G86" s="15">
        <v>60079</v>
      </c>
      <c r="H86" s="15">
        <v>98989</v>
      </c>
      <c r="I86" s="15">
        <v>94268</v>
      </c>
      <c r="J86" s="15">
        <v>101115</v>
      </c>
    </row>
    <row r="87" spans="1:10" x14ac:dyDescent="0.2">
      <c r="A87" s="11" t="s">
        <v>28</v>
      </c>
      <c r="B87" s="15">
        <v>221183</v>
      </c>
      <c r="C87" s="15">
        <v>203069</v>
      </c>
      <c r="D87" s="15">
        <v>214494</v>
      </c>
      <c r="E87" s="15">
        <v>308485</v>
      </c>
      <c r="F87" s="15">
        <v>288676</v>
      </c>
      <c r="G87" s="15">
        <v>297172</v>
      </c>
      <c r="H87" s="15">
        <v>529668</v>
      </c>
      <c r="I87" s="15">
        <v>491745</v>
      </c>
      <c r="J87" s="15">
        <v>511666</v>
      </c>
    </row>
    <row r="88" spans="1:10" x14ac:dyDescent="0.2">
      <c r="A88" s="11">
        <v>70</v>
      </c>
      <c r="B88" s="15">
        <v>34064</v>
      </c>
      <c r="C88" s="15">
        <v>39191</v>
      </c>
      <c r="D88" s="15">
        <v>36731</v>
      </c>
      <c r="E88" s="15">
        <v>50161</v>
      </c>
      <c r="F88" s="15">
        <v>58594</v>
      </c>
      <c r="G88" s="15">
        <v>54759</v>
      </c>
      <c r="H88" s="15">
        <v>84225</v>
      </c>
      <c r="I88" s="15">
        <v>97785</v>
      </c>
      <c r="J88" s="15">
        <v>91490</v>
      </c>
    </row>
    <row r="89" spans="1:10" x14ac:dyDescent="0.2">
      <c r="A89" s="11">
        <v>71</v>
      </c>
      <c r="B89" s="15">
        <v>17850</v>
      </c>
      <c r="C89" s="15">
        <v>35579</v>
      </c>
      <c r="D89" s="15">
        <v>36282</v>
      </c>
      <c r="E89" s="15">
        <v>26812</v>
      </c>
      <c r="F89" s="15">
        <v>54254</v>
      </c>
      <c r="G89" s="15">
        <v>56437</v>
      </c>
      <c r="H89" s="15">
        <v>44662</v>
      </c>
      <c r="I89" s="15">
        <v>89833</v>
      </c>
      <c r="J89" s="15">
        <v>92719</v>
      </c>
    </row>
    <row r="90" spans="1:10" x14ac:dyDescent="0.2">
      <c r="A90" s="11">
        <v>72</v>
      </c>
      <c r="B90" s="15">
        <v>17369</v>
      </c>
      <c r="C90" s="15">
        <v>33558</v>
      </c>
      <c r="D90" s="15">
        <v>31688</v>
      </c>
      <c r="E90" s="15">
        <v>25780</v>
      </c>
      <c r="F90" s="15">
        <v>54375</v>
      </c>
      <c r="G90" s="15">
        <v>51329</v>
      </c>
      <c r="H90" s="15">
        <v>43149</v>
      </c>
      <c r="I90" s="15">
        <v>87933</v>
      </c>
      <c r="J90" s="15">
        <v>83017</v>
      </c>
    </row>
    <row r="91" spans="1:10" x14ac:dyDescent="0.2">
      <c r="A91" s="11">
        <v>73</v>
      </c>
      <c r="B91" s="15">
        <v>16858</v>
      </c>
      <c r="C91" s="15">
        <v>30668</v>
      </c>
      <c r="D91" s="15">
        <v>29648</v>
      </c>
      <c r="E91" s="15">
        <v>25721</v>
      </c>
      <c r="F91" s="15">
        <v>50133</v>
      </c>
      <c r="G91" s="15">
        <v>50486</v>
      </c>
      <c r="H91" s="15">
        <v>42579</v>
      </c>
      <c r="I91" s="15">
        <v>80801</v>
      </c>
      <c r="J91" s="15">
        <v>80134</v>
      </c>
    </row>
    <row r="92" spans="1:10" x14ac:dyDescent="0.2">
      <c r="A92" s="11">
        <v>74</v>
      </c>
      <c r="B92" s="15">
        <v>20372</v>
      </c>
      <c r="C92" s="15">
        <v>29140</v>
      </c>
      <c r="D92" s="15">
        <v>27260</v>
      </c>
      <c r="E92" s="15">
        <v>32795</v>
      </c>
      <c r="F92" s="15">
        <v>51052</v>
      </c>
      <c r="G92" s="15">
        <v>48139</v>
      </c>
      <c r="H92" s="15">
        <v>53167</v>
      </c>
      <c r="I92" s="15">
        <v>80192</v>
      </c>
      <c r="J92" s="15">
        <v>75399</v>
      </c>
    </row>
    <row r="93" spans="1:10" x14ac:dyDescent="0.2">
      <c r="A93" s="11" t="s">
        <v>27</v>
      </c>
      <c r="B93" s="15">
        <v>106513</v>
      </c>
      <c r="C93" s="15">
        <v>168136</v>
      </c>
      <c r="D93" s="15">
        <v>161609</v>
      </c>
      <c r="E93" s="15">
        <v>161269</v>
      </c>
      <c r="F93" s="15">
        <v>268408</v>
      </c>
      <c r="G93" s="15">
        <v>261150</v>
      </c>
      <c r="H93" s="15">
        <v>267782</v>
      </c>
      <c r="I93" s="15">
        <v>436544</v>
      </c>
      <c r="J93" s="15">
        <v>422759</v>
      </c>
    </row>
    <row r="94" spans="1:10" x14ac:dyDescent="0.2">
      <c r="A94" s="11">
        <v>75</v>
      </c>
      <c r="B94" s="15">
        <v>27584</v>
      </c>
      <c r="C94" s="15">
        <v>27984</v>
      </c>
      <c r="D94" s="15">
        <v>25085</v>
      </c>
      <c r="E94" s="15">
        <v>45675</v>
      </c>
      <c r="F94" s="15">
        <v>49932</v>
      </c>
      <c r="G94" s="15">
        <v>46263</v>
      </c>
      <c r="H94" s="15">
        <v>73259</v>
      </c>
      <c r="I94" s="15">
        <v>77916</v>
      </c>
      <c r="J94" s="15">
        <v>71348</v>
      </c>
    </row>
    <row r="95" spans="1:10" x14ac:dyDescent="0.2">
      <c r="A95" s="11">
        <v>76</v>
      </c>
      <c r="B95" s="15">
        <v>25909</v>
      </c>
      <c r="C95" s="15">
        <v>24446</v>
      </c>
      <c r="D95" s="15">
        <v>24541</v>
      </c>
      <c r="E95" s="15">
        <v>42624</v>
      </c>
      <c r="F95" s="15">
        <v>43496</v>
      </c>
      <c r="G95" s="15">
        <v>44899</v>
      </c>
      <c r="H95" s="15">
        <v>68533</v>
      </c>
      <c r="I95" s="15">
        <v>67942</v>
      </c>
      <c r="J95" s="15">
        <v>69440</v>
      </c>
    </row>
    <row r="96" spans="1:10" x14ac:dyDescent="0.2">
      <c r="A96" s="11">
        <v>77</v>
      </c>
      <c r="B96" s="15">
        <v>24273</v>
      </c>
      <c r="C96" s="15">
        <v>24162</v>
      </c>
      <c r="D96" s="15">
        <v>23219</v>
      </c>
      <c r="E96" s="15">
        <v>41428</v>
      </c>
      <c r="F96" s="15">
        <v>44229</v>
      </c>
      <c r="G96" s="15">
        <v>43038</v>
      </c>
      <c r="H96" s="15">
        <v>65701</v>
      </c>
      <c r="I96" s="15">
        <v>68391</v>
      </c>
      <c r="J96" s="15">
        <v>66257</v>
      </c>
    </row>
    <row r="97" spans="1:10" x14ac:dyDescent="0.2">
      <c r="A97" s="11">
        <v>78</v>
      </c>
      <c r="B97" s="15">
        <v>20849</v>
      </c>
      <c r="C97" s="15">
        <v>21840</v>
      </c>
      <c r="D97" s="15">
        <v>22053</v>
      </c>
      <c r="E97" s="15">
        <v>35908</v>
      </c>
      <c r="F97" s="15">
        <v>43271</v>
      </c>
      <c r="G97" s="15">
        <v>42025</v>
      </c>
      <c r="H97" s="15">
        <v>56757</v>
      </c>
      <c r="I97" s="15">
        <v>65111</v>
      </c>
      <c r="J97" s="15">
        <v>64078</v>
      </c>
    </row>
    <row r="98" spans="1:10" x14ac:dyDescent="0.2">
      <c r="A98" s="11">
        <v>79</v>
      </c>
      <c r="B98" s="15">
        <v>18460</v>
      </c>
      <c r="C98" s="15">
        <v>20067</v>
      </c>
      <c r="D98" s="15">
        <v>20586</v>
      </c>
      <c r="E98" s="15">
        <v>33874</v>
      </c>
      <c r="F98" s="15">
        <v>39182</v>
      </c>
      <c r="G98" s="15">
        <v>40569</v>
      </c>
      <c r="H98" s="15">
        <v>52334</v>
      </c>
      <c r="I98" s="15">
        <v>59249</v>
      </c>
      <c r="J98" s="15">
        <v>61155</v>
      </c>
    </row>
    <row r="99" spans="1:10" x14ac:dyDescent="0.2">
      <c r="A99" s="11" t="s">
        <v>26</v>
      </c>
      <c r="B99" s="15">
        <v>117075</v>
      </c>
      <c r="C99" s="15">
        <v>118499</v>
      </c>
      <c r="D99" s="15">
        <v>115484</v>
      </c>
      <c r="E99" s="15">
        <v>199509</v>
      </c>
      <c r="F99" s="15">
        <v>220110</v>
      </c>
      <c r="G99" s="15">
        <v>216794</v>
      </c>
      <c r="H99" s="15">
        <v>316584</v>
      </c>
      <c r="I99" s="15">
        <v>338609</v>
      </c>
      <c r="J99" s="15">
        <v>332278</v>
      </c>
    </row>
    <row r="100" spans="1:10" x14ac:dyDescent="0.2">
      <c r="A100" s="11">
        <v>80</v>
      </c>
      <c r="B100" s="15">
        <v>16428</v>
      </c>
      <c r="C100" s="15">
        <v>17097</v>
      </c>
      <c r="D100" s="15">
        <v>18420</v>
      </c>
      <c r="E100" s="15">
        <v>30248</v>
      </c>
      <c r="F100" s="15">
        <v>36130</v>
      </c>
      <c r="G100" s="15">
        <v>37088</v>
      </c>
      <c r="H100" s="15">
        <v>46676</v>
      </c>
      <c r="I100" s="15">
        <v>53227</v>
      </c>
      <c r="J100" s="15">
        <v>55508</v>
      </c>
    </row>
    <row r="101" spans="1:10" x14ac:dyDescent="0.2">
      <c r="A101" s="11">
        <v>81</v>
      </c>
      <c r="B101" s="15">
        <v>13754</v>
      </c>
      <c r="C101" s="15">
        <v>13636</v>
      </c>
      <c r="D101" s="15">
        <v>17936</v>
      </c>
      <c r="E101" s="15">
        <v>26578</v>
      </c>
      <c r="F101" s="15">
        <v>28417</v>
      </c>
      <c r="G101" s="15">
        <v>36965</v>
      </c>
      <c r="H101" s="15">
        <v>40332</v>
      </c>
      <c r="I101" s="15">
        <v>42053</v>
      </c>
      <c r="J101" s="15">
        <v>54901</v>
      </c>
    </row>
    <row r="102" spans="1:10" x14ac:dyDescent="0.2">
      <c r="A102" s="11">
        <v>82</v>
      </c>
      <c r="B102" s="15">
        <v>11024</v>
      </c>
      <c r="C102" s="15">
        <v>6667</v>
      </c>
      <c r="D102" s="15">
        <v>15007</v>
      </c>
      <c r="E102" s="15">
        <v>22758</v>
      </c>
      <c r="F102" s="15">
        <v>14230</v>
      </c>
      <c r="G102" s="15">
        <v>31835</v>
      </c>
      <c r="H102" s="15">
        <v>33782</v>
      </c>
      <c r="I102" s="15">
        <v>20897</v>
      </c>
      <c r="J102" s="15">
        <v>46842</v>
      </c>
    </row>
    <row r="103" spans="1:10" x14ac:dyDescent="0.2">
      <c r="A103" s="11">
        <v>83</v>
      </c>
      <c r="B103" s="15">
        <v>9234</v>
      </c>
      <c r="C103" s="15">
        <v>5955</v>
      </c>
      <c r="D103" s="15">
        <v>13107</v>
      </c>
      <c r="E103" s="15">
        <v>19299</v>
      </c>
      <c r="F103" s="15">
        <v>12719</v>
      </c>
      <c r="G103" s="15">
        <v>29995</v>
      </c>
      <c r="H103" s="15">
        <v>28533</v>
      </c>
      <c r="I103" s="15">
        <v>18674</v>
      </c>
      <c r="J103" s="15">
        <v>43102</v>
      </c>
    </row>
    <row r="104" spans="1:10" x14ac:dyDescent="0.2">
      <c r="A104" s="11">
        <v>84</v>
      </c>
      <c r="B104" s="15">
        <v>7245</v>
      </c>
      <c r="C104" s="15">
        <v>5333</v>
      </c>
      <c r="D104" s="15">
        <v>10892</v>
      </c>
      <c r="E104" s="15">
        <v>15861</v>
      </c>
      <c r="F104" s="15">
        <v>11509</v>
      </c>
      <c r="G104" s="15">
        <v>25668</v>
      </c>
      <c r="H104" s="15">
        <v>23106</v>
      </c>
      <c r="I104" s="15">
        <v>16842</v>
      </c>
      <c r="J104" s="15">
        <v>36560</v>
      </c>
    </row>
    <row r="105" spans="1:10" x14ac:dyDescent="0.2">
      <c r="A105" s="11" t="s">
        <v>25</v>
      </c>
      <c r="B105" s="15">
        <v>57685</v>
      </c>
      <c r="C105" s="15">
        <v>48688</v>
      </c>
      <c r="D105" s="15">
        <v>75362</v>
      </c>
      <c r="E105" s="15">
        <v>114744</v>
      </c>
      <c r="F105" s="15">
        <v>103005</v>
      </c>
      <c r="G105" s="15">
        <v>161551</v>
      </c>
      <c r="H105" s="15">
        <v>172429</v>
      </c>
      <c r="I105" s="15">
        <v>151693</v>
      </c>
      <c r="J105" s="15">
        <v>236913</v>
      </c>
    </row>
    <row r="106" spans="1:10" x14ac:dyDescent="0.2">
      <c r="A106" s="11">
        <v>85</v>
      </c>
      <c r="B106" s="15">
        <v>5959</v>
      </c>
      <c r="C106" s="15">
        <v>5701</v>
      </c>
      <c r="D106" s="15">
        <v>9514</v>
      </c>
      <c r="E106" s="15">
        <v>13278</v>
      </c>
      <c r="F106" s="15">
        <v>13267</v>
      </c>
      <c r="G106" s="15">
        <v>24006</v>
      </c>
      <c r="H106" s="15">
        <v>19237</v>
      </c>
      <c r="I106" s="15">
        <v>18968</v>
      </c>
      <c r="J106" s="15">
        <v>33520</v>
      </c>
    </row>
    <row r="107" spans="1:10" x14ac:dyDescent="0.2">
      <c r="A107" s="11">
        <v>86</v>
      </c>
      <c r="B107" s="15">
        <v>4855</v>
      </c>
      <c r="C107" s="15">
        <v>6809</v>
      </c>
      <c r="D107" s="15">
        <v>8283</v>
      </c>
      <c r="E107" s="15">
        <v>11449</v>
      </c>
      <c r="F107" s="15">
        <v>16686</v>
      </c>
      <c r="G107" s="15">
        <v>21391</v>
      </c>
      <c r="H107" s="15">
        <v>16304</v>
      </c>
      <c r="I107" s="15">
        <v>23495</v>
      </c>
      <c r="J107" s="15">
        <v>29674</v>
      </c>
    </row>
    <row r="108" spans="1:10" x14ac:dyDescent="0.2">
      <c r="A108" s="11">
        <v>87</v>
      </c>
      <c r="B108" s="15">
        <v>3830</v>
      </c>
      <c r="C108" s="15">
        <v>5589</v>
      </c>
      <c r="D108" s="15">
        <v>6370</v>
      </c>
      <c r="E108" s="15">
        <v>9534</v>
      </c>
      <c r="F108" s="15">
        <v>13676</v>
      </c>
      <c r="G108" s="15">
        <v>16627</v>
      </c>
      <c r="H108" s="15">
        <v>13364</v>
      </c>
      <c r="I108" s="15">
        <v>19265</v>
      </c>
      <c r="J108" s="15">
        <v>22997</v>
      </c>
    </row>
    <row r="109" spans="1:10" x14ac:dyDescent="0.2">
      <c r="A109" s="11">
        <v>88</v>
      </c>
      <c r="B109" s="15">
        <v>3053</v>
      </c>
      <c r="C109" s="15">
        <v>4646</v>
      </c>
      <c r="D109" s="15">
        <v>5722</v>
      </c>
      <c r="E109" s="15">
        <v>7323</v>
      </c>
      <c r="F109" s="15">
        <v>11768</v>
      </c>
      <c r="G109" s="15">
        <v>15319</v>
      </c>
      <c r="H109" s="15">
        <v>10376</v>
      </c>
      <c r="I109" s="15">
        <v>16414</v>
      </c>
      <c r="J109" s="15">
        <v>21041</v>
      </c>
    </row>
    <row r="110" spans="1:10" x14ac:dyDescent="0.2">
      <c r="A110" s="11">
        <v>89</v>
      </c>
      <c r="B110" s="15">
        <v>2366</v>
      </c>
      <c r="C110" s="15">
        <v>3508</v>
      </c>
      <c r="D110" s="15">
        <v>4834</v>
      </c>
      <c r="E110" s="15">
        <v>6130</v>
      </c>
      <c r="F110" s="15">
        <v>8789</v>
      </c>
      <c r="G110" s="15">
        <v>13353</v>
      </c>
      <c r="H110" s="15">
        <v>8496</v>
      </c>
      <c r="I110" s="15">
        <v>12297</v>
      </c>
      <c r="J110" s="15">
        <v>18187</v>
      </c>
    </row>
    <row r="111" spans="1:10" x14ac:dyDescent="0.2">
      <c r="A111" s="22" t="s">
        <v>24</v>
      </c>
      <c r="B111" s="4">
        <v>20063</v>
      </c>
      <c r="C111" s="4">
        <v>26253</v>
      </c>
      <c r="D111" s="4">
        <v>34723</v>
      </c>
      <c r="E111" s="4">
        <v>47714</v>
      </c>
      <c r="F111" s="4">
        <v>64186</v>
      </c>
      <c r="G111" s="4">
        <v>90696</v>
      </c>
      <c r="H111" s="4">
        <v>67777</v>
      </c>
      <c r="I111" s="4">
        <v>90439</v>
      </c>
      <c r="J111" s="4">
        <v>125419</v>
      </c>
    </row>
    <row r="112" spans="1:10" x14ac:dyDescent="0.2">
      <c r="A112" s="21" t="s">
        <v>23</v>
      </c>
      <c r="B112" s="4">
        <v>4945</v>
      </c>
      <c r="C112" s="4">
        <v>9579</v>
      </c>
      <c r="D112" s="4">
        <v>14281</v>
      </c>
      <c r="E112" s="4">
        <v>14737</v>
      </c>
      <c r="F112" s="4">
        <v>26371</v>
      </c>
      <c r="G112" s="4">
        <v>37216</v>
      </c>
      <c r="H112" s="4">
        <v>19682</v>
      </c>
      <c r="I112" s="4">
        <v>35950</v>
      </c>
      <c r="J112" s="4">
        <v>51497</v>
      </c>
    </row>
    <row r="113" spans="1:10" x14ac:dyDescent="0.2">
      <c r="A113" s="20" t="s">
        <v>5</v>
      </c>
      <c r="B113" s="18">
        <v>4984904</v>
      </c>
      <c r="C113" s="18">
        <v>4851012</v>
      </c>
      <c r="D113" s="18">
        <v>4731724</v>
      </c>
      <c r="E113" s="18">
        <v>5389919</v>
      </c>
      <c r="F113" s="18">
        <v>5349286</v>
      </c>
      <c r="G113" s="18">
        <v>5226007</v>
      </c>
      <c r="H113" s="18">
        <v>10374823</v>
      </c>
      <c r="I113" s="18">
        <v>10200298</v>
      </c>
      <c r="J113" s="18">
        <v>9957731</v>
      </c>
    </row>
    <row r="114" spans="1:10" x14ac:dyDescent="0.2">
      <c r="A114" s="19" t="s">
        <v>22</v>
      </c>
      <c r="D114" s="18"/>
      <c r="G114" s="18"/>
      <c r="J114" s="18"/>
    </row>
    <row r="115" spans="1:10" x14ac:dyDescent="0.2">
      <c r="A115" s="17" t="s">
        <v>21</v>
      </c>
      <c r="B115" s="4">
        <v>1090427</v>
      </c>
      <c r="C115" s="4">
        <v>865698</v>
      </c>
      <c r="D115" s="4">
        <v>739796</v>
      </c>
      <c r="E115" s="4">
        <v>1040122</v>
      </c>
      <c r="F115" s="4">
        <v>826299</v>
      </c>
      <c r="G115" s="4">
        <v>702046</v>
      </c>
      <c r="H115" s="4">
        <v>2130549</v>
      </c>
      <c r="I115" s="4">
        <v>1691997</v>
      </c>
      <c r="J115" s="4">
        <v>1441842</v>
      </c>
    </row>
    <row r="116" spans="1:10" x14ac:dyDescent="0.2">
      <c r="A116" s="17" t="s">
        <v>20</v>
      </c>
      <c r="B116" s="4">
        <v>3367013</v>
      </c>
      <c r="C116" s="4">
        <v>3411090</v>
      </c>
      <c r="D116" s="4">
        <f>+D27+D33+D39+D45+D51+D57+D63+D69+D75+D81</f>
        <v>3375975</v>
      </c>
      <c r="E116" s="4">
        <v>3503339</v>
      </c>
      <c r="F116" s="4">
        <v>3552231</v>
      </c>
      <c r="G116" s="4">
        <f>+G27+G33+G39+G45+G51+G57+G63+G69+G75+G81</f>
        <v>3459382</v>
      </c>
      <c r="H116" s="4">
        <v>6870352</v>
      </c>
      <c r="I116" s="4">
        <v>6963321</v>
      </c>
      <c r="J116" s="4">
        <f>+J27+J33+J39+J45+J51+J57+J63+J69+J75+J81</f>
        <v>6835357</v>
      </c>
    </row>
    <row r="117" spans="1:10" x14ac:dyDescent="0.2">
      <c r="A117" s="17" t="s">
        <v>19</v>
      </c>
      <c r="B117" s="4">
        <v>527464</v>
      </c>
      <c r="C117" s="4">
        <v>574224</v>
      </c>
      <c r="D117" s="4">
        <f>+D87+D93+D99+D105+D111+D112</f>
        <v>615953</v>
      </c>
      <c r="E117" s="4">
        <v>846458</v>
      </c>
      <c r="F117" s="4">
        <v>970756</v>
      </c>
      <c r="G117" s="4">
        <f>+G87+G93+G99+G105+G111+G112</f>
        <v>1064579</v>
      </c>
      <c r="H117" s="4">
        <v>1373922</v>
      </c>
      <c r="I117" s="4">
        <v>1544980</v>
      </c>
      <c r="J117" s="4">
        <f>+J87+J93+J99+J105+J111+J112</f>
        <v>1680532</v>
      </c>
    </row>
  </sheetData>
  <mergeCells count="4">
    <mergeCell ref="A2:A3"/>
    <mergeCell ref="B2:D2"/>
    <mergeCell ref="E2:G2"/>
    <mergeCell ref="H2:J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0CDCA-5AB3-46A9-AAE1-72E5ED404FB5}">
  <dimension ref="A1:M21"/>
  <sheetViews>
    <sheetView zoomScaleNormal="100" workbookViewId="0"/>
  </sheetViews>
  <sheetFormatPr defaultRowHeight="11.25" x14ac:dyDescent="0.2"/>
  <cols>
    <col min="1" max="1" width="7.28515625" style="347" customWidth="1"/>
    <col min="2" max="3" width="7.7109375" style="347" customWidth="1"/>
    <col min="4" max="13" width="7.28515625" style="347" customWidth="1"/>
    <col min="14" max="16384" width="9.140625" style="347"/>
  </cols>
  <sheetData>
    <row r="1" spans="1:13" ht="12" thickBot="1" x14ac:dyDescent="0.25">
      <c r="A1" s="356" t="s">
        <v>280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</row>
    <row r="2" spans="1:13" x14ac:dyDescent="0.2">
      <c r="A2" s="492" t="s">
        <v>8</v>
      </c>
      <c r="B2" s="486" t="s">
        <v>279</v>
      </c>
      <c r="C2" s="492"/>
      <c r="D2" s="544">
        <v>30</v>
      </c>
      <c r="E2" s="544"/>
      <c r="F2" s="544">
        <v>40</v>
      </c>
      <c r="G2" s="544"/>
      <c r="H2" s="544">
        <v>50</v>
      </c>
      <c r="I2" s="544"/>
      <c r="J2" s="544">
        <v>60</v>
      </c>
      <c r="K2" s="544"/>
      <c r="L2" s="544">
        <v>70</v>
      </c>
      <c r="M2" s="545"/>
    </row>
    <row r="3" spans="1:13" x14ac:dyDescent="0.2">
      <c r="A3" s="551"/>
      <c r="B3" s="487"/>
      <c r="C3" s="493"/>
      <c r="D3" s="488" t="s">
        <v>278</v>
      </c>
      <c r="E3" s="495"/>
      <c r="F3" s="495"/>
      <c r="G3" s="495"/>
      <c r="H3" s="495"/>
      <c r="I3" s="495"/>
      <c r="J3" s="495"/>
      <c r="K3" s="495"/>
      <c r="L3" s="495"/>
      <c r="M3" s="495"/>
    </row>
    <row r="4" spans="1:13" s="351" customFormat="1" x14ac:dyDescent="0.25">
      <c r="A4" s="493"/>
      <c r="B4" s="354" t="s">
        <v>277</v>
      </c>
      <c r="C4" s="354" t="s">
        <v>276</v>
      </c>
      <c r="D4" s="353" t="s">
        <v>277</v>
      </c>
      <c r="E4" s="353" t="s">
        <v>276</v>
      </c>
      <c r="F4" s="353" t="s">
        <v>277</v>
      </c>
      <c r="G4" s="353" t="s">
        <v>276</v>
      </c>
      <c r="H4" s="353" t="s">
        <v>277</v>
      </c>
      <c r="I4" s="353" t="s">
        <v>276</v>
      </c>
      <c r="J4" s="353" t="s">
        <v>277</v>
      </c>
      <c r="K4" s="353" t="s">
        <v>276</v>
      </c>
      <c r="L4" s="353" t="s">
        <v>277</v>
      </c>
      <c r="M4" s="352" t="s">
        <v>276</v>
      </c>
    </row>
    <row r="5" spans="1:13" s="351" customFormat="1" x14ac:dyDescent="0.2">
      <c r="A5" s="349">
        <v>1949</v>
      </c>
      <c r="B5" s="348">
        <v>59.28</v>
      </c>
      <c r="C5" s="348">
        <v>63.4</v>
      </c>
      <c r="D5" s="348">
        <v>39.71</v>
      </c>
      <c r="E5" s="348">
        <v>42.57</v>
      </c>
      <c r="F5" s="348">
        <v>31.17</v>
      </c>
      <c r="G5" s="348">
        <v>33.74</v>
      </c>
      <c r="H5" s="348">
        <v>23.07</v>
      </c>
      <c r="I5" s="348">
        <v>25.1</v>
      </c>
      <c r="J5" s="348">
        <v>15.82</v>
      </c>
      <c r="K5" s="348">
        <v>17.11</v>
      </c>
      <c r="L5" s="348">
        <v>9.7899999999999991</v>
      </c>
      <c r="M5" s="348">
        <v>10.42</v>
      </c>
    </row>
    <row r="6" spans="1:13" x14ac:dyDescent="0.2">
      <c r="A6" s="349">
        <v>1960</v>
      </c>
      <c r="B6" s="348">
        <v>65.89</v>
      </c>
      <c r="C6" s="348">
        <v>70.099999999999994</v>
      </c>
      <c r="D6" s="348">
        <v>41.38</v>
      </c>
      <c r="E6" s="348">
        <v>44.4</v>
      </c>
      <c r="F6" s="348">
        <v>32.18</v>
      </c>
      <c r="G6" s="348">
        <v>35</v>
      </c>
      <c r="H6" s="348">
        <v>23.31</v>
      </c>
      <c r="I6" s="348">
        <v>25.97</v>
      </c>
      <c r="J6" s="348">
        <v>15.6</v>
      </c>
      <c r="K6" s="348">
        <v>17.55</v>
      </c>
      <c r="L6" s="348">
        <v>9.4</v>
      </c>
      <c r="M6" s="348">
        <v>10.39</v>
      </c>
    </row>
    <row r="7" spans="1:13" x14ac:dyDescent="0.2">
      <c r="A7" s="349">
        <v>1970</v>
      </c>
      <c r="B7" s="348">
        <v>66.31</v>
      </c>
      <c r="C7" s="348">
        <v>72.08</v>
      </c>
      <c r="D7" s="348">
        <v>40.65</v>
      </c>
      <c r="E7" s="348">
        <v>45.28</v>
      </c>
      <c r="F7" s="348">
        <v>31.51</v>
      </c>
      <c r="G7" s="348">
        <v>35.76</v>
      </c>
      <c r="H7" s="348">
        <v>22.92</v>
      </c>
      <c r="I7" s="348">
        <v>26.66</v>
      </c>
      <c r="J7" s="348">
        <v>15.19</v>
      </c>
      <c r="K7" s="348">
        <v>18.190000000000001</v>
      </c>
      <c r="L7" s="348">
        <v>9.2200000000000006</v>
      </c>
      <c r="M7" s="348">
        <v>10.88</v>
      </c>
    </row>
    <row r="8" spans="1:13" x14ac:dyDescent="0.2">
      <c r="A8" s="349">
        <v>1980</v>
      </c>
      <c r="B8" s="348">
        <v>65.45</v>
      </c>
      <c r="C8" s="348">
        <v>72.7</v>
      </c>
      <c r="D8" s="348">
        <v>38.54</v>
      </c>
      <c r="E8" s="348">
        <v>44.93</v>
      </c>
      <c r="F8" s="348">
        <v>29.6</v>
      </c>
      <c r="G8" s="348">
        <v>35.479999999999997</v>
      </c>
      <c r="H8" s="348">
        <v>21.49</v>
      </c>
      <c r="I8" s="348">
        <v>26.56</v>
      </c>
      <c r="J8" s="348">
        <v>14.58</v>
      </c>
      <c r="K8" s="348">
        <v>18.32</v>
      </c>
      <c r="L8" s="348">
        <v>8.8800000000000008</v>
      </c>
      <c r="M8" s="348">
        <v>11.19</v>
      </c>
    </row>
    <row r="9" spans="1:13" x14ac:dyDescent="0.2">
      <c r="A9" s="349">
        <v>1990</v>
      </c>
      <c r="B9" s="348">
        <v>65.13</v>
      </c>
      <c r="C9" s="348">
        <v>73.709999999999994</v>
      </c>
      <c r="D9" s="348">
        <v>37.53</v>
      </c>
      <c r="E9" s="348">
        <v>45.41</v>
      </c>
      <c r="F9" s="348">
        <v>28.84</v>
      </c>
      <c r="G9" s="348">
        <v>36.049999999999997</v>
      </c>
      <c r="H9" s="348">
        <v>21.12</v>
      </c>
      <c r="I9" s="348">
        <v>27.21</v>
      </c>
      <c r="J9" s="348">
        <v>14.72</v>
      </c>
      <c r="K9" s="348">
        <v>19.02</v>
      </c>
      <c r="L9" s="348">
        <v>9.4700000000000006</v>
      </c>
      <c r="M9" s="348">
        <v>11.81</v>
      </c>
    </row>
    <row r="10" spans="1:13" x14ac:dyDescent="0.2">
      <c r="A10" s="349">
        <v>2000</v>
      </c>
      <c r="B10" s="347">
        <v>67.11</v>
      </c>
      <c r="C10" s="347">
        <v>75.59</v>
      </c>
      <c r="D10" s="347">
        <v>38.61</v>
      </c>
      <c r="E10" s="347">
        <v>46.71</v>
      </c>
      <c r="F10" s="347">
        <v>29.57</v>
      </c>
      <c r="G10" s="347">
        <v>37.17</v>
      </c>
      <c r="H10" s="347">
        <v>21.84</v>
      </c>
      <c r="I10" s="347">
        <v>28.32</v>
      </c>
      <c r="J10" s="347">
        <v>15.29</v>
      </c>
      <c r="K10" s="347">
        <v>20.04</v>
      </c>
      <c r="L10" s="347">
        <v>9.94</v>
      </c>
      <c r="M10" s="347">
        <v>12.59</v>
      </c>
    </row>
    <row r="11" spans="1:13" x14ac:dyDescent="0.2">
      <c r="A11" s="349">
        <v>2001</v>
      </c>
      <c r="B11" s="348">
        <v>68.150000000000006</v>
      </c>
      <c r="C11" s="348">
        <v>76.459999999999994</v>
      </c>
      <c r="D11" s="348">
        <v>39.54</v>
      </c>
      <c r="E11" s="348">
        <v>47.45</v>
      </c>
      <c r="F11" s="348">
        <v>30.36</v>
      </c>
      <c r="G11" s="348">
        <v>37.86</v>
      </c>
      <c r="H11" s="348">
        <v>22.6</v>
      </c>
      <c r="I11" s="348">
        <v>28.96</v>
      </c>
      <c r="J11" s="348">
        <v>15.97</v>
      </c>
      <c r="K11" s="348">
        <v>20.65</v>
      </c>
      <c r="L11" s="350">
        <v>10.37</v>
      </c>
      <c r="M11" s="348">
        <v>13.09</v>
      </c>
    </row>
    <row r="12" spans="1:13" x14ac:dyDescent="0.2">
      <c r="A12" s="349">
        <v>2002</v>
      </c>
      <c r="B12" s="348">
        <v>68.260000000000005</v>
      </c>
      <c r="C12" s="348">
        <v>76.56</v>
      </c>
      <c r="D12" s="348">
        <v>39.590000000000003</v>
      </c>
      <c r="E12" s="348">
        <v>47.55</v>
      </c>
      <c r="F12" s="348">
        <v>30.41</v>
      </c>
      <c r="G12" s="348">
        <v>37.97</v>
      </c>
      <c r="H12" s="348">
        <v>22.63</v>
      </c>
      <c r="I12" s="348">
        <v>29.07</v>
      </c>
      <c r="J12" s="348">
        <v>15.98</v>
      </c>
      <c r="K12" s="348">
        <v>20.74</v>
      </c>
      <c r="L12" s="348">
        <v>10.39</v>
      </c>
      <c r="M12" s="348">
        <v>13.12</v>
      </c>
    </row>
    <row r="13" spans="1:13" x14ac:dyDescent="0.2">
      <c r="A13" s="349">
        <v>2003</v>
      </c>
      <c r="B13" s="348">
        <v>68.290000000000006</v>
      </c>
      <c r="C13" s="348">
        <v>76.53</v>
      </c>
      <c r="D13" s="348">
        <v>39.58</v>
      </c>
      <c r="E13" s="348">
        <v>47.46</v>
      </c>
      <c r="F13" s="348">
        <v>30.33</v>
      </c>
      <c r="G13" s="348">
        <v>37.840000000000003</v>
      </c>
      <c r="H13" s="348">
        <v>22.43</v>
      </c>
      <c r="I13" s="348">
        <v>28.91</v>
      </c>
      <c r="J13" s="348">
        <v>15.79</v>
      </c>
      <c r="K13" s="348">
        <v>20.61</v>
      </c>
      <c r="L13" s="348">
        <v>10.220000000000001</v>
      </c>
      <c r="M13" s="348">
        <v>13.01</v>
      </c>
    </row>
    <row r="14" spans="1:13" x14ac:dyDescent="0.2">
      <c r="A14" s="349">
        <v>2004</v>
      </c>
      <c r="B14" s="348">
        <v>68.59</v>
      </c>
      <c r="C14" s="348">
        <v>76.91</v>
      </c>
      <c r="D14" s="348">
        <v>39.880000000000003</v>
      </c>
      <c r="E14" s="348">
        <v>47.74</v>
      </c>
      <c r="F14" s="348">
        <v>30.63</v>
      </c>
      <c r="G14" s="348">
        <v>38.1</v>
      </c>
      <c r="H14" s="348">
        <v>22.68</v>
      </c>
      <c r="I14" s="348">
        <v>29.13</v>
      </c>
      <c r="J14" s="348">
        <v>16.059999999999999</v>
      </c>
      <c r="K14" s="348">
        <v>20.86</v>
      </c>
      <c r="L14" s="348">
        <v>10.46</v>
      </c>
      <c r="M14" s="348">
        <v>13.24</v>
      </c>
    </row>
    <row r="15" spans="1:13" x14ac:dyDescent="0.2">
      <c r="A15" s="349">
        <v>2005</v>
      </c>
      <c r="B15" s="348">
        <v>68.56</v>
      </c>
      <c r="C15" s="348">
        <v>76.930000000000007</v>
      </c>
      <c r="D15" s="348">
        <v>39.78</v>
      </c>
      <c r="E15" s="348">
        <v>47.76</v>
      </c>
      <c r="F15" s="348">
        <v>30.48</v>
      </c>
      <c r="G15" s="348">
        <v>38.119999999999997</v>
      </c>
      <c r="H15" s="348">
        <v>22.58</v>
      </c>
      <c r="I15" s="348">
        <v>29.14</v>
      </c>
      <c r="J15" s="348">
        <v>16.04</v>
      </c>
      <c r="K15" s="348">
        <v>20.85</v>
      </c>
      <c r="L15" s="348">
        <v>10.43</v>
      </c>
      <c r="M15" s="348">
        <v>13.19</v>
      </c>
    </row>
    <row r="16" spans="1:13" x14ac:dyDescent="0.2">
      <c r="A16" s="349">
        <v>2006</v>
      </c>
      <c r="B16" s="348">
        <v>69.03</v>
      </c>
      <c r="C16" s="348">
        <v>77.349999999999994</v>
      </c>
      <c r="D16" s="348">
        <v>40.21</v>
      </c>
      <c r="E16" s="348">
        <v>48.14</v>
      </c>
      <c r="F16" s="348">
        <v>30.9</v>
      </c>
      <c r="G16" s="348">
        <v>38.47</v>
      </c>
      <c r="H16" s="348">
        <v>22.83</v>
      </c>
      <c r="I16" s="348">
        <v>29.44</v>
      </c>
      <c r="J16" s="348">
        <v>16.3</v>
      </c>
      <c r="K16" s="348">
        <v>21.13</v>
      </c>
      <c r="L16" s="348">
        <v>10.73</v>
      </c>
      <c r="M16" s="348">
        <v>13.49</v>
      </c>
    </row>
    <row r="17" spans="1:13" x14ac:dyDescent="0.2">
      <c r="A17" s="349">
        <v>2007</v>
      </c>
      <c r="B17" s="348">
        <v>69.19</v>
      </c>
      <c r="C17" s="348">
        <v>77.34</v>
      </c>
      <c r="D17" s="348">
        <v>40.32</v>
      </c>
      <c r="E17" s="348">
        <v>48.18</v>
      </c>
      <c r="F17" s="348">
        <v>30.98</v>
      </c>
      <c r="G17" s="348">
        <v>38.51</v>
      </c>
      <c r="H17" s="348">
        <v>22.89</v>
      </c>
      <c r="I17" s="348">
        <v>29.5</v>
      </c>
      <c r="J17" s="348">
        <v>16.309999999999999</v>
      </c>
      <c r="K17" s="348">
        <v>21.23</v>
      </c>
      <c r="L17" s="348">
        <v>10.62</v>
      </c>
      <c r="M17" s="348">
        <v>13.59</v>
      </c>
    </row>
    <row r="18" spans="1:13" x14ac:dyDescent="0.2">
      <c r="A18" s="349">
        <v>2008</v>
      </c>
      <c r="B18" s="348">
        <v>69.790000000000006</v>
      </c>
      <c r="C18" s="348">
        <v>77.760000000000005</v>
      </c>
      <c r="D18" s="348">
        <v>40.909999999999997</v>
      </c>
      <c r="E18" s="348">
        <v>48.52</v>
      </c>
      <c r="F18" s="348">
        <v>31.48</v>
      </c>
      <c r="G18" s="348">
        <v>38.83</v>
      </c>
      <c r="H18" s="348">
        <v>23.23</v>
      </c>
      <c r="I18" s="348">
        <v>29.73</v>
      </c>
      <c r="J18" s="348">
        <v>16.579999999999998</v>
      </c>
      <c r="K18" s="348">
        <v>21.44</v>
      </c>
      <c r="L18" s="348">
        <v>10.9</v>
      </c>
      <c r="M18" s="348">
        <v>13.75</v>
      </c>
    </row>
    <row r="19" spans="1:13" x14ac:dyDescent="0.2">
      <c r="A19" s="349">
        <v>2009</v>
      </c>
      <c r="B19" s="348">
        <v>70.05</v>
      </c>
      <c r="C19" s="348">
        <v>77.89</v>
      </c>
      <c r="D19" s="348">
        <v>41.07</v>
      </c>
      <c r="E19" s="348">
        <v>48.63</v>
      </c>
      <c r="F19" s="348">
        <v>31.64</v>
      </c>
      <c r="G19" s="348">
        <v>38.93</v>
      </c>
      <c r="H19" s="348">
        <v>23.26</v>
      </c>
      <c r="I19" s="348">
        <v>29.82</v>
      </c>
      <c r="J19" s="348">
        <v>16.61</v>
      </c>
      <c r="K19" s="348">
        <v>21.51</v>
      </c>
      <c r="L19" s="348">
        <v>10.95</v>
      </c>
      <c r="M19" s="348">
        <v>13.83</v>
      </c>
    </row>
    <row r="20" spans="1:13" x14ac:dyDescent="0.2">
      <c r="A20" s="349">
        <v>2010</v>
      </c>
      <c r="B20" s="348">
        <v>70.5</v>
      </c>
      <c r="C20" s="348">
        <v>78.11</v>
      </c>
      <c r="D20" s="348">
        <v>41.46</v>
      </c>
      <c r="E20" s="348">
        <v>48.83</v>
      </c>
      <c r="F20" s="348">
        <v>31.99</v>
      </c>
      <c r="G20" s="348">
        <v>39.090000000000003</v>
      </c>
      <c r="H20" s="348">
        <v>23.53</v>
      </c>
      <c r="I20" s="348">
        <v>29.89</v>
      </c>
      <c r="J20" s="348">
        <v>16.79</v>
      </c>
      <c r="K20" s="348">
        <v>21.56</v>
      </c>
      <c r="L20" s="348">
        <v>11.05</v>
      </c>
      <c r="M20" s="348">
        <v>13.82</v>
      </c>
    </row>
    <row r="21" spans="1:13" x14ac:dyDescent="0.2">
      <c r="A21" s="349">
        <v>2011</v>
      </c>
      <c r="B21" s="348">
        <v>70.930000000000007</v>
      </c>
      <c r="C21" s="348">
        <v>78.23</v>
      </c>
      <c r="D21" s="348">
        <v>41.87</v>
      </c>
      <c r="E21" s="348">
        <v>48.94</v>
      </c>
      <c r="F21" s="348">
        <v>32.32</v>
      </c>
      <c r="G21" s="348">
        <v>39.19</v>
      </c>
      <c r="H21" s="348">
        <v>23.7</v>
      </c>
      <c r="I21" s="348">
        <v>29.98</v>
      </c>
      <c r="J21" s="348">
        <v>16.88</v>
      </c>
      <c r="K21" s="348">
        <v>21.64</v>
      </c>
      <c r="L21" s="348">
        <v>11.14</v>
      </c>
      <c r="M21" s="348">
        <v>13.96</v>
      </c>
    </row>
  </sheetData>
  <mergeCells count="8">
    <mergeCell ref="J2:K2"/>
    <mergeCell ref="L2:M2"/>
    <mergeCell ref="A2:A4"/>
    <mergeCell ref="B2:C3"/>
    <mergeCell ref="D3:M3"/>
    <mergeCell ref="D2:E2"/>
    <mergeCell ref="F2:G2"/>
    <mergeCell ref="H2:I2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F828C-014F-401A-AB2A-45E9987DF490}">
  <dimension ref="A1:J20"/>
  <sheetViews>
    <sheetView workbookViewId="0"/>
  </sheetViews>
  <sheetFormatPr defaultRowHeight="11.25" x14ac:dyDescent="0.2"/>
  <cols>
    <col min="1" max="1" width="9" style="347" customWidth="1"/>
    <col min="2" max="3" width="8.7109375" style="347" customWidth="1"/>
    <col min="4" max="4" width="9" style="347" customWidth="1"/>
    <col min="5" max="6" width="8.7109375" style="347" customWidth="1"/>
    <col min="7" max="7" width="8.85546875" style="347" customWidth="1"/>
    <col min="8" max="9" width="8.7109375" style="347" customWidth="1"/>
    <col min="10" max="10" width="8.85546875" style="347" customWidth="1"/>
    <col min="11" max="16384" width="9.140625" style="347"/>
  </cols>
  <sheetData>
    <row r="1" spans="1:10" s="365" customFormat="1" ht="12" thickBot="1" x14ac:dyDescent="0.3">
      <c r="A1" s="356" t="s">
        <v>284</v>
      </c>
      <c r="B1" s="355"/>
      <c r="C1" s="355"/>
      <c r="D1" s="355"/>
      <c r="E1" s="355"/>
      <c r="F1" s="355"/>
      <c r="G1" s="355"/>
      <c r="H1" s="355"/>
      <c r="I1" s="355"/>
      <c r="J1" s="355"/>
    </row>
    <row r="2" spans="1:10" ht="24" customHeight="1" x14ac:dyDescent="0.2">
      <c r="A2" s="492" t="s">
        <v>8</v>
      </c>
      <c r="B2" s="530" t="s">
        <v>283</v>
      </c>
      <c r="C2" s="554"/>
      <c r="D2" s="555"/>
      <c r="E2" s="486" t="s">
        <v>282</v>
      </c>
      <c r="F2" s="515"/>
      <c r="G2" s="492"/>
      <c r="H2" s="486" t="s">
        <v>281</v>
      </c>
      <c r="I2" s="515"/>
      <c r="J2" s="515"/>
    </row>
    <row r="3" spans="1:10" x14ac:dyDescent="0.2">
      <c r="A3" s="493"/>
      <c r="B3" s="353" t="s">
        <v>277</v>
      </c>
      <c r="C3" s="353" t="s">
        <v>276</v>
      </c>
      <c r="D3" s="353" t="s">
        <v>85</v>
      </c>
      <c r="E3" s="354" t="s">
        <v>277</v>
      </c>
      <c r="F3" s="354" t="s">
        <v>276</v>
      </c>
      <c r="G3" s="354" t="s">
        <v>85</v>
      </c>
      <c r="H3" s="354" t="s">
        <v>277</v>
      </c>
      <c r="I3" s="354" t="s">
        <v>276</v>
      </c>
      <c r="J3" s="364" t="s">
        <v>85</v>
      </c>
    </row>
    <row r="4" spans="1:10" x14ac:dyDescent="0.2">
      <c r="A4" s="349">
        <v>1949</v>
      </c>
      <c r="B4" s="363">
        <v>54545</v>
      </c>
      <c r="C4" s="363">
        <v>51173</v>
      </c>
      <c r="D4" s="363">
        <v>105718</v>
      </c>
      <c r="E4" s="362">
        <v>12.3</v>
      </c>
      <c r="F4" s="362">
        <v>10.7</v>
      </c>
      <c r="G4" s="362">
        <v>11.4</v>
      </c>
      <c r="H4" s="361">
        <v>47.56</v>
      </c>
      <c r="I4" s="361">
        <v>52.02</v>
      </c>
      <c r="J4" s="361">
        <v>49.87</v>
      </c>
    </row>
    <row r="5" spans="1:10" x14ac:dyDescent="0.2">
      <c r="A5" s="349">
        <v>1960</v>
      </c>
      <c r="B5" s="363">
        <v>51667</v>
      </c>
      <c r="C5" s="363">
        <v>49858</v>
      </c>
      <c r="D5" s="363">
        <v>101525</v>
      </c>
      <c r="E5" s="362">
        <v>10.7</v>
      </c>
      <c r="F5" s="362">
        <v>9.6</v>
      </c>
      <c r="G5" s="362">
        <v>10.199999999999999</v>
      </c>
      <c r="H5" s="361">
        <v>60.04</v>
      </c>
      <c r="I5" s="361">
        <v>64.5</v>
      </c>
      <c r="J5" s="361">
        <v>62.24</v>
      </c>
    </row>
    <row r="6" spans="1:10" x14ac:dyDescent="0.2">
      <c r="A6" s="360">
        <v>1970</v>
      </c>
      <c r="B6" s="359">
        <v>62545</v>
      </c>
      <c r="C6" s="359">
        <v>57652</v>
      </c>
      <c r="D6" s="359">
        <v>120197</v>
      </c>
      <c r="E6" s="358">
        <v>12.5</v>
      </c>
      <c r="F6" s="358">
        <v>10.8</v>
      </c>
      <c r="G6" s="358">
        <v>11.6</v>
      </c>
      <c r="H6" s="357">
        <v>62.95</v>
      </c>
      <c r="I6" s="357">
        <v>68.45</v>
      </c>
      <c r="J6" s="357">
        <v>65.59</v>
      </c>
    </row>
    <row r="7" spans="1:10" x14ac:dyDescent="0.2">
      <c r="A7" s="360">
        <v>1980</v>
      </c>
      <c r="B7" s="359">
        <v>76729</v>
      </c>
      <c r="C7" s="359">
        <v>68626</v>
      </c>
      <c r="D7" s="359">
        <v>145355</v>
      </c>
      <c r="E7" s="358">
        <v>14.8</v>
      </c>
      <c r="F7" s="358">
        <v>12.4</v>
      </c>
      <c r="G7" s="358">
        <v>13.6</v>
      </c>
      <c r="H7" s="357">
        <v>64.87</v>
      </c>
      <c r="I7" s="357">
        <v>70.86</v>
      </c>
      <c r="J7" s="357">
        <v>67.69</v>
      </c>
    </row>
    <row r="8" spans="1:10" x14ac:dyDescent="0.2">
      <c r="A8" s="360">
        <v>1990</v>
      </c>
      <c r="B8" s="359">
        <v>76936</v>
      </c>
      <c r="C8" s="359">
        <v>68724</v>
      </c>
      <c r="D8" s="359">
        <v>145660</v>
      </c>
      <c r="E8" s="358">
        <v>15.441651474458432</v>
      </c>
      <c r="F8" s="358">
        <v>12.746449306200571</v>
      </c>
      <c r="G8" s="358">
        <v>14.040887958527703</v>
      </c>
      <c r="H8" s="357">
        <v>64.75</v>
      </c>
      <c r="I8" s="357">
        <v>72.41</v>
      </c>
      <c r="J8" s="357">
        <v>68.36</v>
      </c>
    </row>
    <row r="9" spans="1:10" x14ac:dyDescent="0.2">
      <c r="A9" s="360">
        <v>2000</v>
      </c>
      <c r="B9" s="359">
        <v>70475</v>
      </c>
      <c r="C9" s="359">
        <v>65126</v>
      </c>
      <c r="D9" s="359">
        <v>135601</v>
      </c>
      <c r="E9" s="358">
        <v>14.506691864637078</v>
      </c>
      <c r="F9" s="358">
        <v>12.166561981351757</v>
      </c>
      <c r="G9" s="358">
        <v>13.27993227272758</v>
      </c>
      <c r="H9" s="351">
        <v>65.989999999999995</v>
      </c>
      <c r="I9" s="351">
        <v>74.03</v>
      </c>
      <c r="J9" s="351">
        <v>69.849999999999994</v>
      </c>
    </row>
    <row r="10" spans="1:10" x14ac:dyDescent="0.2">
      <c r="A10" s="360">
        <v>2001</v>
      </c>
      <c r="B10" s="359">
        <v>68389</v>
      </c>
      <c r="C10" s="359">
        <v>63794</v>
      </c>
      <c r="D10" s="359">
        <v>132183</v>
      </c>
      <c r="E10" s="358">
        <v>14.118302327252128</v>
      </c>
      <c r="F10" s="358">
        <v>11.938439392545764</v>
      </c>
      <c r="G10" s="358">
        <v>12.974922247201997</v>
      </c>
      <c r="H10" s="351">
        <v>66.34</v>
      </c>
      <c r="I10" s="351">
        <v>74.319999999999993</v>
      </c>
      <c r="J10" s="351">
        <v>70.19</v>
      </c>
    </row>
    <row r="11" spans="1:10" x14ac:dyDescent="0.2">
      <c r="A11" s="360">
        <v>2002</v>
      </c>
      <c r="B11" s="359">
        <v>68837</v>
      </c>
      <c r="C11" s="359">
        <v>63996</v>
      </c>
      <c r="D11" s="359">
        <v>132833</v>
      </c>
      <c r="E11" s="358">
        <v>14.3</v>
      </c>
      <c r="F11" s="358">
        <v>12</v>
      </c>
      <c r="G11" s="358">
        <v>13.1</v>
      </c>
      <c r="H11" s="351">
        <v>66.58</v>
      </c>
      <c r="I11" s="351">
        <v>74.489999999999995</v>
      </c>
      <c r="J11" s="357">
        <v>70.400000000000006</v>
      </c>
    </row>
    <row r="12" spans="1:10" x14ac:dyDescent="0.2">
      <c r="A12" s="360">
        <v>2003</v>
      </c>
      <c r="B12" s="359">
        <v>70016</v>
      </c>
      <c r="C12" s="359">
        <v>65807</v>
      </c>
      <c r="D12" s="359">
        <v>135823</v>
      </c>
      <c r="E12" s="358">
        <v>14.6</v>
      </c>
      <c r="F12" s="358">
        <v>12.4</v>
      </c>
      <c r="G12" s="358">
        <v>13.4</v>
      </c>
      <c r="H12" s="351">
        <v>66.930000000000007</v>
      </c>
      <c r="I12" s="351">
        <v>74.790000000000006</v>
      </c>
      <c r="J12" s="357">
        <v>70.73</v>
      </c>
    </row>
    <row r="13" spans="1:10" x14ac:dyDescent="0.2">
      <c r="A13" s="360">
        <v>2004</v>
      </c>
      <c r="B13" s="359">
        <v>68381</v>
      </c>
      <c r="C13" s="359">
        <v>64111</v>
      </c>
      <c r="D13" s="359">
        <v>132492</v>
      </c>
      <c r="E13" s="358">
        <v>14.250156399326972</v>
      </c>
      <c r="F13" s="358">
        <v>12.076974583272229</v>
      </c>
      <c r="G13" s="358">
        <v>13.108745688879219</v>
      </c>
      <c r="H13" s="351">
        <v>66.87</v>
      </c>
      <c r="I13" s="351">
        <v>74.87</v>
      </c>
      <c r="J13" s="357">
        <v>70.739999999999995</v>
      </c>
    </row>
    <row r="14" spans="1:10" x14ac:dyDescent="0.2">
      <c r="A14" s="360">
        <v>2005</v>
      </c>
      <c r="B14" s="359">
        <v>69781</v>
      </c>
      <c r="C14" s="359">
        <v>65951</v>
      </c>
      <c r="D14" s="359">
        <v>135732</v>
      </c>
      <c r="E14" s="358">
        <v>14.6</v>
      </c>
      <c r="F14" s="358">
        <v>12.4</v>
      </c>
      <c r="G14" s="358">
        <v>13.5</v>
      </c>
      <c r="H14" s="351">
        <v>67.14</v>
      </c>
      <c r="I14" s="351">
        <v>75.150000000000006</v>
      </c>
      <c r="J14" s="357">
        <v>71.03</v>
      </c>
    </row>
    <row r="15" spans="1:10" x14ac:dyDescent="0.2">
      <c r="A15" s="360">
        <v>2006</v>
      </c>
      <c r="B15" s="359">
        <v>67851</v>
      </c>
      <c r="C15" s="359">
        <v>63752</v>
      </c>
      <c r="D15" s="359">
        <v>131603</v>
      </c>
      <c r="E15" s="358">
        <v>14.2</v>
      </c>
      <c r="F15" s="358">
        <v>12.1</v>
      </c>
      <c r="G15" s="358">
        <v>13.1</v>
      </c>
      <c r="H15" s="357">
        <v>67.155174955045254</v>
      </c>
      <c r="I15" s="357">
        <v>75.211350232149584</v>
      </c>
      <c r="J15" s="357">
        <v>71.05794920895454</v>
      </c>
    </row>
    <row r="16" spans="1:10" x14ac:dyDescent="0.2">
      <c r="A16" s="360">
        <v>2007</v>
      </c>
      <c r="B16" s="359">
        <v>68241</v>
      </c>
      <c r="C16" s="359">
        <v>64697</v>
      </c>
      <c r="D16" s="359">
        <v>132938</v>
      </c>
      <c r="E16" s="358">
        <v>14.293344392499874</v>
      </c>
      <c r="F16" s="358">
        <v>12.24983359239998</v>
      </c>
      <c r="G16" s="358">
        <v>13.220059170947414</v>
      </c>
      <c r="H16" s="357">
        <v>67.52</v>
      </c>
      <c r="I16" s="357">
        <v>75.34</v>
      </c>
      <c r="J16" s="357">
        <v>71.319999999999993</v>
      </c>
    </row>
    <row r="17" spans="1:10" x14ac:dyDescent="0.2">
      <c r="A17" s="360">
        <v>2008</v>
      </c>
      <c r="B17" s="359">
        <v>66269</v>
      </c>
      <c r="C17" s="359">
        <v>63758</v>
      </c>
      <c r="D17" s="359">
        <v>130027</v>
      </c>
      <c r="E17" s="358">
        <v>13.903639422227611</v>
      </c>
      <c r="F17" s="358">
        <v>12.093973271784156</v>
      </c>
      <c r="G17" s="358">
        <v>12.953234189277985</v>
      </c>
      <c r="H17" s="357">
        <v>67.795671662063654</v>
      </c>
      <c r="I17" s="357">
        <v>75.641394021142446</v>
      </c>
      <c r="J17" s="357">
        <v>71.643013713380356</v>
      </c>
    </row>
    <row r="18" spans="1:10" x14ac:dyDescent="0.2">
      <c r="A18" s="360">
        <v>2009</v>
      </c>
      <c r="B18" s="359">
        <v>66324</v>
      </c>
      <c r="C18" s="359">
        <v>64090</v>
      </c>
      <c r="D18" s="359">
        <v>130414</v>
      </c>
      <c r="E18" s="358">
        <v>13.933686626505391</v>
      </c>
      <c r="F18" s="358">
        <v>12.178218508478912</v>
      </c>
      <c r="G18" s="358">
        <v>13.011928632244398</v>
      </c>
      <c r="H18" s="357">
        <v>68.143734161940387</v>
      </c>
      <c r="I18" s="357">
        <v>75.857102733741101</v>
      </c>
      <c r="J18" s="357">
        <v>71.93510706835194</v>
      </c>
    </row>
    <row r="19" spans="1:10" x14ac:dyDescent="0.2">
      <c r="A19" s="360">
        <v>2010</v>
      </c>
      <c r="B19" s="359">
        <v>65137</v>
      </c>
      <c r="C19" s="359">
        <v>65319</v>
      </c>
      <c r="D19" s="359">
        <v>130456</v>
      </c>
      <c r="E19" s="358">
        <v>13.711896502200183</v>
      </c>
      <c r="F19" s="358">
        <v>12.442608968549644</v>
      </c>
      <c r="G19" s="358">
        <v>13.045569995189011</v>
      </c>
      <c r="H19" s="357">
        <v>68.48887489826943</v>
      </c>
      <c r="I19" s="357">
        <v>76.412688692244103</v>
      </c>
      <c r="J19" s="357">
        <v>72.456704563749128</v>
      </c>
    </row>
    <row r="20" spans="1:10" x14ac:dyDescent="0.2">
      <c r="A20" s="360">
        <v>2011</v>
      </c>
      <c r="B20" s="359">
        <v>63883</v>
      </c>
      <c r="C20" s="359">
        <v>64912</v>
      </c>
      <c r="D20" s="359">
        <v>128795</v>
      </c>
      <c r="E20" s="358">
        <v>13.483648835828772</v>
      </c>
      <c r="F20" s="358">
        <v>12.402190788767259</v>
      </c>
      <c r="G20" s="358">
        <v>12.916018103785738</v>
      </c>
      <c r="H20" s="357">
        <v>68.819807126307225</v>
      </c>
      <c r="I20" s="357">
        <v>76.486720073948547</v>
      </c>
      <c r="J20" s="357">
        <v>72.684041743667791</v>
      </c>
    </row>
  </sheetData>
  <mergeCells count="4">
    <mergeCell ref="A2:A3"/>
    <mergeCell ref="B2:D2"/>
    <mergeCell ref="E2:G2"/>
    <mergeCell ref="H2:J2"/>
  </mergeCells>
  <pageMargins left="0.74803149606299213" right="0.74803149606299213" top="0.62992125984251968" bottom="0.86614173228346458" header="0.51181102362204722" footer="0.62992125984251968"/>
  <pageSetup paperSize="9" orientation="portrait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300BE-5667-43F5-B1A2-DBB2F5EBD0A9}">
  <dimension ref="A1:J48"/>
  <sheetViews>
    <sheetView workbookViewId="0"/>
  </sheetViews>
  <sheetFormatPr defaultRowHeight="11.25" x14ac:dyDescent="0.2"/>
  <cols>
    <col min="1" max="1" width="9.28515625" style="347" customWidth="1"/>
    <col min="2" max="4" width="8.7109375" style="347" customWidth="1"/>
    <col min="5" max="5" width="9" style="347" customWidth="1"/>
    <col min="6" max="10" width="8.7109375" style="347" customWidth="1"/>
    <col min="11" max="16384" width="9.140625" style="347"/>
  </cols>
  <sheetData>
    <row r="1" spans="1:10" ht="12" thickBot="1" x14ac:dyDescent="0.25">
      <c r="A1" s="356" t="s">
        <v>293</v>
      </c>
      <c r="B1" s="355"/>
      <c r="C1" s="355"/>
      <c r="D1" s="355"/>
      <c r="E1" s="355"/>
      <c r="F1" s="355"/>
      <c r="G1" s="355"/>
      <c r="H1" s="355"/>
      <c r="I1" s="355"/>
      <c r="J1" s="355"/>
    </row>
    <row r="2" spans="1:10" x14ac:dyDescent="0.2">
      <c r="A2" s="492" t="s">
        <v>8</v>
      </c>
      <c r="B2" s="490" t="s">
        <v>5</v>
      </c>
      <c r="C2" s="545" t="s">
        <v>217</v>
      </c>
      <c r="D2" s="557"/>
      <c r="E2" s="557"/>
      <c r="F2" s="557"/>
      <c r="G2" s="557"/>
      <c r="H2" s="557"/>
      <c r="I2" s="557"/>
      <c r="J2" s="557"/>
    </row>
    <row r="3" spans="1:10" ht="56.25" x14ac:dyDescent="0.2">
      <c r="A3" s="493"/>
      <c r="B3" s="556"/>
      <c r="C3" s="354" t="s">
        <v>292</v>
      </c>
      <c r="D3" s="354" t="s">
        <v>291</v>
      </c>
      <c r="E3" s="354" t="s">
        <v>290</v>
      </c>
      <c r="F3" s="354" t="s">
        <v>289</v>
      </c>
      <c r="G3" s="354" t="s">
        <v>288</v>
      </c>
      <c r="H3" s="354" t="s">
        <v>287</v>
      </c>
      <c r="I3" s="354" t="s">
        <v>286</v>
      </c>
      <c r="J3" s="364" t="s">
        <v>285</v>
      </c>
    </row>
    <row r="4" spans="1:10" s="351" customFormat="1" x14ac:dyDescent="0.25">
      <c r="A4" s="497" t="s">
        <v>7</v>
      </c>
      <c r="B4" s="497"/>
      <c r="C4" s="497"/>
      <c r="D4" s="497"/>
      <c r="E4" s="497"/>
      <c r="F4" s="497"/>
      <c r="G4" s="497"/>
      <c r="H4" s="497"/>
      <c r="I4" s="497"/>
      <c r="J4" s="497"/>
    </row>
    <row r="5" spans="1:10" s="351" customFormat="1" x14ac:dyDescent="0.2">
      <c r="A5" s="367">
        <v>1949</v>
      </c>
      <c r="B5" s="366">
        <v>54545</v>
      </c>
      <c r="C5" s="369" t="s">
        <v>171</v>
      </c>
      <c r="D5" s="368" t="s">
        <v>171</v>
      </c>
      <c r="E5" s="368" t="s">
        <v>171</v>
      </c>
      <c r="F5" s="366">
        <v>3666</v>
      </c>
      <c r="G5" s="366">
        <v>818</v>
      </c>
      <c r="H5" s="347">
        <v>474</v>
      </c>
      <c r="I5" s="347">
        <v>304</v>
      </c>
      <c r="J5" s="366">
        <v>1548</v>
      </c>
    </row>
    <row r="6" spans="1:10" x14ac:dyDescent="0.2">
      <c r="A6" s="367">
        <v>1960</v>
      </c>
      <c r="B6" s="366">
        <v>51667</v>
      </c>
      <c r="C6" s="366">
        <v>1578</v>
      </c>
      <c r="D6" s="368" t="s">
        <v>171</v>
      </c>
      <c r="E6" s="359">
        <v>3995</v>
      </c>
      <c r="F6" s="366">
        <v>6306</v>
      </c>
      <c r="G6" s="366">
        <v>2158</v>
      </c>
      <c r="H6" s="347">
        <v>644</v>
      </c>
      <c r="I6" s="347">
        <v>523</v>
      </c>
      <c r="J6" s="366">
        <v>1721</v>
      </c>
    </row>
    <row r="7" spans="1:10" x14ac:dyDescent="0.2">
      <c r="A7" s="367">
        <v>1970</v>
      </c>
      <c r="B7" s="366">
        <v>62545</v>
      </c>
      <c r="C7" s="366">
        <v>2744</v>
      </c>
      <c r="D7" s="366">
        <v>6324</v>
      </c>
      <c r="E7" s="366">
        <v>6211</v>
      </c>
      <c r="F7" s="366">
        <v>7807</v>
      </c>
      <c r="G7" s="366">
        <v>1505</v>
      </c>
      <c r="H7" s="347">
        <v>941</v>
      </c>
      <c r="I7" s="366">
        <v>1333</v>
      </c>
      <c r="J7" s="366">
        <v>2540</v>
      </c>
    </row>
    <row r="8" spans="1:10" x14ac:dyDescent="0.2">
      <c r="A8" s="367">
        <v>1980</v>
      </c>
      <c r="B8" s="366">
        <v>76729</v>
      </c>
      <c r="C8" s="366">
        <v>4167</v>
      </c>
      <c r="D8" s="366">
        <v>8131</v>
      </c>
      <c r="E8" s="366">
        <v>6437</v>
      </c>
      <c r="F8" s="366">
        <v>11298</v>
      </c>
      <c r="G8" s="366">
        <v>4434</v>
      </c>
      <c r="H8" s="366">
        <v>2063</v>
      </c>
      <c r="I8" s="366">
        <v>1323</v>
      </c>
      <c r="J8" s="366">
        <v>3344</v>
      </c>
    </row>
    <row r="9" spans="1:10" x14ac:dyDescent="0.2">
      <c r="A9" s="367">
        <v>1990</v>
      </c>
      <c r="B9" s="366">
        <v>76936</v>
      </c>
      <c r="C9" s="366">
        <v>5416</v>
      </c>
      <c r="D9" s="366">
        <v>8540</v>
      </c>
      <c r="E9" s="366">
        <v>6776</v>
      </c>
      <c r="F9" s="366">
        <v>9556</v>
      </c>
      <c r="G9" s="366">
        <v>3035</v>
      </c>
      <c r="H9" s="366">
        <v>3802</v>
      </c>
      <c r="I9" s="366">
        <v>1942</v>
      </c>
      <c r="J9" s="366">
        <v>2980</v>
      </c>
    </row>
    <row r="10" spans="1:10" x14ac:dyDescent="0.2">
      <c r="A10" s="367">
        <v>2000</v>
      </c>
      <c r="B10" s="366">
        <v>70475</v>
      </c>
      <c r="C10" s="366">
        <v>5727</v>
      </c>
      <c r="D10" s="366">
        <v>6530</v>
      </c>
      <c r="E10" s="366">
        <v>8126</v>
      </c>
      <c r="F10" s="366">
        <v>8559</v>
      </c>
      <c r="G10" s="366">
        <v>2263</v>
      </c>
      <c r="H10" s="366">
        <v>4982</v>
      </c>
      <c r="I10" s="347">
        <v>963</v>
      </c>
      <c r="J10" s="366">
        <v>2463</v>
      </c>
    </row>
    <row r="11" spans="1:10" x14ac:dyDescent="0.2">
      <c r="A11" s="367">
        <v>2001</v>
      </c>
      <c r="B11" s="366">
        <v>68389</v>
      </c>
      <c r="C11" s="366">
        <v>5741</v>
      </c>
      <c r="D11" s="366">
        <v>6240</v>
      </c>
      <c r="E11" s="366">
        <v>8330</v>
      </c>
      <c r="F11" s="366">
        <v>8360</v>
      </c>
      <c r="G11" s="366">
        <v>1940</v>
      </c>
      <c r="H11" s="366">
        <v>4565</v>
      </c>
      <c r="I11" s="366">
        <v>1000</v>
      </c>
      <c r="J11" s="366">
        <v>2282</v>
      </c>
    </row>
    <row r="12" spans="1:10" x14ac:dyDescent="0.2">
      <c r="A12" s="367">
        <v>2005</v>
      </c>
      <c r="B12" s="366">
        <v>69781</v>
      </c>
      <c r="C12" s="366">
        <v>5336</v>
      </c>
      <c r="D12" s="366">
        <v>5895</v>
      </c>
      <c r="E12" s="366">
        <v>11664</v>
      </c>
      <c r="F12" s="366">
        <v>6837</v>
      </c>
      <c r="G12" s="366">
        <v>2843</v>
      </c>
      <c r="H12" s="366">
        <v>3912</v>
      </c>
      <c r="I12" s="366">
        <v>958</v>
      </c>
      <c r="J12" s="366">
        <v>2028</v>
      </c>
    </row>
    <row r="13" spans="1:10" x14ac:dyDescent="0.2">
      <c r="A13" s="367">
        <v>2006</v>
      </c>
      <c r="B13" s="366">
        <v>67851</v>
      </c>
      <c r="C13" s="366">
        <v>5400</v>
      </c>
      <c r="D13" s="366">
        <v>4929</v>
      </c>
      <c r="E13" s="366">
        <v>11536</v>
      </c>
      <c r="F13" s="366">
        <v>6416</v>
      </c>
      <c r="G13" s="366">
        <v>2887</v>
      </c>
      <c r="H13" s="366">
        <v>3867</v>
      </c>
      <c r="I13" s="366">
        <v>1069</v>
      </c>
      <c r="J13" s="366">
        <v>1861</v>
      </c>
    </row>
    <row r="14" spans="1:10" x14ac:dyDescent="0.2">
      <c r="A14" s="367">
        <v>2007</v>
      </c>
      <c r="B14" s="366">
        <v>68241</v>
      </c>
      <c r="C14" s="366">
        <v>5581</v>
      </c>
      <c r="D14" s="366">
        <v>4749</v>
      </c>
      <c r="E14" s="366">
        <v>11107</v>
      </c>
      <c r="F14" s="366">
        <v>6492</v>
      </c>
      <c r="G14" s="366">
        <v>2977</v>
      </c>
      <c r="H14" s="366">
        <v>3973</v>
      </c>
      <c r="I14" s="366">
        <v>999</v>
      </c>
      <c r="J14" s="366">
        <v>1879</v>
      </c>
    </row>
    <row r="15" spans="1:10" x14ac:dyDescent="0.2">
      <c r="A15" s="367">
        <v>2008</v>
      </c>
      <c r="B15" s="366">
        <v>66269</v>
      </c>
      <c r="C15" s="366">
        <v>5597</v>
      </c>
      <c r="D15" s="366">
        <v>4341</v>
      </c>
      <c r="E15" s="366">
        <v>10972</v>
      </c>
      <c r="F15" s="366">
        <v>6176</v>
      </c>
      <c r="G15" s="366">
        <v>2774</v>
      </c>
      <c r="H15" s="366">
        <v>3756</v>
      </c>
      <c r="I15" s="366">
        <v>818</v>
      </c>
      <c r="J15" s="366">
        <v>1911</v>
      </c>
    </row>
    <row r="16" spans="1:10" x14ac:dyDescent="0.2">
      <c r="A16" s="367">
        <v>2009</v>
      </c>
      <c r="B16" s="366">
        <v>66324</v>
      </c>
      <c r="C16" s="366">
        <v>5687</v>
      </c>
      <c r="D16" s="366">
        <v>4403</v>
      </c>
      <c r="E16" s="366">
        <v>11185</v>
      </c>
      <c r="F16" s="366">
        <v>6246</v>
      </c>
      <c r="G16" s="366">
        <v>2735</v>
      </c>
      <c r="H16" s="366">
        <v>3630</v>
      </c>
      <c r="I16" s="366">
        <v>690</v>
      </c>
      <c r="J16" s="366">
        <v>1902</v>
      </c>
    </row>
    <row r="17" spans="1:10" x14ac:dyDescent="0.2">
      <c r="A17" s="367">
        <v>2010</v>
      </c>
      <c r="B17" s="366">
        <v>65137</v>
      </c>
      <c r="C17" s="366">
        <v>5741</v>
      </c>
      <c r="D17" s="366">
        <v>4258</v>
      </c>
      <c r="E17" s="366">
        <v>11132</v>
      </c>
      <c r="F17" s="366">
        <v>6083</v>
      </c>
      <c r="G17" s="366">
        <v>2708</v>
      </c>
      <c r="H17" s="366">
        <v>3302</v>
      </c>
      <c r="I17" s="366">
        <v>590</v>
      </c>
      <c r="J17" s="366">
        <v>1945</v>
      </c>
    </row>
    <row r="18" spans="1:10" x14ac:dyDescent="0.2">
      <c r="A18" s="367">
        <v>2011</v>
      </c>
      <c r="B18" s="366">
        <v>63883</v>
      </c>
      <c r="C18" s="366">
        <v>5558</v>
      </c>
      <c r="D18" s="366">
        <v>4013</v>
      </c>
      <c r="E18" s="366">
        <v>11219</v>
      </c>
      <c r="F18" s="366">
        <v>5804</v>
      </c>
      <c r="G18" s="366">
        <v>2783</v>
      </c>
      <c r="H18" s="366">
        <v>2963</v>
      </c>
      <c r="I18" s="366">
        <v>548</v>
      </c>
      <c r="J18" s="366">
        <v>1847</v>
      </c>
    </row>
    <row r="19" spans="1:10" s="351" customFormat="1" x14ac:dyDescent="0.25">
      <c r="A19" s="494" t="s">
        <v>6</v>
      </c>
      <c r="B19" s="494"/>
      <c r="C19" s="494"/>
      <c r="D19" s="494"/>
      <c r="E19" s="494"/>
      <c r="F19" s="494"/>
      <c r="G19" s="494"/>
      <c r="H19" s="494"/>
      <c r="I19" s="494"/>
      <c r="J19" s="494"/>
    </row>
    <row r="20" spans="1:10" s="351" customFormat="1" x14ac:dyDescent="0.2">
      <c r="A20" s="367">
        <v>1949</v>
      </c>
      <c r="B20" s="366">
        <v>51173</v>
      </c>
      <c r="C20" s="369" t="s">
        <v>171</v>
      </c>
      <c r="D20" s="368" t="s">
        <v>171</v>
      </c>
      <c r="E20" s="368" t="s">
        <v>171</v>
      </c>
      <c r="F20" s="366">
        <v>4238</v>
      </c>
      <c r="G20" s="366">
        <v>416</v>
      </c>
      <c r="H20" s="347">
        <v>352</v>
      </c>
      <c r="I20" s="347">
        <v>88</v>
      </c>
      <c r="J20" s="347">
        <v>665</v>
      </c>
    </row>
    <row r="21" spans="1:10" x14ac:dyDescent="0.2">
      <c r="A21" s="367">
        <v>1960</v>
      </c>
      <c r="B21" s="366">
        <v>49858</v>
      </c>
      <c r="C21" s="347">
        <v>450</v>
      </c>
      <c r="D21" s="368" t="s">
        <v>171</v>
      </c>
      <c r="E21" s="363">
        <v>2924</v>
      </c>
      <c r="F21" s="366">
        <v>8104</v>
      </c>
      <c r="G21" s="366">
        <v>1103</v>
      </c>
      <c r="H21" s="347">
        <v>426</v>
      </c>
      <c r="I21" s="347">
        <v>119</v>
      </c>
      <c r="J21" s="347">
        <v>772</v>
      </c>
    </row>
    <row r="22" spans="1:10" x14ac:dyDescent="0.2">
      <c r="A22" s="367">
        <v>1970</v>
      </c>
      <c r="B22" s="366">
        <v>57652</v>
      </c>
      <c r="C22" s="347">
        <v>647</v>
      </c>
      <c r="D22" s="366">
        <v>4094</v>
      </c>
      <c r="E22" s="366">
        <v>6906</v>
      </c>
      <c r="F22" s="366">
        <v>9658</v>
      </c>
      <c r="G22" s="347">
        <v>746</v>
      </c>
      <c r="H22" s="347">
        <v>521</v>
      </c>
      <c r="I22" s="347">
        <v>384</v>
      </c>
      <c r="J22" s="366">
        <v>1055</v>
      </c>
    </row>
    <row r="23" spans="1:10" x14ac:dyDescent="0.2">
      <c r="A23" s="367">
        <v>1980</v>
      </c>
      <c r="B23" s="366">
        <v>68626</v>
      </c>
      <c r="C23" s="347">
        <v>992</v>
      </c>
      <c r="D23" s="366">
        <v>5041</v>
      </c>
      <c r="E23" s="366">
        <v>6115</v>
      </c>
      <c r="F23" s="366">
        <v>13531</v>
      </c>
      <c r="G23" s="366">
        <v>2615</v>
      </c>
      <c r="H23" s="347">
        <v>977</v>
      </c>
      <c r="I23" s="347">
        <v>432</v>
      </c>
      <c r="J23" s="366">
        <v>1465</v>
      </c>
    </row>
    <row r="24" spans="1:10" x14ac:dyDescent="0.2">
      <c r="A24" s="367">
        <v>1990</v>
      </c>
      <c r="B24" s="366">
        <v>68724</v>
      </c>
      <c r="C24" s="366">
        <v>1492</v>
      </c>
      <c r="D24" s="366">
        <v>5912</v>
      </c>
      <c r="E24" s="366">
        <v>6963</v>
      </c>
      <c r="F24" s="366">
        <v>11662</v>
      </c>
      <c r="G24" s="366">
        <v>1818</v>
      </c>
      <c r="H24" s="366">
        <v>1768</v>
      </c>
      <c r="I24" s="347">
        <v>681</v>
      </c>
      <c r="J24" s="366">
        <v>1153</v>
      </c>
    </row>
    <row r="25" spans="1:10" x14ac:dyDescent="0.2">
      <c r="A25" s="367">
        <v>2000</v>
      </c>
      <c r="B25" s="366">
        <v>65126</v>
      </c>
      <c r="C25" s="366">
        <v>2097</v>
      </c>
      <c r="D25" s="366">
        <v>4782</v>
      </c>
      <c r="E25" s="366">
        <v>10361</v>
      </c>
      <c r="F25" s="366">
        <v>10380</v>
      </c>
      <c r="G25" s="366">
        <v>1469</v>
      </c>
      <c r="H25" s="366">
        <v>1901</v>
      </c>
      <c r="I25" s="347">
        <v>329</v>
      </c>
      <c r="J25" s="347">
        <v>806</v>
      </c>
    </row>
    <row r="26" spans="1:10" x14ac:dyDescent="0.2">
      <c r="A26" s="367">
        <v>2001</v>
      </c>
      <c r="B26" s="366">
        <v>63794</v>
      </c>
      <c r="C26" s="366">
        <v>2161</v>
      </c>
      <c r="D26" s="366">
        <v>4708</v>
      </c>
      <c r="E26" s="366">
        <v>10684</v>
      </c>
      <c r="F26" s="366">
        <v>10461</v>
      </c>
      <c r="G26" s="366">
        <v>1226</v>
      </c>
      <c r="H26" s="366">
        <v>1892</v>
      </c>
      <c r="I26" s="347">
        <v>352</v>
      </c>
      <c r="J26" s="347">
        <v>697</v>
      </c>
    </row>
    <row r="27" spans="1:10" x14ac:dyDescent="0.2">
      <c r="A27" s="367">
        <v>2005</v>
      </c>
      <c r="B27" s="366">
        <v>65951</v>
      </c>
      <c r="C27" s="366">
        <v>2235</v>
      </c>
      <c r="D27" s="366">
        <v>4352</v>
      </c>
      <c r="E27" s="366">
        <v>14982</v>
      </c>
      <c r="F27" s="366">
        <v>8720</v>
      </c>
      <c r="G27" s="366">
        <v>2006</v>
      </c>
      <c r="H27" s="366">
        <v>1613</v>
      </c>
      <c r="I27" s="347">
        <v>311</v>
      </c>
      <c r="J27" s="347">
        <v>593</v>
      </c>
    </row>
    <row r="28" spans="1:10" x14ac:dyDescent="0.2">
      <c r="A28" s="367">
        <v>2006</v>
      </c>
      <c r="B28" s="366">
        <v>63752</v>
      </c>
      <c r="C28" s="366">
        <v>2321</v>
      </c>
      <c r="D28" s="366">
        <v>3848</v>
      </c>
      <c r="E28" s="366">
        <v>14597</v>
      </c>
      <c r="F28" s="366">
        <v>8120</v>
      </c>
      <c r="G28" s="366">
        <v>1940</v>
      </c>
      <c r="H28" s="366">
        <v>1615</v>
      </c>
      <c r="I28" s="366">
        <v>311</v>
      </c>
      <c r="J28" s="366">
        <v>600</v>
      </c>
    </row>
    <row r="29" spans="1:10" x14ac:dyDescent="0.2">
      <c r="A29" s="367">
        <v>2007</v>
      </c>
      <c r="B29" s="366">
        <v>64697</v>
      </c>
      <c r="C29" s="366">
        <v>2574</v>
      </c>
      <c r="D29" s="366">
        <v>3627</v>
      </c>
      <c r="E29" s="366">
        <v>14031</v>
      </c>
      <c r="F29" s="366">
        <v>8032</v>
      </c>
      <c r="G29" s="366">
        <v>2150</v>
      </c>
      <c r="H29" s="366">
        <v>1630</v>
      </c>
      <c r="I29" s="366">
        <v>329</v>
      </c>
      <c r="J29" s="366">
        <v>571</v>
      </c>
    </row>
    <row r="30" spans="1:10" x14ac:dyDescent="0.2">
      <c r="A30" s="367">
        <v>2008</v>
      </c>
      <c r="B30" s="366">
        <v>63758</v>
      </c>
      <c r="C30" s="366">
        <v>2733</v>
      </c>
      <c r="D30" s="366">
        <v>3437</v>
      </c>
      <c r="E30" s="366">
        <v>14078</v>
      </c>
      <c r="F30" s="366">
        <v>7820</v>
      </c>
      <c r="G30" s="366">
        <v>1852</v>
      </c>
      <c r="H30" s="366">
        <v>1516</v>
      </c>
      <c r="I30" s="366">
        <v>263</v>
      </c>
      <c r="J30" s="366">
        <v>566</v>
      </c>
    </row>
    <row r="31" spans="1:10" x14ac:dyDescent="0.2">
      <c r="A31" s="367">
        <v>2009</v>
      </c>
      <c r="B31" s="366">
        <v>64090</v>
      </c>
      <c r="C31" s="366">
        <v>2766</v>
      </c>
      <c r="D31" s="366">
        <v>3306</v>
      </c>
      <c r="E31" s="366">
        <v>14292</v>
      </c>
      <c r="F31" s="366">
        <v>7899</v>
      </c>
      <c r="G31" s="366">
        <v>1999</v>
      </c>
      <c r="H31" s="366">
        <v>1450</v>
      </c>
      <c r="I31" s="366">
        <v>234</v>
      </c>
      <c r="J31" s="366">
        <v>559</v>
      </c>
    </row>
    <row r="32" spans="1:10" x14ac:dyDescent="0.2">
      <c r="A32" s="367">
        <v>2010</v>
      </c>
      <c r="B32" s="366">
        <v>65319</v>
      </c>
      <c r="C32" s="366">
        <v>2907</v>
      </c>
      <c r="D32" s="366">
        <v>3223</v>
      </c>
      <c r="E32" s="366">
        <v>15229</v>
      </c>
      <c r="F32" s="366">
        <v>7918</v>
      </c>
      <c r="G32" s="366">
        <v>1881</v>
      </c>
      <c r="H32" s="366">
        <v>1320</v>
      </c>
      <c r="I32" s="366">
        <v>203</v>
      </c>
      <c r="J32" s="366">
        <v>547</v>
      </c>
    </row>
    <row r="33" spans="1:10" x14ac:dyDescent="0.2">
      <c r="A33" s="367">
        <v>2011</v>
      </c>
      <c r="B33" s="366">
        <v>64912</v>
      </c>
      <c r="C33" s="366">
        <v>2975</v>
      </c>
      <c r="D33" s="366">
        <v>3072</v>
      </c>
      <c r="E33" s="366">
        <v>14926</v>
      </c>
      <c r="F33" s="366">
        <v>7565</v>
      </c>
      <c r="G33" s="366">
        <v>2060</v>
      </c>
      <c r="H33" s="366">
        <v>1213</v>
      </c>
      <c r="I33" s="366">
        <v>194</v>
      </c>
      <c r="J33" s="366">
        <v>575</v>
      </c>
    </row>
    <row r="34" spans="1:10" s="351" customFormat="1" x14ac:dyDescent="0.25">
      <c r="A34" s="494" t="s">
        <v>5</v>
      </c>
      <c r="B34" s="494"/>
      <c r="C34" s="494"/>
      <c r="D34" s="494"/>
      <c r="E34" s="494"/>
      <c r="F34" s="494"/>
      <c r="G34" s="494"/>
      <c r="H34" s="494"/>
      <c r="I34" s="494"/>
      <c r="J34" s="494"/>
    </row>
    <row r="35" spans="1:10" s="351" customFormat="1" x14ac:dyDescent="0.2">
      <c r="A35" s="367">
        <v>1949</v>
      </c>
      <c r="B35" s="366">
        <v>105718</v>
      </c>
      <c r="C35" s="369" t="s">
        <v>171</v>
      </c>
      <c r="D35" s="368" t="s">
        <v>171</v>
      </c>
      <c r="E35" s="368" t="s">
        <v>171</v>
      </c>
      <c r="F35" s="366">
        <v>7904</v>
      </c>
      <c r="G35" s="366">
        <v>1234</v>
      </c>
      <c r="H35" s="366">
        <v>826</v>
      </c>
      <c r="I35" s="347">
        <v>392</v>
      </c>
      <c r="J35" s="366">
        <v>2213</v>
      </c>
    </row>
    <row r="36" spans="1:10" x14ac:dyDescent="0.2">
      <c r="A36" s="367">
        <v>1960</v>
      </c>
      <c r="B36" s="366">
        <v>101525</v>
      </c>
      <c r="C36" s="366">
        <v>2028</v>
      </c>
      <c r="D36" s="368" t="s">
        <v>171</v>
      </c>
      <c r="E36" s="359">
        <v>6919</v>
      </c>
      <c r="F36" s="366">
        <v>14410</v>
      </c>
      <c r="G36" s="366">
        <v>3261</v>
      </c>
      <c r="H36" s="366">
        <v>1070</v>
      </c>
      <c r="I36" s="347">
        <v>642</v>
      </c>
      <c r="J36" s="366">
        <v>2493</v>
      </c>
    </row>
    <row r="37" spans="1:10" x14ac:dyDescent="0.2">
      <c r="A37" s="367">
        <v>1970</v>
      </c>
      <c r="B37" s="366">
        <v>120197</v>
      </c>
      <c r="C37" s="366">
        <v>3391</v>
      </c>
      <c r="D37" s="366">
        <v>10418</v>
      </c>
      <c r="E37" s="366">
        <v>13117</v>
      </c>
      <c r="F37" s="366">
        <v>17465</v>
      </c>
      <c r="G37" s="366">
        <v>2251</v>
      </c>
      <c r="H37" s="366">
        <v>1462</v>
      </c>
      <c r="I37" s="366">
        <v>1717</v>
      </c>
      <c r="J37" s="366">
        <v>3595</v>
      </c>
    </row>
    <row r="38" spans="1:10" x14ac:dyDescent="0.2">
      <c r="A38" s="367">
        <v>1980</v>
      </c>
      <c r="B38" s="366">
        <v>145355</v>
      </c>
      <c r="C38" s="366">
        <v>5159</v>
      </c>
      <c r="D38" s="366">
        <v>13172</v>
      </c>
      <c r="E38" s="366">
        <v>12552</v>
      </c>
      <c r="F38" s="366">
        <v>24829</v>
      </c>
      <c r="G38" s="366">
        <v>7049</v>
      </c>
      <c r="H38" s="366">
        <v>3040</v>
      </c>
      <c r="I38" s="366">
        <v>1755</v>
      </c>
      <c r="J38" s="366">
        <v>4809</v>
      </c>
    </row>
    <row r="39" spans="1:10" x14ac:dyDescent="0.2">
      <c r="A39" s="367">
        <v>1990</v>
      </c>
      <c r="B39" s="366">
        <v>145660</v>
      </c>
      <c r="C39" s="366">
        <v>6908</v>
      </c>
      <c r="D39" s="366">
        <v>14452</v>
      </c>
      <c r="E39" s="366">
        <v>13739</v>
      </c>
      <c r="F39" s="366">
        <v>21218</v>
      </c>
      <c r="G39" s="366">
        <v>4853</v>
      </c>
      <c r="H39" s="366">
        <v>5570</v>
      </c>
      <c r="I39" s="366">
        <v>2623</v>
      </c>
      <c r="J39" s="366">
        <v>4133</v>
      </c>
    </row>
    <row r="40" spans="1:10" x14ac:dyDescent="0.2">
      <c r="A40" s="367">
        <v>2000</v>
      </c>
      <c r="B40" s="366">
        <v>135601</v>
      </c>
      <c r="C40" s="366">
        <v>7824</v>
      </c>
      <c r="D40" s="366">
        <v>11312</v>
      </c>
      <c r="E40" s="366">
        <v>18487</v>
      </c>
      <c r="F40" s="366">
        <v>18939</v>
      </c>
      <c r="G40" s="366">
        <v>3732</v>
      </c>
      <c r="H40" s="366">
        <v>6883</v>
      </c>
      <c r="I40" s="366">
        <v>1292</v>
      </c>
      <c r="J40" s="366">
        <v>3269</v>
      </c>
    </row>
    <row r="41" spans="1:10" x14ac:dyDescent="0.2">
      <c r="A41" s="367">
        <v>2001</v>
      </c>
      <c r="B41" s="366">
        <v>132183</v>
      </c>
      <c r="C41" s="366">
        <v>7902</v>
      </c>
      <c r="D41" s="366">
        <v>10948</v>
      </c>
      <c r="E41" s="366">
        <v>19014</v>
      </c>
      <c r="F41" s="366">
        <v>18821</v>
      </c>
      <c r="G41" s="366">
        <v>3166</v>
      </c>
      <c r="H41" s="366">
        <v>6457</v>
      </c>
      <c r="I41" s="366">
        <v>1352</v>
      </c>
      <c r="J41" s="366">
        <v>2979</v>
      </c>
    </row>
    <row r="42" spans="1:10" x14ac:dyDescent="0.2">
      <c r="A42" s="367">
        <v>2005</v>
      </c>
      <c r="B42" s="366">
        <v>135732</v>
      </c>
      <c r="C42" s="366">
        <v>7571</v>
      </c>
      <c r="D42" s="366">
        <v>10247</v>
      </c>
      <c r="E42" s="366">
        <v>26646</v>
      </c>
      <c r="F42" s="366">
        <v>15557</v>
      </c>
      <c r="G42" s="366">
        <v>4849</v>
      </c>
      <c r="H42" s="366">
        <v>5525</v>
      </c>
      <c r="I42" s="366">
        <v>1269</v>
      </c>
      <c r="J42" s="366">
        <v>2621</v>
      </c>
    </row>
    <row r="43" spans="1:10" x14ac:dyDescent="0.2">
      <c r="A43" s="367">
        <v>2006</v>
      </c>
      <c r="B43" s="366">
        <v>131603</v>
      </c>
      <c r="C43" s="366">
        <v>7721</v>
      </c>
      <c r="D43" s="366">
        <v>8777</v>
      </c>
      <c r="E43" s="366">
        <v>26133</v>
      </c>
      <c r="F43" s="366">
        <v>14536</v>
      </c>
      <c r="G43" s="366">
        <v>4827</v>
      </c>
      <c r="H43" s="366">
        <v>5482</v>
      </c>
      <c r="I43" s="366">
        <v>1380</v>
      </c>
      <c r="J43" s="366">
        <v>2461</v>
      </c>
    </row>
    <row r="44" spans="1:10" x14ac:dyDescent="0.2">
      <c r="A44" s="367">
        <v>2007</v>
      </c>
      <c r="B44" s="366">
        <v>132938</v>
      </c>
      <c r="C44" s="366">
        <v>8155</v>
      </c>
      <c r="D44" s="366">
        <v>8376</v>
      </c>
      <c r="E44" s="366">
        <v>25138</v>
      </c>
      <c r="F44" s="366">
        <v>14524</v>
      </c>
      <c r="G44" s="366">
        <v>5127</v>
      </c>
      <c r="H44" s="366">
        <v>5603</v>
      </c>
      <c r="I44" s="366">
        <v>1328</v>
      </c>
      <c r="J44" s="366">
        <v>2450</v>
      </c>
    </row>
    <row r="45" spans="1:10" x14ac:dyDescent="0.2">
      <c r="A45" s="367">
        <v>2008</v>
      </c>
      <c r="B45" s="366">
        <v>130027</v>
      </c>
      <c r="C45" s="366">
        <v>8330</v>
      </c>
      <c r="D45" s="366">
        <v>7778</v>
      </c>
      <c r="E45" s="366">
        <v>25050</v>
      </c>
      <c r="F45" s="366">
        <v>13996</v>
      </c>
      <c r="G45" s="366">
        <v>4626</v>
      </c>
      <c r="H45" s="366">
        <v>5272</v>
      </c>
      <c r="I45" s="366">
        <v>1081</v>
      </c>
      <c r="J45" s="366">
        <v>2477</v>
      </c>
    </row>
    <row r="46" spans="1:10" x14ac:dyDescent="0.2">
      <c r="A46" s="367">
        <v>2009</v>
      </c>
      <c r="B46" s="366">
        <v>130414</v>
      </c>
      <c r="C46" s="366">
        <v>8453</v>
      </c>
      <c r="D46" s="366">
        <v>7709</v>
      </c>
      <c r="E46" s="366">
        <v>25477</v>
      </c>
      <c r="F46" s="366">
        <v>14145</v>
      </c>
      <c r="G46" s="366">
        <v>4734</v>
      </c>
      <c r="H46" s="366">
        <v>5080</v>
      </c>
      <c r="I46" s="366">
        <v>924</v>
      </c>
      <c r="J46" s="366">
        <v>2461</v>
      </c>
    </row>
    <row r="47" spans="1:10" x14ac:dyDescent="0.2">
      <c r="A47" s="367">
        <v>2010</v>
      </c>
      <c r="B47" s="366">
        <v>130456</v>
      </c>
      <c r="C47" s="366">
        <v>8648</v>
      </c>
      <c r="D47" s="366">
        <v>7481</v>
      </c>
      <c r="E47" s="366">
        <v>26361</v>
      </c>
      <c r="F47" s="366">
        <v>14001</v>
      </c>
      <c r="G47" s="366">
        <v>4589</v>
      </c>
      <c r="H47" s="366">
        <v>4622</v>
      </c>
      <c r="I47" s="366">
        <v>793</v>
      </c>
      <c r="J47" s="366">
        <v>2492</v>
      </c>
    </row>
    <row r="48" spans="1:10" x14ac:dyDescent="0.2">
      <c r="A48" s="367">
        <v>2011</v>
      </c>
      <c r="B48" s="366">
        <v>128795</v>
      </c>
      <c r="C48" s="366">
        <v>8533</v>
      </c>
      <c r="D48" s="366">
        <v>7085</v>
      </c>
      <c r="E48" s="366">
        <v>26145</v>
      </c>
      <c r="F48" s="366">
        <v>13369</v>
      </c>
      <c r="G48" s="366">
        <v>4843</v>
      </c>
      <c r="H48" s="366">
        <v>4176</v>
      </c>
      <c r="I48" s="366">
        <v>742</v>
      </c>
      <c r="J48" s="366">
        <v>2422</v>
      </c>
    </row>
  </sheetData>
  <mergeCells count="6">
    <mergeCell ref="A34:J34"/>
    <mergeCell ref="A2:A3"/>
    <mergeCell ref="B2:B3"/>
    <mergeCell ref="C2:J2"/>
    <mergeCell ref="A4:J4"/>
    <mergeCell ref="A19:J19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7EC10-CC08-4A88-A17A-C98B4E8E8D3D}">
  <dimension ref="A1:H57"/>
  <sheetViews>
    <sheetView workbookViewId="0"/>
  </sheetViews>
  <sheetFormatPr defaultRowHeight="11.25" x14ac:dyDescent="0.2"/>
  <cols>
    <col min="1" max="1" width="14.42578125" style="370" customWidth="1"/>
    <col min="2" max="3" width="11" style="347" customWidth="1"/>
    <col min="4" max="8" width="9.28515625" style="347" customWidth="1"/>
    <col min="9" max="16384" width="9.140625" style="347"/>
  </cols>
  <sheetData>
    <row r="1" spans="1:8" ht="12" thickBot="1" x14ac:dyDescent="0.25">
      <c r="A1" s="383" t="s">
        <v>308</v>
      </c>
      <c r="B1" s="382"/>
      <c r="C1" s="382"/>
      <c r="D1" s="382"/>
      <c r="E1" s="382"/>
      <c r="F1" s="382"/>
      <c r="G1" s="382"/>
      <c r="H1" s="382"/>
    </row>
    <row r="2" spans="1:8" x14ac:dyDescent="0.2">
      <c r="A2" s="559" t="s">
        <v>307</v>
      </c>
      <c r="B2" s="525" t="s">
        <v>306</v>
      </c>
      <c r="C2" s="562"/>
      <c r="D2" s="518" t="s">
        <v>305</v>
      </c>
      <c r="E2" s="563"/>
      <c r="F2" s="563"/>
      <c r="G2" s="563"/>
      <c r="H2" s="563"/>
    </row>
    <row r="3" spans="1:8" x14ac:dyDescent="0.2">
      <c r="A3" s="560"/>
      <c r="B3" s="381">
        <v>2000</v>
      </c>
      <c r="C3" s="381">
        <v>2011</v>
      </c>
      <c r="D3" s="380">
        <v>2000</v>
      </c>
      <c r="E3" s="380">
        <v>2008</v>
      </c>
      <c r="F3" s="380">
        <v>2009</v>
      </c>
      <c r="G3" s="380">
        <v>2010</v>
      </c>
      <c r="H3" s="380">
        <v>2011</v>
      </c>
    </row>
    <row r="4" spans="1:8" x14ac:dyDescent="0.2">
      <c r="A4" s="561" t="s">
        <v>7</v>
      </c>
      <c r="B4" s="561"/>
      <c r="C4" s="561"/>
      <c r="D4" s="561"/>
      <c r="E4" s="561"/>
      <c r="F4" s="561"/>
      <c r="G4" s="561"/>
      <c r="H4" s="561"/>
    </row>
    <row r="5" spans="1:8" x14ac:dyDescent="0.2">
      <c r="A5" s="378" t="s">
        <v>304</v>
      </c>
      <c r="B5" s="363">
        <v>492</v>
      </c>
      <c r="C5" s="363">
        <v>240</v>
      </c>
      <c r="D5" s="361">
        <v>9.7899999999999991</v>
      </c>
      <c r="E5" s="361">
        <v>6.1979812289711358</v>
      </c>
      <c r="F5" s="361">
        <v>5.3061636235246645</v>
      </c>
      <c r="G5" s="361">
        <v>5.5748827762051905</v>
      </c>
      <c r="H5" s="361">
        <v>5.2875082617316584</v>
      </c>
    </row>
    <row r="6" spans="1:8" x14ac:dyDescent="0.2">
      <c r="A6" s="378" t="s">
        <v>303</v>
      </c>
      <c r="B6" s="368">
        <v>29</v>
      </c>
      <c r="C6" s="363">
        <v>18</v>
      </c>
      <c r="D6" s="376">
        <v>0.60068561012742128</v>
      </c>
      <c r="E6" s="361">
        <v>0.49743819330448191</v>
      </c>
      <c r="F6" s="361">
        <v>0.35955774397491086</v>
      </c>
      <c r="G6" s="361">
        <v>0.34092390377924175</v>
      </c>
      <c r="H6" s="361">
        <v>0.37805198214754526</v>
      </c>
    </row>
    <row r="7" spans="1:8" x14ac:dyDescent="0.2">
      <c r="A7" s="378" t="s">
        <v>302</v>
      </c>
      <c r="B7" s="368">
        <v>20</v>
      </c>
      <c r="C7" s="363">
        <v>3</v>
      </c>
      <c r="D7" s="376">
        <v>0.40215454296392922</v>
      </c>
      <c r="E7" s="361">
        <v>0.17718628184431232</v>
      </c>
      <c r="F7" s="361">
        <v>0.15804030027657054</v>
      </c>
      <c r="G7" s="361">
        <v>0.1981061056301755</v>
      </c>
      <c r="H7" s="361">
        <v>5.9853359269789019E-2</v>
      </c>
    </row>
    <row r="8" spans="1:8" x14ac:dyDescent="0.2">
      <c r="A8" s="370" t="s">
        <v>301</v>
      </c>
      <c r="B8" s="368">
        <v>45</v>
      </c>
      <c r="C8" s="368">
        <v>12</v>
      </c>
      <c r="D8" s="376">
        <v>0.42093867453582939</v>
      </c>
      <c r="E8" s="361">
        <v>0.16233025074950921</v>
      </c>
      <c r="F8" s="361">
        <v>0.1788055787340565</v>
      </c>
      <c r="G8" s="361">
        <v>0.12781625921137368</v>
      </c>
      <c r="H8" s="361">
        <v>0.11835953681967924</v>
      </c>
    </row>
    <row r="9" spans="1:8" x14ac:dyDescent="0.2">
      <c r="A9" s="370" t="s">
        <v>300</v>
      </c>
      <c r="B9" s="368">
        <v>23</v>
      </c>
      <c r="C9" s="363">
        <v>13</v>
      </c>
      <c r="D9" s="376">
        <v>0.19948329490027461</v>
      </c>
      <c r="E9" s="361">
        <v>0.16159902232591491</v>
      </c>
      <c r="F9" s="361">
        <v>0.13245910325187096</v>
      </c>
      <c r="G9" s="361">
        <v>0.11149401986620718</v>
      </c>
      <c r="H9" s="361">
        <v>0.12910914688648326</v>
      </c>
    </row>
    <row r="10" spans="1:8" x14ac:dyDescent="0.2">
      <c r="A10" s="370" t="s">
        <v>299</v>
      </c>
      <c r="B10" s="368">
        <v>33</v>
      </c>
      <c r="C10" s="363">
        <v>15</v>
      </c>
      <c r="D10" s="376">
        <v>0.17724915127862681</v>
      </c>
      <c r="E10" s="361">
        <v>0.1216590235511593</v>
      </c>
      <c r="F10" s="361">
        <v>0.14763614401234776</v>
      </c>
      <c r="G10" s="361">
        <v>0.12747827837230366</v>
      </c>
      <c r="H10" s="361">
        <v>0.10136778937124939</v>
      </c>
    </row>
    <row r="11" spans="1:8" x14ac:dyDescent="0.2">
      <c r="A11" s="370" t="s">
        <v>38</v>
      </c>
      <c r="B11" s="368">
        <v>77</v>
      </c>
      <c r="C11" s="363">
        <v>37</v>
      </c>
      <c r="D11" s="376">
        <v>0.24043152775500964</v>
      </c>
      <c r="E11" s="361">
        <v>0.18997897444234776</v>
      </c>
      <c r="F11" s="361">
        <v>0.18180544166412582</v>
      </c>
      <c r="G11" s="361">
        <v>0.16811979512843572</v>
      </c>
      <c r="H11" s="361">
        <v>0.14762974460054185</v>
      </c>
    </row>
    <row r="12" spans="1:8" x14ac:dyDescent="0.2">
      <c r="A12" s="370" t="s">
        <v>298</v>
      </c>
      <c r="B12" s="368">
        <v>194</v>
      </c>
      <c r="C12" s="363">
        <v>134</v>
      </c>
      <c r="D12" s="376">
        <v>0.56240761058201283</v>
      </c>
      <c r="E12" s="361">
        <v>0.60039549862210817</v>
      </c>
      <c r="F12" s="361">
        <v>0.44754686363021684</v>
      </c>
      <c r="G12" s="361">
        <v>0.43926361061575581</v>
      </c>
      <c r="H12" s="361">
        <v>0.45236877507650602</v>
      </c>
    </row>
    <row r="13" spans="1:8" x14ac:dyDescent="0.2">
      <c r="A13" s="370" t="s">
        <v>37</v>
      </c>
      <c r="B13" s="368">
        <v>400</v>
      </c>
      <c r="C13" s="363">
        <v>215</v>
      </c>
      <c r="D13" s="376">
        <v>0.94336163918518423</v>
      </c>
      <c r="E13" s="361">
        <v>0.69764070597615335</v>
      </c>
      <c r="F13" s="361">
        <v>0.78869357894641412</v>
      </c>
      <c r="G13" s="361">
        <v>0.5818314052592104</v>
      </c>
      <c r="H13" s="361">
        <v>0.65621904897072802</v>
      </c>
    </row>
    <row r="14" spans="1:8" x14ac:dyDescent="0.2">
      <c r="A14" s="370" t="s">
        <v>297</v>
      </c>
      <c r="B14" s="368">
        <v>471</v>
      </c>
      <c r="C14" s="363">
        <v>242</v>
      </c>
      <c r="D14" s="376">
        <v>1.2044103596493472</v>
      </c>
      <c r="E14" s="361">
        <v>0.85676362155300934</v>
      </c>
      <c r="F14" s="361">
        <v>0.83726458796288028</v>
      </c>
      <c r="G14" s="361">
        <v>0.77868498511295881</v>
      </c>
      <c r="H14" s="361">
        <v>0.69979613377094696</v>
      </c>
    </row>
    <row r="15" spans="1:8" x14ac:dyDescent="0.2">
      <c r="A15" s="370" t="s">
        <v>296</v>
      </c>
      <c r="B15" s="368">
        <v>705</v>
      </c>
      <c r="C15" s="363">
        <v>397</v>
      </c>
      <c r="D15" s="376">
        <v>2.0159775645483262</v>
      </c>
      <c r="E15" s="361">
        <v>1.2214167288260076</v>
      </c>
      <c r="F15" s="361">
        <v>1.1657763648537818</v>
      </c>
      <c r="G15" s="361">
        <v>1.0614631591621921</v>
      </c>
      <c r="H15" s="361">
        <v>0.96178771382818151</v>
      </c>
    </row>
    <row r="16" spans="1:8" x14ac:dyDescent="0.2">
      <c r="A16" s="370" t="s">
        <v>295</v>
      </c>
      <c r="B16" s="368">
        <v>1106</v>
      </c>
      <c r="C16" s="363">
        <v>629</v>
      </c>
      <c r="D16" s="376">
        <v>3.5987002557189189</v>
      </c>
      <c r="E16" s="361">
        <v>2.0810350697991145</v>
      </c>
      <c r="F16" s="361">
        <v>2.0041068199595182</v>
      </c>
      <c r="G16" s="361">
        <v>1.8833232744816077</v>
      </c>
      <c r="H16" s="361">
        <v>1.5346572700423433</v>
      </c>
    </row>
    <row r="17" spans="1:8" x14ac:dyDescent="0.2">
      <c r="A17" s="370" t="s">
        <v>56</v>
      </c>
      <c r="B17" s="368">
        <v>6937</v>
      </c>
      <c r="C17" s="363">
        <v>3169</v>
      </c>
      <c r="D17" s="376">
        <v>9.1512727317209315</v>
      </c>
      <c r="E17" s="361">
        <v>6.4741251279685086</v>
      </c>
      <c r="F17" s="361">
        <v>5.9791561074505823</v>
      </c>
      <c r="G17" s="361">
        <v>5.5844442047910876</v>
      </c>
      <c r="H17" s="361">
        <v>4.8795397311402864</v>
      </c>
    </row>
    <row r="18" spans="1:8" x14ac:dyDescent="0.2">
      <c r="A18" s="370" t="s">
        <v>114</v>
      </c>
      <c r="B18" s="368">
        <v>11004</v>
      </c>
      <c r="C18" s="363">
        <v>10753</v>
      </c>
      <c r="D18" s="376">
        <v>18.088308045183112</v>
      </c>
      <c r="E18" s="361">
        <v>17.122604843626739</v>
      </c>
      <c r="F18" s="361">
        <v>17.186164187105405</v>
      </c>
      <c r="G18" s="361">
        <v>16.613087661006709</v>
      </c>
      <c r="H18" s="361">
        <v>16.295843900576106</v>
      </c>
    </row>
    <row r="19" spans="1:8" x14ac:dyDescent="0.2">
      <c r="A19" s="370" t="s">
        <v>54</v>
      </c>
      <c r="B19" s="368">
        <v>15601</v>
      </c>
      <c r="C19" s="363">
        <v>14912</v>
      </c>
      <c r="D19" s="376">
        <v>36.079881961593792</v>
      </c>
      <c r="E19" s="361">
        <v>31.631294152689254</v>
      </c>
      <c r="F19" s="361">
        <v>31.666325283014086</v>
      </c>
      <c r="G19" s="361">
        <v>30.584085571795942</v>
      </c>
      <c r="H19" s="361">
        <v>30.228303560116558</v>
      </c>
    </row>
    <row r="20" spans="1:8" x14ac:dyDescent="0.2">
      <c r="A20" s="377" t="s">
        <v>294</v>
      </c>
      <c r="B20" s="368">
        <v>33338</v>
      </c>
      <c r="C20" s="363">
        <v>33094</v>
      </c>
      <c r="D20" s="376">
        <v>90.859166656446448</v>
      </c>
      <c r="E20" s="361">
        <v>85.612736920347871</v>
      </c>
      <c r="F20" s="361">
        <v>85.695105296467403</v>
      </c>
      <c r="G20" s="361">
        <v>84.82245356951222</v>
      </c>
      <c r="H20" s="361">
        <v>82.901528445264418</v>
      </c>
    </row>
    <row r="21" spans="1:8" s="371" customFormat="1" x14ac:dyDescent="0.2">
      <c r="A21" s="379" t="s">
        <v>5</v>
      </c>
      <c r="B21" s="374">
        <v>70475</v>
      </c>
      <c r="C21" s="374">
        <v>63883</v>
      </c>
      <c r="D21" s="373">
        <v>14.506691864637077</v>
      </c>
      <c r="E21" s="372">
        <v>13.903639422227611</v>
      </c>
      <c r="F21" s="372">
        <v>13.933686626505391</v>
      </c>
      <c r="G21" s="372">
        <v>13.711896502200183</v>
      </c>
      <c r="H21" s="372">
        <v>13.483648835828772</v>
      </c>
    </row>
    <row r="22" spans="1:8" x14ac:dyDescent="0.2">
      <c r="A22" s="558" t="s">
        <v>6</v>
      </c>
      <c r="B22" s="558"/>
      <c r="C22" s="558"/>
      <c r="D22" s="558"/>
      <c r="E22" s="558"/>
      <c r="F22" s="558"/>
      <c r="G22" s="558"/>
      <c r="H22" s="558"/>
    </row>
    <row r="23" spans="1:8" x14ac:dyDescent="0.2">
      <c r="A23" s="378" t="s">
        <v>304</v>
      </c>
      <c r="B23" s="363">
        <v>408</v>
      </c>
      <c r="C23" s="363">
        <v>193</v>
      </c>
      <c r="D23" s="361">
        <v>8.6157744694330063</v>
      </c>
      <c r="E23" s="361">
        <v>4.924885154989032</v>
      </c>
      <c r="F23" s="361">
        <v>4.9491221707873798</v>
      </c>
      <c r="G23" s="361">
        <v>5.0617396041401852</v>
      </c>
      <c r="H23" s="361">
        <v>4.5242504512529589</v>
      </c>
    </row>
    <row r="24" spans="1:8" x14ac:dyDescent="0.2">
      <c r="A24" s="378" t="s">
        <v>303</v>
      </c>
      <c r="B24" s="368">
        <v>24</v>
      </c>
      <c r="C24" s="363">
        <v>15</v>
      </c>
      <c r="D24" s="376">
        <v>0.52142551943396354</v>
      </c>
      <c r="E24" s="361">
        <v>0.20868113522537562</v>
      </c>
      <c r="F24" s="361">
        <v>0.37787737879058242</v>
      </c>
      <c r="G24" s="361">
        <v>0.38004750593824227</v>
      </c>
      <c r="H24" s="361">
        <v>0.33175565090458703</v>
      </c>
    </row>
    <row r="25" spans="1:8" x14ac:dyDescent="0.2">
      <c r="A25" s="378" t="s">
        <v>302</v>
      </c>
      <c r="B25" s="368">
        <v>15</v>
      </c>
      <c r="C25" s="363">
        <v>18</v>
      </c>
      <c r="D25" s="376">
        <v>0.31835812105036959</v>
      </c>
      <c r="E25" s="361">
        <v>0.27033771419065045</v>
      </c>
      <c r="F25" s="361">
        <v>0.16565890830779426</v>
      </c>
      <c r="G25" s="361">
        <v>0.14567248662934679</v>
      </c>
      <c r="H25" s="361">
        <v>0.37805595228093758</v>
      </c>
    </row>
    <row r="26" spans="1:8" x14ac:dyDescent="0.2">
      <c r="A26" s="370" t="s">
        <v>301</v>
      </c>
      <c r="B26" s="368">
        <v>25</v>
      </c>
      <c r="C26" s="368">
        <v>24</v>
      </c>
      <c r="D26" s="376">
        <v>0.24726540941547118</v>
      </c>
      <c r="E26" s="361">
        <v>0.19324916258696212</v>
      </c>
      <c r="F26" s="361">
        <v>0.14706114066923323</v>
      </c>
      <c r="G26" s="361">
        <v>0.14480761274306994</v>
      </c>
      <c r="H26" s="361">
        <v>0.24837135657330317</v>
      </c>
    </row>
    <row r="27" spans="1:8" x14ac:dyDescent="0.2">
      <c r="A27" s="370" t="s">
        <v>300</v>
      </c>
      <c r="B27" s="368">
        <v>15</v>
      </c>
      <c r="C27" s="363">
        <v>9</v>
      </c>
      <c r="D27" s="376">
        <v>0.13642175956298264</v>
      </c>
      <c r="E27" s="361">
        <v>0.12836764493509409</v>
      </c>
      <c r="F27" s="361">
        <v>0.10785450427373473</v>
      </c>
      <c r="G27" s="361">
        <v>8.5828161292572105E-2</v>
      </c>
      <c r="H27" s="361">
        <v>9.4491661110906955E-2</v>
      </c>
    </row>
    <row r="28" spans="1:8" x14ac:dyDescent="0.2">
      <c r="A28" s="370" t="s">
        <v>299</v>
      </c>
      <c r="B28" s="368">
        <v>25</v>
      </c>
      <c r="C28" s="363">
        <v>10</v>
      </c>
      <c r="D28" s="376">
        <v>0.14052609557813403</v>
      </c>
      <c r="E28" s="361">
        <v>0.12042474515998781</v>
      </c>
      <c r="F28" s="361">
        <v>0.11290345343438192</v>
      </c>
      <c r="G28" s="361">
        <v>7.7929070377035017E-2</v>
      </c>
      <c r="H28" s="361">
        <v>7.1519247617515061E-2</v>
      </c>
    </row>
    <row r="29" spans="1:8" x14ac:dyDescent="0.2">
      <c r="A29" s="370" t="s">
        <v>38</v>
      </c>
      <c r="B29" s="368">
        <v>54</v>
      </c>
      <c r="C29" s="363">
        <v>23</v>
      </c>
      <c r="D29" s="376">
        <v>0.17601264683462442</v>
      </c>
      <c r="E29" s="361">
        <v>0.13463376730284327</v>
      </c>
      <c r="F29" s="361">
        <v>0.14359305727568072</v>
      </c>
      <c r="G29" s="361">
        <v>0.10280958020792209</v>
      </c>
      <c r="H29" s="361">
        <v>9.6459920902864857E-2</v>
      </c>
    </row>
    <row r="30" spans="1:8" x14ac:dyDescent="0.2">
      <c r="A30" s="370" t="s">
        <v>298</v>
      </c>
      <c r="B30" s="368">
        <v>88</v>
      </c>
      <c r="C30" s="363">
        <v>65</v>
      </c>
      <c r="D30" s="376">
        <v>0.26636346725985738</v>
      </c>
      <c r="E30" s="361">
        <v>0.24935334366210296</v>
      </c>
      <c r="F30" s="361">
        <v>0.23572158586748068</v>
      </c>
      <c r="G30" s="361">
        <v>0.2231062569291655</v>
      </c>
      <c r="H30" s="361">
        <v>0.23017608470479917</v>
      </c>
    </row>
    <row r="31" spans="1:8" x14ac:dyDescent="0.2">
      <c r="A31" s="370" t="s">
        <v>37</v>
      </c>
      <c r="B31" s="368">
        <v>139</v>
      </c>
      <c r="C31" s="363">
        <v>73</v>
      </c>
      <c r="D31" s="376">
        <v>0.34406672239092395</v>
      </c>
      <c r="E31" s="361">
        <v>0.234447532205276</v>
      </c>
      <c r="F31" s="361">
        <v>0.24514194661562685</v>
      </c>
      <c r="G31" s="361">
        <v>0.19926713974161694</v>
      </c>
      <c r="H31" s="361">
        <v>0.23304702601666763</v>
      </c>
    </row>
    <row r="32" spans="1:8" x14ac:dyDescent="0.2">
      <c r="A32" s="370" t="s">
        <v>297</v>
      </c>
      <c r="B32" s="368">
        <v>129</v>
      </c>
      <c r="C32" s="363">
        <v>91</v>
      </c>
      <c r="D32" s="376">
        <v>0.34199561551498414</v>
      </c>
      <c r="E32" s="361">
        <v>0.3257432397925733</v>
      </c>
      <c r="F32" s="361">
        <v>0.26642602380645436</v>
      </c>
      <c r="G32" s="361">
        <v>0.30650031165776886</v>
      </c>
      <c r="H32" s="361">
        <v>0.2729298570267441</v>
      </c>
    </row>
    <row r="33" spans="1:8" x14ac:dyDescent="0.2">
      <c r="A33" s="370" t="s">
        <v>296</v>
      </c>
      <c r="B33" s="368">
        <v>237</v>
      </c>
      <c r="C33" s="363">
        <v>166</v>
      </c>
      <c r="D33" s="376">
        <v>0.69558841657181369</v>
      </c>
      <c r="E33" s="361">
        <v>0.50837935077106178</v>
      </c>
      <c r="F33" s="361">
        <v>0.47268071723954463</v>
      </c>
      <c r="G33" s="361">
        <v>0.43751963033257607</v>
      </c>
      <c r="H33" s="361">
        <v>0.420869018462459</v>
      </c>
    </row>
    <row r="34" spans="1:8" x14ac:dyDescent="0.2">
      <c r="A34" s="370" t="s">
        <v>295</v>
      </c>
      <c r="B34" s="368">
        <v>479</v>
      </c>
      <c r="C34" s="363">
        <v>301</v>
      </c>
      <c r="D34" s="376">
        <v>1.5523880893620463</v>
      </c>
      <c r="E34" s="361">
        <v>0.90285985063557683</v>
      </c>
      <c r="F34" s="361">
        <v>0.95666815573347996</v>
      </c>
      <c r="G34" s="361">
        <v>0.81974774964745578</v>
      </c>
      <c r="H34" s="361">
        <v>0.75982279215943649</v>
      </c>
    </row>
    <row r="35" spans="1:8" x14ac:dyDescent="0.2">
      <c r="A35" s="370" t="s">
        <v>56</v>
      </c>
      <c r="B35" s="368">
        <v>2847</v>
      </c>
      <c r="C35" s="363">
        <v>1508</v>
      </c>
      <c r="D35" s="376">
        <v>3.5770220791479383</v>
      </c>
      <c r="E35" s="361">
        <v>2.7522339383183176</v>
      </c>
      <c r="F35" s="361">
        <v>2.5524691550640615</v>
      </c>
      <c r="G35" s="361">
        <v>2.3177450123910215</v>
      </c>
      <c r="H35" s="361">
        <v>2.3172780895056344</v>
      </c>
    </row>
    <row r="36" spans="1:8" x14ac:dyDescent="0.2">
      <c r="A36" s="370" t="s">
        <v>114</v>
      </c>
      <c r="B36" s="368">
        <v>4820</v>
      </c>
      <c r="C36" s="363">
        <v>4916</v>
      </c>
      <c r="D36" s="376">
        <v>6.964294134900558</v>
      </c>
      <c r="E36" s="361">
        <v>6.7099593310690615</v>
      </c>
      <c r="F36" s="361">
        <v>6.7682004223191958</v>
      </c>
      <c r="G36" s="361">
        <v>6.6662732214637472</v>
      </c>
      <c r="H36" s="361">
        <v>6.5785511931987743</v>
      </c>
    </row>
    <row r="37" spans="1:8" x14ac:dyDescent="0.2">
      <c r="A37" s="370" t="s">
        <v>54</v>
      </c>
      <c r="B37" s="368">
        <v>9326</v>
      </c>
      <c r="C37" s="363">
        <v>8538</v>
      </c>
      <c r="D37" s="376">
        <v>15.690457523377537</v>
      </c>
      <c r="E37" s="361">
        <v>13.436972520150187</v>
      </c>
      <c r="F37" s="361">
        <v>13.503628651010656</v>
      </c>
      <c r="G37" s="361">
        <v>12.995087932223054</v>
      </c>
      <c r="H37" s="361">
        <v>13.210593540610816</v>
      </c>
    </row>
    <row r="38" spans="1:8" x14ac:dyDescent="0.2">
      <c r="A38" s="377" t="s">
        <v>43</v>
      </c>
      <c r="B38" s="368">
        <v>46495</v>
      </c>
      <c r="C38" s="363">
        <v>48962</v>
      </c>
      <c r="D38" s="376">
        <v>68.94799656557565</v>
      </c>
      <c r="E38" s="361">
        <v>63.829356619730476</v>
      </c>
      <c r="F38" s="361">
        <v>63.644265568826462</v>
      </c>
      <c r="G38" s="361">
        <v>65.380226603499409</v>
      </c>
      <c r="H38" s="361">
        <v>64.076406947085474</v>
      </c>
    </row>
    <row r="39" spans="1:8" s="371" customFormat="1" x14ac:dyDescent="0.2">
      <c r="A39" s="379" t="s">
        <v>5</v>
      </c>
      <c r="B39" s="374">
        <v>65126</v>
      </c>
      <c r="C39" s="374">
        <v>64912</v>
      </c>
      <c r="D39" s="373">
        <v>12.166561981351755</v>
      </c>
      <c r="E39" s="372">
        <v>12.093973271784156</v>
      </c>
      <c r="F39" s="372">
        <v>12.178218508478912</v>
      </c>
      <c r="G39" s="372">
        <v>12.442608968549644</v>
      </c>
      <c r="H39" s="372">
        <v>12.402190788767259</v>
      </c>
    </row>
    <row r="40" spans="1:8" s="351" customFormat="1" x14ac:dyDescent="0.25">
      <c r="A40" s="558" t="s">
        <v>5</v>
      </c>
      <c r="B40" s="558"/>
      <c r="C40" s="558"/>
      <c r="D40" s="558"/>
      <c r="E40" s="558"/>
      <c r="F40" s="558"/>
      <c r="G40" s="558"/>
      <c r="H40" s="558"/>
    </row>
    <row r="41" spans="1:8" x14ac:dyDescent="0.2">
      <c r="A41" s="378" t="s">
        <v>304</v>
      </c>
      <c r="B41" s="363">
        <v>900</v>
      </c>
      <c r="C41" s="363">
        <v>433</v>
      </c>
      <c r="D41" s="361">
        <v>9.2215949260735481</v>
      </c>
      <c r="E41" s="361">
        <v>5.5774642205165961</v>
      </c>
      <c r="F41" s="361">
        <v>5.1326185686733998</v>
      </c>
      <c r="G41" s="361">
        <v>5.3246250069186916</v>
      </c>
      <c r="H41" s="361">
        <v>4.9177162716214839</v>
      </c>
    </row>
    <row r="42" spans="1:8" x14ac:dyDescent="0.2">
      <c r="A42" s="378" t="s">
        <v>303</v>
      </c>
      <c r="B42" s="368">
        <v>53</v>
      </c>
      <c r="C42" s="363">
        <v>33</v>
      </c>
      <c r="D42" s="376">
        <v>0.56200129012874778</v>
      </c>
      <c r="E42" s="361">
        <v>0.3564971607547554</v>
      </c>
      <c r="F42" s="361">
        <v>0.36849000982640023</v>
      </c>
      <c r="G42" s="361">
        <v>0.35998230944079318</v>
      </c>
      <c r="H42" s="361">
        <v>0.35550193102185257</v>
      </c>
    </row>
    <row r="43" spans="1:8" x14ac:dyDescent="0.2">
      <c r="A43" s="378" t="s">
        <v>302</v>
      </c>
      <c r="B43" s="368">
        <v>35</v>
      </c>
      <c r="C43" s="363">
        <v>21</v>
      </c>
      <c r="D43" s="376">
        <v>0.36138778070473199</v>
      </c>
      <c r="E43" s="361">
        <v>0.22248740923525009</v>
      </c>
      <c r="F43" s="361">
        <v>0.16175994823681658</v>
      </c>
      <c r="G43" s="361">
        <v>0.17253453227918117</v>
      </c>
      <c r="H43" s="361">
        <v>0.21486783070461299</v>
      </c>
    </row>
    <row r="44" spans="1:8" x14ac:dyDescent="0.2">
      <c r="A44" s="370" t="s">
        <v>301</v>
      </c>
      <c r="B44" s="368">
        <v>70</v>
      </c>
      <c r="C44" s="363">
        <v>36</v>
      </c>
      <c r="D44" s="376">
        <v>0.33652249829174774</v>
      </c>
      <c r="E44" s="361">
        <v>0.17735259521617455</v>
      </c>
      <c r="F44" s="361">
        <v>0.16337658558252688</v>
      </c>
      <c r="G44" s="361">
        <v>0.13609659834113369</v>
      </c>
      <c r="H44" s="361">
        <v>0.18180394969080702</v>
      </c>
    </row>
    <row r="45" spans="1:8" x14ac:dyDescent="0.2">
      <c r="A45" s="370" t="s">
        <v>300</v>
      </c>
      <c r="B45" s="368">
        <v>38</v>
      </c>
      <c r="C45" s="363">
        <v>22</v>
      </c>
      <c r="D45" s="376">
        <v>0.16870068720557896</v>
      </c>
      <c r="E45" s="361">
        <v>0.14546059056999772</v>
      </c>
      <c r="F45" s="361">
        <v>0.12050654664913209</v>
      </c>
      <c r="G45" s="361">
        <v>9.9025639822900469E-2</v>
      </c>
      <c r="H45" s="361">
        <v>0.11228127480076454</v>
      </c>
    </row>
    <row r="46" spans="1:8" x14ac:dyDescent="0.2">
      <c r="A46" s="370" t="s">
        <v>299</v>
      </c>
      <c r="B46" s="368">
        <v>58</v>
      </c>
      <c r="C46" s="363">
        <v>25</v>
      </c>
      <c r="D46" s="376">
        <v>0.15930498768435394</v>
      </c>
      <c r="E46" s="361">
        <v>0.12105637249391692</v>
      </c>
      <c r="F46" s="361">
        <v>0.13070591513058552</v>
      </c>
      <c r="G46" s="361">
        <v>0.10337733762004693</v>
      </c>
      <c r="H46" s="361">
        <v>8.6866331825912912E-2</v>
      </c>
    </row>
    <row r="47" spans="1:8" x14ac:dyDescent="0.2">
      <c r="A47" s="370" t="s">
        <v>38</v>
      </c>
      <c r="B47" s="368">
        <v>131</v>
      </c>
      <c r="C47" s="363">
        <v>60</v>
      </c>
      <c r="D47" s="376">
        <v>0.20891354806533877</v>
      </c>
      <c r="E47" s="361">
        <v>0.16301934308826094</v>
      </c>
      <c r="F47" s="361">
        <v>0.16319330441185326</v>
      </c>
      <c r="G47" s="361">
        <v>0.13628947885308396</v>
      </c>
      <c r="H47" s="361">
        <v>0.12268232638406112</v>
      </c>
    </row>
    <row r="48" spans="1:8" x14ac:dyDescent="0.2">
      <c r="A48" s="370" t="s">
        <v>298</v>
      </c>
      <c r="B48" s="368">
        <v>282</v>
      </c>
      <c r="C48" s="363">
        <v>199</v>
      </c>
      <c r="D48" s="376">
        <v>0.41757908324564214</v>
      </c>
      <c r="E48" s="361">
        <v>0.42887045431839244</v>
      </c>
      <c r="F48" s="361">
        <v>0.34400885534756831</v>
      </c>
      <c r="G48" s="361">
        <v>0.33367035716142096</v>
      </c>
      <c r="H48" s="361">
        <v>0.34392709436910118</v>
      </c>
    </row>
    <row r="49" spans="1:8" x14ac:dyDescent="0.2">
      <c r="A49" s="370" t="s">
        <v>37</v>
      </c>
      <c r="B49" s="368">
        <v>539</v>
      </c>
      <c r="C49" s="363">
        <v>288</v>
      </c>
      <c r="D49" s="376">
        <v>0.65096071601945804</v>
      </c>
      <c r="E49" s="361">
        <v>0.47003380864094174</v>
      </c>
      <c r="F49" s="361">
        <v>0.52225354716457928</v>
      </c>
      <c r="G49" s="361">
        <v>0.39464459545833713</v>
      </c>
      <c r="H49" s="361">
        <v>0.44938490441208595</v>
      </c>
    </row>
    <row r="50" spans="1:8" x14ac:dyDescent="0.2">
      <c r="A50" s="370" t="s">
        <v>297</v>
      </c>
      <c r="B50" s="368">
        <v>600</v>
      </c>
      <c r="C50" s="363">
        <v>333</v>
      </c>
      <c r="D50" s="376">
        <v>0.78098504934287216</v>
      </c>
      <c r="E50" s="361">
        <v>0.59737075957782204</v>
      </c>
      <c r="F50" s="361">
        <v>0.55793362692604509</v>
      </c>
      <c r="G50" s="361">
        <v>0.54731296770709081</v>
      </c>
      <c r="H50" s="361">
        <v>0.49025814373249871</v>
      </c>
    </row>
    <row r="51" spans="1:8" x14ac:dyDescent="0.2">
      <c r="A51" s="370" t="s">
        <v>296</v>
      </c>
      <c r="B51" s="368">
        <v>942</v>
      </c>
      <c r="C51" s="363">
        <v>563</v>
      </c>
      <c r="D51" s="376">
        <v>1.3643770141579463</v>
      </c>
      <c r="E51" s="361">
        <v>0.87131586191451538</v>
      </c>
      <c r="F51" s="361">
        <v>0.82621787132529423</v>
      </c>
      <c r="G51" s="361">
        <v>0.756420612879943</v>
      </c>
      <c r="H51" s="361">
        <v>0.69747706564089218</v>
      </c>
    </row>
    <row r="52" spans="1:8" x14ac:dyDescent="0.2">
      <c r="A52" s="370" t="s">
        <v>295</v>
      </c>
      <c r="B52" s="368">
        <v>1585</v>
      </c>
      <c r="C52" s="363">
        <v>930</v>
      </c>
      <c r="D52" s="376">
        <v>2.5735113137446834</v>
      </c>
      <c r="E52" s="361">
        <v>1.5004777073363826</v>
      </c>
      <c r="F52" s="361">
        <v>1.4885140840496243</v>
      </c>
      <c r="G52" s="361">
        <v>1.3601375956164412</v>
      </c>
      <c r="H52" s="361">
        <v>1.1538339856217397</v>
      </c>
    </row>
    <row r="53" spans="1:8" x14ac:dyDescent="0.2">
      <c r="A53" s="370" t="s">
        <v>56</v>
      </c>
      <c r="B53" s="368">
        <v>9784</v>
      </c>
      <c r="C53" s="363">
        <v>4677</v>
      </c>
      <c r="D53" s="376">
        <v>6.2962125085215392</v>
      </c>
      <c r="E53" s="361">
        <v>4.5922297223712789</v>
      </c>
      <c r="F53" s="361">
        <v>4.2529010271097887</v>
      </c>
      <c r="G53" s="361">
        <v>3.9444707556175436</v>
      </c>
      <c r="H53" s="361">
        <v>3.5971112358772812</v>
      </c>
    </row>
    <row r="54" spans="1:8" x14ac:dyDescent="0.2">
      <c r="A54" s="370" t="s">
        <v>114</v>
      </c>
      <c r="B54" s="368">
        <v>15824</v>
      </c>
      <c r="C54" s="363">
        <v>15669</v>
      </c>
      <c r="D54" s="376">
        <v>12.168090980779352</v>
      </c>
      <c r="E54" s="361">
        <v>11.590569481959447</v>
      </c>
      <c r="F54" s="361">
        <v>11.650299105681723</v>
      </c>
      <c r="G54" s="361">
        <v>11.326156429639704</v>
      </c>
      <c r="H54" s="361">
        <v>11.135364429301026</v>
      </c>
    </row>
    <row r="55" spans="1:8" x14ac:dyDescent="0.2">
      <c r="A55" s="370" t="s">
        <v>54</v>
      </c>
      <c r="B55" s="368">
        <v>24927</v>
      </c>
      <c r="C55" s="363">
        <v>23450</v>
      </c>
      <c r="D55" s="376">
        <v>24.276968713710318</v>
      </c>
      <c r="E55" s="361">
        <v>21.243993348401769</v>
      </c>
      <c r="F55" s="361">
        <v>21.325081318297595</v>
      </c>
      <c r="G55" s="361">
        <v>20.594965675057207</v>
      </c>
      <c r="H55" s="361">
        <v>20.577178899485087</v>
      </c>
    </row>
    <row r="56" spans="1:8" x14ac:dyDescent="0.2">
      <c r="A56" s="377" t="s">
        <v>294</v>
      </c>
      <c r="B56" s="368">
        <v>79833</v>
      </c>
      <c r="C56" s="363">
        <v>82056</v>
      </c>
      <c r="D56" s="376">
        <v>76.668999340533276</v>
      </c>
      <c r="E56" s="361">
        <v>71.31626847029456</v>
      </c>
      <c r="F56" s="361">
        <v>71.202271095566488</v>
      </c>
      <c r="G56" s="361">
        <v>72.041398966590421</v>
      </c>
      <c r="H56" s="361">
        <v>70.536324840509735</v>
      </c>
    </row>
    <row r="57" spans="1:8" s="371" customFormat="1" x14ac:dyDescent="0.2">
      <c r="A57" s="375" t="s">
        <v>5</v>
      </c>
      <c r="B57" s="374">
        <v>135601</v>
      </c>
      <c r="C57" s="374">
        <v>128795</v>
      </c>
      <c r="D57" s="373">
        <v>13.279932272727578</v>
      </c>
      <c r="E57" s="372">
        <v>12.953234189277985</v>
      </c>
      <c r="F57" s="372">
        <v>13.011928632244398</v>
      </c>
      <c r="G57" s="372">
        <v>13.045569995189011</v>
      </c>
      <c r="H57" s="372">
        <v>12.916018103785738</v>
      </c>
    </row>
  </sheetData>
  <mergeCells count="6">
    <mergeCell ref="A40:H40"/>
    <mergeCell ref="A2:A3"/>
    <mergeCell ref="A4:H4"/>
    <mergeCell ref="A22:H22"/>
    <mergeCell ref="B2:C2"/>
    <mergeCell ref="D2:H2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D9E10-5361-495A-B78C-6D871453CC4C}">
  <dimension ref="A1:J39"/>
  <sheetViews>
    <sheetView workbookViewId="0"/>
  </sheetViews>
  <sheetFormatPr defaultRowHeight="11.25" x14ac:dyDescent="0.2"/>
  <cols>
    <col min="1" max="1" width="10.7109375" style="347" customWidth="1"/>
    <col min="2" max="2" width="8.7109375" style="347" customWidth="1"/>
    <col min="3" max="7" width="8.5703125" style="347" customWidth="1"/>
    <col min="8" max="8" width="9.28515625" style="347" customWidth="1"/>
    <col min="9" max="10" width="8.5703125" style="347" customWidth="1"/>
    <col min="11" max="16384" width="9.140625" style="347"/>
  </cols>
  <sheetData>
    <row r="1" spans="1:10" ht="12" thickBot="1" x14ac:dyDescent="0.25">
      <c r="A1" s="356" t="s">
        <v>311</v>
      </c>
      <c r="B1" s="355"/>
      <c r="C1" s="355"/>
      <c r="D1" s="355"/>
      <c r="E1" s="355"/>
      <c r="F1" s="355"/>
      <c r="G1" s="355"/>
      <c r="H1" s="355"/>
      <c r="I1" s="355"/>
      <c r="J1" s="355"/>
    </row>
    <row r="2" spans="1:10" x14ac:dyDescent="0.2">
      <c r="A2" s="492" t="s">
        <v>310</v>
      </c>
      <c r="B2" s="490" t="s">
        <v>5</v>
      </c>
      <c r="C2" s="530" t="s">
        <v>217</v>
      </c>
      <c r="D2" s="531"/>
      <c r="E2" s="531"/>
      <c r="F2" s="531"/>
      <c r="G2" s="531"/>
      <c r="H2" s="531"/>
      <c r="I2" s="531"/>
      <c r="J2" s="531"/>
    </row>
    <row r="3" spans="1:10" ht="56.25" x14ac:dyDescent="0.2">
      <c r="A3" s="493"/>
      <c r="B3" s="491"/>
      <c r="C3" s="354" t="s">
        <v>292</v>
      </c>
      <c r="D3" s="354" t="s">
        <v>291</v>
      </c>
      <c r="E3" s="354" t="s">
        <v>290</v>
      </c>
      <c r="F3" s="354" t="s">
        <v>289</v>
      </c>
      <c r="G3" s="354" t="s">
        <v>309</v>
      </c>
      <c r="H3" s="354" t="s">
        <v>287</v>
      </c>
      <c r="I3" s="354" t="s">
        <v>286</v>
      </c>
      <c r="J3" s="364" t="s">
        <v>285</v>
      </c>
    </row>
    <row r="4" spans="1:10" x14ac:dyDescent="0.2">
      <c r="A4" s="511" t="s">
        <v>7</v>
      </c>
      <c r="B4" s="511"/>
      <c r="C4" s="511"/>
      <c r="D4" s="511"/>
      <c r="E4" s="511"/>
      <c r="F4" s="511"/>
      <c r="G4" s="511"/>
      <c r="H4" s="511"/>
      <c r="I4" s="511"/>
      <c r="J4" s="511"/>
    </row>
    <row r="5" spans="1:10" x14ac:dyDescent="0.2">
      <c r="A5" s="388" t="s">
        <v>5</v>
      </c>
      <c r="B5" s="387">
        <v>1348.3648835828772</v>
      </c>
      <c r="C5" s="387">
        <v>117.31152298661037</v>
      </c>
      <c r="D5" s="387">
        <v>84.701536837939443</v>
      </c>
      <c r="E5" s="387">
        <v>236.79704504979884</v>
      </c>
      <c r="F5" s="387">
        <v>122.50379262581625</v>
      </c>
      <c r="G5" s="387">
        <v>58.740188641910166</v>
      </c>
      <c r="H5" s="387">
        <v>62.539410329133958</v>
      </c>
      <c r="I5" s="387">
        <v>11.56651935888134</v>
      </c>
      <c r="J5" s="387">
        <v>38.984235868346417</v>
      </c>
    </row>
    <row r="6" spans="1:10" x14ac:dyDescent="0.2">
      <c r="A6" s="386" t="s">
        <v>22</v>
      </c>
      <c r="B6" s="384"/>
      <c r="C6" s="384"/>
      <c r="D6" s="384"/>
      <c r="E6" s="384"/>
      <c r="F6" s="384"/>
      <c r="G6" s="384"/>
      <c r="H6" s="384"/>
      <c r="I6" s="384"/>
      <c r="J6" s="384"/>
    </row>
    <row r="7" spans="1:10" x14ac:dyDescent="0.2">
      <c r="A7" s="385" t="s">
        <v>35</v>
      </c>
      <c r="B7" s="384">
        <v>96.178771382818155</v>
      </c>
      <c r="C7" s="384">
        <v>0.48452781553057006</v>
      </c>
      <c r="D7" s="384">
        <v>2.9071668931834203</v>
      </c>
      <c r="E7" s="384">
        <v>2.6649029854181356</v>
      </c>
      <c r="F7" s="384">
        <v>1.6958473543569954</v>
      </c>
      <c r="G7" s="384">
        <v>0.24226390776528503</v>
      </c>
      <c r="H7" s="384">
        <v>4.8452781553057012</v>
      </c>
      <c r="I7" s="384">
        <v>11.386403664968396</v>
      </c>
      <c r="J7" s="384">
        <v>24.226390776528504</v>
      </c>
    </row>
    <row r="8" spans="1:10" x14ac:dyDescent="0.2">
      <c r="A8" s="385" t="s">
        <v>34</v>
      </c>
      <c r="B8" s="384">
        <v>153.46572700423434</v>
      </c>
      <c r="C8" s="384">
        <v>2.9278040127993834</v>
      </c>
      <c r="D8" s="384">
        <v>6.8315426965318951</v>
      </c>
      <c r="E8" s="384">
        <v>7.0755263642651762</v>
      </c>
      <c r="F8" s="384">
        <v>5.6116243578654847</v>
      </c>
      <c r="G8" s="384">
        <v>1.4639020063996917</v>
      </c>
      <c r="H8" s="384">
        <v>10.247314044797841</v>
      </c>
      <c r="I8" s="384">
        <v>8.7834120383981489</v>
      </c>
      <c r="J8" s="384">
        <v>34.645680818126031</v>
      </c>
    </row>
    <row r="9" spans="1:10" x14ac:dyDescent="0.2">
      <c r="A9" s="385" t="s">
        <v>33</v>
      </c>
      <c r="B9" s="384">
        <v>324.32356474878276</v>
      </c>
      <c r="C9" s="384">
        <v>13.771104569055767</v>
      </c>
      <c r="D9" s="384">
        <v>20.797178328778095</v>
      </c>
      <c r="E9" s="384">
        <v>20.516135378389205</v>
      </c>
      <c r="F9" s="384">
        <v>14.614233420222444</v>
      </c>
      <c r="G9" s="384">
        <v>6.1829449085556494</v>
      </c>
      <c r="H9" s="384">
        <v>40.189141905611727</v>
      </c>
      <c r="I9" s="384">
        <v>8.4312885116667946</v>
      </c>
      <c r="J9" s="384">
        <v>47.496258615722944</v>
      </c>
    </row>
    <row r="10" spans="1:10" x14ac:dyDescent="0.2">
      <c r="A10" s="385" t="s">
        <v>32</v>
      </c>
      <c r="B10" s="384">
        <v>686.24011933426198</v>
      </c>
      <c r="C10" s="384">
        <v>52.10656985515736</v>
      </c>
      <c r="D10" s="384">
        <v>51.4254382230638</v>
      </c>
      <c r="E10" s="384">
        <v>56.193359647718722</v>
      </c>
      <c r="F10" s="384">
        <v>31.672620892350555</v>
      </c>
      <c r="G10" s="384">
        <v>17.709422434432565</v>
      </c>
      <c r="H10" s="384">
        <v>88.887677988209617</v>
      </c>
      <c r="I10" s="384">
        <v>17.368856618385784</v>
      </c>
      <c r="J10" s="384">
        <v>65.048070864935013</v>
      </c>
    </row>
    <row r="11" spans="1:10" x14ac:dyDescent="0.2">
      <c r="A11" s="385" t="s">
        <v>31</v>
      </c>
      <c r="B11" s="384">
        <v>1288.302234997002</v>
      </c>
      <c r="C11" s="384">
        <v>152.7186327984966</v>
      </c>
      <c r="D11" s="384">
        <v>95.167821701799994</v>
      </c>
      <c r="E11" s="384">
        <v>112.85103181531012</v>
      </c>
      <c r="F11" s="384">
        <v>63.338043497481749</v>
      </c>
      <c r="G11" s="384">
        <v>36.009446049329725</v>
      </c>
      <c r="H11" s="384">
        <v>154.96922317657973</v>
      </c>
      <c r="I11" s="384">
        <v>18.647748846974324</v>
      </c>
      <c r="J11" s="384">
        <v>80.056714877527696</v>
      </c>
    </row>
    <row r="12" spans="1:10" x14ac:dyDescent="0.2">
      <c r="A12" s="385" t="s">
        <v>30</v>
      </c>
      <c r="B12" s="384">
        <v>1933.8822126410423</v>
      </c>
      <c r="C12" s="384">
        <v>276.06412255756351</v>
      </c>
      <c r="D12" s="384">
        <v>136.16870011925511</v>
      </c>
      <c r="E12" s="384">
        <v>209.26979176222366</v>
      </c>
      <c r="F12" s="384">
        <v>115.81506283827171</v>
      </c>
      <c r="G12" s="384">
        <v>67.367672690578843</v>
      </c>
      <c r="H12" s="384">
        <v>167.41583340977891</v>
      </c>
      <c r="I12" s="384">
        <v>15.480231171452159</v>
      </c>
      <c r="J12" s="384">
        <v>73.961104485826993</v>
      </c>
    </row>
    <row r="13" spans="1:10" x14ac:dyDescent="0.2">
      <c r="A13" s="385" t="s">
        <v>29</v>
      </c>
      <c r="B13" s="384">
        <v>2676.1167075263766</v>
      </c>
      <c r="C13" s="384">
        <v>381.27758478763411</v>
      </c>
      <c r="D13" s="384">
        <v>187.23132573767168</v>
      </c>
      <c r="E13" s="384">
        <v>344.3334726210054</v>
      </c>
      <c r="F13" s="384">
        <v>171.09069420856207</v>
      </c>
      <c r="G13" s="384">
        <v>111.90837860182675</v>
      </c>
      <c r="H13" s="384">
        <v>207.6761256745439</v>
      </c>
      <c r="I13" s="384">
        <v>15.064589427168988</v>
      </c>
      <c r="J13" s="384">
        <v>58.464954205441551</v>
      </c>
    </row>
    <row r="14" spans="1:10" x14ac:dyDescent="0.2">
      <c r="A14" s="385" t="s">
        <v>28</v>
      </c>
      <c r="B14" s="384">
        <v>3473.4491615892744</v>
      </c>
      <c r="C14" s="384">
        <v>426.54757520523236</v>
      </c>
      <c r="D14" s="384">
        <v>249.86830634973171</v>
      </c>
      <c r="E14" s="384">
        <v>506.26302368621015</v>
      </c>
      <c r="F14" s="384">
        <v>278.30481136341388</v>
      </c>
      <c r="G14" s="384">
        <v>158.03238032193855</v>
      </c>
      <c r="H14" s="384">
        <v>180.87481877555206</v>
      </c>
      <c r="I14" s="384">
        <v>16.78219968020586</v>
      </c>
      <c r="J14" s="384">
        <v>49.880426827278534</v>
      </c>
    </row>
    <row r="15" spans="1:10" x14ac:dyDescent="0.2">
      <c r="A15" s="385" t="s">
        <v>43</v>
      </c>
      <c r="B15" s="384">
        <v>8290.152844526443</v>
      </c>
      <c r="C15" s="384">
        <v>481.96815352840019</v>
      </c>
      <c r="D15" s="384">
        <v>479.96412794200353</v>
      </c>
      <c r="E15" s="384">
        <v>1956.4299787197533</v>
      </c>
      <c r="F15" s="384">
        <v>989.48763328335792</v>
      </c>
      <c r="G15" s="384">
        <v>424.35241791949579</v>
      </c>
      <c r="H15" s="384">
        <v>114.22945842461043</v>
      </c>
      <c r="I15" s="384">
        <v>23.547300640160923</v>
      </c>
      <c r="J15" s="384">
        <v>76.403475481373206</v>
      </c>
    </row>
    <row r="16" spans="1:10" x14ac:dyDescent="0.2">
      <c r="A16" s="494" t="s">
        <v>6</v>
      </c>
      <c r="B16" s="494"/>
      <c r="C16" s="494"/>
      <c r="D16" s="494"/>
      <c r="E16" s="494"/>
      <c r="F16" s="494"/>
      <c r="G16" s="494"/>
      <c r="H16" s="494"/>
      <c r="I16" s="494"/>
      <c r="J16" s="494"/>
    </row>
    <row r="17" spans="1:10" x14ac:dyDescent="0.2">
      <c r="A17" s="388" t="s">
        <v>5</v>
      </c>
      <c r="B17" s="387">
        <v>1240.2190788767259</v>
      </c>
      <c r="C17" s="387">
        <v>56.840826960473564</v>
      </c>
      <c r="D17" s="387">
        <v>58.694124511789845</v>
      </c>
      <c r="E17" s="387">
        <v>285.17854897883302</v>
      </c>
      <c r="F17" s="387">
        <v>144.53810284234706</v>
      </c>
      <c r="G17" s="387">
        <v>39.358690265067409</v>
      </c>
      <c r="H17" s="387">
        <v>23.175772471614934</v>
      </c>
      <c r="I17" s="387">
        <v>3.7065951026325616</v>
      </c>
      <c r="J17" s="387">
        <v>10.986042185637746</v>
      </c>
    </row>
    <row r="18" spans="1:10" x14ac:dyDescent="0.2">
      <c r="A18" s="386" t="s">
        <v>22</v>
      </c>
      <c r="B18" s="384"/>
      <c r="C18" s="384"/>
      <c r="D18" s="384"/>
      <c r="E18" s="384"/>
      <c r="F18" s="384"/>
      <c r="G18" s="384"/>
      <c r="H18" s="384"/>
      <c r="I18" s="384"/>
      <c r="J18" s="384"/>
    </row>
    <row r="19" spans="1:10" x14ac:dyDescent="0.2">
      <c r="A19" s="385" t="s">
        <v>35</v>
      </c>
      <c r="B19" s="384">
        <v>42.086901846245901</v>
      </c>
      <c r="C19" s="384">
        <v>0.76060665987191389</v>
      </c>
      <c r="D19" s="384">
        <v>0.50707110658127585</v>
      </c>
      <c r="E19" s="384">
        <v>0.50707110658127585</v>
      </c>
      <c r="F19" s="384">
        <v>2.0282844263251034</v>
      </c>
      <c r="G19" s="384">
        <v>0.25353555329063793</v>
      </c>
      <c r="H19" s="384">
        <v>1.2676777664531897</v>
      </c>
      <c r="I19" s="384">
        <v>2.5353555329063795</v>
      </c>
      <c r="J19" s="384">
        <v>4.0565688526502068</v>
      </c>
    </row>
    <row r="20" spans="1:10" x14ac:dyDescent="0.2">
      <c r="A20" s="385" t="s">
        <v>34</v>
      </c>
      <c r="B20" s="384">
        <v>75.982279215943649</v>
      </c>
      <c r="C20" s="384">
        <v>3.2816266771005567</v>
      </c>
      <c r="D20" s="384">
        <v>1.7670297492079918</v>
      </c>
      <c r="E20" s="384">
        <v>1.2621641065771372</v>
      </c>
      <c r="F20" s="384">
        <v>3.0291938557851292</v>
      </c>
      <c r="G20" s="384">
        <v>1.2621641065771372</v>
      </c>
      <c r="H20" s="384">
        <v>4.038925141046839</v>
      </c>
      <c r="I20" s="384">
        <v>2.7767610344697018</v>
      </c>
      <c r="J20" s="384">
        <v>7.5729846394628231</v>
      </c>
    </row>
    <row r="21" spans="1:10" x14ac:dyDescent="0.2">
      <c r="A21" s="385" t="s">
        <v>33</v>
      </c>
      <c r="B21" s="384">
        <v>157.364741428271</v>
      </c>
      <c r="C21" s="384">
        <v>10.014119909071791</v>
      </c>
      <c r="D21" s="384">
        <v>6.0084719454430751</v>
      </c>
      <c r="E21" s="384">
        <v>4.2917656753164817</v>
      </c>
      <c r="F21" s="384">
        <v>8.8696490623207289</v>
      </c>
      <c r="G21" s="384">
        <v>2.8611771168776547</v>
      </c>
      <c r="H21" s="384">
        <v>10.300237620759557</v>
      </c>
      <c r="I21" s="384">
        <v>4.2917656753164817</v>
      </c>
      <c r="J21" s="384">
        <v>11.158590755822853</v>
      </c>
    </row>
    <row r="22" spans="1:10" x14ac:dyDescent="0.2">
      <c r="A22" s="385" t="s">
        <v>32</v>
      </c>
      <c r="B22" s="384">
        <v>318.00090952243431</v>
      </c>
      <c r="C22" s="384">
        <v>35.849789382487373</v>
      </c>
      <c r="D22" s="384">
        <v>11.61798729988017</v>
      </c>
      <c r="E22" s="384">
        <v>14.273527254138493</v>
      </c>
      <c r="F22" s="384">
        <v>18.256837185525981</v>
      </c>
      <c r="G22" s="384">
        <v>10.622159817033296</v>
      </c>
      <c r="H22" s="384">
        <v>23.567917094042627</v>
      </c>
      <c r="I22" s="384">
        <v>5.6430224027989393</v>
      </c>
      <c r="J22" s="384">
        <v>16.929067208396816</v>
      </c>
    </row>
    <row r="23" spans="1:10" x14ac:dyDescent="0.2">
      <c r="A23" s="385" t="s">
        <v>31</v>
      </c>
      <c r="B23" s="384">
        <v>527.38425908960983</v>
      </c>
      <c r="C23" s="384">
        <v>76.513224915168522</v>
      </c>
      <c r="D23" s="384">
        <v>19.055017699179899</v>
      </c>
      <c r="E23" s="384">
        <v>28.43594948954539</v>
      </c>
      <c r="F23" s="384">
        <v>29.022257726443236</v>
      </c>
      <c r="G23" s="384">
        <v>22.572867120566958</v>
      </c>
      <c r="H23" s="384">
        <v>40.162114227502258</v>
      </c>
      <c r="I23" s="384">
        <v>3.5178494213870586</v>
      </c>
      <c r="J23" s="384">
        <v>18.175555343833139</v>
      </c>
    </row>
    <row r="24" spans="1:10" x14ac:dyDescent="0.2">
      <c r="A24" s="385" t="s">
        <v>30</v>
      </c>
      <c r="B24" s="384">
        <v>767.43249880896542</v>
      </c>
      <c r="C24" s="384">
        <v>108.57803399895855</v>
      </c>
      <c r="D24" s="384">
        <v>33.238173673150577</v>
      </c>
      <c r="E24" s="384">
        <v>54.41212134641686</v>
      </c>
      <c r="F24" s="384">
        <v>38.654764938404739</v>
      </c>
      <c r="G24" s="384">
        <v>36.192677999652844</v>
      </c>
      <c r="H24" s="384">
        <v>57.366625672919135</v>
      </c>
      <c r="I24" s="384">
        <v>4.4317564897534094</v>
      </c>
      <c r="J24" s="384">
        <v>16.988399877388069</v>
      </c>
    </row>
    <row r="25" spans="1:10" x14ac:dyDescent="0.2">
      <c r="A25" s="385" t="s">
        <v>29</v>
      </c>
      <c r="B25" s="384">
        <v>1107.6832967503076</v>
      </c>
      <c r="C25" s="384">
        <v>136.66595366851902</v>
      </c>
      <c r="D25" s="384">
        <v>53.403082736017943</v>
      </c>
      <c r="E25" s="384">
        <v>105.65771207986344</v>
      </c>
      <c r="F25" s="384">
        <v>75.5108105353372</v>
      </c>
      <c r="G25" s="384">
        <v>54.264422780147257</v>
      </c>
      <c r="H25" s="384">
        <v>61.155143133181838</v>
      </c>
      <c r="I25" s="384">
        <v>2.0097934363017504</v>
      </c>
      <c r="J25" s="384">
        <v>18.375254274758859</v>
      </c>
    </row>
    <row r="26" spans="1:10" x14ac:dyDescent="0.2">
      <c r="A26" s="385" t="s">
        <v>28</v>
      </c>
      <c r="B26" s="384">
        <v>1570.4434489354205</v>
      </c>
      <c r="C26" s="384">
        <v>160.06442844918709</v>
      </c>
      <c r="D26" s="384">
        <v>92.280330866931763</v>
      </c>
      <c r="E26" s="384">
        <v>191.27195852418583</v>
      </c>
      <c r="F26" s="384">
        <v>124.83012029999496</v>
      </c>
      <c r="G26" s="384">
        <v>60.737235952416903</v>
      </c>
      <c r="H26" s="384">
        <v>61.408365631449136</v>
      </c>
      <c r="I26" s="384">
        <v>3.6912132346772704</v>
      </c>
      <c r="J26" s="384">
        <v>16.107112296773543</v>
      </c>
    </row>
    <row r="27" spans="1:10" x14ac:dyDescent="0.2">
      <c r="A27" s="385" t="s">
        <v>43</v>
      </c>
      <c r="B27" s="384">
        <v>6407.640694708547</v>
      </c>
      <c r="C27" s="384">
        <v>151.6779454509049</v>
      </c>
      <c r="D27" s="384">
        <v>307.02024161158141</v>
      </c>
      <c r="E27" s="384">
        <v>1780.220096607989</v>
      </c>
      <c r="F27" s="384">
        <v>858.89763243683251</v>
      </c>
      <c r="G27" s="384">
        <v>184.65710183884971</v>
      </c>
      <c r="H27" s="384">
        <v>41.093075816724884</v>
      </c>
      <c r="I27" s="384">
        <v>7.1978317513371612</v>
      </c>
      <c r="J27" s="384">
        <v>22.378713263248265</v>
      </c>
    </row>
    <row r="28" spans="1:10" x14ac:dyDescent="0.2">
      <c r="A28" s="494" t="s">
        <v>5</v>
      </c>
      <c r="B28" s="494"/>
      <c r="C28" s="494"/>
      <c r="D28" s="494"/>
      <c r="E28" s="494"/>
      <c r="F28" s="494"/>
      <c r="G28" s="494"/>
      <c r="H28" s="494"/>
      <c r="I28" s="494"/>
      <c r="J28" s="494"/>
    </row>
    <row r="29" spans="1:10" x14ac:dyDescent="0.2">
      <c r="A29" s="388" t="s">
        <v>5</v>
      </c>
      <c r="B29" s="387">
        <v>1291.6018103785739</v>
      </c>
      <c r="C29" s="387">
        <v>85.571941829732296</v>
      </c>
      <c r="D29" s="387">
        <v>71.050885721745374</v>
      </c>
      <c r="E29" s="387">
        <v>262.19130659068918</v>
      </c>
      <c r="F29" s="387">
        <v>134.06906015723555</v>
      </c>
      <c r="G29" s="387">
        <v>48.567316803163422</v>
      </c>
      <c r="H29" s="387">
        <v>41.878404908116963</v>
      </c>
      <c r="I29" s="387">
        <v>7.4410384199767217</v>
      </c>
      <c r="J29" s="387">
        <v>24.28867257841458</v>
      </c>
    </row>
    <row r="30" spans="1:10" x14ac:dyDescent="0.2">
      <c r="A30" s="386" t="s">
        <v>22</v>
      </c>
      <c r="B30" s="384"/>
      <c r="C30" s="384"/>
      <c r="D30" s="384"/>
      <c r="E30" s="384"/>
      <c r="F30" s="384"/>
      <c r="G30" s="384"/>
      <c r="H30" s="384"/>
      <c r="I30" s="384"/>
      <c r="J30" s="384"/>
    </row>
    <row r="31" spans="1:10" x14ac:dyDescent="0.2">
      <c r="A31" s="385" t="s">
        <v>35</v>
      </c>
      <c r="B31" s="384">
        <v>69.747706564089214</v>
      </c>
      <c r="C31" s="384">
        <v>0.61942901033827014</v>
      </c>
      <c r="D31" s="384">
        <v>1.7344012289471566</v>
      </c>
      <c r="E31" s="384">
        <v>1.6105154268795023</v>
      </c>
      <c r="F31" s="384">
        <v>1.8582870310148105</v>
      </c>
      <c r="G31" s="384">
        <v>0.24777160413530808</v>
      </c>
      <c r="H31" s="384">
        <v>3.0971450516913506</v>
      </c>
      <c r="I31" s="384">
        <v>7.0614907178562802</v>
      </c>
      <c r="J31" s="384">
        <v>14.37075303984787</v>
      </c>
    </row>
    <row r="32" spans="1:10" x14ac:dyDescent="0.2">
      <c r="A32" s="385" t="s">
        <v>34</v>
      </c>
      <c r="B32" s="384">
        <v>115.38339856217398</v>
      </c>
      <c r="C32" s="384">
        <v>3.1017042624240316</v>
      </c>
      <c r="D32" s="384">
        <v>4.3423859673936445</v>
      </c>
      <c r="E32" s="384">
        <v>4.2183177968966827</v>
      </c>
      <c r="F32" s="384">
        <v>4.3423859673936445</v>
      </c>
      <c r="G32" s="384">
        <v>1.3647498754665739</v>
      </c>
      <c r="H32" s="384">
        <v>7.1959538888237535</v>
      </c>
      <c r="I32" s="384">
        <v>5.831204013357179</v>
      </c>
      <c r="J32" s="384">
        <v>21.339725325477335</v>
      </c>
    </row>
    <row r="33" spans="1:10" x14ac:dyDescent="0.2">
      <c r="A33" s="385" t="s">
        <v>33</v>
      </c>
      <c r="B33" s="384">
        <v>241.59109855896014</v>
      </c>
      <c r="C33" s="384">
        <v>11.909420351498035</v>
      </c>
      <c r="D33" s="384">
        <v>13.468987302289444</v>
      </c>
      <c r="E33" s="384">
        <v>12.476535606331275</v>
      </c>
      <c r="F33" s="384">
        <v>11.767641537789725</v>
      </c>
      <c r="G33" s="384">
        <v>4.5369220386659181</v>
      </c>
      <c r="H33" s="384">
        <v>25.37840765378748</v>
      </c>
      <c r="I33" s="384">
        <v>6.3800466168739467</v>
      </c>
      <c r="J33" s="384">
        <v>29.489993251328467</v>
      </c>
    </row>
    <row r="34" spans="1:10" x14ac:dyDescent="0.2">
      <c r="A34" s="385" t="s">
        <v>32</v>
      </c>
      <c r="B34" s="384">
        <v>499.7596178091265</v>
      </c>
      <c r="C34" s="384">
        <v>43.873952320276494</v>
      </c>
      <c r="D34" s="384">
        <v>31.266494756978645</v>
      </c>
      <c r="E34" s="384">
        <v>34.964682308879347</v>
      </c>
      <c r="F34" s="384">
        <v>24.878716258241074</v>
      </c>
      <c r="G34" s="384">
        <v>14.120352470893584</v>
      </c>
      <c r="H34" s="384">
        <v>55.809012146865115</v>
      </c>
      <c r="I34" s="384">
        <v>11.43076152405671</v>
      </c>
      <c r="J34" s="384">
        <v>40.680063070907707</v>
      </c>
    </row>
    <row r="35" spans="1:10" x14ac:dyDescent="0.2">
      <c r="A35" s="385" t="s">
        <v>31</v>
      </c>
      <c r="B35" s="384">
        <v>890.29007263699748</v>
      </c>
      <c r="C35" s="384">
        <v>112.85799060641237</v>
      </c>
      <c r="D35" s="384">
        <v>55.355617675156061</v>
      </c>
      <c r="E35" s="384">
        <v>68.69616819520752</v>
      </c>
      <c r="F35" s="384">
        <v>45.388539700404969</v>
      </c>
      <c r="G35" s="384">
        <v>28.981195957353176</v>
      </c>
      <c r="H35" s="384">
        <v>94.917250251860395</v>
      </c>
      <c r="I35" s="384">
        <v>10.733776280501175</v>
      </c>
      <c r="J35" s="384">
        <v>47.688634617655218</v>
      </c>
    </row>
    <row r="36" spans="1:10" x14ac:dyDescent="0.2">
      <c r="A36" s="385" t="s">
        <v>30</v>
      </c>
      <c r="B36" s="384">
        <v>1306.3723233970184</v>
      </c>
      <c r="C36" s="384">
        <v>185.96235851661905</v>
      </c>
      <c r="D36" s="384">
        <v>80.795611606223375</v>
      </c>
      <c r="E36" s="384">
        <v>125.9616830123253</v>
      </c>
      <c r="F36" s="384">
        <v>74.305472313264445</v>
      </c>
      <c r="G36" s="384">
        <v>50.596596120618578</v>
      </c>
      <c r="H36" s="384">
        <v>108.21313882341721</v>
      </c>
      <c r="I36" s="384">
        <v>9.5365312059804648</v>
      </c>
      <c r="J36" s="384">
        <v>43.31174589382794</v>
      </c>
    </row>
    <row r="37" spans="1:10" x14ac:dyDescent="0.2">
      <c r="A37" s="385" t="s">
        <v>29</v>
      </c>
      <c r="B37" s="384">
        <v>1804.9925529505945</v>
      </c>
      <c r="C37" s="384">
        <v>245.41775236248472</v>
      </c>
      <c r="D37" s="384">
        <v>112.90173403030487</v>
      </c>
      <c r="E37" s="384">
        <v>211.7704841698374</v>
      </c>
      <c r="F37" s="384">
        <v>118.004637263313</v>
      </c>
      <c r="G37" s="384">
        <v>79.89232874178353</v>
      </c>
      <c r="H37" s="384">
        <v>126.29685501695121</v>
      </c>
      <c r="I37" s="384">
        <v>7.8138205755436987</v>
      </c>
      <c r="J37" s="384">
        <v>36.19871980915142</v>
      </c>
    </row>
    <row r="38" spans="1:10" x14ac:dyDescent="0.2">
      <c r="A38" s="385" t="s">
        <v>28</v>
      </c>
      <c r="B38" s="384">
        <v>2366.9412586484768</v>
      </c>
      <c r="C38" s="384">
        <v>271.60021696798941</v>
      </c>
      <c r="D38" s="384">
        <v>158.23834479959729</v>
      </c>
      <c r="E38" s="384">
        <v>323.11060294467705</v>
      </c>
      <c r="F38" s="384">
        <v>189.06653034625126</v>
      </c>
      <c r="G38" s="384">
        <v>101.45985116620294</v>
      </c>
      <c r="H38" s="384">
        <v>111.41072118442671</v>
      </c>
      <c r="I38" s="384">
        <v>9.170409624637573</v>
      </c>
      <c r="J38" s="384">
        <v>30.24284025146434</v>
      </c>
    </row>
    <row r="39" spans="1:10" x14ac:dyDescent="0.2">
      <c r="A39" s="385" t="s">
        <v>43</v>
      </c>
      <c r="B39" s="384">
        <v>7053.6324840509733</v>
      </c>
      <c r="C39" s="384">
        <v>265.01838925037958</v>
      </c>
      <c r="D39" s="384">
        <v>366.36664774087512</v>
      </c>
      <c r="E39" s="384">
        <v>1840.6872426267853</v>
      </c>
      <c r="F39" s="384">
        <v>903.71012850770057</v>
      </c>
      <c r="G39" s="384">
        <v>266.90953571924382</v>
      </c>
      <c r="H39" s="384">
        <v>66.19012641024726</v>
      </c>
      <c r="I39" s="384">
        <v>12.808219266398496</v>
      </c>
      <c r="J39" s="384">
        <v>40.917532689971033</v>
      </c>
    </row>
  </sheetData>
  <mergeCells count="6">
    <mergeCell ref="A16:J16"/>
    <mergeCell ref="A28:J28"/>
    <mergeCell ref="C2:J2"/>
    <mergeCell ref="A2:A3"/>
    <mergeCell ref="B2:B3"/>
    <mergeCell ref="A4:J4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5200F-8C48-432B-9E96-F38268C7BD71}">
  <dimension ref="A1:J39"/>
  <sheetViews>
    <sheetView workbookViewId="0"/>
  </sheetViews>
  <sheetFormatPr defaultRowHeight="11.25" x14ac:dyDescent="0.2"/>
  <cols>
    <col min="1" max="1" width="9" style="347" customWidth="1"/>
    <col min="2" max="3" width="8.85546875" style="347" customWidth="1"/>
    <col min="4" max="7" width="8.7109375" style="347" customWidth="1"/>
    <col min="8" max="10" width="8.85546875" style="347" customWidth="1"/>
    <col min="11" max="16384" width="9.140625" style="347"/>
  </cols>
  <sheetData>
    <row r="1" spans="1:10" ht="12" thickBot="1" x14ac:dyDescent="0.25">
      <c r="A1" s="356" t="s">
        <v>322</v>
      </c>
      <c r="B1" s="355"/>
      <c r="C1" s="355"/>
      <c r="D1" s="355"/>
      <c r="E1" s="355"/>
      <c r="F1" s="355"/>
      <c r="G1" s="355"/>
      <c r="H1" s="355"/>
      <c r="I1" s="355"/>
      <c r="J1" s="355"/>
    </row>
    <row r="2" spans="1:10" x14ac:dyDescent="0.2">
      <c r="A2" s="492" t="s">
        <v>8</v>
      </c>
      <c r="B2" s="490" t="s">
        <v>321</v>
      </c>
      <c r="C2" s="564" t="s">
        <v>320</v>
      </c>
      <c r="D2" s="490" t="s">
        <v>319</v>
      </c>
      <c r="E2" s="564" t="s">
        <v>318</v>
      </c>
      <c r="F2" s="393" t="s">
        <v>317</v>
      </c>
      <c r="G2" s="393" t="s">
        <v>316</v>
      </c>
      <c r="H2" s="490" t="s">
        <v>315</v>
      </c>
      <c r="I2" s="566" t="s">
        <v>217</v>
      </c>
      <c r="J2" s="567"/>
    </row>
    <row r="3" spans="1:10" x14ac:dyDescent="0.2">
      <c r="A3" s="493"/>
      <c r="B3" s="491"/>
      <c r="C3" s="565"/>
      <c r="D3" s="491"/>
      <c r="E3" s="565"/>
      <c r="F3" s="488" t="s">
        <v>314</v>
      </c>
      <c r="G3" s="496"/>
      <c r="H3" s="491"/>
      <c r="I3" s="354" t="s">
        <v>193</v>
      </c>
      <c r="J3" s="364" t="s">
        <v>192</v>
      </c>
    </row>
    <row r="4" spans="1:10" x14ac:dyDescent="0.2">
      <c r="A4" s="497" t="s">
        <v>313</v>
      </c>
      <c r="B4" s="497"/>
      <c r="C4" s="497"/>
      <c r="D4" s="497"/>
      <c r="E4" s="497"/>
      <c r="F4" s="497"/>
      <c r="G4" s="497"/>
      <c r="H4" s="497"/>
      <c r="I4" s="497"/>
      <c r="J4" s="497"/>
    </row>
    <row r="5" spans="1:10" x14ac:dyDescent="0.2">
      <c r="A5" s="349">
        <v>1949</v>
      </c>
      <c r="B5" s="363">
        <v>4972</v>
      </c>
      <c r="C5" s="363">
        <v>2264</v>
      </c>
      <c r="D5" s="391" t="s">
        <v>171</v>
      </c>
      <c r="E5" s="359">
        <v>6544</v>
      </c>
      <c r="F5" s="363">
        <v>3183</v>
      </c>
      <c r="G5" s="363">
        <v>2628</v>
      </c>
      <c r="H5" s="363">
        <v>17327</v>
      </c>
      <c r="I5" s="363">
        <v>9805</v>
      </c>
      <c r="J5" s="363">
        <v>7522</v>
      </c>
    </row>
    <row r="6" spans="1:10" x14ac:dyDescent="0.2">
      <c r="A6" s="349">
        <v>1960</v>
      </c>
      <c r="B6" s="363">
        <v>3237</v>
      </c>
      <c r="C6" s="363">
        <v>1852</v>
      </c>
      <c r="D6" s="371">
        <v>721</v>
      </c>
      <c r="E6" s="363">
        <v>1122</v>
      </c>
      <c r="F6" s="363">
        <v>1100</v>
      </c>
      <c r="G6" s="371">
        <v>796</v>
      </c>
      <c r="H6" s="363">
        <v>6976</v>
      </c>
      <c r="I6" s="363">
        <v>3988</v>
      </c>
      <c r="J6" s="363">
        <v>2988</v>
      </c>
    </row>
    <row r="7" spans="1:10" x14ac:dyDescent="0.2">
      <c r="A7" s="360">
        <v>1970</v>
      </c>
      <c r="B7" s="368">
        <v>3712</v>
      </c>
      <c r="C7" s="368">
        <v>2059</v>
      </c>
      <c r="D7" s="390">
        <v>600</v>
      </c>
      <c r="E7" s="390">
        <v>434</v>
      </c>
      <c r="F7" s="390">
        <v>389</v>
      </c>
      <c r="G7" s="390">
        <v>314</v>
      </c>
      <c r="H7" s="368">
        <v>5449</v>
      </c>
      <c r="I7" s="368">
        <v>3147</v>
      </c>
      <c r="J7" s="368">
        <v>2302</v>
      </c>
    </row>
    <row r="8" spans="1:10" x14ac:dyDescent="0.2">
      <c r="A8" s="360">
        <v>1980</v>
      </c>
      <c r="B8" s="368">
        <v>2282</v>
      </c>
      <c r="C8" s="368">
        <v>1162</v>
      </c>
      <c r="D8" s="390">
        <v>371</v>
      </c>
      <c r="E8" s="390">
        <v>307</v>
      </c>
      <c r="F8" s="390">
        <v>271</v>
      </c>
      <c r="G8" s="390">
        <v>212</v>
      </c>
      <c r="H8" s="368">
        <v>3443</v>
      </c>
      <c r="I8" s="368">
        <v>1968</v>
      </c>
      <c r="J8" s="368">
        <v>1475</v>
      </c>
    </row>
    <row r="9" spans="1:10" x14ac:dyDescent="0.2">
      <c r="A9" s="360">
        <v>1990</v>
      </c>
      <c r="B9" s="368">
        <v>1097</v>
      </c>
      <c r="C9" s="390">
        <v>537</v>
      </c>
      <c r="D9" s="390">
        <v>264</v>
      </c>
      <c r="E9" s="390">
        <v>211</v>
      </c>
      <c r="F9" s="390">
        <v>150</v>
      </c>
      <c r="G9" s="390">
        <v>141</v>
      </c>
      <c r="H9" s="368">
        <v>1863</v>
      </c>
      <c r="I9" s="368">
        <v>1055</v>
      </c>
      <c r="J9" s="390">
        <v>808</v>
      </c>
    </row>
    <row r="10" spans="1:10" x14ac:dyDescent="0.2">
      <c r="A10" s="360">
        <v>2000</v>
      </c>
      <c r="B10" s="390">
        <v>447</v>
      </c>
      <c r="C10" s="390">
        <v>225</v>
      </c>
      <c r="D10" s="390">
        <v>155</v>
      </c>
      <c r="E10" s="390">
        <v>155</v>
      </c>
      <c r="F10" s="390">
        <v>72</v>
      </c>
      <c r="G10" s="390">
        <v>71</v>
      </c>
      <c r="H10" s="390">
        <v>900</v>
      </c>
      <c r="I10" s="390">
        <v>492</v>
      </c>
      <c r="J10" s="390">
        <v>408</v>
      </c>
    </row>
    <row r="11" spans="1:10" x14ac:dyDescent="0.2">
      <c r="A11" s="360">
        <v>2001</v>
      </c>
      <c r="B11" s="390">
        <v>381</v>
      </c>
      <c r="C11" s="390">
        <v>171</v>
      </c>
      <c r="D11" s="390">
        <v>134</v>
      </c>
      <c r="E11" s="390">
        <v>129</v>
      </c>
      <c r="F11" s="390">
        <v>72</v>
      </c>
      <c r="G11" s="390">
        <v>73</v>
      </c>
      <c r="H11" s="390">
        <v>789</v>
      </c>
      <c r="I11" s="390">
        <v>435</v>
      </c>
      <c r="J11" s="390">
        <v>354</v>
      </c>
    </row>
    <row r="12" spans="1:10" x14ac:dyDescent="0.2">
      <c r="A12" s="360">
        <v>2002</v>
      </c>
      <c r="B12" s="390">
        <v>363</v>
      </c>
      <c r="C12" s="390">
        <v>175</v>
      </c>
      <c r="D12" s="390">
        <v>144</v>
      </c>
      <c r="E12" s="390">
        <v>82</v>
      </c>
      <c r="F12" s="390">
        <v>58</v>
      </c>
      <c r="G12" s="390">
        <v>46</v>
      </c>
      <c r="H12" s="390">
        <v>693</v>
      </c>
      <c r="I12" s="390">
        <v>362</v>
      </c>
      <c r="J12" s="390">
        <v>331</v>
      </c>
    </row>
    <row r="13" spans="1:10" x14ac:dyDescent="0.2">
      <c r="A13" s="360">
        <v>2003</v>
      </c>
      <c r="B13" s="390">
        <v>336</v>
      </c>
      <c r="C13" s="390">
        <v>158</v>
      </c>
      <c r="D13" s="390">
        <v>113</v>
      </c>
      <c r="E13" s="390">
        <v>99</v>
      </c>
      <c r="F13" s="390">
        <v>82</v>
      </c>
      <c r="G13" s="390">
        <v>60</v>
      </c>
      <c r="H13" s="390">
        <v>690</v>
      </c>
      <c r="I13" s="390">
        <v>389</v>
      </c>
      <c r="J13" s="390">
        <v>301</v>
      </c>
    </row>
    <row r="14" spans="1:10" x14ac:dyDescent="0.2">
      <c r="A14" s="360">
        <v>2004</v>
      </c>
      <c r="B14" s="390">
        <v>322</v>
      </c>
      <c r="C14" s="390">
        <v>132</v>
      </c>
      <c r="D14" s="390">
        <v>101</v>
      </c>
      <c r="E14" s="390">
        <v>95</v>
      </c>
      <c r="F14" s="390">
        <v>62</v>
      </c>
      <c r="G14" s="390">
        <v>48</v>
      </c>
      <c r="H14" s="390">
        <v>628</v>
      </c>
      <c r="I14" s="390">
        <v>354</v>
      </c>
      <c r="J14" s="390">
        <v>274</v>
      </c>
    </row>
    <row r="15" spans="1:10" x14ac:dyDescent="0.2">
      <c r="A15" s="360">
        <v>2005</v>
      </c>
      <c r="B15" s="390">
        <v>262</v>
      </c>
      <c r="C15" s="390">
        <v>116</v>
      </c>
      <c r="D15" s="390">
        <v>133</v>
      </c>
      <c r="E15" s="390">
        <v>96</v>
      </c>
      <c r="F15" s="390">
        <v>72</v>
      </c>
      <c r="G15" s="390">
        <v>44</v>
      </c>
      <c r="H15" s="390">
        <v>607</v>
      </c>
      <c r="I15" s="390">
        <v>354</v>
      </c>
      <c r="J15" s="390">
        <v>253</v>
      </c>
    </row>
    <row r="16" spans="1:10" x14ac:dyDescent="0.2">
      <c r="A16" s="360">
        <v>2006</v>
      </c>
      <c r="B16" s="390">
        <v>278</v>
      </c>
      <c r="C16" s="390">
        <v>114</v>
      </c>
      <c r="D16" s="390">
        <v>94</v>
      </c>
      <c r="E16" s="390">
        <v>100</v>
      </c>
      <c r="F16" s="390">
        <v>63</v>
      </c>
      <c r="G16" s="390">
        <v>36</v>
      </c>
      <c r="H16" s="390">
        <v>571</v>
      </c>
      <c r="I16" s="390">
        <v>323</v>
      </c>
      <c r="J16" s="390">
        <v>248</v>
      </c>
    </row>
    <row r="17" spans="1:10" x14ac:dyDescent="0.2">
      <c r="A17" s="360">
        <v>2007</v>
      </c>
      <c r="B17" s="390">
        <v>277</v>
      </c>
      <c r="C17" s="390">
        <v>132</v>
      </c>
      <c r="D17" s="390">
        <v>107</v>
      </c>
      <c r="E17" s="390">
        <v>85</v>
      </c>
      <c r="F17" s="390">
        <v>58</v>
      </c>
      <c r="G17" s="390">
        <v>50</v>
      </c>
      <c r="H17" s="390">
        <v>577</v>
      </c>
      <c r="I17" s="390">
        <v>310</v>
      </c>
      <c r="J17" s="390">
        <v>267</v>
      </c>
    </row>
    <row r="18" spans="1:10" x14ac:dyDescent="0.2">
      <c r="A18" s="360">
        <v>2008</v>
      </c>
      <c r="B18" s="390">
        <v>270</v>
      </c>
      <c r="C18" s="390">
        <v>121</v>
      </c>
      <c r="D18" s="390">
        <v>103</v>
      </c>
      <c r="E18" s="390">
        <v>97</v>
      </c>
      <c r="F18" s="390">
        <v>42</v>
      </c>
      <c r="G18" s="390">
        <v>41</v>
      </c>
      <c r="H18" s="390">
        <v>553</v>
      </c>
      <c r="I18" s="390">
        <v>315</v>
      </c>
      <c r="J18" s="390">
        <v>238</v>
      </c>
    </row>
    <row r="19" spans="1:10" x14ac:dyDescent="0.2">
      <c r="A19" s="360">
        <v>2009</v>
      </c>
      <c r="B19" s="390">
        <v>225</v>
      </c>
      <c r="C19" s="390">
        <v>99</v>
      </c>
      <c r="D19" s="390">
        <v>102</v>
      </c>
      <c r="E19" s="390">
        <v>80</v>
      </c>
      <c r="F19" s="390">
        <v>53</v>
      </c>
      <c r="G19" s="390">
        <v>35</v>
      </c>
      <c r="H19" s="390">
        <v>495</v>
      </c>
      <c r="I19" s="390">
        <v>263</v>
      </c>
      <c r="J19" s="390">
        <v>232</v>
      </c>
    </row>
    <row r="20" spans="1:10" x14ac:dyDescent="0.2">
      <c r="A20" s="360">
        <v>2010</v>
      </c>
      <c r="B20" s="390">
        <v>239</v>
      </c>
      <c r="C20" s="390">
        <v>108</v>
      </c>
      <c r="D20" s="390">
        <v>74</v>
      </c>
      <c r="E20" s="390">
        <v>74</v>
      </c>
      <c r="F20" s="390">
        <v>53</v>
      </c>
      <c r="G20" s="390">
        <v>41</v>
      </c>
      <c r="H20" s="390">
        <v>481</v>
      </c>
      <c r="I20" s="390">
        <v>258</v>
      </c>
      <c r="J20" s="390">
        <v>223</v>
      </c>
    </row>
    <row r="21" spans="1:10" x14ac:dyDescent="0.2">
      <c r="A21" s="360">
        <v>2011</v>
      </c>
      <c r="B21" s="390">
        <v>190</v>
      </c>
      <c r="C21" s="390">
        <v>92</v>
      </c>
      <c r="D21" s="390">
        <v>83</v>
      </c>
      <c r="E21" s="390">
        <v>78</v>
      </c>
      <c r="F21" s="390">
        <v>38</v>
      </c>
      <c r="G21" s="390">
        <v>44</v>
      </c>
      <c r="H21" s="390">
        <v>433</v>
      </c>
      <c r="I21" s="390">
        <v>240</v>
      </c>
      <c r="J21" s="390">
        <v>193</v>
      </c>
    </row>
    <row r="22" spans="1:10" x14ac:dyDescent="0.2">
      <c r="A22" s="494" t="s">
        <v>312</v>
      </c>
      <c r="B22" s="494"/>
      <c r="C22" s="494"/>
      <c r="D22" s="494"/>
      <c r="E22" s="494"/>
      <c r="F22" s="494"/>
      <c r="G22" s="494"/>
      <c r="H22" s="494"/>
      <c r="I22" s="494"/>
      <c r="J22" s="494"/>
    </row>
    <row r="23" spans="1:10" x14ac:dyDescent="0.2">
      <c r="A23" s="349">
        <v>1949</v>
      </c>
      <c r="B23" s="392">
        <v>26.113719681929435</v>
      </c>
      <c r="C23" s="392">
        <v>11.890881206735365</v>
      </c>
      <c r="D23" s="391" t="s">
        <v>171</v>
      </c>
      <c r="E23" s="358">
        <v>34.370108929715649</v>
      </c>
      <c r="F23" s="392">
        <v>16.717612579964076</v>
      </c>
      <c r="G23" s="392">
        <v>13.802665994390697</v>
      </c>
      <c r="H23" s="392">
        <v>91.004107185999857</v>
      </c>
      <c r="I23" s="392">
        <v>99.18567599008648</v>
      </c>
      <c r="J23" s="392">
        <v>82.169035316736398</v>
      </c>
    </row>
    <row r="24" spans="1:10" x14ac:dyDescent="0.2">
      <c r="A24" s="349">
        <v>1960</v>
      </c>
      <c r="B24" s="391">
        <v>22.1</v>
      </c>
      <c r="C24" s="391">
        <v>12.6</v>
      </c>
      <c r="D24" s="391">
        <v>4.9000000000000004</v>
      </c>
      <c r="E24" s="391">
        <v>7.7</v>
      </c>
      <c r="F24" s="391">
        <v>7.5</v>
      </c>
      <c r="G24" s="391">
        <v>5.4</v>
      </c>
      <c r="H24" s="391">
        <v>47.6</v>
      </c>
      <c r="I24" s="391">
        <v>52.6</v>
      </c>
      <c r="J24" s="391">
        <v>42.3</v>
      </c>
    </row>
    <row r="25" spans="1:10" x14ac:dyDescent="0.2">
      <c r="A25" s="360">
        <v>1970</v>
      </c>
      <c r="B25" s="389">
        <v>24.450167633827125</v>
      </c>
      <c r="C25" s="389">
        <v>13.562202359388483</v>
      </c>
      <c r="D25" s="389">
        <v>3.9520745097780909</v>
      </c>
      <c r="E25" s="389">
        <v>2.8586672287394856</v>
      </c>
      <c r="F25" s="389">
        <v>2.5622616405061294</v>
      </c>
      <c r="G25" s="389">
        <v>2.0682523267838677</v>
      </c>
      <c r="H25" s="389">
        <v>35.891423339634692</v>
      </c>
      <c r="I25" s="390">
        <v>40.200000000000003</v>
      </c>
      <c r="J25" s="390">
        <v>31.3</v>
      </c>
    </row>
    <row r="26" spans="1:10" x14ac:dyDescent="0.2">
      <c r="A26" s="360">
        <v>1980</v>
      </c>
      <c r="B26" s="389">
        <v>15.349121898394463</v>
      </c>
      <c r="C26" s="389">
        <v>7.8158105372192663</v>
      </c>
      <c r="D26" s="389">
        <v>2.4954093883892838</v>
      </c>
      <c r="E26" s="389">
        <v>2.0649344534649869</v>
      </c>
      <c r="F26" s="389">
        <v>1.8227923025700699</v>
      </c>
      <c r="G26" s="389">
        <v>1.4259482219367337</v>
      </c>
      <c r="H26" s="389">
        <v>23.158206264755538</v>
      </c>
      <c r="I26" s="390">
        <v>25.9</v>
      </c>
      <c r="J26" s="390">
        <v>20.3</v>
      </c>
    </row>
    <row r="27" spans="1:10" x14ac:dyDescent="0.2">
      <c r="A27" s="360">
        <v>1990</v>
      </c>
      <c r="B27" s="389">
        <v>8.7285863191145694</v>
      </c>
      <c r="C27" s="389">
        <v>4.2727902036139689</v>
      </c>
      <c r="D27" s="389">
        <v>2.100589597307426</v>
      </c>
      <c r="E27" s="389">
        <v>1.6788803220904049</v>
      </c>
      <c r="F27" s="389">
        <v>1.1935168166519465</v>
      </c>
      <c r="G27" s="389">
        <v>1.1219058076528299</v>
      </c>
      <c r="H27" s="389">
        <v>14.823478862817176</v>
      </c>
      <c r="I27" s="390">
        <v>16.399999999999999</v>
      </c>
      <c r="J27" s="390">
        <v>13.1</v>
      </c>
    </row>
    <row r="28" spans="1:10" x14ac:dyDescent="0.2">
      <c r="A28" s="360">
        <v>2000</v>
      </c>
      <c r="B28" s="389">
        <v>4.5800588132831948</v>
      </c>
      <c r="C28" s="389">
        <v>2.305398731518387</v>
      </c>
      <c r="D28" s="389">
        <v>1.5881635706015556</v>
      </c>
      <c r="E28" s="389">
        <v>1.5881635706015556</v>
      </c>
      <c r="F28" s="389">
        <v>0.73772759408588373</v>
      </c>
      <c r="G28" s="389">
        <v>0.72748137750135766</v>
      </c>
      <c r="H28" s="389">
        <v>9.2215949260735481</v>
      </c>
      <c r="I28" s="390">
        <v>9.8000000000000007</v>
      </c>
      <c r="J28" s="390">
        <v>8.6</v>
      </c>
    </row>
    <row r="29" spans="1:10" x14ac:dyDescent="0.2">
      <c r="A29" s="360">
        <v>2001</v>
      </c>
      <c r="B29" s="389">
        <v>3.925932795449627</v>
      </c>
      <c r="C29" s="389">
        <v>1.7620328294537697</v>
      </c>
      <c r="D29" s="389">
        <v>1.3807742640164045</v>
      </c>
      <c r="E29" s="389">
        <v>1.3292528362545983</v>
      </c>
      <c r="F29" s="389">
        <v>0.74190855977000836</v>
      </c>
      <c r="G29" s="389">
        <v>0.75221284532236954</v>
      </c>
      <c r="H29" s="389">
        <v>8.1300813008130088</v>
      </c>
      <c r="I29" s="390">
        <v>8.6999999999999993</v>
      </c>
      <c r="J29" s="390">
        <v>7.5</v>
      </c>
    </row>
    <row r="30" spans="1:10" x14ac:dyDescent="0.2">
      <c r="A30" s="360">
        <v>2002</v>
      </c>
      <c r="B30" s="389">
        <v>3.7498450477253007</v>
      </c>
      <c r="C30" s="389">
        <v>1.8077765381595801</v>
      </c>
      <c r="D30" s="389">
        <v>1.4875418371141689</v>
      </c>
      <c r="E30" s="389">
        <v>0.84707243502334617</v>
      </c>
      <c r="F30" s="389">
        <v>0.59914879550431799</v>
      </c>
      <c r="G30" s="389">
        <v>0.4751869757448039</v>
      </c>
      <c r="H30" s="389">
        <v>7.1587950911119371</v>
      </c>
      <c r="I30" s="390">
        <v>7.3</v>
      </c>
      <c r="J30" s="389">
        <v>7</v>
      </c>
    </row>
    <row r="31" spans="1:10" x14ac:dyDescent="0.2">
      <c r="A31" s="360">
        <v>2003</v>
      </c>
      <c r="B31" s="389">
        <v>3.5500332815620146</v>
      </c>
      <c r="C31" s="389">
        <v>1.6693608883535664</v>
      </c>
      <c r="D31" s="389">
        <v>1.1939100024300822</v>
      </c>
      <c r="E31" s="389">
        <v>1.0459919490316651</v>
      </c>
      <c r="F31" s="389">
        <v>0.86637716990501545</v>
      </c>
      <c r="G31" s="389">
        <v>0.63393451456464556</v>
      </c>
      <c r="H31" s="389">
        <v>7.2902469174934224</v>
      </c>
      <c r="I31" s="389">
        <v>8</v>
      </c>
      <c r="J31" s="389">
        <v>6.6</v>
      </c>
    </row>
    <row r="32" spans="1:10" x14ac:dyDescent="0.2">
      <c r="A32" s="360">
        <v>2004</v>
      </c>
      <c r="B32" s="389">
        <v>3.3845927451990288</v>
      </c>
      <c r="C32" s="389">
        <v>1.387472802379726</v>
      </c>
      <c r="D32" s="389">
        <v>1.061626916972366</v>
      </c>
      <c r="E32" s="389">
        <v>0.99855997140965125</v>
      </c>
      <c r="F32" s="389">
        <v>0.65169177081471985</v>
      </c>
      <c r="G32" s="389">
        <v>0.50453556450171855</v>
      </c>
      <c r="H32" s="389">
        <v>6.601006968897484</v>
      </c>
      <c r="I32" s="389">
        <v>7.3</v>
      </c>
      <c r="J32" s="389">
        <v>5.9</v>
      </c>
    </row>
    <row r="33" spans="1:10" x14ac:dyDescent="0.2">
      <c r="A33" s="360">
        <v>2005</v>
      </c>
      <c r="B33" s="389">
        <v>2.6872897349634859</v>
      </c>
      <c r="C33" s="389">
        <v>1.1897924017395585</v>
      </c>
      <c r="D33" s="389">
        <v>1.3641585295807008</v>
      </c>
      <c r="E33" s="389">
        <v>0.9846557807499795</v>
      </c>
      <c r="F33" s="389">
        <v>0.73849183556248466</v>
      </c>
      <c r="G33" s="389">
        <v>0.45130056617707393</v>
      </c>
      <c r="H33" s="389">
        <v>6.2258964470337244</v>
      </c>
      <c r="I33" s="389">
        <v>7</v>
      </c>
      <c r="J33" s="389">
        <v>5.4</v>
      </c>
    </row>
    <row r="34" spans="1:10" x14ac:dyDescent="0.2">
      <c r="A34" s="360">
        <v>2006</v>
      </c>
      <c r="B34" s="389">
        <v>2.8</v>
      </c>
      <c r="C34" s="389">
        <v>1.1000000000000001</v>
      </c>
      <c r="D34" s="389">
        <v>0.9</v>
      </c>
      <c r="E34" s="389">
        <v>1</v>
      </c>
      <c r="F34" s="389">
        <v>0.6</v>
      </c>
      <c r="G34" s="389">
        <v>0.4</v>
      </c>
      <c r="H34" s="389">
        <v>5.7</v>
      </c>
      <c r="I34" s="389">
        <v>6.3</v>
      </c>
      <c r="J34" s="389">
        <v>5.0999999999999996</v>
      </c>
    </row>
    <row r="35" spans="1:10" x14ac:dyDescent="0.2">
      <c r="A35" s="360">
        <v>2007</v>
      </c>
      <c r="B35" s="389">
        <v>2.8</v>
      </c>
      <c r="C35" s="389">
        <v>1.4</v>
      </c>
      <c r="D35" s="389">
        <v>1.1000000000000001</v>
      </c>
      <c r="E35" s="389">
        <v>0.9</v>
      </c>
      <c r="F35" s="389">
        <v>0.6</v>
      </c>
      <c r="G35" s="389">
        <v>0.5</v>
      </c>
      <c r="H35" s="389">
        <v>5.9</v>
      </c>
      <c r="I35" s="389">
        <v>6.2</v>
      </c>
      <c r="J35" s="389">
        <v>5.6</v>
      </c>
    </row>
    <row r="36" spans="1:10" x14ac:dyDescent="0.2">
      <c r="A36" s="360">
        <v>2008</v>
      </c>
      <c r="B36" s="389">
        <v>2.7231742125487903</v>
      </c>
      <c r="C36" s="389">
        <v>1.2203854804385319</v>
      </c>
      <c r="D36" s="389">
        <v>1.0388405329352792</v>
      </c>
      <c r="E36" s="389">
        <v>0.97832555043419489</v>
      </c>
      <c r="F36" s="389">
        <v>0.42360487750758963</v>
      </c>
      <c r="G36" s="389">
        <v>0.41351904709074222</v>
      </c>
      <c r="H36" s="389">
        <v>5.5774642205165961</v>
      </c>
      <c r="I36" s="389">
        <v>6.1979812289711358</v>
      </c>
      <c r="J36" s="389">
        <v>4.924885154989032</v>
      </c>
    </row>
    <row r="37" spans="1:10" x14ac:dyDescent="0.2">
      <c r="A37" s="360">
        <v>2009</v>
      </c>
      <c r="B37" s="389">
        <v>2.3330084403060907</v>
      </c>
      <c r="C37" s="389">
        <v>1.0265237137346799</v>
      </c>
      <c r="D37" s="389">
        <v>1.0576304929387612</v>
      </c>
      <c r="E37" s="389">
        <v>0.8295141121088323</v>
      </c>
      <c r="F37" s="389">
        <v>0.54955309927210128</v>
      </c>
      <c r="G37" s="389">
        <v>0.36291242404761409</v>
      </c>
      <c r="H37" s="389">
        <v>5.1326185686733998</v>
      </c>
      <c r="I37" s="389">
        <v>5.3061636235246645</v>
      </c>
      <c r="J37" s="389">
        <v>4.9491221707873798</v>
      </c>
    </row>
    <row r="38" spans="1:10" x14ac:dyDescent="0.2">
      <c r="A38" s="360">
        <v>2010</v>
      </c>
      <c r="B38" s="389">
        <v>2.6457076437704101</v>
      </c>
      <c r="C38" s="389">
        <v>1.1955498976033654</v>
      </c>
      <c r="D38" s="389">
        <v>0.81917307798749095</v>
      </c>
      <c r="E38" s="389">
        <v>0.81917307798749095</v>
      </c>
      <c r="F38" s="389">
        <v>0.58670504234239218</v>
      </c>
      <c r="G38" s="389">
        <v>0.45386616483090719</v>
      </c>
      <c r="H38" s="389">
        <v>5.3246250069186916</v>
      </c>
      <c r="I38" s="389">
        <v>5.5748827762051905</v>
      </c>
      <c r="J38" s="389">
        <v>5.0617396041401852</v>
      </c>
    </row>
    <row r="39" spans="1:10" x14ac:dyDescent="0.2">
      <c r="A39" s="360">
        <v>2011</v>
      </c>
      <c r="B39" s="389">
        <v>2.1578893570625444</v>
      </c>
      <c r="C39" s="389">
        <v>1.0448727413144954</v>
      </c>
      <c r="D39" s="389">
        <v>0.94265692966416426</v>
      </c>
      <c r="E39" s="389">
        <v>0.88587036763620264</v>
      </c>
      <c r="F39" s="389">
        <v>0.43157787141250892</v>
      </c>
      <c r="G39" s="389">
        <v>0.49972174584606305</v>
      </c>
      <c r="H39" s="389">
        <v>4.9177162716214839</v>
      </c>
      <c r="I39" s="389">
        <v>5.2875082617316584</v>
      </c>
      <c r="J39" s="389">
        <v>4.5242504512529589</v>
      </c>
    </row>
  </sheetData>
  <mergeCells count="10">
    <mergeCell ref="E2:E3"/>
    <mergeCell ref="F3:G3"/>
    <mergeCell ref="A4:J4"/>
    <mergeCell ref="A22:J22"/>
    <mergeCell ref="H2:H3"/>
    <mergeCell ref="I2:J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48069-92A5-4544-879C-F6CDCF12C549}">
  <dimension ref="A1:I25"/>
  <sheetViews>
    <sheetView zoomScaleNormal="100" workbookViewId="0"/>
  </sheetViews>
  <sheetFormatPr defaultRowHeight="11.25" x14ac:dyDescent="0.2"/>
  <cols>
    <col min="1" max="1" width="16" style="347" customWidth="1"/>
    <col min="2" max="2" width="9" style="347" customWidth="1"/>
    <col min="3" max="3" width="9.5703125" style="347" customWidth="1"/>
    <col min="4" max="4" width="9" style="347" customWidth="1"/>
    <col min="5" max="5" width="9.7109375" style="347" customWidth="1"/>
    <col min="6" max="6" width="9" style="347" customWidth="1"/>
    <col min="7" max="7" width="9.42578125" style="347" customWidth="1"/>
    <col min="8" max="9" width="9" style="347" customWidth="1"/>
    <col min="10" max="16384" width="9.140625" style="347"/>
  </cols>
  <sheetData>
    <row r="1" spans="1:9" ht="12" thickBot="1" x14ac:dyDescent="0.25">
      <c r="A1" s="356" t="s">
        <v>334</v>
      </c>
      <c r="B1" s="355"/>
      <c r="C1" s="355"/>
      <c r="D1" s="355"/>
      <c r="E1" s="355"/>
      <c r="F1" s="355"/>
      <c r="G1" s="355"/>
      <c r="H1" s="355"/>
      <c r="I1" s="355"/>
    </row>
    <row r="2" spans="1:9" ht="69" customHeight="1" x14ac:dyDescent="0.2">
      <c r="A2" s="401" t="s">
        <v>64</v>
      </c>
      <c r="B2" s="400" t="s">
        <v>333</v>
      </c>
      <c r="C2" s="400" t="s">
        <v>332</v>
      </c>
      <c r="D2" s="400" t="s">
        <v>331</v>
      </c>
      <c r="E2" s="400" t="s">
        <v>330</v>
      </c>
      <c r="F2" s="400" t="s">
        <v>329</v>
      </c>
      <c r="G2" s="400" t="s">
        <v>328</v>
      </c>
      <c r="H2" s="400" t="s">
        <v>327</v>
      </c>
      <c r="I2" s="399" t="s">
        <v>326</v>
      </c>
    </row>
    <row r="3" spans="1:9" x14ac:dyDescent="0.2">
      <c r="A3" s="397">
        <v>1949</v>
      </c>
      <c r="B3" s="369">
        <v>981</v>
      </c>
      <c r="C3" s="391">
        <v>711</v>
      </c>
      <c r="D3" s="369">
        <v>4831</v>
      </c>
      <c r="E3" s="369">
        <v>2521</v>
      </c>
      <c r="F3" s="369">
        <v>2716</v>
      </c>
      <c r="G3" s="369">
        <v>4156</v>
      </c>
      <c r="H3" s="391">
        <v>81</v>
      </c>
      <c r="I3" s="369">
        <v>1330</v>
      </c>
    </row>
    <row r="4" spans="1:9" s="371" customFormat="1" x14ac:dyDescent="0.2">
      <c r="A4" s="397">
        <v>1960</v>
      </c>
      <c r="B4" s="369">
        <v>173</v>
      </c>
      <c r="C4" s="391">
        <v>259</v>
      </c>
      <c r="D4" s="369">
        <v>1536</v>
      </c>
      <c r="E4" s="391">
        <v>447</v>
      </c>
      <c r="F4" s="369">
        <v>3395</v>
      </c>
      <c r="G4" s="369">
        <v>916</v>
      </c>
      <c r="H4" s="391">
        <v>85</v>
      </c>
      <c r="I4" s="369">
        <v>165</v>
      </c>
    </row>
    <row r="5" spans="1:9" x14ac:dyDescent="0.2">
      <c r="A5" s="397">
        <v>1970</v>
      </c>
      <c r="B5" s="390">
        <v>41</v>
      </c>
      <c r="C5" s="390">
        <v>187</v>
      </c>
      <c r="D5" s="390">
        <v>597</v>
      </c>
      <c r="E5" s="390">
        <v>276</v>
      </c>
      <c r="F5" s="368">
        <v>3307</v>
      </c>
      <c r="G5" s="390">
        <v>930</v>
      </c>
      <c r="H5" s="390">
        <v>53</v>
      </c>
      <c r="I5" s="369">
        <v>58</v>
      </c>
    </row>
    <row r="6" spans="1:9" x14ac:dyDescent="0.2">
      <c r="A6" s="397">
        <v>1980</v>
      </c>
      <c r="B6" s="390">
        <v>35</v>
      </c>
      <c r="C6" s="390">
        <v>123</v>
      </c>
      <c r="D6" s="390">
        <v>256</v>
      </c>
      <c r="E6" s="390">
        <v>33</v>
      </c>
      <c r="F6" s="368">
        <v>2094</v>
      </c>
      <c r="G6" s="390">
        <v>719</v>
      </c>
      <c r="H6" s="390">
        <v>96</v>
      </c>
      <c r="I6" s="369">
        <v>87</v>
      </c>
    </row>
    <row r="7" spans="1:9" x14ac:dyDescent="0.2">
      <c r="A7" s="397">
        <v>1990</v>
      </c>
      <c r="B7" s="390">
        <v>25</v>
      </c>
      <c r="C7" s="390">
        <v>63</v>
      </c>
      <c r="D7" s="390">
        <v>111</v>
      </c>
      <c r="E7" s="390">
        <v>15</v>
      </c>
      <c r="F7" s="368">
        <v>1100</v>
      </c>
      <c r="G7" s="390">
        <v>419</v>
      </c>
      <c r="H7" s="390">
        <v>55</v>
      </c>
      <c r="I7" s="369">
        <v>75</v>
      </c>
    </row>
    <row r="8" spans="1:9" x14ac:dyDescent="0.2">
      <c r="A8" s="397">
        <v>2000</v>
      </c>
      <c r="B8" s="390">
        <v>6</v>
      </c>
      <c r="C8" s="390">
        <v>19</v>
      </c>
      <c r="D8" s="390">
        <v>45</v>
      </c>
      <c r="E8" s="390">
        <v>3</v>
      </c>
      <c r="F8" s="390">
        <v>534</v>
      </c>
      <c r="G8" s="390">
        <v>204</v>
      </c>
      <c r="H8" s="390">
        <v>36</v>
      </c>
      <c r="I8" s="369">
        <v>53</v>
      </c>
    </row>
    <row r="9" spans="1:9" x14ac:dyDescent="0.2">
      <c r="A9" s="397">
        <v>2001</v>
      </c>
      <c r="B9" s="390">
        <v>14</v>
      </c>
      <c r="C9" s="390">
        <v>17</v>
      </c>
      <c r="D9" s="390">
        <v>29</v>
      </c>
      <c r="E9" s="390">
        <v>4</v>
      </c>
      <c r="F9" s="390">
        <v>472</v>
      </c>
      <c r="G9" s="390">
        <v>189</v>
      </c>
      <c r="H9" s="390">
        <v>26</v>
      </c>
      <c r="I9" s="369">
        <v>38</v>
      </c>
    </row>
    <row r="10" spans="1:9" x14ac:dyDescent="0.2">
      <c r="A10" s="397">
        <v>2002</v>
      </c>
      <c r="B10" s="390">
        <v>10</v>
      </c>
      <c r="C10" s="390">
        <v>15</v>
      </c>
      <c r="D10" s="390">
        <v>20</v>
      </c>
      <c r="E10" s="390">
        <v>7</v>
      </c>
      <c r="F10" s="390">
        <v>428</v>
      </c>
      <c r="G10" s="390">
        <v>147</v>
      </c>
      <c r="H10" s="390">
        <v>24</v>
      </c>
      <c r="I10" s="369">
        <v>42</v>
      </c>
    </row>
    <row r="11" spans="1:9" x14ac:dyDescent="0.2">
      <c r="A11" s="397">
        <v>2003</v>
      </c>
      <c r="B11" s="390">
        <v>5</v>
      </c>
      <c r="C11" s="390">
        <v>25</v>
      </c>
      <c r="D11" s="390">
        <v>29</v>
      </c>
      <c r="E11" s="390">
        <v>7</v>
      </c>
      <c r="F11" s="390">
        <v>416</v>
      </c>
      <c r="G11" s="390">
        <v>155</v>
      </c>
      <c r="H11" s="390">
        <v>20</v>
      </c>
      <c r="I11" s="369">
        <v>33</v>
      </c>
    </row>
    <row r="12" spans="1:9" x14ac:dyDescent="0.2">
      <c r="A12" s="397">
        <v>2004</v>
      </c>
      <c r="B12" s="390">
        <v>6</v>
      </c>
      <c r="C12" s="390">
        <v>20</v>
      </c>
      <c r="D12" s="390">
        <v>25</v>
      </c>
      <c r="E12" s="390">
        <v>5</v>
      </c>
      <c r="F12" s="390">
        <v>396</v>
      </c>
      <c r="G12" s="390">
        <v>126</v>
      </c>
      <c r="H12" s="390">
        <v>15</v>
      </c>
      <c r="I12" s="369">
        <v>35</v>
      </c>
    </row>
    <row r="13" spans="1:9" x14ac:dyDescent="0.2">
      <c r="A13" s="397">
        <v>2005</v>
      </c>
      <c r="B13" s="390">
        <v>6</v>
      </c>
      <c r="C13" s="390">
        <v>22</v>
      </c>
      <c r="D13" s="390">
        <v>27</v>
      </c>
      <c r="E13" s="390">
        <v>7</v>
      </c>
      <c r="F13" s="390">
        <v>336</v>
      </c>
      <c r="G13" s="390">
        <v>154</v>
      </c>
      <c r="H13" s="390">
        <v>15</v>
      </c>
      <c r="I13" s="398">
        <v>40</v>
      </c>
    </row>
    <row r="14" spans="1:9" x14ac:dyDescent="0.2">
      <c r="A14" s="397">
        <v>2006</v>
      </c>
      <c r="B14" s="390">
        <v>3</v>
      </c>
      <c r="C14" s="390">
        <v>16</v>
      </c>
      <c r="D14" s="390">
        <v>13</v>
      </c>
      <c r="E14" s="390">
        <v>5</v>
      </c>
      <c r="F14" s="390">
        <v>307</v>
      </c>
      <c r="G14" s="390">
        <v>161</v>
      </c>
      <c r="H14" s="390">
        <v>24</v>
      </c>
      <c r="I14" s="369">
        <v>42</v>
      </c>
    </row>
    <row r="15" spans="1:9" x14ac:dyDescent="0.2">
      <c r="A15" s="397">
        <v>2007</v>
      </c>
      <c r="B15" s="390">
        <v>7</v>
      </c>
      <c r="C15" s="390">
        <v>17</v>
      </c>
      <c r="D15" s="390">
        <v>6</v>
      </c>
      <c r="E15" s="390">
        <v>2</v>
      </c>
      <c r="F15" s="390">
        <v>339</v>
      </c>
      <c r="G15" s="390">
        <v>147</v>
      </c>
      <c r="H15" s="390">
        <v>11</v>
      </c>
      <c r="I15" s="369">
        <v>48</v>
      </c>
    </row>
    <row r="16" spans="1:9" x14ac:dyDescent="0.2">
      <c r="A16" s="397">
        <v>2008</v>
      </c>
      <c r="B16" s="390">
        <v>3</v>
      </c>
      <c r="C16" s="390">
        <v>8</v>
      </c>
      <c r="D16" s="390">
        <v>6</v>
      </c>
      <c r="E16" s="394" t="s">
        <v>83</v>
      </c>
      <c r="F16" s="390">
        <v>352</v>
      </c>
      <c r="G16" s="390">
        <v>133</v>
      </c>
      <c r="H16" s="390">
        <v>15</v>
      </c>
      <c r="I16" s="369">
        <v>36</v>
      </c>
    </row>
    <row r="17" spans="1:9" x14ac:dyDescent="0.2">
      <c r="A17" s="397">
        <v>2009</v>
      </c>
      <c r="B17" s="390">
        <v>4</v>
      </c>
      <c r="C17" s="390">
        <v>6</v>
      </c>
      <c r="D17" s="390">
        <v>3</v>
      </c>
      <c r="E17" s="394" t="s">
        <v>83</v>
      </c>
      <c r="F17" s="390">
        <v>306</v>
      </c>
      <c r="G17" s="390">
        <v>132</v>
      </c>
      <c r="H17" s="390">
        <v>8</v>
      </c>
      <c r="I17" s="369">
        <v>36</v>
      </c>
    </row>
    <row r="18" spans="1:9" x14ac:dyDescent="0.2">
      <c r="A18" s="397">
        <v>2010</v>
      </c>
      <c r="B18" s="390">
        <v>2</v>
      </c>
      <c r="C18" s="390">
        <v>9</v>
      </c>
      <c r="D18" s="390">
        <v>2</v>
      </c>
      <c r="E18" s="394">
        <v>1</v>
      </c>
      <c r="F18" s="390">
        <v>299</v>
      </c>
      <c r="G18" s="390">
        <v>134</v>
      </c>
      <c r="H18" s="390">
        <v>5</v>
      </c>
      <c r="I18" s="369">
        <v>29</v>
      </c>
    </row>
    <row r="19" spans="1:9" x14ac:dyDescent="0.2">
      <c r="A19" s="397">
        <v>2011</v>
      </c>
      <c r="B19" s="390">
        <v>4</v>
      </c>
      <c r="C19" s="390">
        <v>13</v>
      </c>
      <c r="D19" s="390">
        <v>4</v>
      </c>
      <c r="E19" s="394" t="s">
        <v>83</v>
      </c>
      <c r="F19" s="390">
        <v>250</v>
      </c>
      <c r="G19" s="390">
        <v>122</v>
      </c>
      <c r="H19" s="390">
        <v>10</v>
      </c>
      <c r="I19" s="369">
        <v>30</v>
      </c>
    </row>
    <row r="20" spans="1:9" x14ac:dyDescent="0.2">
      <c r="A20" s="386" t="s">
        <v>22</v>
      </c>
      <c r="D20" s="397"/>
      <c r="E20" s="390"/>
      <c r="F20" s="390"/>
      <c r="G20" s="390"/>
      <c r="H20" s="390"/>
      <c r="I20" s="390"/>
    </row>
    <row r="21" spans="1:9" x14ac:dyDescent="0.2">
      <c r="A21" s="396" t="s">
        <v>325</v>
      </c>
      <c r="B21" s="390" t="s">
        <v>83</v>
      </c>
      <c r="C21" s="390" t="s">
        <v>83</v>
      </c>
      <c r="D21" s="390" t="s">
        <v>83</v>
      </c>
      <c r="E21" s="390" t="s">
        <v>83</v>
      </c>
      <c r="F21" s="390">
        <v>139</v>
      </c>
      <c r="G21" s="390">
        <v>45</v>
      </c>
      <c r="H21" s="395">
        <v>3</v>
      </c>
      <c r="I21" s="394">
        <v>3</v>
      </c>
    </row>
    <row r="22" spans="1:9" x14ac:dyDescent="0.2">
      <c r="A22" s="396" t="s">
        <v>319</v>
      </c>
      <c r="B22" s="390">
        <v>1</v>
      </c>
      <c r="C22" s="390" t="s">
        <v>83</v>
      </c>
      <c r="D22" s="390">
        <v>1</v>
      </c>
      <c r="E22" s="390" t="s">
        <v>83</v>
      </c>
      <c r="F22" s="390">
        <v>55</v>
      </c>
      <c r="G22" s="390">
        <v>24</v>
      </c>
      <c r="H22" s="395">
        <v>1</v>
      </c>
      <c r="I22" s="394">
        <v>1</v>
      </c>
    </row>
    <row r="23" spans="1:9" ht="22.5" x14ac:dyDescent="0.2">
      <c r="A23" s="396" t="s">
        <v>318</v>
      </c>
      <c r="B23" s="390" t="s">
        <v>83</v>
      </c>
      <c r="C23" s="390">
        <v>6</v>
      </c>
      <c r="D23" s="390">
        <v>1</v>
      </c>
      <c r="E23" s="390" t="s">
        <v>83</v>
      </c>
      <c r="F23" s="390">
        <v>36</v>
      </c>
      <c r="G23" s="390">
        <v>18</v>
      </c>
      <c r="H23" s="395">
        <v>2</v>
      </c>
      <c r="I23" s="394">
        <v>15</v>
      </c>
    </row>
    <row r="24" spans="1:9" x14ac:dyDescent="0.2">
      <c r="A24" s="396" t="s">
        <v>324</v>
      </c>
      <c r="B24" s="390">
        <v>2</v>
      </c>
      <c r="C24" s="390">
        <v>2</v>
      </c>
      <c r="D24" s="390" t="s">
        <v>83</v>
      </c>
      <c r="E24" s="390" t="s">
        <v>83</v>
      </c>
      <c r="F24" s="390">
        <v>9</v>
      </c>
      <c r="G24" s="390">
        <v>15</v>
      </c>
      <c r="H24" s="395">
        <v>3</v>
      </c>
      <c r="I24" s="394">
        <v>7</v>
      </c>
    </row>
    <row r="25" spans="1:9" x14ac:dyDescent="0.2">
      <c r="A25" s="396" t="s">
        <v>323</v>
      </c>
      <c r="B25" s="390">
        <v>1</v>
      </c>
      <c r="C25" s="390">
        <v>5</v>
      </c>
      <c r="D25" s="390">
        <v>2</v>
      </c>
      <c r="E25" s="390" t="s">
        <v>83</v>
      </c>
      <c r="F25" s="390">
        <v>11</v>
      </c>
      <c r="G25" s="390">
        <v>20</v>
      </c>
      <c r="H25" s="395">
        <v>1</v>
      </c>
      <c r="I25" s="394">
        <v>4</v>
      </c>
    </row>
  </sheetData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C1A04-353C-4201-A499-FCCCE77A7E81}">
  <dimension ref="A1:H28"/>
  <sheetViews>
    <sheetView workbookViewId="0"/>
  </sheetViews>
  <sheetFormatPr defaultRowHeight="11.25" x14ac:dyDescent="0.2"/>
  <cols>
    <col min="1" max="1" width="16.85546875" style="402" customWidth="1"/>
    <col min="2" max="8" width="9" style="402" customWidth="1"/>
    <col min="9" max="16384" width="9.140625" style="402"/>
  </cols>
  <sheetData>
    <row r="1" spans="1:8" ht="12" thickBot="1" x14ac:dyDescent="0.25">
      <c r="A1" s="416" t="s">
        <v>349</v>
      </c>
      <c r="B1" s="416"/>
      <c r="C1" s="416"/>
      <c r="D1" s="416"/>
      <c r="E1" s="416"/>
      <c r="F1" s="416"/>
      <c r="G1" s="415"/>
      <c r="H1" s="415"/>
    </row>
    <row r="2" spans="1:8" ht="12.75" customHeight="1" x14ac:dyDescent="0.2">
      <c r="A2" s="515" t="s">
        <v>348</v>
      </c>
      <c r="B2" s="544">
        <v>2000</v>
      </c>
      <c r="C2" s="544">
        <v>2008</v>
      </c>
      <c r="D2" s="544">
        <v>2009</v>
      </c>
      <c r="E2" s="544">
        <v>2010</v>
      </c>
      <c r="F2" s="549">
        <v>2011</v>
      </c>
      <c r="G2" s="549"/>
      <c r="H2" s="498"/>
    </row>
    <row r="3" spans="1:8" ht="12.75" customHeight="1" x14ac:dyDescent="0.2">
      <c r="A3" s="533"/>
      <c r="B3" s="550"/>
      <c r="C3" s="550"/>
      <c r="D3" s="550"/>
      <c r="E3" s="550"/>
      <c r="F3" s="414" t="s">
        <v>85</v>
      </c>
      <c r="G3" s="414" t="s">
        <v>277</v>
      </c>
      <c r="H3" s="413" t="s">
        <v>276</v>
      </c>
    </row>
    <row r="4" spans="1:8" s="406" customFormat="1" x14ac:dyDescent="0.2">
      <c r="A4" s="412" t="s">
        <v>5</v>
      </c>
      <c r="B4" s="411">
        <v>3269</v>
      </c>
      <c r="C4" s="411">
        <v>2477</v>
      </c>
      <c r="D4" s="411">
        <v>2461</v>
      </c>
      <c r="E4" s="411">
        <v>2492</v>
      </c>
      <c r="F4" s="411">
        <v>2422</v>
      </c>
      <c r="G4" s="411">
        <v>1847</v>
      </c>
      <c r="H4" s="411">
        <v>575</v>
      </c>
    </row>
    <row r="5" spans="1:8" s="410" customFormat="1" x14ac:dyDescent="0.25">
      <c r="A5" s="494" t="s">
        <v>347</v>
      </c>
      <c r="B5" s="494"/>
      <c r="C5" s="494"/>
      <c r="D5" s="494"/>
      <c r="E5" s="494"/>
      <c r="F5" s="494"/>
      <c r="G5" s="494"/>
      <c r="H5" s="494"/>
    </row>
    <row r="6" spans="1:8" s="406" customFormat="1" x14ac:dyDescent="0.2">
      <c r="A6" s="409" t="s">
        <v>346</v>
      </c>
      <c r="B6" s="394" t="s">
        <v>83</v>
      </c>
      <c r="C6" s="394" t="s">
        <v>83</v>
      </c>
      <c r="D6" s="394" t="s">
        <v>83</v>
      </c>
      <c r="E6" s="394" t="s">
        <v>83</v>
      </c>
      <c r="F6" s="394" t="s">
        <v>83</v>
      </c>
      <c r="G6" s="394" t="s">
        <v>83</v>
      </c>
      <c r="H6" s="394" t="s">
        <v>83</v>
      </c>
    </row>
    <row r="7" spans="1:8" x14ac:dyDescent="0.2">
      <c r="A7" s="404" t="s">
        <v>38</v>
      </c>
      <c r="B7" s="394">
        <v>11</v>
      </c>
      <c r="C7" s="402">
        <v>4</v>
      </c>
      <c r="D7" s="402">
        <v>7</v>
      </c>
      <c r="E7" s="402">
        <v>3</v>
      </c>
      <c r="F7" s="402">
        <v>6</v>
      </c>
      <c r="G7" s="402">
        <v>3</v>
      </c>
      <c r="H7" s="402">
        <v>3</v>
      </c>
    </row>
    <row r="8" spans="1:8" x14ac:dyDescent="0.2">
      <c r="A8" s="404" t="s">
        <v>298</v>
      </c>
      <c r="B8" s="394">
        <v>46</v>
      </c>
      <c r="C8" s="402">
        <v>41</v>
      </c>
      <c r="D8" s="402">
        <v>43</v>
      </c>
      <c r="E8" s="402">
        <v>35</v>
      </c>
      <c r="F8" s="402">
        <v>41</v>
      </c>
      <c r="G8" s="402">
        <v>30</v>
      </c>
      <c r="H8" s="402">
        <v>11</v>
      </c>
    </row>
    <row r="9" spans="1:8" x14ac:dyDescent="0.2">
      <c r="A9" s="404" t="s">
        <v>345</v>
      </c>
      <c r="B9" s="394">
        <v>115</v>
      </c>
      <c r="C9" s="402">
        <v>53</v>
      </c>
      <c r="D9" s="402">
        <v>87</v>
      </c>
      <c r="E9" s="402">
        <v>62</v>
      </c>
      <c r="F9" s="402">
        <v>62</v>
      </c>
      <c r="G9" s="402">
        <v>57</v>
      </c>
      <c r="H9" s="402">
        <v>5</v>
      </c>
    </row>
    <row r="10" spans="1:8" x14ac:dyDescent="0.2">
      <c r="A10" s="404" t="s">
        <v>297</v>
      </c>
      <c r="B10" s="394">
        <v>146</v>
      </c>
      <c r="C10" s="402">
        <v>89</v>
      </c>
      <c r="D10" s="402">
        <v>80</v>
      </c>
      <c r="E10" s="402">
        <v>97</v>
      </c>
      <c r="F10" s="402">
        <v>79</v>
      </c>
      <c r="G10" s="402">
        <v>73</v>
      </c>
      <c r="H10" s="402">
        <v>6</v>
      </c>
    </row>
    <row r="11" spans="1:8" x14ac:dyDescent="0.2">
      <c r="A11" s="404" t="s">
        <v>296</v>
      </c>
      <c r="B11" s="394">
        <v>203</v>
      </c>
      <c r="C11" s="402">
        <v>134</v>
      </c>
      <c r="D11" s="402">
        <v>150</v>
      </c>
      <c r="E11" s="402">
        <v>130</v>
      </c>
      <c r="F11" s="402">
        <v>116</v>
      </c>
      <c r="G11" s="402">
        <v>100</v>
      </c>
      <c r="H11" s="402">
        <v>16</v>
      </c>
    </row>
    <row r="12" spans="1:8" x14ac:dyDescent="0.2">
      <c r="A12" s="404" t="s">
        <v>295</v>
      </c>
      <c r="B12" s="394">
        <v>237</v>
      </c>
      <c r="C12" s="402">
        <v>166</v>
      </c>
      <c r="D12" s="402">
        <v>167</v>
      </c>
      <c r="E12" s="402">
        <v>176</v>
      </c>
      <c r="F12" s="402">
        <v>172</v>
      </c>
      <c r="G12" s="402">
        <v>142</v>
      </c>
      <c r="H12" s="402">
        <v>30</v>
      </c>
    </row>
    <row r="13" spans="1:8" x14ac:dyDescent="0.2">
      <c r="A13" s="404" t="s">
        <v>344</v>
      </c>
      <c r="B13" s="394">
        <v>334</v>
      </c>
      <c r="C13" s="402">
        <v>215</v>
      </c>
      <c r="D13" s="402">
        <v>206</v>
      </c>
      <c r="E13" s="402">
        <v>189</v>
      </c>
      <c r="F13" s="402">
        <v>208</v>
      </c>
      <c r="G13" s="402">
        <v>169</v>
      </c>
      <c r="H13" s="402">
        <v>39</v>
      </c>
    </row>
    <row r="14" spans="1:8" x14ac:dyDescent="0.2">
      <c r="A14" s="404" t="s">
        <v>343</v>
      </c>
      <c r="B14" s="394">
        <v>462</v>
      </c>
      <c r="C14" s="402">
        <v>251</v>
      </c>
      <c r="D14" s="402">
        <v>282</v>
      </c>
      <c r="E14" s="402">
        <v>260</v>
      </c>
      <c r="F14" s="402">
        <v>242</v>
      </c>
      <c r="G14" s="402">
        <v>191</v>
      </c>
      <c r="H14" s="402">
        <v>51</v>
      </c>
    </row>
    <row r="15" spans="1:8" x14ac:dyDescent="0.2">
      <c r="A15" s="404" t="s">
        <v>342</v>
      </c>
      <c r="B15" s="394">
        <v>313</v>
      </c>
      <c r="C15" s="402">
        <v>355</v>
      </c>
      <c r="D15" s="402">
        <v>309</v>
      </c>
      <c r="E15" s="402">
        <v>305</v>
      </c>
      <c r="F15" s="402">
        <v>311</v>
      </c>
      <c r="G15" s="402">
        <v>249</v>
      </c>
      <c r="H15" s="402">
        <v>62</v>
      </c>
    </row>
    <row r="16" spans="1:8" x14ac:dyDescent="0.2">
      <c r="A16" s="404" t="s">
        <v>341</v>
      </c>
      <c r="B16" s="394">
        <v>276</v>
      </c>
      <c r="C16" s="402">
        <v>267</v>
      </c>
      <c r="D16" s="402">
        <v>304</v>
      </c>
      <c r="E16" s="402">
        <v>310</v>
      </c>
      <c r="F16" s="402">
        <v>327</v>
      </c>
      <c r="G16" s="402">
        <v>258</v>
      </c>
      <c r="H16" s="402">
        <v>69</v>
      </c>
    </row>
    <row r="17" spans="1:8" x14ac:dyDescent="0.2">
      <c r="A17" s="404" t="s">
        <v>340</v>
      </c>
      <c r="B17" s="394">
        <v>210</v>
      </c>
      <c r="C17" s="402">
        <v>180</v>
      </c>
      <c r="D17" s="402">
        <v>187</v>
      </c>
      <c r="E17" s="402">
        <v>226</v>
      </c>
      <c r="F17" s="402">
        <v>227</v>
      </c>
      <c r="G17" s="402">
        <v>163</v>
      </c>
      <c r="H17" s="402">
        <v>64</v>
      </c>
    </row>
    <row r="18" spans="1:8" x14ac:dyDescent="0.2">
      <c r="A18" s="404" t="s">
        <v>339</v>
      </c>
      <c r="B18" s="394">
        <v>212</v>
      </c>
      <c r="C18" s="402">
        <v>168</v>
      </c>
      <c r="D18" s="402">
        <v>185</v>
      </c>
      <c r="E18" s="402">
        <v>193</v>
      </c>
      <c r="F18" s="402">
        <v>155</v>
      </c>
      <c r="G18" s="402">
        <v>107</v>
      </c>
      <c r="H18" s="402">
        <v>48</v>
      </c>
    </row>
    <row r="19" spans="1:8" x14ac:dyDescent="0.2">
      <c r="A19" s="404" t="s">
        <v>338</v>
      </c>
      <c r="B19" s="394">
        <v>233</v>
      </c>
      <c r="C19" s="402">
        <v>162</v>
      </c>
      <c r="D19" s="402">
        <v>148</v>
      </c>
      <c r="E19" s="402">
        <v>152</v>
      </c>
      <c r="F19" s="402">
        <v>152</v>
      </c>
      <c r="G19" s="402">
        <v>104</v>
      </c>
      <c r="H19" s="402">
        <v>48</v>
      </c>
    </row>
    <row r="20" spans="1:8" x14ac:dyDescent="0.2">
      <c r="A20" s="404" t="s">
        <v>337</v>
      </c>
      <c r="B20" s="394">
        <v>208</v>
      </c>
      <c r="C20" s="402">
        <v>160</v>
      </c>
      <c r="D20" s="402">
        <v>118</v>
      </c>
      <c r="E20" s="402">
        <v>147</v>
      </c>
      <c r="F20" s="402">
        <v>124</v>
      </c>
      <c r="G20" s="402">
        <v>80</v>
      </c>
      <c r="H20" s="402">
        <v>44</v>
      </c>
    </row>
    <row r="21" spans="1:8" x14ac:dyDescent="0.2">
      <c r="A21" s="404" t="s">
        <v>336</v>
      </c>
      <c r="B21" s="394">
        <v>263</v>
      </c>
      <c r="C21" s="402">
        <v>231</v>
      </c>
      <c r="D21" s="402">
        <v>187</v>
      </c>
      <c r="E21" s="402">
        <v>204</v>
      </c>
      <c r="F21" s="402">
        <v>198</v>
      </c>
      <c r="G21" s="402">
        <v>120</v>
      </c>
      <c r="H21" s="402">
        <v>78</v>
      </c>
    </row>
    <row r="22" spans="1:8" x14ac:dyDescent="0.2">
      <c r="A22" s="403" t="s">
        <v>231</v>
      </c>
      <c r="B22" s="394" t="s">
        <v>83</v>
      </c>
      <c r="C22" s="394">
        <v>1</v>
      </c>
      <c r="D22" s="407">
        <v>1</v>
      </c>
      <c r="E22" s="402">
        <v>3</v>
      </c>
      <c r="F22" s="402">
        <v>2</v>
      </c>
      <c r="G22" s="407">
        <v>1</v>
      </c>
      <c r="H22" s="394">
        <v>1</v>
      </c>
    </row>
    <row r="23" spans="1:8" x14ac:dyDescent="0.2">
      <c r="A23" s="494" t="s">
        <v>335</v>
      </c>
      <c r="B23" s="494"/>
      <c r="C23" s="494"/>
      <c r="D23" s="494"/>
      <c r="E23" s="494"/>
      <c r="F23" s="494"/>
      <c r="G23" s="494"/>
      <c r="H23" s="494"/>
    </row>
    <row r="24" spans="1:8" s="406" customFormat="1" x14ac:dyDescent="0.2">
      <c r="A24" s="408" t="s">
        <v>63</v>
      </c>
      <c r="B24" s="407">
        <v>632</v>
      </c>
      <c r="C24" s="406">
        <v>524</v>
      </c>
      <c r="D24" s="406">
        <v>583</v>
      </c>
      <c r="E24" s="406">
        <v>578</v>
      </c>
      <c r="F24" s="406">
        <v>563</v>
      </c>
      <c r="G24" s="407">
        <v>496</v>
      </c>
      <c r="H24" s="407">
        <v>67</v>
      </c>
    </row>
    <row r="25" spans="1:8" x14ac:dyDescent="0.2">
      <c r="A25" s="404" t="s">
        <v>62</v>
      </c>
      <c r="B25" s="405">
        <v>1439</v>
      </c>
      <c r="C25" s="405">
        <v>1029</v>
      </c>
      <c r="D25" s="402">
        <v>937</v>
      </c>
      <c r="E25" s="402">
        <v>956</v>
      </c>
      <c r="F25" s="402">
        <v>912</v>
      </c>
      <c r="G25" s="405">
        <v>725</v>
      </c>
      <c r="H25" s="405">
        <v>187</v>
      </c>
    </row>
    <row r="26" spans="1:8" x14ac:dyDescent="0.2">
      <c r="A26" s="404" t="s">
        <v>60</v>
      </c>
      <c r="B26" s="394">
        <v>549</v>
      </c>
      <c r="C26" s="402">
        <v>523</v>
      </c>
      <c r="D26" s="402">
        <v>563</v>
      </c>
      <c r="E26" s="402">
        <v>523</v>
      </c>
      <c r="F26" s="402">
        <v>576</v>
      </c>
      <c r="G26" s="394">
        <v>439</v>
      </c>
      <c r="H26" s="394">
        <v>137</v>
      </c>
    </row>
    <row r="27" spans="1:8" x14ac:dyDescent="0.2">
      <c r="A27" s="404" t="s">
        <v>61</v>
      </c>
      <c r="B27" s="394">
        <v>647</v>
      </c>
      <c r="C27" s="402">
        <v>401</v>
      </c>
      <c r="D27" s="402">
        <v>377</v>
      </c>
      <c r="E27" s="402">
        <v>432</v>
      </c>
      <c r="F27" s="402">
        <v>368</v>
      </c>
      <c r="G27" s="394">
        <v>185</v>
      </c>
      <c r="H27" s="394">
        <v>183</v>
      </c>
    </row>
    <row r="28" spans="1:8" x14ac:dyDescent="0.2">
      <c r="A28" s="403" t="s">
        <v>231</v>
      </c>
      <c r="B28" s="394">
        <v>2</v>
      </c>
      <c r="C28" s="394" t="s">
        <v>83</v>
      </c>
      <c r="D28" s="402">
        <v>1</v>
      </c>
      <c r="E28" s="402">
        <v>3</v>
      </c>
      <c r="F28" s="402">
        <v>3</v>
      </c>
      <c r="G28" s="394">
        <v>2</v>
      </c>
      <c r="H28" s="394">
        <v>1</v>
      </c>
    </row>
  </sheetData>
  <mergeCells count="8">
    <mergeCell ref="A5:H5"/>
    <mergeCell ref="A23:H23"/>
    <mergeCell ref="A2:A3"/>
    <mergeCell ref="F2:H2"/>
    <mergeCell ref="B2:B3"/>
    <mergeCell ref="C2:C3"/>
    <mergeCell ref="D2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horizontalDpi="2438" r:id="rId1"/>
  <headerFooter alignWithMargins="0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49C13-25B5-4290-A700-97BEB03340A8}">
  <dimension ref="A1:J83"/>
  <sheetViews>
    <sheetView workbookViewId="0"/>
  </sheetViews>
  <sheetFormatPr defaultRowHeight="11.25" x14ac:dyDescent="0.2"/>
  <cols>
    <col min="1" max="1" width="14.42578125" style="417" customWidth="1"/>
    <col min="2" max="2" width="32.85546875" style="417" customWidth="1"/>
    <col min="3" max="10" width="10.140625" style="417" customWidth="1"/>
    <col min="11" max="16384" width="9.140625" style="417"/>
  </cols>
  <sheetData>
    <row r="1" spans="1:10" s="456" customFormat="1" ht="12.75" x14ac:dyDescent="0.2">
      <c r="A1" s="458" t="s">
        <v>509</v>
      </c>
      <c r="B1" s="457"/>
      <c r="C1" s="457"/>
      <c r="D1" s="457"/>
    </row>
    <row r="2" spans="1:10" s="454" customFormat="1" ht="13.5" customHeight="1" x14ac:dyDescent="0.25">
      <c r="A2" s="510" t="s">
        <v>508</v>
      </c>
      <c r="B2" s="510" t="s">
        <v>507</v>
      </c>
      <c r="C2" s="510" t="s">
        <v>7</v>
      </c>
      <c r="D2" s="510" t="s">
        <v>6</v>
      </c>
      <c r="E2" s="510" t="s">
        <v>5</v>
      </c>
      <c r="F2" s="510" t="s">
        <v>506</v>
      </c>
      <c r="G2" s="455" t="s">
        <v>21</v>
      </c>
      <c r="H2" s="455" t="s">
        <v>505</v>
      </c>
      <c r="I2" s="455" t="s">
        <v>504</v>
      </c>
      <c r="J2" s="455" t="s">
        <v>19</v>
      </c>
    </row>
    <row r="3" spans="1:10" s="454" customFormat="1" ht="22.5" customHeight="1" x14ac:dyDescent="0.25">
      <c r="A3" s="568"/>
      <c r="B3" s="568"/>
      <c r="C3" s="568"/>
      <c r="D3" s="568"/>
      <c r="E3" s="568"/>
      <c r="F3" s="568"/>
      <c r="G3" s="510" t="s">
        <v>503</v>
      </c>
      <c r="H3" s="568"/>
      <c r="I3" s="568"/>
      <c r="J3" s="568"/>
    </row>
    <row r="4" spans="1:10" ht="22.5" x14ac:dyDescent="0.2">
      <c r="A4" s="438" t="s">
        <v>502</v>
      </c>
      <c r="B4" s="443" t="s">
        <v>501</v>
      </c>
      <c r="C4" s="450">
        <v>298</v>
      </c>
      <c r="D4" s="450">
        <v>318</v>
      </c>
      <c r="E4" s="450">
        <v>616</v>
      </c>
      <c r="F4" s="419">
        <v>6.1774658580938819</v>
      </c>
      <c r="G4" s="450">
        <v>12</v>
      </c>
      <c r="H4" s="450">
        <v>20</v>
      </c>
      <c r="I4" s="450">
        <v>195</v>
      </c>
      <c r="J4" s="450">
        <v>389</v>
      </c>
    </row>
    <row r="5" spans="1:10" x14ac:dyDescent="0.2">
      <c r="A5" s="435" t="s">
        <v>500</v>
      </c>
      <c r="B5" s="435" t="s">
        <v>499</v>
      </c>
      <c r="C5" s="434">
        <v>46</v>
      </c>
      <c r="D5" s="434">
        <v>32</v>
      </c>
      <c r="E5" s="434">
        <v>78</v>
      </c>
      <c r="F5" s="422">
        <v>0.78221158592747198</v>
      </c>
      <c r="G5" s="429" t="s">
        <v>83</v>
      </c>
      <c r="H5" s="448">
        <v>3</v>
      </c>
      <c r="I5" s="448">
        <v>45</v>
      </c>
      <c r="J5" s="448">
        <v>30</v>
      </c>
    </row>
    <row r="6" spans="1:10" x14ac:dyDescent="0.2">
      <c r="A6" s="435" t="s">
        <v>498</v>
      </c>
      <c r="B6" s="435" t="s">
        <v>497</v>
      </c>
      <c r="C6" s="434">
        <v>2</v>
      </c>
      <c r="D6" s="434">
        <v>2</v>
      </c>
      <c r="E6" s="436">
        <v>4</v>
      </c>
      <c r="F6" s="422">
        <v>4.0113414662947287E-2</v>
      </c>
      <c r="G6" s="429" t="s">
        <v>83</v>
      </c>
      <c r="H6" s="429" t="s">
        <v>83</v>
      </c>
      <c r="I6" s="429">
        <v>2</v>
      </c>
      <c r="J6" s="429">
        <v>2</v>
      </c>
    </row>
    <row r="7" spans="1:10" ht="20.25" customHeight="1" x14ac:dyDescent="0.2">
      <c r="A7" s="440" t="s">
        <v>496</v>
      </c>
      <c r="B7" s="433" t="s">
        <v>495</v>
      </c>
      <c r="C7" s="453">
        <v>250</v>
      </c>
      <c r="D7" s="453">
        <v>284</v>
      </c>
      <c r="E7" s="453">
        <v>534</v>
      </c>
      <c r="F7" s="452">
        <v>5.3551408575034625</v>
      </c>
      <c r="G7" s="451">
        <v>12</v>
      </c>
      <c r="H7" s="451">
        <v>17</v>
      </c>
      <c r="I7" s="451">
        <v>148</v>
      </c>
      <c r="J7" s="451">
        <v>357</v>
      </c>
    </row>
    <row r="8" spans="1:10" x14ac:dyDescent="0.2">
      <c r="A8" s="441" t="s">
        <v>494</v>
      </c>
      <c r="B8" s="441" t="s">
        <v>493</v>
      </c>
      <c r="C8" s="450">
        <v>18283</v>
      </c>
      <c r="D8" s="450">
        <v>14991</v>
      </c>
      <c r="E8" s="450">
        <v>33274</v>
      </c>
      <c r="F8" s="419">
        <v>333.68343987372697</v>
      </c>
      <c r="G8" s="450">
        <v>36</v>
      </c>
      <c r="H8" s="450">
        <v>223</v>
      </c>
      <c r="I8" s="450">
        <v>12478</v>
      </c>
      <c r="J8" s="450">
        <v>20537</v>
      </c>
    </row>
    <row r="9" spans="1:10" ht="22.5" x14ac:dyDescent="0.2">
      <c r="A9" s="449" t="s">
        <v>492</v>
      </c>
      <c r="B9" s="440" t="s">
        <v>491</v>
      </c>
      <c r="C9" s="429">
        <v>1213</v>
      </c>
      <c r="D9" s="429">
        <v>281</v>
      </c>
      <c r="E9" s="429">
        <v>1494</v>
      </c>
      <c r="F9" s="422">
        <v>14.982360376610812</v>
      </c>
      <c r="G9" s="429" t="s">
        <v>83</v>
      </c>
      <c r="H9" s="447">
        <v>1</v>
      </c>
      <c r="I9" s="429">
        <v>1068</v>
      </c>
      <c r="J9" s="447">
        <v>425</v>
      </c>
    </row>
    <row r="10" spans="1:10" x14ac:dyDescent="0.2">
      <c r="A10" s="435" t="s">
        <v>490</v>
      </c>
      <c r="B10" s="435" t="s">
        <v>489</v>
      </c>
      <c r="C10" s="429">
        <v>467</v>
      </c>
      <c r="D10" s="429">
        <v>129</v>
      </c>
      <c r="E10" s="429">
        <v>596</v>
      </c>
      <c r="F10" s="422">
        <v>5.9768987847791459</v>
      </c>
      <c r="G10" s="429" t="s">
        <v>83</v>
      </c>
      <c r="H10" s="429" t="s">
        <v>83</v>
      </c>
      <c r="I10" s="429">
        <v>365</v>
      </c>
      <c r="J10" s="448">
        <v>231</v>
      </c>
    </row>
    <row r="11" spans="1:10" x14ac:dyDescent="0.2">
      <c r="A11" s="435" t="s">
        <v>488</v>
      </c>
      <c r="B11" s="435" t="s">
        <v>487</v>
      </c>
      <c r="C11" s="429">
        <v>955</v>
      </c>
      <c r="D11" s="429">
        <v>746</v>
      </c>
      <c r="E11" s="429">
        <v>1701</v>
      </c>
      <c r="F11" s="422">
        <v>17.058229585418331</v>
      </c>
      <c r="G11" s="429" t="s">
        <v>83</v>
      </c>
      <c r="H11" s="448">
        <v>9</v>
      </c>
      <c r="I11" s="429">
        <v>503</v>
      </c>
      <c r="J11" s="429">
        <v>1189</v>
      </c>
    </row>
    <row r="12" spans="1:10" x14ac:dyDescent="0.2">
      <c r="A12" s="435" t="s">
        <v>486</v>
      </c>
      <c r="B12" s="435" t="s">
        <v>485</v>
      </c>
      <c r="C12" s="429">
        <v>1784</v>
      </c>
      <c r="D12" s="429">
        <v>1511</v>
      </c>
      <c r="E12" s="429">
        <v>3295</v>
      </c>
      <c r="F12" s="422">
        <v>33.043425328602829</v>
      </c>
      <c r="G12" s="429" t="s">
        <v>83</v>
      </c>
      <c r="H12" s="448">
        <v>11</v>
      </c>
      <c r="I12" s="448">
        <v>802</v>
      </c>
      <c r="J12" s="429">
        <v>2482</v>
      </c>
    </row>
    <row r="13" spans="1:10" x14ac:dyDescent="0.2">
      <c r="A13" s="435" t="s">
        <v>484</v>
      </c>
      <c r="B13" s="435" t="s">
        <v>483</v>
      </c>
      <c r="C13" s="429">
        <v>1051</v>
      </c>
      <c r="D13" s="429">
        <v>708</v>
      </c>
      <c r="E13" s="429">
        <v>1759</v>
      </c>
      <c r="F13" s="422">
        <v>17.639874098031068</v>
      </c>
      <c r="G13" s="429" t="s">
        <v>83</v>
      </c>
      <c r="H13" s="448">
        <v>4</v>
      </c>
      <c r="I13" s="448">
        <v>533</v>
      </c>
      <c r="J13" s="429">
        <v>1222</v>
      </c>
    </row>
    <row r="14" spans="1:10" ht="22.5" x14ac:dyDescent="0.2">
      <c r="A14" s="449" t="s">
        <v>482</v>
      </c>
      <c r="B14" s="440" t="s">
        <v>481</v>
      </c>
      <c r="C14" s="429">
        <v>516</v>
      </c>
      <c r="D14" s="429">
        <v>280</v>
      </c>
      <c r="E14" s="429">
        <v>796</v>
      </c>
      <c r="F14" s="422">
        <v>7.9825695179265095</v>
      </c>
      <c r="G14" s="429" t="s">
        <v>83</v>
      </c>
      <c r="H14" s="448">
        <v>3</v>
      </c>
      <c r="I14" s="448">
        <v>292</v>
      </c>
      <c r="J14" s="448">
        <v>501</v>
      </c>
    </row>
    <row r="15" spans="1:10" x14ac:dyDescent="0.2">
      <c r="A15" s="449" t="s">
        <v>480</v>
      </c>
      <c r="B15" s="435" t="s">
        <v>479</v>
      </c>
      <c r="C15" s="429">
        <v>215</v>
      </c>
      <c r="D15" s="429">
        <v>428</v>
      </c>
      <c r="E15" s="429">
        <v>643</v>
      </c>
      <c r="F15" s="422">
        <v>6.4482314070687758</v>
      </c>
      <c r="G15" s="429" t="s">
        <v>83</v>
      </c>
      <c r="H15" s="429">
        <v>1</v>
      </c>
      <c r="I15" s="448">
        <v>138</v>
      </c>
      <c r="J15" s="448">
        <v>504</v>
      </c>
    </row>
    <row r="16" spans="1:10" x14ac:dyDescent="0.2">
      <c r="A16" s="435" t="s">
        <v>478</v>
      </c>
      <c r="B16" s="435" t="s">
        <v>477</v>
      </c>
      <c r="C16" s="429">
        <v>942</v>
      </c>
      <c r="D16" s="429">
        <v>908</v>
      </c>
      <c r="E16" s="429">
        <v>1850</v>
      </c>
      <c r="F16" s="422">
        <v>18.552454281613119</v>
      </c>
      <c r="G16" s="429" t="s">
        <v>83</v>
      </c>
      <c r="H16" s="448">
        <v>3</v>
      </c>
      <c r="I16" s="448">
        <v>656</v>
      </c>
      <c r="J16" s="429">
        <v>1191</v>
      </c>
    </row>
    <row r="17" spans="1:10" ht="22.5" x14ac:dyDescent="0.2">
      <c r="A17" s="433" t="s">
        <v>476</v>
      </c>
      <c r="B17" s="440" t="s">
        <v>475</v>
      </c>
      <c r="C17" s="448">
        <v>104</v>
      </c>
      <c r="D17" s="448">
        <v>92</v>
      </c>
      <c r="E17" s="448">
        <v>196</v>
      </c>
      <c r="F17" s="422">
        <v>1.9655573184844171</v>
      </c>
      <c r="G17" s="429" t="s">
        <v>83</v>
      </c>
      <c r="H17" s="448">
        <v>1</v>
      </c>
      <c r="I17" s="448">
        <v>67</v>
      </c>
      <c r="J17" s="448">
        <v>128</v>
      </c>
    </row>
    <row r="18" spans="1:10" ht="22.5" x14ac:dyDescent="0.2">
      <c r="A18" s="440" t="s">
        <v>474</v>
      </c>
      <c r="B18" s="440" t="s">
        <v>473</v>
      </c>
      <c r="C18" s="448">
        <v>84</v>
      </c>
      <c r="D18" s="448">
        <v>42</v>
      </c>
      <c r="E18" s="448">
        <v>126</v>
      </c>
      <c r="F18" s="422">
        <v>1.2635725618828395</v>
      </c>
      <c r="G18" s="429">
        <v>1</v>
      </c>
      <c r="H18" s="448">
        <v>2</v>
      </c>
      <c r="I18" s="448">
        <v>53</v>
      </c>
      <c r="J18" s="448">
        <v>70</v>
      </c>
    </row>
    <row r="19" spans="1:10" x14ac:dyDescent="0.2">
      <c r="A19" s="435" t="s">
        <v>472</v>
      </c>
      <c r="B19" s="435" t="s">
        <v>471</v>
      </c>
      <c r="C19" s="429">
        <v>490</v>
      </c>
      <c r="D19" s="429">
        <v>68</v>
      </c>
      <c r="E19" s="429">
        <v>558</v>
      </c>
      <c r="F19" s="422">
        <v>5.5958213454811458</v>
      </c>
      <c r="G19" s="429" t="s">
        <v>83</v>
      </c>
      <c r="H19" s="429" t="s">
        <v>83</v>
      </c>
      <c r="I19" s="448">
        <v>365</v>
      </c>
      <c r="J19" s="448">
        <v>193</v>
      </c>
    </row>
    <row r="20" spans="1:10" x14ac:dyDescent="0.2">
      <c r="A20" s="433" t="s">
        <v>470</v>
      </c>
      <c r="B20" s="440" t="s">
        <v>469</v>
      </c>
      <c r="C20" s="429">
        <v>5558</v>
      </c>
      <c r="D20" s="429">
        <v>2975</v>
      </c>
      <c r="E20" s="429">
        <v>8533</v>
      </c>
      <c r="F20" s="422">
        <v>85.571941829732296</v>
      </c>
      <c r="G20" s="429" t="s">
        <v>83</v>
      </c>
      <c r="H20" s="448">
        <v>9</v>
      </c>
      <c r="I20" s="448">
        <v>4049</v>
      </c>
      <c r="J20" s="448">
        <v>4475</v>
      </c>
    </row>
    <row r="21" spans="1:10" ht="22.5" x14ac:dyDescent="0.2">
      <c r="A21" s="449" t="s">
        <v>468</v>
      </c>
      <c r="B21" s="440" t="s">
        <v>467</v>
      </c>
      <c r="C21" s="448">
        <v>452</v>
      </c>
      <c r="D21" s="448">
        <v>332</v>
      </c>
      <c r="E21" s="448">
        <v>784</v>
      </c>
      <c r="F21" s="422">
        <v>7.8622292739376682</v>
      </c>
      <c r="G21" s="448">
        <v>1</v>
      </c>
      <c r="H21" s="448">
        <v>31</v>
      </c>
      <c r="I21" s="448">
        <v>238</v>
      </c>
      <c r="J21" s="448">
        <v>514</v>
      </c>
    </row>
    <row r="22" spans="1:10" x14ac:dyDescent="0.2">
      <c r="A22" s="435" t="s">
        <v>466</v>
      </c>
      <c r="B22" s="435" t="s">
        <v>465</v>
      </c>
      <c r="C22" s="434">
        <v>21</v>
      </c>
      <c r="D22" s="434">
        <v>2138</v>
      </c>
      <c r="E22" s="434">
        <v>2159</v>
      </c>
      <c r="F22" s="422">
        <v>21.651215564325796</v>
      </c>
      <c r="G22" s="429" t="s">
        <v>83</v>
      </c>
      <c r="H22" s="448">
        <v>17</v>
      </c>
      <c r="I22" s="448">
        <v>780</v>
      </c>
      <c r="J22" s="448">
        <v>1362</v>
      </c>
    </row>
    <row r="23" spans="1:10" ht="33.75" x14ac:dyDescent="0.2">
      <c r="A23" s="423" t="s">
        <v>464</v>
      </c>
      <c r="B23" s="446" t="s">
        <v>463</v>
      </c>
      <c r="C23" s="429"/>
      <c r="D23" s="421">
        <v>273</v>
      </c>
      <c r="E23" s="421">
        <v>273</v>
      </c>
      <c r="F23" s="422">
        <v>2.7377405507461523</v>
      </c>
      <c r="G23" s="429" t="s">
        <v>83</v>
      </c>
      <c r="H23" s="429">
        <v>2</v>
      </c>
      <c r="I23" s="421">
        <v>64</v>
      </c>
      <c r="J23" s="421">
        <v>207</v>
      </c>
    </row>
    <row r="24" spans="1:10" x14ac:dyDescent="0.2">
      <c r="A24" s="424" t="s">
        <v>462</v>
      </c>
      <c r="B24" s="424" t="s">
        <v>461</v>
      </c>
      <c r="C24" s="429"/>
      <c r="D24" s="429">
        <v>414</v>
      </c>
      <c r="E24" s="429">
        <v>414</v>
      </c>
      <c r="F24" s="422">
        <v>4.1517384176150438</v>
      </c>
      <c r="G24" s="429" t="s">
        <v>83</v>
      </c>
      <c r="H24" s="421">
        <v>11</v>
      </c>
      <c r="I24" s="421">
        <v>229</v>
      </c>
      <c r="J24" s="421">
        <v>174</v>
      </c>
    </row>
    <row r="25" spans="1:10" x14ac:dyDescent="0.2">
      <c r="A25" s="424" t="s">
        <v>460</v>
      </c>
      <c r="B25" s="424" t="s">
        <v>459</v>
      </c>
      <c r="C25" s="429"/>
      <c r="D25" s="429">
        <v>292</v>
      </c>
      <c r="E25" s="429">
        <v>292</v>
      </c>
      <c r="F25" s="422">
        <v>2.9282792703951515</v>
      </c>
      <c r="G25" s="429" t="s">
        <v>83</v>
      </c>
      <c r="H25" s="429">
        <v>2</v>
      </c>
      <c r="I25" s="421">
        <v>87</v>
      </c>
      <c r="J25" s="421">
        <v>203</v>
      </c>
    </row>
    <row r="26" spans="1:10" x14ac:dyDescent="0.2">
      <c r="A26" s="424" t="s">
        <v>458</v>
      </c>
      <c r="B26" s="424" t="s">
        <v>457</v>
      </c>
      <c r="C26" s="429"/>
      <c r="D26" s="429">
        <v>700</v>
      </c>
      <c r="E26" s="429">
        <v>700</v>
      </c>
      <c r="F26" s="422">
        <v>7.0198475660157742</v>
      </c>
      <c r="G26" s="429" t="s">
        <v>83</v>
      </c>
      <c r="H26" s="421">
        <v>5</v>
      </c>
      <c r="I26" s="421">
        <v>243</v>
      </c>
      <c r="J26" s="421">
        <v>452</v>
      </c>
    </row>
    <row r="27" spans="1:10" x14ac:dyDescent="0.2">
      <c r="A27" s="424" t="s">
        <v>456</v>
      </c>
      <c r="B27" s="424" t="s">
        <v>455</v>
      </c>
      <c r="C27" s="429">
        <v>1198</v>
      </c>
      <c r="D27" s="429"/>
      <c r="E27" s="429">
        <v>1198</v>
      </c>
      <c r="F27" s="422">
        <v>12.013967691552711</v>
      </c>
      <c r="G27" s="429" t="s">
        <v>83</v>
      </c>
      <c r="H27" s="429" t="s">
        <v>83</v>
      </c>
      <c r="I27" s="421">
        <v>145</v>
      </c>
      <c r="J27" s="421">
        <v>1053</v>
      </c>
    </row>
    <row r="28" spans="1:10" x14ac:dyDescent="0.2">
      <c r="A28" s="424" t="s">
        <v>454</v>
      </c>
      <c r="B28" s="424" t="s">
        <v>453</v>
      </c>
      <c r="C28" s="429">
        <v>444</v>
      </c>
      <c r="D28" s="429">
        <v>336</v>
      </c>
      <c r="E28" s="429">
        <v>780</v>
      </c>
      <c r="F28" s="422">
        <v>7.8221158592747209</v>
      </c>
      <c r="G28" s="447">
        <v>1</v>
      </c>
      <c r="H28" s="421">
        <v>3</v>
      </c>
      <c r="I28" s="421">
        <v>276</v>
      </c>
      <c r="J28" s="421">
        <v>500</v>
      </c>
    </row>
    <row r="29" spans="1:10" x14ac:dyDescent="0.2">
      <c r="A29" s="424" t="s">
        <v>452</v>
      </c>
      <c r="B29" s="424" t="s">
        <v>451</v>
      </c>
      <c r="C29" s="429">
        <v>655</v>
      </c>
      <c r="D29" s="429">
        <v>268</v>
      </c>
      <c r="E29" s="429">
        <v>923</v>
      </c>
      <c r="F29" s="422">
        <v>9.2561704334750861</v>
      </c>
      <c r="G29" s="429" t="s">
        <v>83</v>
      </c>
      <c r="H29" s="429">
        <v>2</v>
      </c>
      <c r="I29" s="421">
        <v>229</v>
      </c>
      <c r="J29" s="421">
        <v>692</v>
      </c>
    </row>
    <row r="30" spans="1:10" x14ac:dyDescent="0.2">
      <c r="A30" s="424" t="s">
        <v>450</v>
      </c>
      <c r="B30" s="424" t="s">
        <v>449</v>
      </c>
      <c r="C30" s="429">
        <v>261</v>
      </c>
      <c r="D30" s="429">
        <v>306</v>
      </c>
      <c r="E30" s="429">
        <v>567</v>
      </c>
      <c r="F30" s="422">
        <v>5.6860765284727774</v>
      </c>
      <c r="G30" s="421">
        <v>2</v>
      </c>
      <c r="H30" s="421">
        <v>28</v>
      </c>
      <c r="I30" s="421">
        <v>250</v>
      </c>
      <c r="J30" s="421">
        <v>287</v>
      </c>
    </row>
    <row r="31" spans="1:10" ht="22.5" x14ac:dyDescent="0.2">
      <c r="A31" s="446" t="s">
        <v>448</v>
      </c>
      <c r="B31" s="446" t="s">
        <v>447</v>
      </c>
      <c r="C31" s="429">
        <v>433</v>
      </c>
      <c r="D31" s="429">
        <v>389</v>
      </c>
      <c r="E31" s="429">
        <v>822</v>
      </c>
      <c r="F31" s="422">
        <v>8.2433067132356665</v>
      </c>
      <c r="G31" s="429">
        <v>1</v>
      </c>
      <c r="H31" s="429">
        <v>12</v>
      </c>
      <c r="I31" s="429">
        <v>275</v>
      </c>
      <c r="J31" s="429">
        <v>534</v>
      </c>
    </row>
    <row r="32" spans="1:10" ht="22.5" x14ac:dyDescent="0.2">
      <c r="A32" s="427" t="s">
        <v>446</v>
      </c>
      <c r="B32" s="446" t="s">
        <v>445</v>
      </c>
      <c r="C32" s="429">
        <v>407</v>
      </c>
      <c r="D32" s="429">
        <v>386</v>
      </c>
      <c r="E32" s="429">
        <v>793</v>
      </c>
      <c r="F32" s="422">
        <v>7.952484456929299</v>
      </c>
      <c r="G32" s="429">
        <v>2</v>
      </c>
      <c r="H32" s="429">
        <v>11</v>
      </c>
      <c r="I32" s="429">
        <v>250</v>
      </c>
      <c r="J32" s="429">
        <v>530</v>
      </c>
    </row>
    <row r="33" spans="1:10" x14ac:dyDescent="0.2">
      <c r="A33" s="424" t="s">
        <v>444</v>
      </c>
      <c r="B33" s="424" t="s">
        <v>443</v>
      </c>
      <c r="C33" s="445">
        <v>512</v>
      </c>
      <c r="D33" s="445">
        <v>510</v>
      </c>
      <c r="E33" s="445">
        <v>1022</v>
      </c>
      <c r="F33" s="422">
        <v>10.24897744638303</v>
      </c>
      <c r="G33" s="421">
        <v>17</v>
      </c>
      <c r="H33" s="421">
        <v>30</v>
      </c>
      <c r="I33" s="421">
        <v>269</v>
      </c>
      <c r="J33" s="421">
        <v>706</v>
      </c>
    </row>
    <row r="34" spans="1:10" ht="67.5" x14ac:dyDescent="0.2">
      <c r="A34" s="423" t="s">
        <v>442</v>
      </c>
      <c r="B34" s="426" t="s">
        <v>441</v>
      </c>
      <c r="C34" s="429">
        <v>228</v>
      </c>
      <c r="D34" s="429">
        <v>168</v>
      </c>
      <c r="E34" s="429">
        <v>396</v>
      </c>
      <c r="F34" s="422">
        <v>3.9712280516317811</v>
      </c>
      <c r="G34" s="429">
        <v>9</v>
      </c>
      <c r="H34" s="429">
        <v>21</v>
      </c>
      <c r="I34" s="429">
        <v>145</v>
      </c>
      <c r="J34" s="429">
        <v>221</v>
      </c>
    </row>
    <row r="35" spans="1:10" x14ac:dyDescent="0.2">
      <c r="A35" s="424" t="s">
        <v>440</v>
      </c>
      <c r="B35" s="424" t="s">
        <v>434</v>
      </c>
      <c r="C35" s="445">
        <v>17990</v>
      </c>
      <c r="D35" s="445">
        <v>14680</v>
      </c>
      <c r="E35" s="445">
        <v>32670</v>
      </c>
      <c r="F35" s="422">
        <v>327.62631425962195</v>
      </c>
      <c r="G35" s="421">
        <v>34</v>
      </c>
      <c r="H35" s="421">
        <v>219</v>
      </c>
      <c r="I35" s="421">
        <v>12371</v>
      </c>
      <c r="J35" s="421">
        <v>20046</v>
      </c>
    </row>
    <row r="36" spans="1:10" x14ac:dyDescent="0.2">
      <c r="A36" s="424" t="s">
        <v>439</v>
      </c>
      <c r="B36" s="424" t="s">
        <v>438</v>
      </c>
      <c r="C36" s="445">
        <v>40</v>
      </c>
      <c r="D36" s="445">
        <v>75</v>
      </c>
      <c r="E36" s="445">
        <v>115</v>
      </c>
      <c r="F36" s="422">
        <v>1.1532606715597344</v>
      </c>
      <c r="G36" s="429">
        <v>1</v>
      </c>
      <c r="H36" s="429">
        <v>1</v>
      </c>
      <c r="I36" s="421">
        <v>19</v>
      </c>
      <c r="J36" s="421">
        <v>94</v>
      </c>
    </row>
    <row r="37" spans="1:10" x14ac:dyDescent="0.2">
      <c r="A37" s="424" t="s">
        <v>437</v>
      </c>
      <c r="B37" s="424" t="s">
        <v>436</v>
      </c>
      <c r="C37" s="445">
        <v>253</v>
      </c>
      <c r="D37" s="445">
        <v>236</v>
      </c>
      <c r="E37" s="445">
        <v>489</v>
      </c>
      <c r="F37" s="422">
        <v>4.9038649425453054</v>
      </c>
      <c r="G37" s="421">
        <v>1</v>
      </c>
      <c r="H37" s="421">
        <v>3</v>
      </c>
      <c r="I37" s="421">
        <v>88</v>
      </c>
      <c r="J37" s="421">
        <v>397</v>
      </c>
    </row>
    <row r="38" spans="1:10" x14ac:dyDescent="0.2">
      <c r="A38" s="424" t="s">
        <v>435</v>
      </c>
      <c r="B38" s="424" t="s">
        <v>434</v>
      </c>
      <c r="C38" s="445">
        <v>293</v>
      </c>
      <c r="D38" s="445">
        <v>311</v>
      </c>
      <c r="E38" s="445">
        <v>604</v>
      </c>
      <c r="F38" s="422">
        <v>6.0571256141050398</v>
      </c>
      <c r="G38" s="421">
        <v>2</v>
      </c>
      <c r="H38" s="421">
        <v>4</v>
      </c>
      <c r="I38" s="421">
        <v>107</v>
      </c>
      <c r="J38" s="421">
        <v>491</v>
      </c>
    </row>
    <row r="39" spans="1:10" ht="33.75" x14ac:dyDescent="0.2">
      <c r="A39" s="431" t="s">
        <v>433</v>
      </c>
      <c r="B39" s="428" t="s">
        <v>432</v>
      </c>
      <c r="C39" s="418">
        <v>88</v>
      </c>
      <c r="D39" s="418">
        <v>123</v>
      </c>
      <c r="E39" s="418">
        <v>211</v>
      </c>
      <c r="F39" s="419">
        <v>2.1159826234704693</v>
      </c>
      <c r="G39" s="418">
        <v>7</v>
      </c>
      <c r="H39" s="418">
        <v>6</v>
      </c>
      <c r="I39" s="418">
        <v>44</v>
      </c>
      <c r="J39" s="418">
        <v>154</v>
      </c>
    </row>
    <row r="40" spans="1:10" ht="22.5" x14ac:dyDescent="0.2">
      <c r="A40" s="431" t="s">
        <v>431</v>
      </c>
      <c r="B40" s="428" t="s">
        <v>430</v>
      </c>
      <c r="C40" s="418">
        <v>1256</v>
      </c>
      <c r="D40" s="418">
        <v>1875</v>
      </c>
      <c r="E40" s="418">
        <v>3131</v>
      </c>
      <c r="F40" s="419">
        <v>31.398775327421987</v>
      </c>
      <c r="G40" s="418">
        <v>15</v>
      </c>
      <c r="H40" s="418">
        <v>20</v>
      </c>
      <c r="I40" s="418">
        <v>624</v>
      </c>
      <c r="J40" s="418">
        <v>2472</v>
      </c>
    </row>
    <row r="41" spans="1:10" x14ac:dyDescent="0.2">
      <c r="A41" s="424" t="s">
        <v>429</v>
      </c>
      <c r="B41" s="424" t="s">
        <v>428</v>
      </c>
      <c r="C41" s="429">
        <v>1126</v>
      </c>
      <c r="D41" s="429">
        <v>1656</v>
      </c>
      <c r="E41" s="429">
        <v>2782</v>
      </c>
      <c r="F41" s="422">
        <v>27.898879898079837</v>
      </c>
      <c r="G41" s="429" t="s">
        <v>83</v>
      </c>
      <c r="H41" s="421">
        <v>8</v>
      </c>
      <c r="I41" s="421">
        <v>490</v>
      </c>
      <c r="J41" s="421">
        <v>2284</v>
      </c>
    </row>
    <row r="42" spans="1:10" ht="22.5" x14ac:dyDescent="0.2">
      <c r="A42" s="423" t="s">
        <v>427</v>
      </c>
      <c r="B42" s="423" t="s">
        <v>426</v>
      </c>
      <c r="C42" s="429">
        <v>130</v>
      </c>
      <c r="D42" s="429">
        <v>219</v>
      </c>
      <c r="E42" s="429">
        <v>349</v>
      </c>
      <c r="F42" s="422">
        <v>3.4998954293421507</v>
      </c>
      <c r="G42" s="429">
        <v>15</v>
      </c>
      <c r="H42" s="429">
        <v>12</v>
      </c>
      <c r="I42" s="429">
        <v>134</v>
      </c>
      <c r="J42" s="429">
        <v>188</v>
      </c>
    </row>
    <row r="43" spans="1:10" x14ac:dyDescent="0.2">
      <c r="A43" s="438" t="s">
        <v>425</v>
      </c>
      <c r="B43" s="437" t="s">
        <v>424</v>
      </c>
      <c r="C43" s="418">
        <v>1124</v>
      </c>
      <c r="D43" s="418">
        <v>1640</v>
      </c>
      <c r="E43" s="418">
        <v>2764</v>
      </c>
      <c r="F43" s="419">
        <v>27.718369532096574</v>
      </c>
      <c r="G43" s="418">
        <v>5</v>
      </c>
      <c r="H43" s="418">
        <v>33</v>
      </c>
      <c r="I43" s="418">
        <v>399</v>
      </c>
      <c r="J43" s="418">
        <v>2327</v>
      </c>
    </row>
    <row r="44" spans="1:10" x14ac:dyDescent="0.2">
      <c r="A44" s="441" t="s">
        <v>423</v>
      </c>
      <c r="B44" s="441" t="s">
        <v>422</v>
      </c>
      <c r="C44" s="418">
        <v>810</v>
      </c>
      <c r="D44" s="418">
        <v>872</v>
      </c>
      <c r="E44" s="418">
        <v>1682</v>
      </c>
      <c r="F44" s="419">
        <v>16.867690865769333</v>
      </c>
      <c r="G44" s="418">
        <v>32</v>
      </c>
      <c r="H44" s="418">
        <v>66</v>
      </c>
      <c r="I44" s="418">
        <v>397</v>
      </c>
      <c r="J44" s="418">
        <v>1187</v>
      </c>
    </row>
    <row r="45" spans="1:10" ht="22.5" x14ac:dyDescent="0.2">
      <c r="A45" s="438" t="s">
        <v>421</v>
      </c>
      <c r="B45" s="443" t="s">
        <v>420</v>
      </c>
      <c r="C45" s="418" t="s">
        <v>83</v>
      </c>
      <c r="D45" s="418" t="s">
        <v>83</v>
      </c>
      <c r="E45" s="418" t="s">
        <v>83</v>
      </c>
      <c r="F45" s="444" t="s">
        <v>83</v>
      </c>
      <c r="G45" s="418" t="s">
        <v>83</v>
      </c>
      <c r="H45" s="418" t="s">
        <v>83</v>
      </c>
      <c r="I45" s="418" t="s">
        <v>83</v>
      </c>
      <c r="J45" s="418" t="s">
        <v>83</v>
      </c>
    </row>
    <row r="46" spans="1:10" x14ac:dyDescent="0.2">
      <c r="A46" s="438" t="s">
        <v>419</v>
      </c>
      <c r="B46" s="441" t="s">
        <v>418</v>
      </c>
      <c r="C46" s="418">
        <v>8</v>
      </c>
      <c r="D46" s="418">
        <v>3</v>
      </c>
      <c r="E46" s="418">
        <v>11</v>
      </c>
      <c r="F46" s="422">
        <v>0.11031189032310504</v>
      </c>
      <c r="G46" s="418">
        <v>3</v>
      </c>
      <c r="H46" s="418" t="s">
        <v>83</v>
      </c>
      <c r="I46" s="418">
        <v>4</v>
      </c>
      <c r="J46" s="418">
        <v>4</v>
      </c>
    </row>
    <row r="47" spans="1:10" x14ac:dyDescent="0.2">
      <c r="A47" s="438" t="s">
        <v>417</v>
      </c>
      <c r="B47" s="443" t="s">
        <v>416</v>
      </c>
      <c r="C47" s="418">
        <v>28555</v>
      </c>
      <c r="D47" s="418">
        <v>35695</v>
      </c>
      <c r="E47" s="418">
        <v>64250</v>
      </c>
      <c r="F47" s="419">
        <v>644.32172302359083</v>
      </c>
      <c r="G47" s="418">
        <v>10</v>
      </c>
      <c r="H47" s="418">
        <v>142</v>
      </c>
      <c r="I47" s="418">
        <v>9786</v>
      </c>
      <c r="J47" s="418">
        <v>54312</v>
      </c>
    </row>
    <row r="48" spans="1:10" x14ac:dyDescent="0.2">
      <c r="A48" s="435" t="s">
        <v>415</v>
      </c>
      <c r="B48" s="435" t="s">
        <v>414</v>
      </c>
      <c r="C48" s="429" t="s">
        <v>83</v>
      </c>
      <c r="D48" s="429" t="s">
        <v>83</v>
      </c>
      <c r="E48" s="429" t="s">
        <v>83</v>
      </c>
      <c r="F48" s="442" t="s">
        <v>83</v>
      </c>
      <c r="G48" s="429" t="s">
        <v>83</v>
      </c>
      <c r="H48" s="429" t="s">
        <v>83</v>
      </c>
      <c r="I48" s="429" t="s">
        <v>83</v>
      </c>
      <c r="J48" s="429" t="s">
        <v>83</v>
      </c>
    </row>
    <row r="49" spans="1:10" x14ac:dyDescent="0.2">
      <c r="A49" s="435" t="s">
        <v>413</v>
      </c>
      <c r="B49" s="435" t="s">
        <v>412</v>
      </c>
      <c r="C49" s="434">
        <v>84</v>
      </c>
      <c r="D49" s="434">
        <v>178</v>
      </c>
      <c r="E49" s="434">
        <v>262</v>
      </c>
      <c r="F49" s="422">
        <v>2.627428660423047</v>
      </c>
      <c r="G49" s="429" t="s">
        <v>83</v>
      </c>
      <c r="H49" s="429" t="s">
        <v>83</v>
      </c>
      <c r="I49" s="421">
        <v>39</v>
      </c>
      <c r="J49" s="421">
        <v>223</v>
      </c>
    </row>
    <row r="50" spans="1:10" x14ac:dyDescent="0.2">
      <c r="A50" s="435" t="s">
        <v>411</v>
      </c>
      <c r="B50" s="435" t="s">
        <v>410</v>
      </c>
      <c r="C50" s="434">
        <v>2467</v>
      </c>
      <c r="D50" s="434">
        <v>4521</v>
      </c>
      <c r="E50" s="434">
        <v>6988</v>
      </c>
      <c r="F50" s="422">
        <v>70.078135416168905</v>
      </c>
      <c r="G50" s="429" t="s">
        <v>83</v>
      </c>
      <c r="H50" s="421">
        <v>9</v>
      </c>
      <c r="I50" s="421">
        <v>718</v>
      </c>
      <c r="J50" s="421">
        <v>6261</v>
      </c>
    </row>
    <row r="51" spans="1:10" x14ac:dyDescent="0.2">
      <c r="A51" s="435" t="s">
        <v>409</v>
      </c>
      <c r="B51" s="435" t="s">
        <v>408</v>
      </c>
      <c r="C51" s="434">
        <v>15232</v>
      </c>
      <c r="D51" s="434">
        <v>17998</v>
      </c>
      <c r="E51" s="434">
        <v>33230</v>
      </c>
      <c r="F51" s="422">
        <v>333.24219231243455</v>
      </c>
      <c r="G51" s="429" t="s">
        <v>83</v>
      </c>
      <c r="H51" s="421">
        <v>36</v>
      </c>
      <c r="I51" s="421">
        <v>5052</v>
      </c>
      <c r="J51" s="421">
        <v>28142</v>
      </c>
    </row>
    <row r="52" spans="1:10" x14ac:dyDescent="0.2">
      <c r="A52" s="435"/>
      <c r="B52" s="435" t="s">
        <v>381</v>
      </c>
      <c r="C52" s="434"/>
      <c r="D52" s="434"/>
      <c r="E52" s="434"/>
      <c r="F52" s="422"/>
      <c r="G52" s="429"/>
      <c r="H52" s="421"/>
      <c r="I52" s="421"/>
      <c r="J52" s="421"/>
    </row>
    <row r="53" spans="1:10" x14ac:dyDescent="0.2">
      <c r="A53" s="435" t="s">
        <v>407</v>
      </c>
      <c r="B53" s="435" t="s">
        <v>406</v>
      </c>
      <c r="C53" s="434">
        <v>4013</v>
      </c>
      <c r="D53" s="434">
        <v>3072</v>
      </c>
      <c r="E53" s="434">
        <v>7085</v>
      </c>
      <c r="F53" s="422">
        <v>71.050885721745374</v>
      </c>
      <c r="G53" s="429" t="s">
        <v>83</v>
      </c>
      <c r="H53" s="421">
        <v>17</v>
      </c>
      <c r="I53" s="421">
        <v>1995</v>
      </c>
      <c r="J53" s="421">
        <v>5073</v>
      </c>
    </row>
    <row r="54" spans="1:10" x14ac:dyDescent="0.2">
      <c r="A54" s="435" t="s">
        <v>405</v>
      </c>
      <c r="B54" s="435" t="s">
        <v>404</v>
      </c>
      <c r="C54" s="434">
        <v>3349</v>
      </c>
      <c r="D54" s="434">
        <v>3471</v>
      </c>
      <c r="E54" s="434">
        <v>6820</v>
      </c>
      <c r="F54" s="422">
        <v>68.393372000325115</v>
      </c>
      <c r="G54" s="429">
        <v>9</v>
      </c>
      <c r="H54" s="421">
        <v>63</v>
      </c>
      <c r="I54" s="421">
        <v>1511</v>
      </c>
      <c r="J54" s="421">
        <v>5237</v>
      </c>
    </row>
    <row r="55" spans="1:10" x14ac:dyDescent="0.2">
      <c r="A55" s="435" t="s">
        <v>403</v>
      </c>
      <c r="B55" s="435" t="s">
        <v>402</v>
      </c>
      <c r="C55" s="434">
        <v>5804</v>
      </c>
      <c r="D55" s="434">
        <v>7565</v>
      </c>
      <c r="E55" s="434">
        <v>13369</v>
      </c>
      <c r="F55" s="422">
        <v>134.06906015723555</v>
      </c>
      <c r="G55" s="421">
        <v>1</v>
      </c>
      <c r="H55" s="421">
        <v>23</v>
      </c>
      <c r="I55" s="421">
        <v>1863</v>
      </c>
      <c r="J55" s="421">
        <v>11482</v>
      </c>
    </row>
    <row r="56" spans="1:10" x14ac:dyDescent="0.2">
      <c r="A56" s="435" t="s">
        <v>401</v>
      </c>
      <c r="B56" s="435" t="s">
        <v>400</v>
      </c>
      <c r="C56" s="434">
        <v>931</v>
      </c>
      <c r="D56" s="434">
        <v>1294</v>
      </c>
      <c r="E56" s="434">
        <v>2225</v>
      </c>
      <c r="F56" s="422">
        <v>22.313086906264427</v>
      </c>
      <c r="G56" s="429" t="s">
        <v>83</v>
      </c>
      <c r="H56" s="429" t="s">
        <v>83</v>
      </c>
      <c r="I56" s="421">
        <v>220</v>
      </c>
      <c r="J56" s="421">
        <v>2005</v>
      </c>
    </row>
    <row r="57" spans="1:10" x14ac:dyDescent="0.2">
      <c r="A57" s="435" t="s">
        <v>399</v>
      </c>
      <c r="B57" s="435" t="s">
        <v>398</v>
      </c>
      <c r="C57" s="434">
        <v>688</v>
      </c>
      <c r="D57" s="434">
        <v>668</v>
      </c>
      <c r="E57" s="434">
        <v>1356</v>
      </c>
      <c r="F57" s="422">
        <v>13.598447570739131</v>
      </c>
      <c r="G57" s="429" t="s">
        <v>83</v>
      </c>
      <c r="H57" s="429">
        <v>11</v>
      </c>
      <c r="I57" s="429">
        <v>383</v>
      </c>
      <c r="J57" s="429">
        <v>962</v>
      </c>
    </row>
    <row r="58" spans="1:10" x14ac:dyDescent="0.2">
      <c r="A58" s="441" t="s">
        <v>397</v>
      </c>
      <c r="B58" s="441" t="s">
        <v>396</v>
      </c>
      <c r="C58" s="418">
        <v>3682</v>
      </c>
      <c r="D58" s="418">
        <v>2912</v>
      </c>
      <c r="E58" s="418">
        <v>6594</v>
      </c>
      <c r="F58" s="419">
        <v>66.126964071868599</v>
      </c>
      <c r="G58" s="418">
        <v>18</v>
      </c>
      <c r="H58" s="418">
        <v>53</v>
      </c>
      <c r="I58" s="418">
        <v>1652</v>
      </c>
      <c r="J58" s="418">
        <v>4871</v>
      </c>
    </row>
    <row r="59" spans="1:10" x14ac:dyDescent="0.2">
      <c r="A59" s="441" t="s">
        <v>395</v>
      </c>
      <c r="B59" s="435" t="s">
        <v>394</v>
      </c>
      <c r="C59" s="429">
        <v>26</v>
      </c>
      <c r="D59" s="429">
        <v>30</v>
      </c>
      <c r="E59" s="429">
        <v>56</v>
      </c>
      <c r="F59" s="422">
        <v>0.56158780528126195</v>
      </c>
      <c r="G59" s="429">
        <v>1</v>
      </c>
      <c r="H59" s="429">
        <v>5</v>
      </c>
      <c r="I59" s="429">
        <v>36</v>
      </c>
      <c r="J59" s="421">
        <v>14</v>
      </c>
    </row>
    <row r="60" spans="1:10" x14ac:dyDescent="0.2">
      <c r="A60" s="435" t="s">
        <v>393</v>
      </c>
      <c r="B60" s="435" t="s">
        <v>392</v>
      </c>
      <c r="C60" s="429">
        <v>402</v>
      </c>
      <c r="D60" s="429">
        <v>387</v>
      </c>
      <c r="E60" s="429">
        <v>789</v>
      </c>
      <c r="F60" s="422">
        <v>7.9123710422663525</v>
      </c>
      <c r="G60" s="429">
        <v>5</v>
      </c>
      <c r="H60" s="421">
        <v>18</v>
      </c>
      <c r="I60" s="421">
        <v>181</v>
      </c>
      <c r="J60" s="421">
        <v>585</v>
      </c>
    </row>
    <row r="61" spans="1:10" x14ac:dyDescent="0.2">
      <c r="A61" s="435" t="s">
        <v>391</v>
      </c>
      <c r="B61" s="435" t="s">
        <v>390</v>
      </c>
      <c r="C61" s="429">
        <v>2897</v>
      </c>
      <c r="D61" s="429">
        <v>2173</v>
      </c>
      <c r="E61" s="429">
        <v>5070</v>
      </c>
      <c r="F61" s="422">
        <v>50.843753085285684</v>
      </c>
      <c r="G61" s="421">
        <v>3</v>
      </c>
      <c r="H61" s="421">
        <v>16</v>
      </c>
      <c r="I61" s="421">
        <v>1254</v>
      </c>
      <c r="J61" s="421">
        <v>3797</v>
      </c>
    </row>
    <row r="62" spans="1:10" ht="22.5" x14ac:dyDescent="0.2">
      <c r="A62" s="440" t="s">
        <v>389</v>
      </c>
      <c r="B62" s="439" t="s">
        <v>388</v>
      </c>
      <c r="C62" s="429">
        <v>357</v>
      </c>
      <c r="D62" s="429">
        <v>322</v>
      </c>
      <c r="E62" s="429">
        <v>679</v>
      </c>
      <c r="F62" s="422">
        <v>6.8092521390353014</v>
      </c>
      <c r="G62" s="429">
        <v>9</v>
      </c>
      <c r="H62" s="429">
        <v>14</v>
      </c>
      <c r="I62" s="429">
        <v>181</v>
      </c>
      <c r="J62" s="429">
        <v>475</v>
      </c>
    </row>
    <row r="63" spans="1:10" x14ac:dyDescent="0.2">
      <c r="A63" s="438" t="s">
        <v>387</v>
      </c>
      <c r="B63" s="437" t="s">
        <v>386</v>
      </c>
      <c r="C63" s="418">
        <v>4363</v>
      </c>
      <c r="D63" s="418">
        <v>2943</v>
      </c>
      <c r="E63" s="418">
        <v>7306</v>
      </c>
      <c r="F63" s="419">
        <v>73.267151881873218</v>
      </c>
      <c r="G63" s="418">
        <v>3</v>
      </c>
      <c r="H63" s="418">
        <v>57</v>
      </c>
      <c r="I63" s="418">
        <v>3586</v>
      </c>
      <c r="J63" s="418">
        <v>3660</v>
      </c>
    </row>
    <row r="64" spans="1:10" x14ac:dyDescent="0.2">
      <c r="A64" s="435" t="s">
        <v>385</v>
      </c>
      <c r="B64" s="435" t="s">
        <v>384</v>
      </c>
      <c r="C64" s="434">
        <v>388</v>
      </c>
      <c r="D64" s="434">
        <v>386</v>
      </c>
      <c r="E64" s="434">
        <v>774</v>
      </c>
      <c r="F64" s="422">
        <v>7.7619457372802989</v>
      </c>
      <c r="G64" s="429">
        <v>1</v>
      </c>
      <c r="H64" s="421">
        <v>2</v>
      </c>
      <c r="I64" s="421">
        <v>247</v>
      </c>
      <c r="J64" s="421">
        <v>524</v>
      </c>
    </row>
    <row r="65" spans="1:10" x14ac:dyDescent="0.2">
      <c r="A65" s="435" t="s">
        <v>383</v>
      </c>
      <c r="B65" s="435" t="s">
        <v>382</v>
      </c>
      <c r="C65" s="434">
        <v>2963</v>
      </c>
      <c r="D65" s="434">
        <v>1213</v>
      </c>
      <c r="E65" s="434">
        <v>4176</v>
      </c>
      <c r="F65" s="422">
        <v>41.878404908116963</v>
      </c>
      <c r="G65" s="421">
        <v>2</v>
      </c>
      <c r="H65" s="421">
        <v>36</v>
      </c>
      <c r="I65" s="421">
        <v>2797</v>
      </c>
      <c r="J65" s="421">
        <v>1341</v>
      </c>
    </row>
    <row r="66" spans="1:10" x14ac:dyDescent="0.2">
      <c r="A66" s="435"/>
      <c r="B66" s="435" t="s">
        <v>381</v>
      </c>
      <c r="C66" s="436"/>
      <c r="D66" s="436"/>
      <c r="E66" s="436"/>
      <c r="F66" s="422"/>
      <c r="G66" s="421"/>
      <c r="H66" s="421"/>
      <c r="I66" s="421"/>
      <c r="J66" s="421"/>
    </row>
    <row r="67" spans="1:10" x14ac:dyDescent="0.2">
      <c r="A67" s="435" t="s">
        <v>380</v>
      </c>
      <c r="B67" s="435" t="s">
        <v>379</v>
      </c>
      <c r="C67" s="434">
        <v>2497</v>
      </c>
      <c r="D67" s="434">
        <v>800</v>
      </c>
      <c r="E67" s="434">
        <v>3297</v>
      </c>
      <c r="F67" s="422">
        <v>33.0634820359343</v>
      </c>
      <c r="G67" s="429" t="s">
        <v>83</v>
      </c>
      <c r="H67" s="421">
        <v>30</v>
      </c>
      <c r="I67" s="421">
        <v>2326</v>
      </c>
      <c r="J67" s="421">
        <v>941</v>
      </c>
    </row>
    <row r="68" spans="1:10" ht="21" customHeight="1" x14ac:dyDescent="0.2">
      <c r="A68" s="433" t="s">
        <v>378</v>
      </c>
      <c r="B68" s="432" t="s">
        <v>377</v>
      </c>
      <c r="C68" s="429">
        <v>1012</v>
      </c>
      <c r="D68" s="429">
        <v>1344</v>
      </c>
      <c r="E68" s="429">
        <v>2356</v>
      </c>
      <c r="F68" s="422">
        <v>23.626801236475952</v>
      </c>
      <c r="G68" s="429" t="s">
        <v>83</v>
      </c>
      <c r="H68" s="421">
        <v>19</v>
      </c>
      <c r="I68" s="421">
        <v>542</v>
      </c>
      <c r="J68" s="421">
        <v>1795</v>
      </c>
    </row>
    <row r="69" spans="1:10" x14ac:dyDescent="0.2">
      <c r="A69" s="431" t="s">
        <v>376</v>
      </c>
      <c r="B69" s="420" t="s">
        <v>375</v>
      </c>
      <c r="C69" s="418">
        <v>34</v>
      </c>
      <c r="D69" s="418">
        <v>87</v>
      </c>
      <c r="E69" s="418">
        <v>121</v>
      </c>
      <c r="F69" s="419">
        <v>1.2134307935541553</v>
      </c>
      <c r="G69" s="418" t="s">
        <v>83</v>
      </c>
      <c r="H69" s="418" t="s">
        <v>83</v>
      </c>
      <c r="I69" s="418">
        <v>35</v>
      </c>
      <c r="J69" s="418">
        <v>86</v>
      </c>
    </row>
    <row r="70" spans="1:10" ht="22.5" x14ac:dyDescent="0.2">
      <c r="A70" s="431" t="s">
        <v>374</v>
      </c>
      <c r="B70" s="430" t="s">
        <v>373</v>
      </c>
      <c r="C70" s="418">
        <v>136</v>
      </c>
      <c r="D70" s="418">
        <v>301</v>
      </c>
      <c r="E70" s="418">
        <v>437</v>
      </c>
      <c r="F70" s="419">
        <v>4.3823905519269912</v>
      </c>
      <c r="G70" s="418">
        <v>2</v>
      </c>
      <c r="H70" s="418">
        <v>8</v>
      </c>
      <c r="I70" s="418">
        <v>100</v>
      </c>
      <c r="J70" s="418">
        <v>327</v>
      </c>
    </row>
    <row r="71" spans="1:10" ht="22.5" x14ac:dyDescent="0.2">
      <c r="A71" s="431" t="s">
        <v>372</v>
      </c>
      <c r="B71" s="430" t="s">
        <v>371</v>
      </c>
      <c r="C71" s="418">
        <v>420</v>
      </c>
      <c r="D71" s="418">
        <v>490</v>
      </c>
      <c r="E71" s="418">
        <v>910</v>
      </c>
      <c r="F71" s="419">
        <v>9.1258018358205071</v>
      </c>
      <c r="G71" s="418">
        <v>1</v>
      </c>
      <c r="H71" s="418">
        <v>6</v>
      </c>
      <c r="I71" s="418">
        <v>151</v>
      </c>
      <c r="J71" s="418">
        <v>752</v>
      </c>
    </row>
    <row r="72" spans="1:10" ht="22.5" x14ac:dyDescent="0.2">
      <c r="A72" s="423" t="s">
        <v>370</v>
      </c>
      <c r="B72" s="423" t="s">
        <v>369</v>
      </c>
      <c r="C72" s="421">
        <v>230</v>
      </c>
      <c r="D72" s="421">
        <v>333</v>
      </c>
      <c r="E72" s="421">
        <v>563</v>
      </c>
      <c r="F72" s="422">
        <v>5.6459631138098301</v>
      </c>
      <c r="G72" s="429">
        <v>1</v>
      </c>
      <c r="H72" s="421">
        <v>5</v>
      </c>
      <c r="I72" s="421">
        <v>111</v>
      </c>
      <c r="J72" s="421">
        <v>446</v>
      </c>
    </row>
    <row r="73" spans="1:10" ht="13.5" customHeight="1" x14ac:dyDescent="0.2">
      <c r="A73" s="423" t="s">
        <v>368</v>
      </c>
      <c r="B73" s="427" t="s">
        <v>367</v>
      </c>
      <c r="C73" s="421">
        <v>190</v>
      </c>
      <c r="D73" s="421">
        <v>157</v>
      </c>
      <c r="E73" s="421">
        <v>347</v>
      </c>
      <c r="F73" s="422">
        <v>3.479838722010677</v>
      </c>
      <c r="G73" s="429" t="s">
        <v>83</v>
      </c>
      <c r="H73" s="429">
        <v>1</v>
      </c>
      <c r="I73" s="429">
        <v>40</v>
      </c>
      <c r="J73" s="429">
        <v>306</v>
      </c>
    </row>
    <row r="74" spans="1:10" ht="22.5" x14ac:dyDescent="0.2">
      <c r="A74" s="428" t="s">
        <v>366</v>
      </c>
      <c r="B74" s="428" t="s">
        <v>365</v>
      </c>
      <c r="C74" s="418" t="s">
        <v>83</v>
      </c>
      <c r="D74" s="418">
        <v>9</v>
      </c>
      <c r="E74" s="418">
        <v>9</v>
      </c>
      <c r="F74" s="419">
        <v>9.0255182991631391E-2</v>
      </c>
      <c r="G74" s="418" t="s">
        <v>83</v>
      </c>
      <c r="H74" s="418">
        <v>7</v>
      </c>
      <c r="I74" s="418">
        <v>2</v>
      </c>
      <c r="J74" s="418" t="s">
        <v>83</v>
      </c>
    </row>
    <row r="75" spans="1:10" ht="22.5" x14ac:dyDescent="0.2">
      <c r="A75" s="428" t="s">
        <v>364</v>
      </c>
      <c r="B75" s="428" t="s">
        <v>363</v>
      </c>
      <c r="C75" s="418">
        <v>136</v>
      </c>
      <c r="D75" s="418">
        <v>114</v>
      </c>
      <c r="E75" s="418">
        <v>250</v>
      </c>
      <c r="F75" s="419">
        <v>2.5070884164342053</v>
      </c>
      <c r="G75" s="418">
        <v>250</v>
      </c>
      <c r="H75" s="418" t="s">
        <v>83</v>
      </c>
      <c r="I75" s="418" t="s">
        <v>83</v>
      </c>
      <c r="J75" s="418" t="s">
        <v>83</v>
      </c>
    </row>
    <row r="76" spans="1:10" ht="33.75" x14ac:dyDescent="0.2">
      <c r="A76" s="428" t="s">
        <v>362</v>
      </c>
      <c r="B76" s="428" t="s">
        <v>361</v>
      </c>
      <c r="C76" s="418">
        <v>192</v>
      </c>
      <c r="D76" s="418">
        <v>152</v>
      </c>
      <c r="E76" s="418">
        <v>344</v>
      </c>
      <c r="F76" s="419">
        <v>3.449753661013466</v>
      </c>
      <c r="G76" s="418">
        <v>153</v>
      </c>
      <c r="H76" s="418">
        <v>59</v>
      </c>
      <c r="I76" s="418">
        <v>91</v>
      </c>
      <c r="J76" s="418">
        <v>41</v>
      </c>
    </row>
    <row r="77" spans="1:10" ht="33.75" x14ac:dyDescent="0.2">
      <c r="A77" s="428" t="s">
        <v>360</v>
      </c>
      <c r="B77" s="428" t="s">
        <v>359</v>
      </c>
      <c r="C77" s="418">
        <v>83</v>
      </c>
      <c r="D77" s="418">
        <v>83</v>
      </c>
      <c r="E77" s="418">
        <v>166</v>
      </c>
      <c r="F77" s="419">
        <v>1.6647067085123124</v>
      </c>
      <c r="G77" s="418">
        <v>18</v>
      </c>
      <c r="H77" s="418">
        <v>10</v>
      </c>
      <c r="I77" s="418">
        <v>50</v>
      </c>
      <c r="J77" s="418">
        <v>88</v>
      </c>
    </row>
    <row r="78" spans="1:10" ht="22.5" x14ac:dyDescent="0.2">
      <c r="A78" s="428" t="s">
        <v>358</v>
      </c>
      <c r="B78" s="428" t="s">
        <v>357</v>
      </c>
      <c r="C78" s="418">
        <v>4415</v>
      </c>
      <c r="D78" s="418">
        <v>2304</v>
      </c>
      <c r="E78" s="418">
        <v>6719</v>
      </c>
      <c r="F78" s="419">
        <v>67.380508280085692</v>
      </c>
      <c r="G78" s="418">
        <v>65</v>
      </c>
      <c r="H78" s="418">
        <v>673</v>
      </c>
      <c r="I78" s="418">
        <v>3001</v>
      </c>
      <c r="J78" s="418">
        <v>2980</v>
      </c>
    </row>
    <row r="79" spans="1:10" x14ac:dyDescent="0.2">
      <c r="A79" s="424"/>
      <c r="B79" s="424" t="s">
        <v>356</v>
      </c>
      <c r="C79" s="421">
        <v>548</v>
      </c>
      <c r="D79" s="421">
        <v>194</v>
      </c>
      <c r="E79" s="421">
        <v>742</v>
      </c>
      <c r="F79" s="422">
        <v>7.4410384199767217</v>
      </c>
      <c r="G79" s="421">
        <v>14</v>
      </c>
      <c r="H79" s="421">
        <v>181</v>
      </c>
      <c r="I79" s="421">
        <v>351</v>
      </c>
      <c r="J79" s="421">
        <v>196</v>
      </c>
    </row>
    <row r="80" spans="1:10" x14ac:dyDescent="0.2">
      <c r="A80" s="427" t="s">
        <v>355</v>
      </c>
      <c r="B80" s="426" t="s">
        <v>354</v>
      </c>
      <c r="C80" s="421">
        <v>112</v>
      </c>
      <c r="D80" s="421">
        <v>44</v>
      </c>
      <c r="E80" s="421">
        <v>156</v>
      </c>
      <c r="F80" s="422">
        <v>1.564423171854944</v>
      </c>
      <c r="G80" s="421">
        <v>10</v>
      </c>
      <c r="H80" s="421">
        <v>27</v>
      </c>
      <c r="I80" s="421">
        <v>79</v>
      </c>
      <c r="J80" s="421">
        <v>40</v>
      </c>
    </row>
    <row r="81" spans="1:10" ht="22.5" x14ac:dyDescent="0.2">
      <c r="A81" s="426" t="s">
        <v>353</v>
      </c>
      <c r="B81" s="425" t="s">
        <v>352</v>
      </c>
      <c r="C81" s="421">
        <v>1847</v>
      </c>
      <c r="D81" s="421">
        <v>575</v>
      </c>
      <c r="E81" s="421">
        <v>2422</v>
      </c>
      <c r="F81" s="422">
        <v>24.28867257841458</v>
      </c>
      <c r="G81" s="421">
        <v>6</v>
      </c>
      <c r="H81" s="421">
        <v>298</v>
      </c>
      <c r="I81" s="421">
        <v>1487</v>
      </c>
      <c r="J81" s="421">
        <v>631</v>
      </c>
    </row>
    <row r="82" spans="1:10" x14ac:dyDescent="0.2">
      <c r="A82" s="424"/>
      <c r="B82" s="423" t="s">
        <v>351</v>
      </c>
      <c r="C82" s="421">
        <v>1908</v>
      </c>
      <c r="D82" s="421">
        <v>1491</v>
      </c>
      <c r="E82" s="421">
        <v>3399</v>
      </c>
      <c r="F82" s="422">
        <v>34.086374109839454</v>
      </c>
      <c r="G82" s="421">
        <v>35</v>
      </c>
      <c r="H82" s="421">
        <v>167</v>
      </c>
      <c r="I82" s="421">
        <v>1084</v>
      </c>
      <c r="J82" s="421">
        <v>2113</v>
      </c>
    </row>
    <row r="83" spans="1:10" x14ac:dyDescent="0.2">
      <c r="B83" s="420" t="s">
        <v>350</v>
      </c>
      <c r="C83" s="418">
        <v>63883</v>
      </c>
      <c r="D83" s="418">
        <v>64912</v>
      </c>
      <c r="E83" s="418">
        <v>128795</v>
      </c>
      <c r="F83" s="419">
        <v>1291.6018103785739</v>
      </c>
      <c r="G83" s="418">
        <v>630</v>
      </c>
      <c r="H83" s="418">
        <v>1383</v>
      </c>
      <c r="I83" s="418">
        <v>32595</v>
      </c>
      <c r="J83" s="418">
        <v>94187</v>
      </c>
    </row>
  </sheetData>
  <mergeCells count="7">
    <mergeCell ref="G3:J3"/>
    <mergeCell ref="B2:B3"/>
    <mergeCell ref="A2:A3"/>
    <mergeCell ref="F2:F3"/>
    <mergeCell ref="E2:E3"/>
    <mergeCell ref="D2:D3"/>
    <mergeCell ref="C2:C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DE75E-F28C-40D9-97C5-DEB1DA3364A0}">
  <dimension ref="A1:K12"/>
  <sheetViews>
    <sheetView workbookViewId="0"/>
  </sheetViews>
  <sheetFormatPr defaultRowHeight="15" x14ac:dyDescent="0.25"/>
  <cols>
    <col min="1" max="1" width="22.7109375" style="459" customWidth="1"/>
    <col min="2" max="11" width="8.140625" style="459" customWidth="1"/>
    <col min="12" max="16384" width="9.140625" style="459"/>
  </cols>
  <sheetData>
    <row r="1" spans="1:11" s="472" customFormat="1" ht="15" customHeight="1" thickBot="1" x14ac:dyDescent="0.3">
      <c r="A1" s="474" t="s">
        <v>520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</row>
    <row r="2" spans="1:11" s="460" customFormat="1" ht="11.45" customHeight="1" x14ac:dyDescent="0.2">
      <c r="A2" s="569" t="s">
        <v>519</v>
      </c>
      <c r="B2" s="572">
        <v>2000</v>
      </c>
      <c r="C2" s="572">
        <v>2005</v>
      </c>
      <c r="D2" s="572">
        <v>2006</v>
      </c>
      <c r="E2" s="572">
        <v>2007</v>
      </c>
      <c r="F2" s="572">
        <v>2008</v>
      </c>
      <c r="G2" s="572">
        <v>2009</v>
      </c>
      <c r="H2" s="572">
        <v>2010</v>
      </c>
      <c r="I2" s="571">
        <v>2011</v>
      </c>
      <c r="J2" s="571"/>
      <c r="K2" s="571"/>
    </row>
    <row r="3" spans="1:11" s="460" customFormat="1" ht="11.45" customHeight="1" x14ac:dyDescent="0.2">
      <c r="A3" s="570" t="s">
        <v>518</v>
      </c>
      <c r="B3" s="573"/>
      <c r="C3" s="573"/>
      <c r="D3" s="573"/>
      <c r="E3" s="573"/>
      <c r="F3" s="573"/>
      <c r="G3" s="573"/>
      <c r="H3" s="573"/>
      <c r="I3" s="471" t="s">
        <v>85</v>
      </c>
      <c r="J3" s="471" t="s">
        <v>277</v>
      </c>
      <c r="K3" s="471" t="s">
        <v>276</v>
      </c>
    </row>
    <row r="4" spans="1:11" s="460" customFormat="1" ht="10.5" customHeight="1" x14ac:dyDescent="0.2">
      <c r="A4" s="470" t="s">
        <v>517</v>
      </c>
      <c r="B4" s="43">
        <v>2232</v>
      </c>
      <c r="C4" s="467">
        <v>1606</v>
      </c>
      <c r="D4" s="467">
        <v>1505</v>
      </c>
      <c r="E4" s="467">
        <v>1565</v>
      </c>
      <c r="F4" s="467">
        <v>1555</v>
      </c>
      <c r="G4" s="466">
        <v>1544</v>
      </c>
      <c r="H4" s="466">
        <v>1611</v>
      </c>
      <c r="I4" s="466">
        <v>1498</v>
      </c>
      <c r="J4" s="466">
        <v>1264</v>
      </c>
      <c r="K4" s="466">
        <v>234</v>
      </c>
    </row>
    <row r="5" spans="1:11" s="460" customFormat="1" ht="10.5" customHeight="1" x14ac:dyDescent="0.2">
      <c r="A5" s="470" t="s">
        <v>516</v>
      </c>
      <c r="B5" s="469">
        <v>496</v>
      </c>
      <c r="C5" s="468">
        <v>414</v>
      </c>
      <c r="D5" s="468">
        <v>398</v>
      </c>
      <c r="E5" s="467">
        <v>367</v>
      </c>
      <c r="F5" s="467">
        <v>347</v>
      </c>
      <c r="G5" s="466">
        <v>350</v>
      </c>
      <c r="H5" s="466">
        <v>327</v>
      </c>
      <c r="I5" s="466">
        <v>361</v>
      </c>
      <c r="J5" s="466">
        <v>170</v>
      </c>
      <c r="K5" s="466">
        <v>191</v>
      </c>
    </row>
    <row r="6" spans="1:11" s="460" customFormat="1" ht="10.5" customHeight="1" x14ac:dyDescent="0.2">
      <c r="A6" s="470" t="s">
        <v>515</v>
      </c>
      <c r="B6" s="469">
        <v>53</v>
      </c>
      <c r="C6" s="468">
        <v>67</v>
      </c>
      <c r="D6" s="468">
        <v>71</v>
      </c>
      <c r="E6" s="467">
        <v>67</v>
      </c>
      <c r="F6" s="467">
        <v>45</v>
      </c>
      <c r="G6" s="466">
        <v>55</v>
      </c>
      <c r="H6" s="466">
        <v>52</v>
      </c>
      <c r="I6" s="466">
        <v>52</v>
      </c>
      <c r="J6" s="466">
        <v>26</v>
      </c>
      <c r="K6" s="466">
        <v>26</v>
      </c>
    </row>
    <row r="7" spans="1:11" s="460" customFormat="1" ht="10.5" customHeight="1" x14ac:dyDescent="0.2">
      <c r="A7" s="470" t="s">
        <v>514</v>
      </c>
      <c r="B7" s="469">
        <v>93</v>
      </c>
      <c r="C7" s="468">
        <v>109</v>
      </c>
      <c r="D7" s="468">
        <v>111</v>
      </c>
      <c r="E7" s="467">
        <v>88</v>
      </c>
      <c r="F7" s="467">
        <v>119</v>
      </c>
      <c r="G7" s="466">
        <v>141</v>
      </c>
      <c r="H7" s="466">
        <v>116</v>
      </c>
      <c r="I7" s="466">
        <v>135</v>
      </c>
      <c r="J7" s="466">
        <v>109</v>
      </c>
      <c r="K7" s="466">
        <v>26</v>
      </c>
    </row>
    <row r="8" spans="1:11" s="460" customFormat="1" ht="10.5" customHeight="1" x14ac:dyDescent="0.2">
      <c r="A8" s="470" t="s">
        <v>513</v>
      </c>
      <c r="B8" s="469">
        <v>88</v>
      </c>
      <c r="C8" s="468">
        <v>93</v>
      </c>
      <c r="D8" s="468">
        <v>70</v>
      </c>
      <c r="E8" s="467">
        <v>80</v>
      </c>
      <c r="F8" s="467">
        <v>79</v>
      </c>
      <c r="G8" s="466">
        <v>76</v>
      </c>
      <c r="H8" s="466">
        <v>90</v>
      </c>
      <c r="I8" s="466">
        <v>83</v>
      </c>
      <c r="J8" s="466">
        <v>80</v>
      </c>
      <c r="K8" s="466">
        <v>3</v>
      </c>
    </row>
    <row r="9" spans="1:11" s="460" customFormat="1" ht="10.5" customHeight="1" x14ac:dyDescent="0.2">
      <c r="A9" s="470" t="s">
        <v>512</v>
      </c>
      <c r="B9" s="469">
        <v>169</v>
      </c>
      <c r="C9" s="468">
        <v>165</v>
      </c>
      <c r="D9" s="468">
        <v>161</v>
      </c>
      <c r="E9" s="467">
        <v>163</v>
      </c>
      <c r="F9" s="467">
        <v>164</v>
      </c>
      <c r="G9" s="466">
        <v>164</v>
      </c>
      <c r="H9" s="466">
        <v>149</v>
      </c>
      <c r="I9" s="466">
        <v>151</v>
      </c>
      <c r="J9" s="466">
        <v>88</v>
      </c>
      <c r="K9" s="466">
        <v>63</v>
      </c>
    </row>
    <row r="10" spans="1:11" s="460" customFormat="1" ht="10.5" customHeight="1" x14ac:dyDescent="0.2">
      <c r="A10" s="470" t="s">
        <v>511</v>
      </c>
      <c r="B10" s="469">
        <v>66</v>
      </c>
      <c r="C10" s="468">
        <v>83</v>
      </c>
      <c r="D10" s="468">
        <v>77</v>
      </c>
      <c r="E10" s="467">
        <v>52</v>
      </c>
      <c r="F10" s="467">
        <v>99</v>
      </c>
      <c r="G10" s="466">
        <v>68</v>
      </c>
      <c r="H10" s="466">
        <v>86</v>
      </c>
      <c r="I10" s="466">
        <v>69</v>
      </c>
      <c r="J10" s="466">
        <v>53</v>
      </c>
      <c r="K10" s="466">
        <v>16</v>
      </c>
    </row>
    <row r="11" spans="1:11" s="460" customFormat="1" ht="10.5" customHeight="1" x14ac:dyDescent="0.2">
      <c r="A11" s="470" t="s">
        <v>510</v>
      </c>
      <c r="B11" s="469">
        <v>72</v>
      </c>
      <c r="C11" s="468">
        <v>84</v>
      </c>
      <c r="D11" s="468">
        <v>68</v>
      </c>
      <c r="E11" s="467">
        <v>68</v>
      </c>
      <c r="F11" s="467">
        <v>69</v>
      </c>
      <c r="G11" s="466">
        <v>63</v>
      </c>
      <c r="H11" s="466">
        <v>61</v>
      </c>
      <c r="I11" s="466">
        <v>73</v>
      </c>
      <c r="J11" s="466">
        <v>57</v>
      </c>
      <c r="K11" s="466">
        <v>16</v>
      </c>
    </row>
    <row r="12" spans="1:11" s="460" customFormat="1" ht="10.5" customHeight="1" x14ac:dyDescent="0.2">
      <c r="A12" s="465" t="s">
        <v>350</v>
      </c>
      <c r="B12" s="464">
        <v>3269</v>
      </c>
      <c r="C12" s="463">
        <v>2621</v>
      </c>
      <c r="D12" s="463">
        <v>2461</v>
      </c>
      <c r="E12" s="462">
        <v>2450</v>
      </c>
      <c r="F12" s="462">
        <v>2477</v>
      </c>
      <c r="G12" s="461">
        <v>2461</v>
      </c>
      <c r="H12" s="461">
        <v>2492</v>
      </c>
      <c r="I12" s="461">
        <v>2422</v>
      </c>
      <c r="J12" s="461">
        <v>1847</v>
      </c>
      <c r="K12" s="461">
        <v>575</v>
      </c>
    </row>
  </sheetData>
  <mergeCells count="9">
    <mergeCell ref="A2:A3"/>
    <mergeCell ref="I2:K2"/>
    <mergeCell ref="B2:B3"/>
    <mergeCell ref="G2:G3"/>
    <mergeCell ref="H2:H3"/>
    <mergeCell ref="C2:C3"/>
    <mergeCell ref="D2:D3"/>
    <mergeCell ref="E2:E3"/>
    <mergeCell ref="F2:F3"/>
  </mergeCells>
  <pageMargins left="0.74803149606299213" right="0.74803149606299213" top="0.62992125984251968" bottom="0.86614173228346458" header="0.51181102362204722" footer="0.59055118110236227"/>
  <pageSetup paperSize="9" scale="83" orientation="portrait" horizontalDpi="2438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E173C-F42A-453A-B046-8F86DC0D1DF9}">
  <dimension ref="A1:I21"/>
  <sheetViews>
    <sheetView workbookViewId="0"/>
  </sheetViews>
  <sheetFormatPr defaultRowHeight="11.25" x14ac:dyDescent="0.2"/>
  <cols>
    <col min="1" max="4" width="9.7109375" style="1" customWidth="1"/>
    <col min="5" max="9" width="9.85546875" style="1" customWidth="1"/>
    <col min="10" max="16384" width="9.140625" style="1"/>
  </cols>
  <sheetData>
    <row r="1" spans="1:9" ht="12" thickBot="1" x14ac:dyDescent="0.25">
      <c r="A1" s="14" t="s">
        <v>46</v>
      </c>
      <c r="B1" s="13"/>
      <c r="C1" s="13"/>
      <c r="D1" s="13"/>
      <c r="E1" s="13"/>
      <c r="F1" s="13"/>
      <c r="G1" s="13"/>
      <c r="H1" s="13"/>
      <c r="I1" s="13"/>
    </row>
    <row r="2" spans="1:9" x14ac:dyDescent="0.2">
      <c r="A2" s="492" t="s">
        <v>8</v>
      </c>
      <c r="B2" s="28" t="s">
        <v>40</v>
      </c>
      <c r="C2" s="28" t="s">
        <v>45</v>
      </c>
      <c r="D2" s="28" t="s">
        <v>16</v>
      </c>
      <c r="E2" s="28" t="s">
        <v>44</v>
      </c>
      <c r="F2" s="28" t="s">
        <v>13</v>
      </c>
      <c r="G2" s="28" t="s">
        <v>12</v>
      </c>
      <c r="H2" s="28" t="s">
        <v>43</v>
      </c>
      <c r="I2" s="486" t="s">
        <v>5</v>
      </c>
    </row>
    <row r="3" spans="1:9" x14ac:dyDescent="0.2">
      <c r="A3" s="493"/>
      <c r="B3" s="501" t="s">
        <v>10</v>
      </c>
      <c r="C3" s="502"/>
      <c r="D3" s="502"/>
      <c r="E3" s="502"/>
      <c r="F3" s="502"/>
      <c r="G3" s="502"/>
      <c r="H3" s="489"/>
      <c r="I3" s="487"/>
    </row>
    <row r="4" spans="1:9" x14ac:dyDescent="0.2">
      <c r="A4" s="11">
        <v>1949</v>
      </c>
      <c r="B4" s="27">
        <v>962</v>
      </c>
      <c r="C4" s="27">
        <v>978</v>
      </c>
      <c r="D4" s="27">
        <v>994</v>
      </c>
      <c r="E4" s="26">
        <v>1094</v>
      </c>
      <c r="F4" s="26">
        <v>1131</v>
      </c>
      <c r="G4" s="26">
        <v>1268</v>
      </c>
      <c r="H4" s="26">
        <v>1275</v>
      </c>
      <c r="I4" s="10">
        <v>1081</v>
      </c>
    </row>
    <row r="5" spans="1:9" s="8" customFormat="1" x14ac:dyDescent="0.2">
      <c r="A5" s="11">
        <v>1960</v>
      </c>
      <c r="B5" s="8">
        <v>952</v>
      </c>
      <c r="C5" s="8">
        <v>963</v>
      </c>
      <c r="D5" s="8">
        <v>991</v>
      </c>
      <c r="E5" s="10">
        <v>1064</v>
      </c>
      <c r="F5" s="10">
        <v>1112</v>
      </c>
      <c r="G5" s="10">
        <v>1274</v>
      </c>
      <c r="H5" s="10">
        <v>1410</v>
      </c>
      <c r="I5" s="10">
        <v>1073</v>
      </c>
    </row>
    <row r="6" spans="1:9" x14ac:dyDescent="0.2">
      <c r="A6" s="5">
        <v>1970</v>
      </c>
      <c r="B6" s="25">
        <v>939</v>
      </c>
      <c r="C6" s="25">
        <v>947</v>
      </c>
      <c r="D6" s="25">
        <v>953</v>
      </c>
      <c r="E6" s="4">
        <v>1012</v>
      </c>
      <c r="F6" s="4">
        <v>1111</v>
      </c>
      <c r="G6" s="4">
        <v>1200</v>
      </c>
      <c r="H6" s="4">
        <v>1539</v>
      </c>
      <c r="I6" s="4">
        <v>1063</v>
      </c>
    </row>
    <row r="7" spans="1:9" x14ac:dyDescent="0.2">
      <c r="A7" s="5">
        <v>1980</v>
      </c>
      <c r="B7" s="25">
        <v>944</v>
      </c>
      <c r="C7" s="25">
        <v>941</v>
      </c>
      <c r="D7" s="25">
        <v>943</v>
      </c>
      <c r="E7" s="25">
        <v>980</v>
      </c>
      <c r="F7" s="4">
        <v>1108</v>
      </c>
      <c r="G7" s="4">
        <v>1271</v>
      </c>
      <c r="H7" s="4">
        <v>1583</v>
      </c>
      <c r="I7" s="4">
        <v>1064</v>
      </c>
    </row>
    <row r="8" spans="1:9" x14ac:dyDescent="0.2">
      <c r="A8" s="5">
        <v>1990</v>
      </c>
      <c r="B8" s="25">
        <v>954</v>
      </c>
      <c r="C8" s="25">
        <v>954</v>
      </c>
      <c r="D8" s="25">
        <v>949</v>
      </c>
      <c r="E8" s="25">
        <v>983</v>
      </c>
      <c r="F8" s="4">
        <v>1092</v>
      </c>
      <c r="G8" s="4">
        <v>1319</v>
      </c>
      <c r="H8" s="4">
        <v>1756</v>
      </c>
      <c r="I8" s="4">
        <v>1081</v>
      </c>
    </row>
    <row r="9" spans="1:9" x14ac:dyDescent="0.2">
      <c r="A9" s="5">
        <v>2000</v>
      </c>
      <c r="B9" s="25">
        <v>947</v>
      </c>
      <c r="C9" s="25">
        <v>957</v>
      </c>
      <c r="D9" s="25">
        <v>956</v>
      </c>
      <c r="E9" s="25">
        <v>972</v>
      </c>
      <c r="F9" s="4">
        <v>1089</v>
      </c>
      <c r="G9" s="4">
        <v>1374</v>
      </c>
      <c r="H9" s="4">
        <v>1838</v>
      </c>
      <c r="I9" s="4">
        <v>1101</v>
      </c>
    </row>
    <row r="10" spans="1:9" x14ac:dyDescent="0.2">
      <c r="A10" s="5">
        <v>2001</v>
      </c>
      <c r="B10" s="25">
        <v>951</v>
      </c>
      <c r="C10" s="25">
        <v>956</v>
      </c>
      <c r="D10" s="25">
        <v>959</v>
      </c>
      <c r="E10" s="25">
        <v>971</v>
      </c>
      <c r="F10" s="4">
        <v>1089</v>
      </c>
      <c r="G10" s="4">
        <v>1375</v>
      </c>
      <c r="H10" s="4">
        <v>1838</v>
      </c>
      <c r="I10" s="4">
        <v>1103</v>
      </c>
    </row>
    <row r="11" spans="1:9" x14ac:dyDescent="0.2">
      <c r="A11" s="5">
        <v>2002</v>
      </c>
      <c r="B11" s="25">
        <v>950</v>
      </c>
      <c r="C11" s="25">
        <v>954</v>
      </c>
      <c r="D11" s="25">
        <v>964</v>
      </c>
      <c r="E11" s="25">
        <v>969</v>
      </c>
      <c r="F11" s="4">
        <v>1089</v>
      </c>
      <c r="G11" s="4">
        <v>1375</v>
      </c>
      <c r="H11" s="4">
        <v>1842</v>
      </c>
      <c r="I11" s="4">
        <v>1104</v>
      </c>
    </row>
    <row r="12" spans="1:9" x14ac:dyDescent="0.2">
      <c r="A12" s="5">
        <v>2003</v>
      </c>
      <c r="B12" s="25">
        <v>952</v>
      </c>
      <c r="C12" s="25">
        <v>953</v>
      </c>
      <c r="D12" s="25">
        <v>966</v>
      </c>
      <c r="E12" s="25">
        <v>968</v>
      </c>
      <c r="F12" s="4">
        <v>1089</v>
      </c>
      <c r="G12" s="4">
        <v>1371</v>
      </c>
      <c r="H12" s="4">
        <v>1850</v>
      </c>
      <c r="I12" s="4">
        <v>1105</v>
      </c>
    </row>
    <row r="13" spans="1:9" x14ac:dyDescent="0.2">
      <c r="A13" s="5">
        <v>2004</v>
      </c>
      <c r="B13" s="25">
        <v>948</v>
      </c>
      <c r="C13" s="25">
        <v>953</v>
      </c>
      <c r="D13" s="25">
        <v>963</v>
      </c>
      <c r="E13" s="25">
        <v>968</v>
      </c>
      <c r="F13" s="4">
        <v>1090</v>
      </c>
      <c r="G13" s="4">
        <v>1368</v>
      </c>
      <c r="H13" s="4">
        <v>1857</v>
      </c>
      <c r="I13" s="4">
        <v>1106</v>
      </c>
    </row>
    <row r="14" spans="1:9" x14ac:dyDescent="0.2">
      <c r="A14" s="5">
        <v>2005</v>
      </c>
      <c r="B14" s="4">
        <v>948</v>
      </c>
      <c r="C14" s="4">
        <v>953</v>
      </c>
      <c r="D14" s="4">
        <v>959</v>
      </c>
      <c r="E14" s="4">
        <v>968</v>
      </c>
      <c r="F14" s="4">
        <v>1089</v>
      </c>
      <c r="G14" s="4">
        <v>1364</v>
      </c>
      <c r="H14" s="4">
        <v>1863</v>
      </c>
      <c r="I14" s="4">
        <v>1107</v>
      </c>
    </row>
    <row r="15" spans="1:9" x14ac:dyDescent="0.2">
      <c r="A15" s="5">
        <v>2006</v>
      </c>
      <c r="B15" s="4">
        <v>943.62689332379898</v>
      </c>
      <c r="C15" s="4">
        <v>952.68774236906393</v>
      </c>
      <c r="D15" s="4">
        <v>959.11680555729083</v>
      </c>
      <c r="E15" s="4">
        <v>966.21161556871937</v>
      </c>
      <c r="F15" s="4">
        <v>1086.9256692794122</v>
      </c>
      <c r="G15" s="4">
        <v>1358.7923766977699</v>
      </c>
      <c r="H15" s="4">
        <v>1874.4026172165393</v>
      </c>
      <c r="I15" s="4">
        <v>1106.0538450718445</v>
      </c>
    </row>
    <row r="16" spans="1:9" x14ac:dyDescent="0.2">
      <c r="A16" s="5">
        <v>2007</v>
      </c>
      <c r="B16" s="4">
        <v>946.33565445554541</v>
      </c>
      <c r="C16" s="4">
        <v>951.3675433400025</v>
      </c>
      <c r="D16" s="4">
        <v>955.88235294117646</v>
      </c>
      <c r="E16" s="4">
        <v>966.31403593888263</v>
      </c>
      <c r="F16" s="4">
        <v>1085.7942971593445</v>
      </c>
      <c r="G16" s="4">
        <v>1346.5296649939028</v>
      </c>
      <c r="H16" s="4">
        <v>1889.3656065442422</v>
      </c>
      <c r="I16" s="4">
        <v>1106.2970723641674</v>
      </c>
    </row>
    <row r="17" spans="1:9" x14ac:dyDescent="0.2">
      <c r="A17" s="5">
        <v>2008</v>
      </c>
      <c r="B17" s="4">
        <v>947.08909487722576</v>
      </c>
      <c r="C17" s="4">
        <v>950.91774717140538</v>
      </c>
      <c r="D17" s="4">
        <v>954.7429832860297</v>
      </c>
      <c r="E17" s="4">
        <v>962.95318976792521</v>
      </c>
      <c r="F17" s="4">
        <v>1083.090977052887</v>
      </c>
      <c r="G17" s="4">
        <v>1335.2300630569871</v>
      </c>
      <c r="H17" s="4">
        <v>1904.6912942392146</v>
      </c>
      <c r="I17" s="4">
        <v>1106.1474827248287</v>
      </c>
    </row>
    <row r="18" spans="1:9" x14ac:dyDescent="0.2">
      <c r="A18" s="5">
        <v>2009</v>
      </c>
      <c r="B18" s="4">
        <v>949.16476008399411</v>
      </c>
      <c r="C18" s="4">
        <v>956.22829895835002</v>
      </c>
      <c r="D18" s="4">
        <v>960.42996774244125</v>
      </c>
      <c r="E18" s="4">
        <v>966.55150171635319</v>
      </c>
      <c r="F18" s="4">
        <v>1078.8673632329101</v>
      </c>
      <c r="G18" s="4">
        <v>1325.8890357065857</v>
      </c>
      <c r="H18" s="4">
        <v>1914.3392357444054</v>
      </c>
      <c r="I18" s="4">
        <v>1105.9982574190908</v>
      </c>
    </row>
    <row r="19" spans="1:9" x14ac:dyDescent="0.2">
      <c r="A19" s="5">
        <v>2010</v>
      </c>
      <c r="B19" s="4">
        <v>949.08209213716668</v>
      </c>
      <c r="C19" s="4">
        <v>949.19262972315062</v>
      </c>
      <c r="D19" s="4">
        <v>956.05467168158509</v>
      </c>
      <c r="E19" s="4">
        <v>961.04876122463884</v>
      </c>
      <c r="F19" s="4">
        <v>1074.9503134950146</v>
      </c>
      <c r="G19" s="4">
        <v>1318.518642318596</v>
      </c>
      <c r="H19" s="4">
        <v>1920.7373625110183</v>
      </c>
      <c r="I19" s="4">
        <v>1105.2206268788495</v>
      </c>
    </row>
    <row r="20" spans="1:9" x14ac:dyDescent="0.2">
      <c r="A20" s="5">
        <v>2011</v>
      </c>
      <c r="B20" s="4">
        <v>952.21660725773495</v>
      </c>
      <c r="C20" s="4">
        <v>947.74083836068655</v>
      </c>
      <c r="D20" s="4">
        <v>954.00304545288668</v>
      </c>
      <c r="E20" s="4">
        <v>960.77047182992396</v>
      </c>
      <c r="F20" s="4">
        <v>1070.8582377233761</v>
      </c>
      <c r="G20" s="4">
        <v>1310.32868648052</v>
      </c>
      <c r="H20" s="4">
        <v>1916.7695385126999</v>
      </c>
      <c r="I20" s="4">
        <v>1104.9600318387759</v>
      </c>
    </row>
    <row r="21" spans="1:9" x14ac:dyDescent="0.2">
      <c r="A21" s="5">
        <v>2012</v>
      </c>
      <c r="B21" s="4">
        <v>948.94863825789707</v>
      </c>
      <c r="C21" s="4">
        <v>948.98395485760511</v>
      </c>
      <c r="D21" s="4">
        <v>952.62264436227679</v>
      </c>
      <c r="E21" s="4">
        <v>960.54582196706428</v>
      </c>
      <c r="F21" s="4">
        <v>1064.6795139255055</v>
      </c>
      <c r="G21" s="4">
        <v>1309.9184768950856</v>
      </c>
      <c r="H21" s="4">
        <v>1911.5451391051142</v>
      </c>
      <c r="I21" s="4">
        <v>1104.4615028264539</v>
      </c>
    </row>
  </sheetData>
  <mergeCells count="3">
    <mergeCell ref="B3:H3"/>
    <mergeCell ref="A2:A3"/>
    <mergeCell ref="I2:I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783E1-45F7-4789-A7B9-02796A594AD8}">
  <dimension ref="A1:E22"/>
  <sheetViews>
    <sheetView workbookViewId="0">
      <selection sqref="A1:E1"/>
    </sheetView>
  </sheetViews>
  <sheetFormatPr defaultRowHeight="12.75" x14ac:dyDescent="0.2"/>
  <cols>
    <col min="1" max="5" width="16.7109375" style="475" customWidth="1"/>
    <col min="6" max="16384" width="9.140625" style="475"/>
  </cols>
  <sheetData>
    <row r="1" spans="1:5" ht="15.75" customHeight="1" thickBot="1" x14ac:dyDescent="0.25">
      <c r="A1" s="576" t="s">
        <v>529</v>
      </c>
      <c r="B1" s="577"/>
      <c r="C1" s="577"/>
      <c r="D1" s="577"/>
      <c r="E1" s="577"/>
    </row>
    <row r="2" spans="1:5" ht="11.1" customHeight="1" x14ac:dyDescent="0.2">
      <c r="A2" s="578" t="s">
        <v>8</v>
      </c>
      <c r="B2" s="581" t="s">
        <v>528</v>
      </c>
      <c r="C2" s="583" t="s">
        <v>527</v>
      </c>
      <c r="D2" s="573" t="s">
        <v>526</v>
      </c>
      <c r="E2" s="580"/>
    </row>
    <row r="3" spans="1:5" ht="11.1" customHeight="1" x14ac:dyDescent="0.2">
      <c r="A3" s="579"/>
      <c r="B3" s="582"/>
      <c r="C3" s="583"/>
      <c r="D3" s="57" t="s">
        <v>525</v>
      </c>
      <c r="E3" s="485" t="s">
        <v>524</v>
      </c>
    </row>
    <row r="4" spans="1:5" x14ac:dyDescent="0.2">
      <c r="A4" s="579"/>
      <c r="B4" s="582"/>
      <c r="C4" s="570"/>
      <c r="D4" s="510" t="s">
        <v>523</v>
      </c>
      <c r="E4" s="503"/>
    </row>
    <row r="5" spans="1:5" ht="15" customHeight="1" x14ac:dyDescent="0.2">
      <c r="A5" s="574" t="s">
        <v>522</v>
      </c>
      <c r="B5" s="574"/>
      <c r="C5" s="574"/>
      <c r="D5" s="574"/>
      <c r="E5" s="574"/>
    </row>
    <row r="6" spans="1:5" ht="10.5" customHeight="1" x14ac:dyDescent="0.2">
      <c r="A6" s="479">
        <v>1870</v>
      </c>
      <c r="B6" s="477">
        <v>5011</v>
      </c>
      <c r="C6" s="476">
        <v>53.9</v>
      </c>
      <c r="D6" s="480">
        <v>100</v>
      </c>
      <c r="E6" s="476" t="s">
        <v>83</v>
      </c>
    </row>
    <row r="7" spans="1:5" ht="10.5" customHeight="1" x14ac:dyDescent="0.2">
      <c r="A7" s="479">
        <v>1880</v>
      </c>
      <c r="B7" s="477">
        <v>5329</v>
      </c>
      <c r="C7" s="476">
        <v>57.3</v>
      </c>
      <c r="D7" s="476">
        <v>106.3</v>
      </c>
      <c r="E7" s="476">
        <v>106.3</v>
      </c>
    </row>
    <row r="8" spans="1:5" ht="10.5" customHeight="1" x14ac:dyDescent="0.2">
      <c r="A8" s="479">
        <v>1890</v>
      </c>
      <c r="B8" s="477">
        <v>6009</v>
      </c>
      <c r="C8" s="476">
        <v>64.599999999999994</v>
      </c>
      <c r="D8" s="476">
        <v>119.9</v>
      </c>
      <c r="E8" s="476">
        <v>112.8</v>
      </c>
    </row>
    <row r="9" spans="1:5" ht="10.5" customHeight="1" x14ac:dyDescent="0.2">
      <c r="A9" s="479">
        <v>1900</v>
      </c>
      <c r="B9" s="477">
        <v>6854</v>
      </c>
      <c r="C9" s="476">
        <v>73.7</v>
      </c>
      <c r="D9" s="476">
        <v>136.80000000000001</v>
      </c>
      <c r="E9" s="476">
        <v>114.1</v>
      </c>
    </row>
    <row r="10" spans="1:5" ht="10.5" customHeight="1" x14ac:dyDescent="0.2">
      <c r="A10" s="479">
        <v>1910</v>
      </c>
      <c r="B10" s="477">
        <v>7612</v>
      </c>
      <c r="C10" s="476">
        <v>81.8</v>
      </c>
      <c r="D10" s="476">
        <v>151.9</v>
      </c>
      <c r="E10" s="476">
        <v>111.1</v>
      </c>
    </row>
    <row r="11" spans="1:5" ht="10.5" customHeight="1" x14ac:dyDescent="0.2">
      <c r="A11" s="479">
        <v>1920</v>
      </c>
      <c r="B11" s="477">
        <v>7987</v>
      </c>
      <c r="C11" s="476">
        <v>85.9</v>
      </c>
      <c r="D11" s="476">
        <v>159.4</v>
      </c>
      <c r="E11" s="476">
        <v>104.9</v>
      </c>
    </row>
    <row r="12" spans="1:5" ht="10.5" customHeight="1" x14ac:dyDescent="0.2">
      <c r="A12" s="479">
        <v>1930</v>
      </c>
      <c r="B12" s="477">
        <v>8685</v>
      </c>
      <c r="C12" s="476">
        <v>93.4</v>
      </c>
      <c r="D12" s="476">
        <v>173.3</v>
      </c>
      <c r="E12" s="476">
        <v>108.7</v>
      </c>
    </row>
    <row r="13" spans="1:5" ht="10.5" customHeight="1" x14ac:dyDescent="0.2">
      <c r="A13" s="479">
        <v>1941</v>
      </c>
      <c r="B13" s="477">
        <v>9316</v>
      </c>
      <c r="C13" s="476">
        <v>100.1</v>
      </c>
      <c r="D13" s="476">
        <v>185.9</v>
      </c>
      <c r="E13" s="476">
        <v>107.3</v>
      </c>
    </row>
    <row r="14" spans="1:5" ht="10.5" customHeight="1" x14ac:dyDescent="0.2">
      <c r="A14" s="479">
        <v>1949</v>
      </c>
      <c r="B14" s="477">
        <v>9205</v>
      </c>
      <c r="C14" s="476">
        <v>98.9</v>
      </c>
      <c r="D14" s="476">
        <v>183.7</v>
      </c>
      <c r="E14" s="476">
        <v>98.8</v>
      </c>
    </row>
    <row r="15" spans="1:5" ht="10.5" customHeight="1" x14ac:dyDescent="0.2">
      <c r="A15" s="479">
        <v>1960</v>
      </c>
      <c r="B15" s="477">
        <v>9961</v>
      </c>
      <c r="C15" s="476">
        <v>107.1</v>
      </c>
      <c r="D15" s="476">
        <v>198.8</v>
      </c>
      <c r="E15" s="476">
        <v>108.2</v>
      </c>
    </row>
    <row r="16" spans="1:5" ht="10.5" customHeight="1" x14ac:dyDescent="0.2">
      <c r="A16" s="484">
        <v>1970</v>
      </c>
      <c r="B16" s="483">
        <v>10322</v>
      </c>
      <c r="C16" s="482">
        <v>111</v>
      </c>
      <c r="D16" s="482">
        <v>206</v>
      </c>
      <c r="E16" s="481">
        <v>103.6</v>
      </c>
    </row>
    <row r="17" spans="1:5" ht="15" customHeight="1" x14ac:dyDescent="0.2">
      <c r="A17" s="575" t="s">
        <v>521</v>
      </c>
      <c r="B17" s="575"/>
      <c r="C17" s="575"/>
      <c r="D17" s="575"/>
      <c r="E17" s="575"/>
    </row>
    <row r="18" spans="1:5" ht="10.5" customHeight="1" x14ac:dyDescent="0.2">
      <c r="A18" s="479">
        <v>1970</v>
      </c>
      <c r="B18" s="477">
        <v>10301</v>
      </c>
      <c r="C18" s="476">
        <v>110.7</v>
      </c>
      <c r="D18" s="476">
        <v>205.6</v>
      </c>
      <c r="E18" s="476" t="s">
        <v>83</v>
      </c>
    </row>
    <row r="19" spans="1:5" ht="10.5" customHeight="1" x14ac:dyDescent="0.2">
      <c r="A19" s="479">
        <v>1980</v>
      </c>
      <c r="B19" s="477">
        <v>10709</v>
      </c>
      <c r="C19" s="476">
        <v>115.1</v>
      </c>
      <c r="D19" s="476">
        <v>213.7</v>
      </c>
      <c r="E19" s="480">
        <v>104</v>
      </c>
    </row>
    <row r="20" spans="1:5" ht="10.5" customHeight="1" x14ac:dyDescent="0.2">
      <c r="A20" s="479">
        <v>1990</v>
      </c>
      <c r="B20" s="477">
        <v>10375</v>
      </c>
      <c r="C20" s="476">
        <v>111.5</v>
      </c>
      <c r="D20" s="480">
        <v>207</v>
      </c>
      <c r="E20" s="476">
        <v>96.9</v>
      </c>
    </row>
    <row r="21" spans="1:5" ht="10.5" customHeight="1" x14ac:dyDescent="0.2">
      <c r="A21" s="479">
        <v>2001</v>
      </c>
      <c r="B21" s="477">
        <v>10198</v>
      </c>
      <c r="C21" s="476">
        <v>109.6</v>
      </c>
      <c r="D21" s="476">
        <v>203.5</v>
      </c>
      <c r="E21" s="476">
        <v>98.3</v>
      </c>
    </row>
    <row r="22" spans="1:5" ht="10.5" customHeight="1" x14ac:dyDescent="0.2">
      <c r="A22" s="478">
        <v>2011</v>
      </c>
      <c r="B22" s="477">
        <v>9982</v>
      </c>
      <c r="C22" s="476">
        <v>107.3</v>
      </c>
      <c r="D22" s="476">
        <v>199.2</v>
      </c>
      <c r="E22" s="476">
        <v>97.9</v>
      </c>
    </row>
  </sheetData>
  <mergeCells count="8">
    <mergeCell ref="A5:E5"/>
    <mergeCell ref="A17:E17"/>
    <mergeCell ref="A1:E1"/>
    <mergeCell ref="A2:A4"/>
    <mergeCell ref="D2:E2"/>
    <mergeCell ref="D4:E4"/>
    <mergeCell ref="B2:B4"/>
    <mergeCell ref="C2:C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99E2C-7695-4EEF-AC61-DF141908A993}">
  <dimension ref="A1:H21"/>
  <sheetViews>
    <sheetView workbookViewId="0"/>
  </sheetViews>
  <sheetFormatPr defaultRowHeight="11.25" x14ac:dyDescent="0.2"/>
  <cols>
    <col min="1" max="8" width="11" style="1" customWidth="1"/>
    <col min="9" max="16384" width="9.140625" style="1"/>
  </cols>
  <sheetData>
    <row r="1" spans="1:8" s="34" customFormat="1" ht="12" thickBot="1" x14ac:dyDescent="0.25">
      <c r="A1" s="36" t="s">
        <v>53</v>
      </c>
      <c r="B1" s="35"/>
      <c r="C1" s="35"/>
      <c r="D1" s="35"/>
      <c r="E1" s="35"/>
      <c r="F1" s="35"/>
      <c r="G1" s="35"/>
      <c r="H1" s="35"/>
    </row>
    <row r="2" spans="1:8" x14ac:dyDescent="0.2">
      <c r="A2" s="492" t="s">
        <v>8</v>
      </c>
      <c r="B2" s="33" t="s">
        <v>52</v>
      </c>
      <c r="C2" s="32" t="s">
        <v>20</v>
      </c>
      <c r="D2" s="32" t="s">
        <v>19</v>
      </c>
      <c r="E2" s="490" t="s">
        <v>51</v>
      </c>
      <c r="F2" s="490" t="s">
        <v>50</v>
      </c>
      <c r="G2" s="490" t="s">
        <v>49</v>
      </c>
      <c r="H2" s="486" t="s">
        <v>48</v>
      </c>
    </row>
    <row r="3" spans="1:8" ht="39" customHeight="1" x14ac:dyDescent="0.2">
      <c r="A3" s="493"/>
      <c r="B3" s="503" t="s">
        <v>47</v>
      </c>
      <c r="C3" s="504"/>
      <c r="D3" s="505"/>
      <c r="E3" s="491"/>
      <c r="F3" s="491"/>
      <c r="G3" s="491"/>
      <c r="H3" s="487"/>
    </row>
    <row r="4" spans="1:8" x14ac:dyDescent="0.2">
      <c r="A4" s="11">
        <v>1949</v>
      </c>
      <c r="B4" s="30">
        <v>24.9</v>
      </c>
      <c r="C4" s="30">
        <v>67.599999999999994</v>
      </c>
      <c r="D4" s="30">
        <v>7.5</v>
      </c>
      <c r="E4" s="30">
        <v>36.799999999999997</v>
      </c>
      <c r="F4" s="30">
        <v>11.1</v>
      </c>
      <c r="G4" s="31">
        <v>47.9</v>
      </c>
      <c r="H4" s="30">
        <v>30.3</v>
      </c>
    </row>
    <row r="5" spans="1:8" x14ac:dyDescent="0.2">
      <c r="A5" s="11">
        <v>1960</v>
      </c>
      <c r="B5" s="30">
        <v>25.4</v>
      </c>
      <c r="C5" s="30">
        <v>65.7</v>
      </c>
      <c r="D5" s="30">
        <v>8.9</v>
      </c>
      <c r="E5" s="30">
        <v>38.700000000000003</v>
      </c>
      <c r="F5" s="30">
        <v>13.6</v>
      </c>
      <c r="G5" s="31">
        <v>52.3</v>
      </c>
      <c r="H5" s="30">
        <v>35.200000000000003</v>
      </c>
    </row>
    <row r="6" spans="1:8" x14ac:dyDescent="0.2">
      <c r="A6" s="11">
        <v>1970</v>
      </c>
      <c r="B6" s="30">
        <v>21.1</v>
      </c>
      <c r="C6" s="30">
        <v>67.400000000000006</v>
      </c>
      <c r="D6" s="30">
        <v>11.5</v>
      </c>
      <c r="E6" s="30">
        <v>31.3</v>
      </c>
      <c r="F6" s="30">
        <v>17</v>
      </c>
      <c r="G6" s="31">
        <v>48.3</v>
      </c>
      <c r="H6" s="30">
        <v>54.4</v>
      </c>
    </row>
    <row r="7" spans="1:8" x14ac:dyDescent="0.2">
      <c r="A7" s="11">
        <v>1980</v>
      </c>
      <c r="B7" s="30">
        <v>21.9</v>
      </c>
      <c r="C7" s="30">
        <v>64.599999999999994</v>
      </c>
      <c r="D7" s="30">
        <v>13.5</v>
      </c>
      <c r="E7" s="30">
        <v>33.799999999999997</v>
      </c>
      <c r="F7" s="30">
        <v>20.9</v>
      </c>
      <c r="G7" s="30">
        <v>54.8</v>
      </c>
      <c r="H7" s="30">
        <v>61.9</v>
      </c>
    </row>
    <row r="8" spans="1:8" x14ac:dyDescent="0.2">
      <c r="A8" s="11">
        <v>1990</v>
      </c>
      <c r="B8" s="30">
        <v>20.5</v>
      </c>
      <c r="C8" s="30">
        <v>66.2</v>
      </c>
      <c r="D8" s="30">
        <v>13.2</v>
      </c>
      <c r="E8" s="30">
        <v>31</v>
      </c>
      <c r="F8" s="30">
        <v>20</v>
      </c>
      <c r="G8" s="30">
        <v>51</v>
      </c>
      <c r="H8" s="30">
        <v>64.5</v>
      </c>
    </row>
    <row r="9" spans="1:8" x14ac:dyDescent="0.2">
      <c r="A9" s="11">
        <v>2000</v>
      </c>
      <c r="B9" s="30">
        <v>16.899999999999999</v>
      </c>
      <c r="C9" s="30">
        <v>68.099999999999994</v>
      </c>
      <c r="D9" s="30">
        <v>15</v>
      </c>
      <c r="E9" s="30">
        <v>24.8</v>
      </c>
      <c r="F9" s="30">
        <v>22</v>
      </c>
      <c r="G9" s="30">
        <v>46.8</v>
      </c>
      <c r="H9" s="30">
        <v>88.5</v>
      </c>
    </row>
    <row r="10" spans="1:8" x14ac:dyDescent="0.2">
      <c r="A10" s="11">
        <v>2001</v>
      </c>
      <c r="B10" s="30">
        <v>16.600000000000001</v>
      </c>
      <c r="C10" s="30">
        <v>68.3</v>
      </c>
      <c r="D10" s="30">
        <v>15.1</v>
      </c>
      <c r="E10" s="30">
        <v>24.3</v>
      </c>
      <c r="F10" s="30">
        <v>22.2</v>
      </c>
      <c r="G10" s="30">
        <v>46.5</v>
      </c>
      <c r="H10" s="30">
        <v>91.3</v>
      </c>
    </row>
    <row r="11" spans="1:8" x14ac:dyDescent="0.2">
      <c r="A11" s="11">
        <v>2002</v>
      </c>
      <c r="B11" s="30">
        <v>16.3</v>
      </c>
      <c r="C11" s="30">
        <v>68.400000000000006</v>
      </c>
      <c r="D11" s="30">
        <v>15.3</v>
      </c>
      <c r="E11" s="30">
        <v>23.8</v>
      </c>
      <c r="F11" s="30">
        <v>22.3</v>
      </c>
      <c r="G11" s="30">
        <v>46.1</v>
      </c>
      <c r="H11" s="30">
        <v>93.5</v>
      </c>
    </row>
    <row r="12" spans="1:8" x14ac:dyDescent="0.2">
      <c r="A12" s="11">
        <v>2003</v>
      </c>
      <c r="B12" s="30">
        <v>16.100000000000001</v>
      </c>
      <c r="C12" s="30">
        <v>68.5</v>
      </c>
      <c r="D12" s="30">
        <v>15.4</v>
      </c>
      <c r="E12" s="30">
        <v>23.5</v>
      </c>
      <c r="F12" s="30">
        <v>22.4</v>
      </c>
      <c r="G12" s="30">
        <v>45.9</v>
      </c>
      <c r="H12" s="30">
        <v>95.4</v>
      </c>
    </row>
    <row r="13" spans="1:8" x14ac:dyDescent="0.2">
      <c r="A13" s="11">
        <v>2004</v>
      </c>
      <c r="B13" s="30">
        <v>15.9</v>
      </c>
      <c r="C13" s="30">
        <v>68.599999999999994</v>
      </c>
      <c r="D13" s="30">
        <v>15.5</v>
      </c>
      <c r="E13" s="30">
        <v>23.1</v>
      </c>
      <c r="F13" s="30">
        <v>22.6</v>
      </c>
      <c r="G13" s="30">
        <v>45.7</v>
      </c>
      <c r="H13" s="30">
        <v>97.6</v>
      </c>
    </row>
    <row r="14" spans="1:8" x14ac:dyDescent="0.2">
      <c r="A14" s="11">
        <v>2005</v>
      </c>
      <c r="B14" s="30">
        <v>15.644360824592185</v>
      </c>
      <c r="C14" s="30">
        <v>68.732055670143325</v>
      </c>
      <c r="D14" s="30">
        <v>15.623583505264495</v>
      </c>
      <c r="E14" s="30">
        <v>22.76137483748791</v>
      </c>
      <c r="F14" s="30">
        <v>22.731145391961931</v>
      </c>
      <c r="G14" s="30">
        <v>45.492520229449845</v>
      </c>
      <c r="H14" s="30">
        <v>99.867189720560333</v>
      </c>
    </row>
    <row r="15" spans="1:8" x14ac:dyDescent="0.2">
      <c r="A15" s="11">
        <v>2006</v>
      </c>
      <c r="B15" s="30">
        <v>15.416369897686527</v>
      </c>
      <c r="C15" s="30">
        <v>68.797402611064214</v>
      </c>
      <c r="D15" s="30">
        <v>15.786227491249264</v>
      </c>
      <c r="E15" s="30">
        <v>22.40836036331293</v>
      </c>
      <c r="F15" s="30">
        <v>22.945964370914307</v>
      </c>
      <c r="G15" s="30">
        <v>45.354324734227234</v>
      </c>
      <c r="H15" s="30">
        <v>102.39912246538816</v>
      </c>
    </row>
    <row r="16" spans="1:8" x14ac:dyDescent="0.2">
      <c r="A16" s="5">
        <v>2007</v>
      </c>
      <c r="B16" s="29">
        <v>15.196006261773359</v>
      </c>
      <c r="C16" s="29">
        <v>68.858307211152464</v>
      </c>
      <c r="D16" s="29">
        <v>15.945686527074182</v>
      </c>
      <c r="E16" s="29">
        <v>22.068515589811327</v>
      </c>
      <c r="F16" s="29">
        <v>23.157244452985299</v>
      </c>
      <c r="G16" s="29">
        <v>45.22576004279663</v>
      </c>
      <c r="H16" s="29">
        <v>104.93340324020988</v>
      </c>
    </row>
    <row r="17" spans="1:8" x14ac:dyDescent="0.2">
      <c r="A17" s="5">
        <v>2008</v>
      </c>
      <c r="B17" s="29">
        <v>15.019828476732785</v>
      </c>
      <c r="C17" s="29">
        <v>68.814614767494092</v>
      </c>
      <c r="D17" s="29">
        <v>16.165556755773114</v>
      </c>
      <c r="E17" s="29">
        <v>21.826509568469881</v>
      </c>
      <c r="F17" s="29">
        <v>23.491458624584531</v>
      </c>
      <c r="G17" s="29">
        <v>45.317968193054412</v>
      </c>
      <c r="H17" s="29">
        <v>107.6281049468386</v>
      </c>
    </row>
    <row r="18" spans="1:8" x14ac:dyDescent="0.2">
      <c r="A18" s="11">
        <v>2009</v>
      </c>
      <c r="B18" s="29">
        <v>14.879989233349701</v>
      </c>
      <c r="C18" s="29">
        <v>68.767881487093732</v>
      </c>
      <c r="D18" s="29">
        <v>16.352129279556575</v>
      </c>
      <c r="E18" s="29">
        <v>21.637992783218657</v>
      </c>
      <c r="F18" s="29">
        <v>23.778730602055148</v>
      </c>
      <c r="G18" s="29">
        <v>45.416723385273805</v>
      </c>
      <c r="H18" s="29">
        <v>109.89342144756024</v>
      </c>
    </row>
    <row r="19" spans="1:8" x14ac:dyDescent="0.2">
      <c r="A19" s="11">
        <v>2010</v>
      </c>
      <c r="B19" s="29">
        <v>14.747435772998758</v>
      </c>
      <c r="C19" s="29">
        <v>68.641527875471169</v>
      </c>
      <c r="D19" s="29">
        <v>16.611036351530068</v>
      </c>
      <c r="E19" s="29">
        <v>21.484713743192632</v>
      </c>
      <c r="F19" s="29">
        <v>24.199689117738838</v>
      </c>
      <c r="G19" s="29">
        <v>45.684402860931463</v>
      </c>
      <c r="H19" s="29">
        <v>112.6367770452908</v>
      </c>
    </row>
    <row r="20" spans="1:8" x14ac:dyDescent="0.2">
      <c r="A20" s="11">
        <v>2011</v>
      </c>
      <c r="B20" s="29">
        <v>14.592935793726284</v>
      </c>
      <c r="C20" s="29">
        <v>68.671819624059225</v>
      </c>
      <c r="D20" s="29">
        <v>16.735244582214488</v>
      </c>
      <c r="E20" s="29">
        <v>21.250253559050346</v>
      </c>
      <c r="F20" s="29">
        <v>24.369886619913125</v>
      </c>
      <c r="G20" s="29">
        <v>45.620140178963467</v>
      </c>
      <c r="H20" s="29">
        <v>114.68045099882653</v>
      </c>
    </row>
    <row r="21" spans="1:8" x14ac:dyDescent="0.2">
      <c r="A21" s="11">
        <v>2012</v>
      </c>
      <c r="B21" s="29">
        <v>14.479623922357412</v>
      </c>
      <c r="C21" s="29">
        <v>68.643720140662566</v>
      </c>
      <c r="D21" s="29">
        <v>16.876655936980018</v>
      </c>
      <c r="E21" s="29">
        <v>21.093879953892682</v>
      </c>
      <c r="F21" s="29">
        <v>24.585870203999587</v>
      </c>
      <c r="G21" s="29">
        <v>45.679750157892265</v>
      </c>
      <c r="H21" s="29">
        <v>116.55451845625248</v>
      </c>
    </row>
  </sheetData>
  <mergeCells count="6">
    <mergeCell ref="G2:G3"/>
    <mergeCell ref="H2:H3"/>
    <mergeCell ref="B3:D3"/>
    <mergeCell ref="A2:A3"/>
    <mergeCell ref="E2:E3"/>
    <mergeCell ref="F2:F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78091-8BA9-49DF-B922-2100A44AD093}">
  <dimension ref="A1:J63"/>
  <sheetViews>
    <sheetView workbookViewId="0"/>
  </sheetViews>
  <sheetFormatPr defaultRowHeight="11.25" x14ac:dyDescent="0.2"/>
  <cols>
    <col min="1" max="1" width="9" style="1" customWidth="1"/>
    <col min="2" max="6" width="8.85546875" style="1" customWidth="1"/>
    <col min="7" max="10" width="8.7109375" style="1" customWidth="1"/>
    <col min="11" max="16384" width="9.140625" style="1"/>
  </cols>
  <sheetData>
    <row r="1" spans="1:10" ht="12" thickBot="1" x14ac:dyDescent="0.25">
      <c r="A1" s="14" t="s">
        <v>65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22.5" x14ac:dyDescent="0.2">
      <c r="A2" s="492" t="s">
        <v>64</v>
      </c>
      <c r="B2" s="490" t="s">
        <v>63</v>
      </c>
      <c r="C2" s="490" t="s">
        <v>62</v>
      </c>
      <c r="D2" s="490" t="s">
        <v>61</v>
      </c>
      <c r="E2" s="490" t="s">
        <v>60</v>
      </c>
      <c r="F2" s="490" t="s">
        <v>5</v>
      </c>
      <c r="G2" s="12" t="s">
        <v>63</v>
      </c>
      <c r="H2" s="12" t="s">
        <v>62</v>
      </c>
      <c r="I2" s="12" t="s">
        <v>61</v>
      </c>
      <c r="J2" s="40" t="s">
        <v>60</v>
      </c>
    </row>
    <row r="3" spans="1:10" ht="15" customHeight="1" x14ac:dyDescent="0.2">
      <c r="A3" s="493"/>
      <c r="B3" s="491"/>
      <c r="C3" s="491"/>
      <c r="D3" s="491"/>
      <c r="E3" s="491"/>
      <c r="F3" s="491"/>
      <c r="G3" s="508" t="s">
        <v>59</v>
      </c>
      <c r="H3" s="508"/>
      <c r="I3" s="508"/>
      <c r="J3" s="501"/>
    </row>
    <row r="4" spans="1:10" s="25" customFormat="1" x14ac:dyDescent="0.25">
      <c r="A4" s="497" t="s">
        <v>7</v>
      </c>
      <c r="B4" s="497"/>
      <c r="C4" s="497"/>
      <c r="D4" s="497"/>
      <c r="E4" s="497"/>
      <c r="F4" s="497"/>
      <c r="G4" s="497"/>
      <c r="H4" s="497"/>
      <c r="I4" s="497"/>
      <c r="J4" s="497"/>
    </row>
    <row r="5" spans="1:10" s="25" customFormat="1" x14ac:dyDescent="0.25">
      <c r="A5" s="5">
        <v>1949</v>
      </c>
      <c r="B5" s="4">
        <v>997864</v>
      </c>
      <c r="C5" s="4">
        <v>2105147</v>
      </c>
      <c r="D5" s="4">
        <v>128842</v>
      </c>
      <c r="E5" s="4">
        <v>30286</v>
      </c>
      <c r="F5" s="4">
        <v>3262139</v>
      </c>
      <c r="G5" s="29">
        <v>30.6</v>
      </c>
      <c r="H5" s="29">
        <v>64.5</v>
      </c>
      <c r="I5" s="29">
        <v>3.9</v>
      </c>
      <c r="J5" s="29">
        <v>0.9</v>
      </c>
    </row>
    <row r="6" spans="1:10" x14ac:dyDescent="0.2">
      <c r="A6" s="5">
        <v>1960</v>
      </c>
      <c r="B6" s="4">
        <v>831290</v>
      </c>
      <c r="C6" s="4">
        <v>2513171</v>
      </c>
      <c r="D6" s="4">
        <v>120710</v>
      </c>
      <c r="E6" s="4">
        <v>47903</v>
      </c>
      <c r="F6" s="4">
        <v>3513074</v>
      </c>
      <c r="G6" s="29">
        <v>23.662752335988369</v>
      </c>
      <c r="H6" s="29">
        <v>71.537661888135574</v>
      </c>
      <c r="I6" s="29">
        <v>3.4360221276295349</v>
      </c>
      <c r="J6" s="29">
        <v>1.3635636482465214</v>
      </c>
    </row>
    <row r="7" spans="1:10" x14ac:dyDescent="0.2">
      <c r="A7" s="5">
        <v>1970</v>
      </c>
      <c r="B7" s="4">
        <v>958569</v>
      </c>
      <c r="C7" s="4">
        <v>2714647</v>
      </c>
      <c r="D7" s="4">
        <v>124067</v>
      </c>
      <c r="E7" s="4">
        <v>86966</v>
      </c>
      <c r="F7" s="4">
        <v>3884249</v>
      </c>
      <c r="G7" s="29">
        <v>24.6783612482104</v>
      </c>
      <c r="H7" s="29">
        <v>69.888593650921962</v>
      </c>
      <c r="I7" s="29">
        <v>3.1941052182802903</v>
      </c>
      <c r="J7" s="29">
        <v>2.2389398825873417</v>
      </c>
    </row>
    <row r="8" spans="1:10" x14ac:dyDescent="0.2">
      <c r="A8" s="5">
        <v>1980</v>
      </c>
      <c r="B8" s="4">
        <v>875261</v>
      </c>
      <c r="C8" s="4">
        <v>2818932</v>
      </c>
      <c r="D8" s="4">
        <v>139762</v>
      </c>
      <c r="E8" s="4">
        <v>149362</v>
      </c>
      <c r="F8" s="4">
        <v>3983317</v>
      </c>
      <c r="G8" s="29">
        <v>21.973169597097094</v>
      </c>
      <c r="H8" s="29">
        <v>70.768457544302905</v>
      </c>
      <c r="I8" s="29">
        <v>3.5086838431387712</v>
      </c>
      <c r="J8" s="29">
        <v>3.749689015461235</v>
      </c>
    </row>
    <row r="9" spans="1:10" x14ac:dyDescent="0.2">
      <c r="A9" s="5">
        <v>1990</v>
      </c>
      <c r="B9" s="4">
        <v>978955</v>
      </c>
      <c r="C9" s="4">
        <v>2515922</v>
      </c>
      <c r="D9" s="4">
        <v>150652</v>
      </c>
      <c r="E9" s="4">
        <v>248948</v>
      </c>
      <c r="F9" s="4">
        <v>3894477</v>
      </c>
      <c r="G9" s="29">
        <v>25.13700812715032</v>
      </c>
      <c r="H9" s="29">
        <v>64.602307318800442</v>
      </c>
      <c r="I9" s="29">
        <v>3.8683499735651283</v>
      </c>
      <c r="J9" s="29">
        <v>6.3923345804841061</v>
      </c>
    </row>
    <row r="10" spans="1:10" x14ac:dyDescent="0.2">
      <c r="A10" s="5">
        <v>2000</v>
      </c>
      <c r="B10" s="4">
        <v>1269547</v>
      </c>
      <c r="C10" s="4">
        <v>2228399</v>
      </c>
      <c r="D10" s="4">
        <v>157505</v>
      </c>
      <c r="E10" s="4">
        <v>324775</v>
      </c>
      <c r="F10" s="4">
        <v>3980226</v>
      </c>
      <c r="G10" s="29">
        <v>31.896354629109002</v>
      </c>
      <c r="H10" s="29">
        <v>55.986745476261902</v>
      </c>
      <c r="I10" s="29">
        <v>3.9571873556928678</v>
      </c>
      <c r="J10" s="29">
        <v>8.1597125389362315</v>
      </c>
    </row>
    <row r="11" spans="1:10" x14ac:dyDescent="0.2">
      <c r="A11" s="5">
        <v>2001</v>
      </c>
      <c r="B11" s="4">
        <v>1310072</v>
      </c>
      <c r="C11" s="4">
        <v>2219431</v>
      </c>
      <c r="D11" s="4">
        <v>152713</v>
      </c>
      <c r="E11" s="4">
        <v>303098</v>
      </c>
      <c r="F11" s="4">
        <v>3985314</v>
      </c>
      <c r="G11" s="29">
        <v>32.87249135199886</v>
      </c>
      <c r="H11" s="29">
        <v>55.690241722484103</v>
      </c>
      <c r="I11" s="29">
        <v>3.8318937980796495</v>
      </c>
      <c r="J11" s="29">
        <v>7.6053731274373861</v>
      </c>
    </row>
    <row r="12" spans="1:10" x14ac:dyDescent="0.2">
      <c r="A12" s="7">
        <v>2008</v>
      </c>
      <c r="B12" s="3">
        <v>1484844</v>
      </c>
      <c r="C12" s="3">
        <v>2007816</v>
      </c>
      <c r="D12" s="3">
        <v>147483</v>
      </c>
      <c r="E12" s="3">
        <v>355551</v>
      </c>
      <c r="F12" s="3">
        <v>3995694</v>
      </c>
      <c r="G12" s="38">
        <v>37.1611039283789</v>
      </c>
      <c r="H12" s="38">
        <v>50.249493579838699</v>
      </c>
      <c r="I12" s="38">
        <v>3.6910484136172586</v>
      </c>
      <c r="J12" s="38">
        <v>8.8983540781651449</v>
      </c>
    </row>
    <row r="13" spans="1:10" x14ac:dyDescent="0.2">
      <c r="A13" s="5">
        <v>2009</v>
      </c>
      <c r="B13" s="4">
        <v>1509433</v>
      </c>
      <c r="C13" s="4">
        <v>1977977</v>
      </c>
      <c r="D13" s="4">
        <v>146654</v>
      </c>
      <c r="E13" s="4">
        <v>363218</v>
      </c>
      <c r="F13" s="4">
        <v>3997282</v>
      </c>
      <c r="G13" s="29">
        <v>37.761483928329298</v>
      </c>
      <c r="H13" s="29">
        <v>49.483048731613131</v>
      </c>
      <c r="I13" s="29">
        <v>3.6688429788040975</v>
      </c>
      <c r="J13" s="29">
        <v>9.0866243612534721</v>
      </c>
    </row>
    <row r="14" spans="1:10" x14ac:dyDescent="0.2">
      <c r="A14" s="5">
        <v>2010</v>
      </c>
      <c r="B14" s="4">
        <v>1538227</v>
      </c>
      <c r="C14" s="39">
        <v>1945088</v>
      </c>
      <c r="D14" s="4">
        <v>145658</v>
      </c>
      <c r="E14" s="4">
        <v>370237</v>
      </c>
      <c r="F14" s="4">
        <v>3999210</v>
      </c>
      <c r="G14" s="29">
        <v>38.463271496120484</v>
      </c>
      <c r="H14" s="29">
        <v>48.636805769139407</v>
      </c>
      <c r="I14" s="29">
        <v>3.6421693284423675</v>
      </c>
      <c r="J14" s="29">
        <v>9.2577534062977431</v>
      </c>
    </row>
    <row r="15" spans="1:10" x14ac:dyDescent="0.2">
      <c r="A15" s="5">
        <v>2011</v>
      </c>
      <c r="B15" s="4">
        <v>1564073</v>
      </c>
      <c r="C15" s="39">
        <v>1911037</v>
      </c>
      <c r="D15" s="39">
        <v>144244</v>
      </c>
      <c r="E15" s="4">
        <v>376961</v>
      </c>
      <c r="F15" s="4">
        <v>3996315</v>
      </c>
      <c r="G15" s="29">
        <v>39.137880772661816</v>
      </c>
      <c r="H15" s="29">
        <v>47.819979155797277</v>
      </c>
      <c r="I15" s="29">
        <v>3.6094251829497921</v>
      </c>
      <c r="J15" s="29">
        <v>9.4327148885911143</v>
      </c>
    </row>
    <row r="16" spans="1:10" x14ac:dyDescent="0.2">
      <c r="A16" s="5">
        <v>2012</v>
      </c>
      <c r="B16" s="4">
        <v>1587746</v>
      </c>
      <c r="C16" s="4">
        <v>1878469</v>
      </c>
      <c r="D16" s="4">
        <v>143125</v>
      </c>
      <c r="E16" s="4">
        <v>382588</v>
      </c>
      <c r="F16" s="4">
        <v>3991928</v>
      </c>
      <c r="G16" s="29">
        <v>39.77391375796357</v>
      </c>
      <c r="H16" s="29">
        <v>47.056685391119281</v>
      </c>
      <c r="I16" s="29">
        <v>3.5853602569986229</v>
      </c>
      <c r="J16" s="29">
        <v>9.5840405939185267</v>
      </c>
    </row>
    <row r="17" spans="1:10" s="8" customFormat="1" x14ac:dyDescent="0.2">
      <c r="A17" s="506" t="s">
        <v>22</v>
      </c>
      <c r="B17" s="507"/>
      <c r="C17" s="507"/>
      <c r="D17" s="507"/>
      <c r="E17" s="507"/>
      <c r="F17" s="507"/>
      <c r="G17" s="507"/>
      <c r="H17" s="507"/>
      <c r="I17" s="507"/>
      <c r="J17" s="507"/>
    </row>
    <row r="18" spans="1:10" x14ac:dyDescent="0.2">
      <c r="A18" s="5" t="s">
        <v>58</v>
      </c>
      <c r="B18" s="3">
        <v>911117</v>
      </c>
      <c r="C18" s="3">
        <v>45597</v>
      </c>
      <c r="D18" s="3">
        <v>52</v>
      </c>
      <c r="E18" s="3">
        <v>3709</v>
      </c>
      <c r="F18" s="3">
        <v>960475</v>
      </c>
      <c r="G18" s="29">
        <v>94.861084359301387</v>
      </c>
      <c r="H18" s="29">
        <v>4.7473385564434265</v>
      </c>
      <c r="I18" s="29">
        <v>5.4139878705848667E-3</v>
      </c>
      <c r="J18" s="29">
        <v>0.38616309638460139</v>
      </c>
    </row>
    <row r="19" spans="1:10" x14ac:dyDescent="0.2">
      <c r="A19" s="5" t="s">
        <v>57</v>
      </c>
      <c r="B19" s="3">
        <v>413199</v>
      </c>
      <c r="C19" s="3">
        <v>345253</v>
      </c>
      <c r="D19" s="3">
        <v>856</v>
      </c>
      <c r="E19" s="3">
        <v>64675</v>
      </c>
      <c r="F19" s="3">
        <v>823983</v>
      </c>
      <c r="G19" s="29">
        <v>50.146544285501037</v>
      </c>
      <c r="H19" s="29">
        <v>41.900500374400927</v>
      </c>
      <c r="I19" s="29">
        <v>0.10388563841729744</v>
      </c>
      <c r="J19" s="29">
        <v>7.8490697016807385</v>
      </c>
    </row>
    <row r="20" spans="1:10" x14ac:dyDescent="0.2">
      <c r="A20" s="5" t="s">
        <v>56</v>
      </c>
      <c r="B20" s="3">
        <v>144329</v>
      </c>
      <c r="C20" s="3">
        <v>389889</v>
      </c>
      <c r="D20" s="3">
        <v>4358</v>
      </c>
      <c r="E20" s="3">
        <v>116139</v>
      </c>
      <c r="F20" s="3">
        <v>654715</v>
      </c>
      <c r="G20" s="29">
        <v>22.044553737122261</v>
      </c>
      <c r="H20" s="29">
        <v>59.550949649847638</v>
      </c>
      <c r="I20" s="29">
        <v>0.66563313808298263</v>
      </c>
      <c r="J20" s="29">
        <v>17.738863474947113</v>
      </c>
    </row>
    <row r="21" spans="1:10" x14ac:dyDescent="0.2">
      <c r="A21" s="5" t="s">
        <v>55</v>
      </c>
      <c r="B21" s="3">
        <v>75645</v>
      </c>
      <c r="C21" s="3">
        <v>440385</v>
      </c>
      <c r="D21" s="3">
        <v>20537</v>
      </c>
      <c r="E21" s="3">
        <v>117324</v>
      </c>
      <c r="F21" s="3">
        <v>653891</v>
      </c>
      <c r="G21" s="29">
        <v>11.568441835107073</v>
      </c>
      <c r="H21" s="29">
        <v>67.348380693418321</v>
      </c>
      <c r="I21" s="29">
        <v>3.1407375235322097</v>
      </c>
      <c r="J21" s="29">
        <v>17.942439947942393</v>
      </c>
    </row>
    <row r="22" spans="1:10" x14ac:dyDescent="0.2">
      <c r="A22" s="5" t="s">
        <v>54</v>
      </c>
      <c r="B22" s="3">
        <v>27521</v>
      </c>
      <c r="C22" s="3">
        <v>373821</v>
      </c>
      <c r="D22" s="3">
        <v>35378</v>
      </c>
      <c r="E22" s="3">
        <v>60685</v>
      </c>
      <c r="F22" s="3">
        <v>497405</v>
      </c>
      <c r="G22" s="29">
        <v>5.5329158331741741</v>
      </c>
      <c r="H22" s="29">
        <v>75.154250560408514</v>
      </c>
      <c r="I22" s="29">
        <v>7.1125139473869377</v>
      </c>
      <c r="J22" s="29">
        <v>12.200319659030367</v>
      </c>
    </row>
    <row r="23" spans="1:10" x14ac:dyDescent="0.2">
      <c r="A23" s="37" t="s">
        <v>43</v>
      </c>
      <c r="B23" s="3">
        <v>15935</v>
      </c>
      <c r="C23" s="3">
        <v>283524</v>
      </c>
      <c r="D23" s="3">
        <v>81944</v>
      </c>
      <c r="E23" s="3">
        <v>20056</v>
      </c>
      <c r="F23" s="3">
        <v>401459</v>
      </c>
      <c r="G23" s="29">
        <v>3.9692720800878796</v>
      </c>
      <c r="H23" s="29">
        <v>70.623401144326067</v>
      </c>
      <c r="I23" s="29">
        <v>20.411548875476697</v>
      </c>
      <c r="J23" s="29">
        <v>4.995777900109351</v>
      </c>
    </row>
    <row r="24" spans="1:10" s="25" customFormat="1" x14ac:dyDescent="0.25">
      <c r="A24" s="494" t="s">
        <v>6</v>
      </c>
      <c r="B24" s="494"/>
      <c r="C24" s="494"/>
      <c r="D24" s="494"/>
      <c r="E24" s="494"/>
      <c r="F24" s="494"/>
      <c r="G24" s="494"/>
      <c r="H24" s="494"/>
      <c r="I24" s="494"/>
      <c r="J24" s="494"/>
    </row>
    <row r="25" spans="1:10" s="25" customFormat="1" x14ac:dyDescent="0.25">
      <c r="A25" s="5">
        <v>1949</v>
      </c>
      <c r="B25" s="4">
        <v>828103</v>
      </c>
      <c r="C25" s="4">
        <v>2159618</v>
      </c>
      <c r="D25" s="4">
        <v>607581</v>
      </c>
      <c r="E25" s="4">
        <v>57268</v>
      </c>
      <c r="F25" s="4">
        <v>3652570</v>
      </c>
      <c r="G25" s="29">
        <v>22.7</v>
      </c>
      <c r="H25" s="29">
        <v>59.1</v>
      </c>
      <c r="I25" s="29">
        <v>16.600000000000001</v>
      </c>
      <c r="J25" s="29">
        <v>1.6</v>
      </c>
    </row>
    <row r="26" spans="1:10" x14ac:dyDescent="0.2">
      <c r="A26" s="5">
        <v>1960</v>
      </c>
      <c r="B26" s="4">
        <v>676128</v>
      </c>
      <c r="C26" s="4">
        <v>2524343</v>
      </c>
      <c r="D26" s="4">
        <v>616435</v>
      </c>
      <c r="E26" s="4">
        <v>101611</v>
      </c>
      <c r="F26" s="4">
        <v>3918517</v>
      </c>
      <c r="G26" s="29">
        <v>17.254690996619384</v>
      </c>
      <c r="H26" s="29">
        <v>64.420876571417196</v>
      </c>
      <c r="I26" s="29">
        <v>15.731334073579367</v>
      </c>
      <c r="J26" s="29">
        <v>2.5930983583840521</v>
      </c>
    </row>
    <row r="27" spans="1:10" x14ac:dyDescent="0.2">
      <c r="A27" s="5">
        <v>1970</v>
      </c>
      <c r="B27" s="4">
        <v>733531</v>
      </c>
      <c r="C27" s="4">
        <v>2717700</v>
      </c>
      <c r="D27" s="4">
        <v>649450</v>
      </c>
      <c r="E27" s="4">
        <v>160662</v>
      </c>
      <c r="F27" s="4">
        <v>4261343</v>
      </c>
      <c r="G27" s="29">
        <v>17.213610826446029</v>
      </c>
      <c r="H27" s="29">
        <v>63.775668844305656</v>
      </c>
      <c r="I27" s="29">
        <v>15.240500471330282</v>
      </c>
      <c r="J27" s="29">
        <v>3.7702198579180322</v>
      </c>
    </row>
    <row r="28" spans="1:10" x14ac:dyDescent="0.2">
      <c r="A28" s="5">
        <v>1980</v>
      </c>
      <c r="B28" s="4">
        <v>603528</v>
      </c>
      <c r="C28" s="4">
        <v>2818679</v>
      </c>
      <c r="D28" s="4">
        <v>716658</v>
      </c>
      <c r="E28" s="4">
        <v>246108</v>
      </c>
      <c r="F28" s="4">
        <v>4384973</v>
      </c>
      <c r="G28" s="29">
        <v>13.763551109664757</v>
      </c>
      <c r="H28" s="29">
        <v>64.280418602349428</v>
      </c>
      <c r="I28" s="29">
        <v>16.343498580264917</v>
      </c>
      <c r="J28" s="29">
        <v>5.6125317077208914</v>
      </c>
    </row>
    <row r="29" spans="1:10" x14ac:dyDescent="0.2">
      <c r="A29" s="5">
        <v>1990</v>
      </c>
      <c r="B29" s="4">
        <v>692507</v>
      </c>
      <c r="C29" s="4">
        <v>2525754</v>
      </c>
      <c r="D29" s="4">
        <v>773268</v>
      </c>
      <c r="E29" s="4">
        <v>358268</v>
      </c>
      <c r="F29" s="4">
        <v>4349797</v>
      </c>
      <c r="G29" s="29">
        <v>15.920444103483449</v>
      </c>
      <c r="H29" s="29">
        <v>58.066020092431899</v>
      </c>
      <c r="I29" s="29">
        <v>17.777105460323781</v>
      </c>
      <c r="J29" s="29">
        <v>8.236430343760869</v>
      </c>
    </row>
    <row r="30" spans="1:10" x14ac:dyDescent="0.2">
      <c r="A30" s="5">
        <v>2000</v>
      </c>
      <c r="B30" s="4">
        <v>971251</v>
      </c>
      <c r="C30" s="4">
        <v>2238404</v>
      </c>
      <c r="D30" s="4">
        <v>835844</v>
      </c>
      <c r="E30" s="4">
        <v>466671</v>
      </c>
      <c r="F30" s="4">
        <v>4512170</v>
      </c>
      <c r="G30" s="29">
        <v>21.525142004844675</v>
      </c>
      <c r="H30" s="29">
        <v>49.608148629151827</v>
      </c>
      <c r="I30" s="29">
        <v>18.52421340508004</v>
      </c>
      <c r="J30" s="29">
        <v>10.342495960923458</v>
      </c>
    </row>
    <row r="31" spans="1:10" x14ac:dyDescent="0.2">
      <c r="A31" s="5">
        <v>2001</v>
      </c>
      <c r="B31" s="4">
        <v>996857</v>
      </c>
      <c r="C31" s="4">
        <v>2240007</v>
      </c>
      <c r="D31" s="4">
        <v>836694</v>
      </c>
      <c r="E31" s="4">
        <v>449429</v>
      </c>
      <c r="F31" s="4">
        <v>4522987</v>
      </c>
      <c r="G31" s="29">
        <v>22.039793614264202</v>
      </c>
      <c r="H31" s="29">
        <v>49.524948888864813</v>
      </c>
      <c r="I31" s="29">
        <v>18.498704506557281</v>
      </c>
      <c r="J31" s="29">
        <v>9.936552990313702</v>
      </c>
    </row>
    <row r="32" spans="1:10" x14ac:dyDescent="0.2">
      <c r="A32" s="7">
        <v>2008</v>
      </c>
      <c r="B32" s="3">
        <v>1170325</v>
      </c>
      <c r="C32" s="3">
        <v>2024277</v>
      </c>
      <c r="D32" s="3">
        <v>823978</v>
      </c>
      <c r="E32" s="3">
        <v>522325</v>
      </c>
      <c r="F32" s="3">
        <v>4540905</v>
      </c>
      <c r="G32" s="38">
        <v>25.772946141793323</v>
      </c>
      <c r="H32" s="38">
        <v>44.578712833675226</v>
      </c>
      <c r="I32" s="38">
        <v>18.145678009119329</v>
      </c>
      <c r="J32" s="38">
        <v>11.502663015412127</v>
      </c>
    </row>
    <row r="33" spans="1:10" x14ac:dyDescent="0.2">
      <c r="A33" s="5">
        <v>2009</v>
      </c>
      <c r="B33" s="4">
        <v>1195311</v>
      </c>
      <c r="C33" s="4">
        <v>1993320</v>
      </c>
      <c r="D33" s="4">
        <v>819791</v>
      </c>
      <c r="E33" s="4">
        <v>532663</v>
      </c>
      <c r="F33" s="4">
        <v>4541085</v>
      </c>
      <c r="G33" s="29">
        <v>26.322145478448434</v>
      </c>
      <c r="H33" s="29">
        <v>43.895236490838641</v>
      </c>
      <c r="I33" s="29">
        <v>18.052756114452823</v>
      </c>
      <c r="J33" s="29">
        <v>11.7298619162601</v>
      </c>
    </row>
    <row r="34" spans="1:10" x14ac:dyDescent="0.2">
      <c r="A34" s="5">
        <v>2010</v>
      </c>
      <c r="B34" s="4">
        <v>1220279</v>
      </c>
      <c r="C34" s="39">
        <v>1959762</v>
      </c>
      <c r="D34" s="4">
        <v>815680</v>
      </c>
      <c r="E34" s="4">
        <v>542537</v>
      </c>
      <c r="F34" s="4">
        <v>4538258</v>
      </c>
      <c r="G34" s="29">
        <v>26.888709280080597</v>
      </c>
      <c r="H34" s="29">
        <v>43.183133263908751</v>
      </c>
      <c r="I34" s="29">
        <v>17.973416231514385</v>
      </c>
      <c r="J34" s="29">
        <v>11.954741224496271</v>
      </c>
    </row>
    <row r="35" spans="1:10" x14ac:dyDescent="0.2">
      <c r="A35" s="5">
        <v>2011</v>
      </c>
      <c r="B35" s="4">
        <v>1245340</v>
      </c>
      <c r="C35" s="39">
        <v>1926227</v>
      </c>
      <c r="D35" s="4">
        <v>808785</v>
      </c>
      <c r="E35" s="4">
        <v>551845</v>
      </c>
      <c r="F35" s="4">
        <v>4532197</v>
      </c>
      <c r="G35" s="29">
        <v>27.477622883559562</v>
      </c>
      <c r="H35" s="29">
        <v>42.500954834928848</v>
      </c>
      <c r="I35" s="29">
        <v>17.845318727319224</v>
      </c>
      <c r="J35" s="29">
        <v>12.17610355419237</v>
      </c>
    </row>
    <row r="36" spans="1:10" x14ac:dyDescent="0.2">
      <c r="A36" s="5">
        <v>2012</v>
      </c>
      <c r="B36" s="4">
        <v>1269216</v>
      </c>
      <c r="C36" s="4">
        <v>1893354</v>
      </c>
      <c r="D36" s="4">
        <v>801661</v>
      </c>
      <c r="E36" s="4">
        <v>559730</v>
      </c>
      <c r="F36" s="4">
        <v>4523961</v>
      </c>
      <c r="G36" s="29">
        <v>28.05541427081268</v>
      </c>
      <c r="H36" s="29">
        <v>41.851687050352552</v>
      </c>
      <c r="I36" s="29">
        <v>17.720334017026229</v>
      </c>
      <c r="J36" s="29">
        <v>12.372564661808534</v>
      </c>
    </row>
    <row r="37" spans="1:10" s="8" customFormat="1" x14ac:dyDescent="0.2">
      <c r="A37" s="506" t="s">
        <v>22</v>
      </c>
      <c r="B37" s="507"/>
      <c r="C37" s="507"/>
      <c r="D37" s="507"/>
      <c r="E37" s="507"/>
      <c r="F37" s="507"/>
      <c r="G37" s="507"/>
      <c r="H37" s="507"/>
      <c r="I37" s="507"/>
      <c r="J37" s="507"/>
    </row>
    <row r="38" spans="1:10" x14ac:dyDescent="0.2">
      <c r="A38" s="5" t="s">
        <v>58</v>
      </c>
      <c r="B38" s="4">
        <v>815204</v>
      </c>
      <c r="C38" s="4">
        <v>95209</v>
      </c>
      <c r="D38" s="4">
        <v>309</v>
      </c>
      <c r="E38" s="4">
        <v>9585</v>
      </c>
      <c r="F38" s="4">
        <v>920307</v>
      </c>
      <c r="G38" s="29">
        <f t="shared" ref="G38:J43" si="0">+B38/$F38*100</f>
        <v>88.579571816795919</v>
      </c>
      <c r="H38" s="29">
        <f t="shared" si="0"/>
        <v>10.345352148793827</v>
      </c>
      <c r="I38" s="29">
        <f t="shared" si="0"/>
        <v>3.3575752439131724E-2</v>
      </c>
      <c r="J38" s="29">
        <f t="shared" si="0"/>
        <v>1.0415002819711248</v>
      </c>
    </row>
    <row r="39" spans="1:10" x14ac:dyDescent="0.2">
      <c r="A39" s="5" t="s">
        <v>57</v>
      </c>
      <c r="B39" s="4">
        <v>284561</v>
      </c>
      <c r="C39" s="4">
        <v>410232</v>
      </c>
      <c r="D39" s="4">
        <v>4589</v>
      </c>
      <c r="E39" s="4">
        <v>92059</v>
      </c>
      <c r="F39" s="4">
        <v>791441</v>
      </c>
      <c r="G39" s="29">
        <f t="shared" si="0"/>
        <v>35.954796377746412</v>
      </c>
      <c r="H39" s="29">
        <f t="shared" si="0"/>
        <v>51.833554238408176</v>
      </c>
      <c r="I39" s="29">
        <f t="shared" si="0"/>
        <v>0.57982843951728558</v>
      </c>
      <c r="J39" s="29">
        <f t="shared" si="0"/>
        <v>11.63182094432813</v>
      </c>
    </row>
    <row r="40" spans="1:10" x14ac:dyDescent="0.2">
      <c r="A40" s="5" t="s">
        <v>56</v>
      </c>
      <c r="B40" s="4">
        <v>80245</v>
      </c>
      <c r="C40" s="4">
        <v>406871</v>
      </c>
      <c r="D40" s="4">
        <v>23147</v>
      </c>
      <c r="E40" s="4">
        <v>143844</v>
      </c>
      <c r="F40" s="4">
        <v>654107</v>
      </c>
      <c r="G40" s="29">
        <f t="shared" si="0"/>
        <v>12.267870547173475</v>
      </c>
      <c r="H40" s="29">
        <f t="shared" si="0"/>
        <v>62.202514267543386</v>
      </c>
      <c r="I40" s="29">
        <f t="shared" si="0"/>
        <v>3.5387176715736111</v>
      </c>
      <c r="J40" s="29">
        <f t="shared" si="0"/>
        <v>21.99089751370953</v>
      </c>
    </row>
    <row r="41" spans="1:10" x14ac:dyDescent="0.2">
      <c r="A41" s="5" t="s">
        <v>55</v>
      </c>
      <c r="B41" s="4">
        <v>38506</v>
      </c>
      <c r="C41" s="4">
        <v>451987</v>
      </c>
      <c r="D41" s="4">
        <v>92144</v>
      </c>
      <c r="E41" s="4">
        <v>156502</v>
      </c>
      <c r="F41" s="4">
        <v>739139</v>
      </c>
      <c r="G41" s="29">
        <f t="shared" si="0"/>
        <v>5.209574924337641</v>
      </c>
      <c r="H41" s="29">
        <f t="shared" si="0"/>
        <v>61.150473726863282</v>
      </c>
      <c r="I41" s="29">
        <f t="shared" si="0"/>
        <v>12.466396712932209</v>
      </c>
      <c r="J41" s="29">
        <f t="shared" si="0"/>
        <v>21.173554635866868</v>
      </c>
    </row>
    <row r="42" spans="1:10" x14ac:dyDescent="0.2">
      <c r="A42" s="5" t="s">
        <v>54</v>
      </c>
      <c r="B42" s="4">
        <v>24443</v>
      </c>
      <c r="C42" s="4">
        <v>342393</v>
      </c>
      <c r="D42" s="4">
        <v>184321</v>
      </c>
      <c r="E42" s="4">
        <v>100403</v>
      </c>
      <c r="F42" s="4">
        <v>651560</v>
      </c>
      <c r="G42" s="29">
        <f t="shared" si="0"/>
        <v>3.7514580391675363</v>
      </c>
      <c r="H42" s="29">
        <f t="shared" si="0"/>
        <v>52.549726809503348</v>
      </c>
      <c r="I42" s="29">
        <f t="shared" si="0"/>
        <v>28.28918288415495</v>
      </c>
      <c r="J42" s="29">
        <f t="shared" si="0"/>
        <v>15.409632267174167</v>
      </c>
    </row>
    <row r="43" spans="1:10" x14ac:dyDescent="0.2">
      <c r="A43" s="37" t="s">
        <v>43</v>
      </c>
      <c r="B43" s="4">
        <v>26257</v>
      </c>
      <c r="C43" s="4">
        <v>186662</v>
      </c>
      <c r="D43" s="4">
        <v>497151</v>
      </c>
      <c r="E43" s="4">
        <v>57337</v>
      </c>
      <c r="F43" s="4">
        <v>767407</v>
      </c>
      <c r="G43" s="29">
        <f t="shared" si="0"/>
        <v>3.4215220867153935</v>
      </c>
      <c r="H43" s="29">
        <f t="shared" si="0"/>
        <v>24.323729129392877</v>
      </c>
      <c r="I43" s="29">
        <f t="shared" si="0"/>
        <v>64.78322454707866</v>
      </c>
      <c r="J43" s="29">
        <f t="shared" si="0"/>
        <v>7.4715242368130594</v>
      </c>
    </row>
    <row r="44" spans="1:10" s="25" customFormat="1" x14ac:dyDescent="0.25">
      <c r="A44" s="494" t="s">
        <v>5</v>
      </c>
      <c r="B44" s="494"/>
      <c r="C44" s="494"/>
      <c r="D44" s="494"/>
      <c r="E44" s="494"/>
      <c r="F44" s="494"/>
      <c r="G44" s="494"/>
      <c r="H44" s="494"/>
      <c r="I44" s="494"/>
      <c r="J44" s="494"/>
    </row>
    <row r="45" spans="1:10" s="25" customFormat="1" x14ac:dyDescent="0.25">
      <c r="A45" s="5">
        <v>1949</v>
      </c>
      <c r="B45" s="4">
        <v>1825967</v>
      </c>
      <c r="C45" s="4">
        <v>4264765</v>
      </c>
      <c r="D45" s="4">
        <v>736423</v>
      </c>
      <c r="E45" s="4">
        <v>87554</v>
      </c>
      <c r="F45" s="4">
        <v>6914709</v>
      </c>
      <c r="G45" s="29">
        <v>26.4</v>
      </c>
      <c r="H45" s="29">
        <v>61.7</v>
      </c>
      <c r="I45" s="29">
        <v>10.7</v>
      </c>
      <c r="J45" s="29">
        <v>1.3</v>
      </c>
    </row>
    <row r="46" spans="1:10" x14ac:dyDescent="0.2">
      <c r="A46" s="5">
        <v>1960</v>
      </c>
      <c r="B46" s="4">
        <v>1507418</v>
      </c>
      <c r="C46" s="4">
        <v>5037514</v>
      </c>
      <c r="D46" s="4">
        <v>737145</v>
      </c>
      <c r="E46" s="4">
        <v>149514</v>
      </c>
      <c r="F46" s="4">
        <v>7431591</v>
      </c>
      <c r="G46" s="29">
        <v>20.283920361064002</v>
      </c>
      <c r="H46" s="29">
        <v>67.785135107677476</v>
      </c>
      <c r="I46" s="29">
        <v>9.9190738564595389</v>
      </c>
      <c r="J46" s="29">
        <v>2.0118706747989763</v>
      </c>
    </row>
    <row r="47" spans="1:10" x14ac:dyDescent="0.2">
      <c r="A47" s="5">
        <v>1970</v>
      </c>
      <c r="B47" s="4">
        <v>1692100</v>
      </c>
      <c r="C47" s="4">
        <v>5432347</v>
      </c>
      <c r="D47" s="4">
        <v>773517</v>
      </c>
      <c r="E47" s="4">
        <v>247628</v>
      </c>
      <c r="F47" s="4">
        <v>8145592</v>
      </c>
      <c r="G47" s="29">
        <v>20.773198559417168</v>
      </c>
      <c r="H47" s="29">
        <v>66.690634640183305</v>
      </c>
      <c r="I47" s="29">
        <v>9.4961422079573836</v>
      </c>
      <c r="J47" s="29">
        <v>3.0400245924421454</v>
      </c>
    </row>
    <row r="48" spans="1:10" x14ac:dyDescent="0.2">
      <c r="A48" s="5">
        <v>1980</v>
      </c>
      <c r="B48" s="4">
        <v>1478789</v>
      </c>
      <c r="C48" s="4">
        <v>5637611</v>
      </c>
      <c r="D48" s="4">
        <v>856420</v>
      </c>
      <c r="E48" s="4">
        <v>395470</v>
      </c>
      <c r="F48" s="4">
        <v>8368290</v>
      </c>
      <c r="G48" s="29">
        <v>17.67134026186951</v>
      </c>
      <c r="H48" s="29">
        <v>67.368733636143105</v>
      </c>
      <c r="I48" s="29">
        <v>10.234109955558424</v>
      </c>
      <c r="J48" s="29">
        <v>4.7258161464289596</v>
      </c>
    </row>
    <row r="49" spans="1:10" x14ac:dyDescent="0.2">
      <c r="A49" s="5">
        <v>1990</v>
      </c>
      <c r="B49" s="4">
        <v>1671462</v>
      </c>
      <c r="C49" s="4">
        <v>5041676</v>
      </c>
      <c r="D49" s="4">
        <v>923920</v>
      </c>
      <c r="E49" s="4">
        <v>607216</v>
      </c>
      <c r="F49" s="4">
        <v>8244274</v>
      </c>
      <c r="G49" s="29">
        <v>20.274216989876852</v>
      </c>
      <c r="H49" s="29">
        <v>61.153668594711917</v>
      </c>
      <c r="I49" s="29">
        <v>11.206808507334909</v>
      </c>
      <c r="J49" s="29">
        <v>7.365305908076321</v>
      </c>
    </row>
    <row r="50" spans="1:10" x14ac:dyDescent="0.2">
      <c r="A50" s="5">
        <v>2000</v>
      </c>
      <c r="B50" s="4">
        <v>2240798</v>
      </c>
      <c r="C50" s="4">
        <v>4466803</v>
      </c>
      <c r="D50" s="4">
        <v>993349</v>
      </c>
      <c r="E50" s="4">
        <v>791446</v>
      </c>
      <c r="F50" s="4">
        <v>8492396</v>
      </c>
      <c r="G50" s="29">
        <v>26.385933957860654</v>
      </c>
      <c r="H50" s="29">
        <v>52.597676792273937</v>
      </c>
      <c r="I50" s="29">
        <v>11.696922753013402</v>
      </c>
      <c r="J50" s="29">
        <v>9.3194664968520069</v>
      </c>
    </row>
    <row r="51" spans="1:10" x14ac:dyDescent="0.2">
      <c r="A51" s="5">
        <v>2001</v>
      </c>
      <c r="B51" s="4">
        <v>2306929</v>
      </c>
      <c r="C51" s="4">
        <v>4459438</v>
      </c>
      <c r="D51" s="4">
        <v>989407</v>
      </c>
      <c r="E51" s="4">
        <v>752527</v>
      </c>
      <c r="F51" s="4">
        <v>8508301</v>
      </c>
      <c r="G51" s="29">
        <v>27.113862097732557</v>
      </c>
      <c r="H51" s="29">
        <v>52.412790755757229</v>
      </c>
      <c r="I51" s="29">
        <v>11.628725876059157</v>
      </c>
      <c r="J51" s="29">
        <v>8.8446212704510572</v>
      </c>
    </row>
    <row r="52" spans="1:10" x14ac:dyDescent="0.2">
      <c r="A52" s="7">
        <v>2008</v>
      </c>
      <c r="B52" s="3">
        <v>2655169</v>
      </c>
      <c r="C52" s="3">
        <v>4032093</v>
      </c>
      <c r="D52" s="3">
        <v>971461</v>
      </c>
      <c r="E52" s="3">
        <v>877876</v>
      </c>
      <c r="F52" s="3">
        <v>8536599</v>
      </c>
      <c r="G52" s="38">
        <v>31.103358609207248</v>
      </c>
      <c r="H52" s="38">
        <v>47.233013990700513</v>
      </c>
      <c r="I52" s="38">
        <v>11.379953538874204</v>
      </c>
      <c r="J52" s="38">
        <v>10.283673861218032</v>
      </c>
    </row>
    <row r="53" spans="1:10" x14ac:dyDescent="0.2">
      <c r="A53" s="5">
        <v>2009</v>
      </c>
      <c r="B53" s="4">
        <v>2704744</v>
      </c>
      <c r="C53" s="4">
        <v>3971297</v>
      </c>
      <c r="D53" s="4">
        <v>966445</v>
      </c>
      <c r="E53" s="4">
        <v>895881</v>
      </c>
      <c r="F53" s="4">
        <v>8538367</v>
      </c>
      <c r="G53" s="29">
        <v>31.677532717907297</v>
      </c>
      <c r="H53" s="29">
        <v>46.511200560950357</v>
      </c>
      <c r="I53" s="29">
        <v>11.31885054835427</v>
      </c>
      <c r="J53" s="29">
        <v>10.492416172788076</v>
      </c>
    </row>
    <row r="54" spans="1:10" x14ac:dyDescent="0.2">
      <c r="A54" s="5">
        <v>2010</v>
      </c>
      <c r="B54" s="4">
        <v>2758506</v>
      </c>
      <c r="C54" s="39">
        <v>3904850</v>
      </c>
      <c r="D54" s="4">
        <v>961338</v>
      </c>
      <c r="E54" s="4">
        <v>912774</v>
      </c>
      <c r="F54" s="4">
        <v>8537468</v>
      </c>
      <c r="G54" s="38">
        <v>32.310586698538721</v>
      </c>
      <c r="H54" s="38">
        <v>45.737799544314548</v>
      </c>
      <c r="I54" s="38">
        <v>11.26022375720764</v>
      </c>
      <c r="J54" s="38">
        <v>10.691389999939092</v>
      </c>
    </row>
    <row r="55" spans="1:10" x14ac:dyDescent="0.2">
      <c r="A55" s="5">
        <v>2011</v>
      </c>
      <c r="B55" s="4">
        <v>2809413</v>
      </c>
      <c r="C55" s="39">
        <v>3837264</v>
      </c>
      <c r="D55" s="39">
        <v>953029</v>
      </c>
      <c r="E55" s="4">
        <v>928806</v>
      </c>
      <c r="F55" s="4">
        <v>8528512</v>
      </c>
      <c r="G55" s="38">
        <v>32.941420496330423</v>
      </c>
      <c r="H55" s="38">
        <v>44.993358747692447</v>
      </c>
      <c r="I55" s="38">
        <v>11.174622255324259</v>
      </c>
      <c r="J55" s="38">
        <v>10.890598500652869</v>
      </c>
    </row>
    <row r="56" spans="1:10" x14ac:dyDescent="0.2">
      <c r="A56" s="5">
        <v>2012</v>
      </c>
      <c r="B56" s="4">
        <v>2856962</v>
      </c>
      <c r="C56" s="4">
        <v>3771823</v>
      </c>
      <c r="D56" s="4">
        <v>944786</v>
      </c>
      <c r="E56" s="4">
        <v>942318</v>
      </c>
      <c r="F56" s="4">
        <v>8515889</v>
      </c>
      <c r="G56" s="38">
        <v>33.54860543626156</v>
      </c>
      <c r="H56" s="38">
        <v>44.291594218759776</v>
      </c>
      <c r="I56" s="38">
        <v>11.094390732429698</v>
      </c>
      <c r="J56" s="38">
        <v>11.065409612548965</v>
      </c>
    </row>
    <row r="57" spans="1:10" s="8" customFormat="1" x14ac:dyDescent="0.2">
      <c r="A57" s="506" t="s">
        <v>22</v>
      </c>
      <c r="B57" s="507"/>
      <c r="C57" s="507"/>
      <c r="D57" s="507"/>
      <c r="E57" s="507"/>
      <c r="F57" s="507"/>
      <c r="G57" s="507"/>
      <c r="H57" s="507"/>
      <c r="I57" s="507"/>
      <c r="J57" s="507"/>
    </row>
    <row r="58" spans="1:10" x14ac:dyDescent="0.2">
      <c r="A58" s="37" t="s">
        <v>58</v>
      </c>
      <c r="B58" s="15">
        <v>1726321</v>
      </c>
      <c r="C58" s="15">
        <v>140806</v>
      </c>
      <c r="D58" s="15">
        <v>361</v>
      </c>
      <c r="E58" s="15">
        <v>13294</v>
      </c>
      <c r="F58" s="4">
        <v>1880782</v>
      </c>
      <c r="G58" s="2">
        <v>91.787405451562165</v>
      </c>
      <c r="H58" s="2">
        <v>7.4865667578698645</v>
      </c>
      <c r="I58" s="2">
        <v>1.9194143712562114E-2</v>
      </c>
      <c r="J58" s="2">
        <v>0.70683364685540373</v>
      </c>
    </row>
    <row r="59" spans="1:10" x14ac:dyDescent="0.2">
      <c r="A59" s="37" t="s">
        <v>57</v>
      </c>
      <c r="B59" s="15">
        <v>697760</v>
      </c>
      <c r="C59" s="15">
        <v>755485</v>
      </c>
      <c r="D59" s="15">
        <v>5445</v>
      </c>
      <c r="E59" s="15">
        <v>156734</v>
      </c>
      <c r="F59" s="4">
        <v>1615424</v>
      </c>
      <c r="G59" s="2">
        <v>43.193613565231168</v>
      </c>
      <c r="H59" s="2">
        <v>46.766978824135336</v>
      </c>
      <c r="I59" s="2">
        <v>0.33706321064934036</v>
      </c>
      <c r="J59" s="2">
        <v>9.7023443999841525</v>
      </c>
    </row>
    <row r="60" spans="1:10" x14ac:dyDescent="0.2">
      <c r="A60" s="37" t="s">
        <v>56</v>
      </c>
      <c r="B60" s="15">
        <v>224574</v>
      </c>
      <c r="C60" s="15">
        <v>796760</v>
      </c>
      <c r="D60" s="15">
        <v>27505</v>
      </c>
      <c r="E60" s="15">
        <v>259983</v>
      </c>
      <c r="F60" s="4">
        <v>1308822</v>
      </c>
      <c r="G60" s="2">
        <v>17.158482971710441</v>
      </c>
      <c r="H60" s="2">
        <v>60.876116079955864</v>
      </c>
      <c r="I60" s="2">
        <v>2.1015080736723557</v>
      </c>
      <c r="J60" s="2">
        <v>19.863892874661339</v>
      </c>
    </row>
    <row r="61" spans="1:10" x14ac:dyDescent="0.2">
      <c r="A61" s="37" t="s">
        <v>55</v>
      </c>
      <c r="B61" s="15">
        <v>114151</v>
      </c>
      <c r="C61" s="15">
        <v>892372</v>
      </c>
      <c r="D61" s="15">
        <v>112681</v>
      </c>
      <c r="E61" s="15">
        <v>273826</v>
      </c>
      <c r="F61" s="4">
        <v>1393030</v>
      </c>
      <c r="G61" s="2">
        <v>8.1944394593081267</v>
      </c>
      <c r="H61" s="2">
        <v>64.059783349963752</v>
      </c>
      <c r="I61" s="2">
        <v>8.0889140937381097</v>
      </c>
      <c r="J61" s="2">
        <v>19.656863096990016</v>
      </c>
    </row>
    <row r="62" spans="1:10" x14ac:dyDescent="0.2">
      <c r="A62" s="37" t="s">
        <v>54</v>
      </c>
      <c r="B62" s="15">
        <v>51964</v>
      </c>
      <c r="C62" s="15">
        <v>716214</v>
      </c>
      <c r="D62" s="15">
        <v>219699</v>
      </c>
      <c r="E62" s="15">
        <v>161088</v>
      </c>
      <c r="F62" s="4">
        <v>1148965</v>
      </c>
      <c r="G62" s="2">
        <v>4.5226791068483374</v>
      </c>
      <c r="H62" s="2">
        <v>62.335580283124379</v>
      </c>
      <c r="I62" s="2">
        <v>19.121470192738681</v>
      </c>
      <c r="J62" s="2">
        <v>14.020270417288602</v>
      </c>
    </row>
    <row r="63" spans="1:10" x14ac:dyDescent="0.2">
      <c r="A63" s="37" t="s">
        <v>43</v>
      </c>
      <c r="B63" s="15">
        <v>42192</v>
      </c>
      <c r="C63" s="15">
        <v>470186</v>
      </c>
      <c r="D63" s="15">
        <v>579095</v>
      </c>
      <c r="E63" s="15">
        <v>77393</v>
      </c>
      <c r="F63" s="4">
        <v>1168866</v>
      </c>
      <c r="G63" s="2">
        <v>3.6096524323575157</v>
      </c>
      <c r="H63" s="2">
        <v>40.225825714838145</v>
      </c>
      <c r="I63" s="2">
        <v>49.543318053566452</v>
      </c>
      <c r="J63" s="2">
        <v>6.621203799237894</v>
      </c>
    </row>
  </sheetData>
  <mergeCells count="13">
    <mergeCell ref="G3:J3"/>
    <mergeCell ref="A2:A3"/>
    <mergeCell ref="B2:B3"/>
    <mergeCell ref="C2:C3"/>
    <mergeCell ref="D2:D3"/>
    <mergeCell ref="E2:E3"/>
    <mergeCell ref="F2:F3"/>
    <mergeCell ref="A4:J4"/>
    <mergeCell ref="A24:J24"/>
    <mergeCell ref="A44:J44"/>
    <mergeCell ref="A57:J57"/>
    <mergeCell ref="A37:J37"/>
    <mergeCell ref="A17:J17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446FE-BFB6-49E5-B0B7-5C0F5E74778B}">
  <dimension ref="A1:I27"/>
  <sheetViews>
    <sheetView workbookViewId="0"/>
  </sheetViews>
  <sheetFormatPr defaultRowHeight="11.25" x14ac:dyDescent="0.2"/>
  <cols>
    <col min="1" max="5" width="10.28515625" style="41" customWidth="1"/>
    <col min="6" max="9" width="9.5703125" style="41" customWidth="1"/>
    <col min="10" max="16384" width="9.140625" style="41"/>
  </cols>
  <sheetData>
    <row r="1" spans="1:9" x14ac:dyDescent="0.2">
      <c r="A1" s="61" t="s">
        <v>73</v>
      </c>
      <c r="B1" s="60"/>
      <c r="C1" s="60"/>
      <c r="D1" s="60"/>
      <c r="E1" s="60"/>
      <c r="F1" s="60"/>
      <c r="G1" s="60"/>
      <c r="H1" s="60"/>
      <c r="I1" s="60"/>
    </row>
    <row r="2" spans="1:9" s="59" customFormat="1" x14ac:dyDescent="0.2">
      <c r="A2" s="510" t="s">
        <v>8</v>
      </c>
      <c r="B2" s="510" t="s">
        <v>72</v>
      </c>
      <c r="C2" s="510" t="s">
        <v>67</v>
      </c>
      <c r="D2" s="510" t="s">
        <v>66</v>
      </c>
      <c r="E2" s="510" t="s">
        <v>71</v>
      </c>
      <c r="F2" s="509" t="s">
        <v>70</v>
      </c>
      <c r="G2" s="509"/>
      <c r="H2" s="509"/>
      <c r="I2" s="503" t="s">
        <v>69</v>
      </c>
    </row>
    <row r="3" spans="1:9" s="56" customFormat="1" ht="23.25" customHeight="1" x14ac:dyDescent="0.25">
      <c r="A3" s="510"/>
      <c r="B3" s="510"/>
      <c r="C3" s="510"/>
      <c r="D3" s="510"/>
      <c r="E3" s="510"/>
      <c r="F3" s="58" t="s">
        <v>68</v>
      </c>
      <c r="G3" s="57" t="s">
        <v>67</v>
      </c>
      <c r="H3" s="57" t="s">
        <v>66</v>
      </c>
      <c r="I3" s="503"/>
    </row>
    <row r="4" spans="1:9" s="54" customFormat="1" x14ac:dyDescent="0.2">
      <c r="A4" s="46">
        <v>1949</v>
      </c>
      <c r="B4" s="52">
        <v>25</v>
      </c>
      <c r="C4" s="52">
        <v>29</v>
      </c>
      <c r="D4" s="51">
        <v>3339</v>
      </c>
      <c r="E4" s="51">
        <v>3393</v>
      </c>
      <c r="F4" s="50">
        <v>1589065</v>
      </c>
      <c r="G4" s="55">
        <v>1800870</v>
      </c>
      <c r="H4" s="50">
        <v>5814864</v>
      </c>
      <c r="I4" s="50">
        <v>9204799</v>
      </c>
    </row>
    <row r="5" spans="1:9" s="53" customFormat="1" x14ac:dyDescent="0.2">
      <c r="A5" s="46">
        <v>1960</v>
      </c>
      <c r="B5" s="52">
        <v>5</v>
      </c>
      <c r="C5" s="52">
        <v>58</v>
      </c>
      <c r="D5" s="51">
        <v>3210</v>
      </c>
      <c r="E5" s="51">
        <v>3273</v>
      </c>
      <c r="F5" s="50">
        <v>1804606</v>
      </c>
      <c r="G5" s="50">
        <v>2153801</v>
      </c>
      <c r="H5" s="50">
        <v>6002637</v>
      </c>
      <c r="I5" s="50">
        <v>9961044</v>
      </c>
    </row>
    <row r="6" spans="1:9" s="53" customFormat="1" x14ac:dyDescent="0.2">
      <c r="A6" s="46">
        <v>1970</v>
      </c>
      <c r="B6" s="52">
        <v>5</v>
      </c>
      <c r="C6" s="52">
        <v>71</v>
      </c>
      <c r="D6" s="51">
        <v>3135</v>
      </c>
      <c r="E6" s="51">
        <v>3211</v>
      </c>
      <c r="F6" s="42">
        <v>1945083</v>
      </c>
      <c r="G6" s="42">
        <v>2721768</v>
      </c>
      <c r="H6" s="42">
        <v>5655248</v>
      </c>
      <c r="I6" s="42">
        <v>10322099</v>
      </c>
    </row>
    <row r="7" spans="1:9" x14ac:dyDescent="0.2">
      <c r="A7" s="46">
        <v>1980</v>
      </c>
      <c r="B7" s="52">
        <v>6</v>
      </c>
      <c r="C7" s="52">
        <v>90</v>
      </c>
      <c r="D7" s="51">
        <v>3026</v>
      </c>
      <c r="E7" s="51">
        <v>3122</v>
      </c>
      <c r="F7" s="42">
        <v>2059347</v>
      </c>
      <c r="G7" s="42">
        <v>3642218</v>
      </c>
      <c r="H7" s="42">
        <v>5007898</v>
      </c>
      <c r="I7" s="42">
        <v>10709463</v>
      </c>
    </row>
    <row r="8" spans="1:9" x14ac:dyDescent="0.2">
      <c r="A8" s="46">
        <v>1990</v>
      </c>
      <c r="B8" s="45">
        <v>9</v>
      </c>
      <c r="C8" s="45">
        <v>157</v>
      </c>
      <c r="D8" s="44">
        <v>2904</v>
      </c>
      <c r="E8" s="44">
        <v>3070</v>
      </c>
      <c r="F8" s="42">
        <v>2016774</v>
      </c>
      <c r="G8" s="42">
        <v>4399485</v>
      </c>
      <c r="H8" s="42">
        <v>3958564</v>
      </c>
      <c r="I8" s="42">
        <v>10374823</v>
      </c>
    </row>
    <row r="9" spans="1:9" x14ac:dyDescent="0.2">
      <c r="A9" s="46">
        <v>1991</v>
      </c>
      <c r="B9" s="45">
        <v>21</v>
      </c>
      <c r="C9" s="45">
        <v>148</v>
      </c>
      <c r="D9" s="44">
        <v>2905</v>
      </c>
      <c r="E9" s="44">
        <v>3074</v>
      </c>
      <c r="F9" s="50">
        <v>2016458</v>
      </c>
      <c r="G9" s="50">
        <v>4430463</v>
      </c>
      <c r="H9" s="50">
        <v>3926232</v>
      </c>
      <c r="I9" s="50">
        <v>10373153</v>
      </c>
    </row>
    <row r="10" spans="1:9" x14ac:dyDescent="0.2">
      <c r="A10" s="46">
        <v>1992</v>
      </c>
      <c r="B10" s="45">
        <v>21</v>
      </c>
      <c r="C10" s="45">
        <v>156</v>
      </c>
      <c r="D10" s="44">
        <v>2915</v>
      </c>
      <c r="E10" s="44">
        <v>3092</v>
      </c>
      <c r="F10" s="42">
        <v>2012591</v>
      </c>
      <c r="G10" s="42">
        <v>4485556</v>
      </c>
      <c r="H10" s="42">
        <v>3875500</v>
      </c>
      <c r="I10" s="42">
        <v>10373647</v>
      </c>
    </row>
    <row r="11" spans="1:9" x14ac:dyDescent="0.2">
      <c r="A11" s="46">
        <v>1993</v>
      </c>
      <c r="B11" s="45">
        <v>21</v>
      </c>
      <c r="C11" s="45">
        <v>163</v>
      </c>
      <c r="D11" s="44">
        <v>2924</v>
      </c>
      <c r="E11" s="44">
        <v>3108</v>
      </c>
      <c r="F11" s="42">
        <v>2003740</v>
      </c>
      <c r="G11" s="42">
        <v>4542011</v>
      </c>
      <c r="H11" s="42">
        <v>3819284</v>
      </c>
      <c r="I11" s="42">
        <v>10365035</v>
      </c>
    </row>
    <row r="12" spans="1:9" x14ac:dyDescent="0.2">
      <c r="A12" s="46">
        <v>1994</v>
      </c>
      <c r="B12" s="45">
        <v>21</v>
      </c>
      <c r="C12" s="45">
        <v>173</v>
      </c>
      <c r="D12" s="44">
        <v>2920</v>
      </c>
      <c r="E12" s="44">
        <v>3114</v>
      </c>
      <c r="F12" s="42">
        <v>1989188</v>
      </c>
      <c r="G12" s="42">
        <v>4607866</v>
      </c>
      <c r="H12" s="42">
        <v>3752956</v>
      </c>
      <c r="I12" s="42">
        <v>10350010</v>
      </c>
    </row>
    <row r="13" spans="1:9" x14ac:dyDescent="0.2">
      <c r="A13" s="46">
        <v>1995</v>
      </c>
      <c r="B13" s="45">
        <v>23</v>
      </c>
      <c r="C13" s="45">
        <v>171</v>
      </c>
      <c r="D13" s="44">
        <v>2931</v>
      </c>
      <c r="E13" s="44">
        <v>3125</v>
      </c>
      <c r="F13" s="50">
        <v>1921600</v>
      </c>
      <c r="G13" s="50">
        <v>4565063</v>
      </c>
      <c r="H13" s="50">
        <v>3850037</v>
      </c>
      <c r="I13" s="50">
        <v>10336700</v>
      </c>
    </row>
    <row r="14" spans="1:9" x14ac:dyDescent="0.2">
      <c r="A14" s="46">
        <v>1996</v>
      </c>
      <c r="B14" s="45">
        <v>23</v>
      </c>
      <c r="C14" s="45">
        <v>177</v>
      </c>
      <c r="D14" s="44">
        <v>2926</v>
      </c>
      <c r="E14" s="44">
        <v>3126</v>
      </c>
      <c r="F14" s="42">
        <v>1896403</v>
      </c>
      <c r="G14" s="42">
        <v>4593111</v>
      </c>
      <c r="H14" s="42">
        <v>3831715</v>
      </c>
      <c r="I14" s="42">
        <v>10321229</v>
      </c>
    </row>
    <row r="15" spans="1:9" x14ac:dyDescent="0.2">
      <c r="A15" s="46">
        <v>1997</v>
      </c>
      <c r="B15" s="45">
        <v>23</v>
      </c>
      <c r="C15" s="45">
        <v>183</v>
      </c>
      <c r="D15" s="44">
        <v>2921</v>
      </c>
      <c r="E15" s="44">
        <v>3127</v>
      </c>
      <c r="F15" s="42">
        <v>1873809</v>
      </c>
      <c r="G15" s="42">
        <v>4630637</v>
      </c>
      <c r="H15" s="42">
        <v>3796801</v>
      </c>
      <c r="I15" s="42">
        <v>10301247</v>
      </c>
    </row>
    <row r="16" spans="1:9" x14ac:dyDescent="0.2">
      <c r="A16" s="46">
        <v>1998</v>
      </c>
      <c r="B16" s="45">
        <v>23</v>
      </c>
      <c r="C16" s="45">
        <v>195</v>
      </c>
      <c r="D16" s="44">
        <v>2913</v>
      </c>
      <c r="E16" s="44">
        <v>3131</v>
      </c>
      <c r="F16" s="42">
        <v>1846650</v>
      </c>
      <c r="G16" s="42">
        <v>4698091</v>
      </c>
      <c r="H16" s="42">
        <v>3734983</v>
      </c>
      <c r="I16" s="42">
        <v>10279724</v>
      </c>
    </row>
    <row r="17" spans="1:9" x14ac:dyDescent="0.2">
      <c r="A17" s="46">
        <v>1999</v>
      </c>
      <c r="B17" s="45">
        <v>23</v>
      </c>
      <c r="C17" s="45">
        <v>195</v>
      </c>
      <c r="D17" s="44">
        <v>2913</v>
      </c>
      <c r="E17" s="44">
        <v>3131</v>
      </c>
      <c r="F17" s="42">
        <v>1821394</v>
      </c>
      <c r="G17" s="42">
        <v>4689842</v>
      </c>
      <c r="H17" s="42">
        <v>3742180</v>
      </c>
      <c r="I17" s="42">
        <v>10253416</v>
      </c>
    </row>
    <row r="18" spans="1:9" x14ac:dyDescent="0.2">
      <c r="A18" s="46">
        <v>2000</v>
      </c>
      <c r="B18" s="45">
        <v>23</v>
      </c>
      <c r="C18" s="45">
        <v>199</v>
      </c>
      <c r="D18" s="44">
        <v>2913</v>
      </c>
      <c r="E18" s="44">
        <v>3135</v>
      </c>
      <c r="F18" s="42">
        <v>1791098</v>
      </c>
      <c r="G18" s="42">
        <v>4712375</v>
      </c>
      <c r="H18" s="42">
        <v>3718171</v>
      </c>
      <c r="I18" s="42">
        <v>10221644</v>
      </c>
    </row>
    <row r="19" spans="1:9" x14ac:dyDescent="0.2">
      <c r="A19" s="46">
        <v>2001</v>
      </c>
      <c r="B19" s="45">
        <v>23</v>
      </c>
      <c r="C19" s="45">
        <v>214</v>
      </c>
      <c r="D19" s="44">
        <v>2898</v>
      </c>
      <c r="E19" s="44">
        <v>3135</v>
      </c>
      <c r="F19" s="42">
        <v>1759209</v>
      </c>
      <c r="G19" s="42">
        <v>4803542</v>
      </c>
      <c r="H19" s="42">
        <v>3637547</v>
      </c>
      <c r="I19" s="42">
        <v>10200298</v>
      </c>
    </row>
    <row r="20" spans="1:9" x14ac:dyDescent="0.2">
      <c r="A20" s="49">
        <v>2005</v>
      </c>
      <c r="B20" s="48">
        <v>23</v>
      </c>
      <c r="C20" s="48">
        <v>251</v>
      </c>
      <c r="D20" s="47">
        <v>2871</v>
      </c>
      <c r="E20" s="47">
        <v>3145</v>
      </c>
      <c r="F20" s="43">
        <v>1697343</v>
      </c>
      <c r="G20" s="43">
        <v>4978737</v>
      </c>
      <c r="H20" s="43">
        <v>3421469</v>
      </c>
      <c r="I20" s="43">
        <v>10097549</v>
      </c>
    </row>
    <row r="21" spans="1:9" x14ac:dyDescent="0.2">
      <c r="A21" s="49">
        <v>2006</v>
      </c>
      <c r="B21" s="48">
        <v>23</v>
      </c>
      <c r="C21" s="48">
        <v>266</v>
      </c>
      <c r="D21" s="47">
        <v>2856</v>
      </c>
      <c r="E21" s="47">
        <v>3145</v>
      </c>
      <c r="F21" s="43">
        <v>1698106</v>
      </c>
      <c r="G21" s="43">
        <v>5053394</v>
      </c>
      <c r="H21" s="43">
        <v>3325081</v>
      </c>
      <c r="I21" s="43">
        <v>10076581</v>
      </c>
    </row>
    <row r="22" spans="1:9" x14ac:dyDescent="0.2">
      <c r="A22" s="49">
        <v>2007</v>
      </c>
      <c r="B22" s="48">
        <v>24</v>
      </c>
      <c r="C22" s="48">
        <v>265</v>
      </c>
      <c r="D22" s="47">
        <v>2863</v>
      </c>
      <c r="E22" s="47">
        <v>3152</v>
      </c>
      <c r="F22" s="43">
        <v>1696128</v>
      </c>
      <c r="G22" s="43">
        <v>5042974</v>
      </c>
      <c r="H22" s="43">
        <v>3327056</v>
      </c>
      <c r="I22" s="43">
        <v>10066158</v>
      </c>
    </row>
    <row r="23" spans="1:9" x14ac:dyDescent="0.2">
      <c r="A23" s="49">
        <v>2008</v>
      </c>
      <c r="B23" s="48">
        <v>24</v>
      </c>
      <c r="C23" s="48">
        <v>274</v>
      </c>
      <c r="D23" s="47">
        <v>2854</v>
      </c>
      <c r="E23" s="47">
        <v>3152</v>
      </c>
      <c r="F23" s="43">
        <v>1702297</v>
      </c>
      <c r="G23" s="43">
        <v>5101142</v>
      </c>
      <c r="H23" s="43">
        <v>3241962</v>
      </c>
      <c r="I23" s="43">
        <v>10045401</v>
      </c>
    </row>
    <row r="24" spans="1:9" x14ac:dyDescent="0.2">
      <c r="A24" s="46">
        <v>2009</v>
      </c>
      <c r="B24" s="45">
        <v>24</v>
      </c>
      <c r="C24" s="45">
        <v>282</v>
      </c>
      <c r="D24" s="44">
        <v>2846</v>
      </c>
      <c r="E24" s="44">
        <v>3152</v>
      </c>
      <c r="F24" s="43">
        <v>1712210</v>
      </c>
      <c r="G24" s="43">
        <v>5146964</v>
      </c>
      <c r="H24" s="43">
        <v>3171801</v>
      </c>
      <c r="I24" s="42">
        <v>10030975</v>
      </c>
    </row>
    <row r="25" spans="1:9" x14ac:dyDescent="0.2">
      <c r="A25" s="46">
        <v>2010</v>
      </c>
      <c r="B25" s="45">
        <v>24</v>
      </c>
      <c r="C25" s="45">
        <v>304</v>
      </c>
      <c r="D25" s="44">
        <v>2824</v>
      </c>
      <c r="E25" s="44">
        <v>3152</v>
      </c>
      <c r="F25" s="43">
        <v>1721556</v>
      </c>
      <c r="G25" s="43">
        <v>5231173</v>
      </c>
      <c r="H25" s="43">
        <v>3061595</v>
      </c>
      <c r="I25" s="42">
        <v>10014324</v>
      </c>
    </row>
    <row r="26" spans="1:9" x14ac:dyDescent="0.2">
      <c r="A26" s="46">
        <v>2011</v>
      </c>
      <c r="B26" s="45">
        <v>24</v>
      </c>
      <c r="C26" s="45">
        <v>304</v>
      </c>
      <c r="D26" s="44">
        <v>2826</v>
      </c>
      <c r="E26" s="44">
        <v>3154</v>
      </c>
      <c r="F26" s="43">
        <v>1733685</v>
      </c>
      <c r="G26" s="43">
        <v>5218758</v>
      </c>
      <c r="H26" s="43">
        <v>3033279</v>
      </c>
      <c r="I26" s="42">
        <v>9985722</v>
      </c>
    </row>
    <row r="27" spans="1:9" x14ac:dyDescent="0.2">
      <c r="A27" s="46">
        <v>2012</v>
      </c>
      <c r="B27" s="45">
        <v>24</v>
      </c>
      <c r="C27" s="45">
        <v>304</v>
      </c>
      <c r="D27" s="44">
        <v>2826</v>
      </c>
      <c r="E27" s="44">
        <v>3154</v>
      </c>
      <c r="F27" s="43">
        <v>1740041</v>
      </c>
      <c r="G27" s="43">
        <v>5199261</v>
      </c>
      <c r="H27" s="43">
        <v>3018429</v>
      </c>
      <c r="I27" s="42">
        <v>9957731</v>
      </c>
    </row>
  </sheetData>
  <mergeCells count="7">
    <mergeCell ref="I2:I3"/>
    <mergeCell ref="F2:H2"/>
    <mergeCell ref="A2:A3"/>
    <mergeCell ref="B2:B3"/>
    <mergeCell ref="C2:C3"/>
    <mergeCell ref="D2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2FC42-DAE1-45EE-80F2-4028B40CAA35}">
  <dimension ref="A1:K23"/>
  <sheetViews>
    <sheetView workbookViewId="0"/>
  </sheetViews>
  <sheetFormatPr defaultRowHeight="11.25" x14ac:dyDescent="0.2"/>
  <cols>
    <col min="1" max="1" width="6.5703125" style="62" customWidth="1"/>
    <col min="2" max="11" width="8.5703125" style="62" customWidth="1"/>
    <col min="12" max="16384" width="9.140625" style="62"/>
  </cols>
  <sheetData>
    <row r="1" spans="1:11" ht="12" thickBot="1" x14ac:dyDescent="0.25">
      <c r="A1" s="71" t="s">
        <v>80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x14ac:dyDescent="0.2">
      <c r="A2" s="492" t="s">
        <v>8</v>
      </c>
      <c r="B2" s="490" t="s">
        <v>79</v>
      </c>
      <c r="C2" s="512" t="s">
        <v>68</v>
      </c>
      <c r="D2" s="513"/>
      <c r="E2" s="514"/>
      <c r="F2" s="512" t="s">
        <v>67</v>
      </c>
      <c r="G2" s="513"/>
      <c r="H2" s="514"/>
      <c r="I2" s="512" t="s">
        <v>66</v>
      </c>
      <c r="J2" s="513"/>
      <c r="K2" s="513"/>
    </row>
    <row r="3" spans="1:11" ht="22.5" x14ac:dyDescent="0.2">
      <c r="A3" s="493"/>
      <c r="B3" s="491"/>
      <c r="C3" s="70" t="s">
        <v>78</v>
      </c>
      <c r="D3" s="70" t="s">
        <v>77</v>
      </c>
      <c r="E3" s="70" t="s">
        <v>76</v>
      </c>
      <c r="F3" s="70" t="s">
        <v>78</v>
      </c>
      <c r="G3" s="70" t="s">
        <v>77</v>
      </c>
      <c r="H3" s="70" t="s">
        <v>76</v>
      </c>
      <c r="I3" s="70" t="s">
        <v>78</v>
      </c>
      <c r="J3" s="70" t="s">
        <v>77</v>
      </c>
      <c r="K3" s="69" t="s">
        <v>76</v>
      </c>
    </row>
    <row r="4" spans="1:11" s="68" customFormat="1" x14ac:dyDescent="0.25">
      <c r="A4" s="511" t="s">
        <v>75</v>
      </c>
      <c r="B4" s="511"/>
      <c r="C4" s="511"/>
      <c r="D4" s="511"/>
      <c r="E4" s="511"/>
      <c r="F4" s="511"/>
      <c r="G4" s="511"/>
      <c r="H4" s="511"/>
      <c r="I4" s="511"/>
      <c r="J4" s="511"/>
      <c r="K4" s="511"/>
    </row>
    <row r="5" spans="1:11" x14ac:dyDescent="0.2">
      <c r="A5" s="65">
        <v>1990</v>
      </c>
      <c r="B5" s="63">
        <v>213625</v>
      </c>
      <c r="C5" s="63">
        <v>25422</v>
      </c>
      <c r="D5" s="63">
        <v>21798</v>
      </c>
      <c r="E5" s="63">
        <v>3624</v>
      </c>
      <c r="F5" s="63">
        <v>79285</v>
      </c>
      <c r="G5" s="63">
        <v>86603</v>
      </c>
      <c r="H5" s="63">
        <v>-7318</v>
      </c>
      <c r="I5" s="63">
        <v>108918</v>
      </c>
      <c r="J5" s="63">
        <v>105224</v>
      </c>
      <c r="K5" s="63">
        <v>3694</v>
      </c>
    </row>
    <row r="6" spans="1:11" x14ac:dyDescent="0.2">
      <c r="A6" s="65">
        <v>2000</v>
      </c>
      <c r="B6" s="63">
        <v>229007</v>
      </c>
      <c r="C6" s="63">
        <v>19318</v>
      </c>
      <c r="D6" s="63">
        <v>37153</v>
      </c>
      <c r="E6" s="63">
        <v>-17835</v>
      </c>
      <c r="F6" s="63">
        <v>90560</v>
      </c>
      <c r="G6" s="63">
        <v>96322</v>
      </c>
      <c r="H6" s="63">
        <v>-5762</v>
      </c>
      <c r="I6" s="63">
        <v>119129</v>
      </c>
      <c r="J6" s="63">
        <v>95532</v>
      </c>
      <c r="K6" s="63">
        <v>23597</v>
      </c>
    </row>
    <row r="7" spans="1:11" x14ac:dyDescent="0.2">
      <c r="A7" s="65">
        <v>2001</v>
      </c>
      <c r="B7" s="63">
        <v>216853</v>
      </c>
      <c r="C7" s="63">
        <v>18700</v>
      </c>
      <c r="D7" s="63">
        <v>32687</v>
      </c>
      <c r="E7" s="63">
        <v>-13987</v>
      </c>
      <c r="F7" s="63">
        <v>88894</v>
      </c>
      <c r="G7" s="63">
        <v>94723</v>
      </c>
      <c r="H7" s="63">
        <v>-5829</v>
      </c>
      <c r="I7" s="63">
        <v>109259</v>
      </c>
      <c r="J7" s="63">
        <v>89443</v>
      </c>
      <c r="K7" s="63">
        <v>19816</v>
      </c>
    </row>
    <row r="8" spans="1:11" x14ac:dyDescent="0.2">
      <c r="A8" s="65">
        <v>2005</v>
      </c>
      <c r="B8" s="63">
        <v>222275</v>
      </c>
      <c r="C8" s="63">
        <v>23139</v>
      </c>
      <c r="D8" s="63">
        <v>29403</v>
      </c>
      <c r="E8" s="63">
        <v>-6264</v>
      </c>
      <c r="F8" s="63">
        <v>98019</v>
      </c>
      <c r="G8" s="63">
        <v>100144</v>
      </c>
      <c r="H8" s="63">
        <v>-2125</v>
      </c>
      <c r="I8" s="63">
        <v>101117</v>
      </c>
      <c r="J8" s="63">
        <v>92728</v>
      </c>
      <c r="K8" s="63">
        <v>8389</v>
      </c>
    </row>
    <row r="9" spans="1:11" x14ac:dyDescent="0.2">
      <c r="A9" s="65">
        <v>2006</v>
      </c>
      <c r="B9" s="63">
        <v>253562</v>
      </c>
      <c r="C9" s="63">
        <v>28306</v>
      </c>
      <c r="D9" s="63">
        <v>33111</v>
      </c>
      <c r="E9" s="63">
        <v>-4805</v>
      </c>
      <c r="F9" s="63">
        <v>116972</v>
      </c>
      <c r="G9" s="63">
        <v>117159</v>
      </c>
      <c r="H9" s="63">
        <v>-187</v>
      </c>
      <c r="I9" s="63">
        <v>108284</v>
      </c>
      <c r="J9" s="63">
        <v>103292</v>
      </c>
      <c r="K9" s="63">
        <v>4992</v>
      </c>
    </row>
    <row r="10" spans="1:11" x14ac:dyDescent="0.2">
      <c r="A10" s="65">
        <v>2008</v>
      </c>
      <c r="B10" s="63">
        <v>242191</v>
      </c>
      <c r="C10" s="63">
        <v>29339</v>
      </c>
      <c r="D10" s="63">
        <v>32121</v>
      </c>
      <c r="E10" s="63">
        <v>-2782</v>
      </c>
      <c r="F10" s="63">
        <v>115922</v>
      </c>
      <c r="G10" s="63">
        <v>113489</v>
      </c>
      <c r="H10" s="63">
        <v>2433</v>
      </c>
      <c r="I10" s="63">
        <v>96930</v>
      </c>
      <c r="J10" s="63">
        <v>96581</v>
      </c>
      <c r="K10" s="63">
        <v>349</v>
      </c>
    </row>
    <row r="11" spans="1:11" x14ac:dyDescent="0.2">
      <c r="A11" s="65">
        <v>2009</v>
      </c>
      <c r="B11" s="63">
        <v>213159</v>
      </c>
      <c r="C11" s="63">
        <v>27476</v>
      </c>
      <c r="D11" s="63">
        <v>27436</v>
      </c>
      <c r="E11" s="63">
        <v>40</v>
      </c>
      <c r="F11" s="63">
        <v>99998</v>
      </c>
      <c r="G11" s="63">
        <v>101049</v>
      </c>
      <c r="H11" s="63">
        <v>-1051</v>
      </c>
      <c r="I11" s="63">
        <v>85685</v>
      </c>
      <c r="J11" s="63">
        <v>84674</v>
      </c>
      <c r="K11" s="63">
        <v>1011</v>
      </c>
    </row>
    <row r="12" spans="1:11" x14ac:dyDescent="0.2">
      <c r="A12" s="65">
        <v>2010</v>
      </c>
      <c r="B12" s="63">
        <v>202158</v>
      </c>
      <c r="C12" s="63">
        <v>27099</v>
      </c>
      <c r="D12" s="63">
        <v>24874</v>
      </c>
      <c r="E12" s="63">
        <v>2225</v>
      </c>
      <c r="F12" s="63">
        <v>95838</v>
      </c>
      <c r="G12" s="63">
        <v>98059</v>
      </c>
      <c r="H12" s="63">
        <v>-2221</v>
      </c>
      <c r="I12" s="63">
        <v>79221</v>
      </c>
      <c r="J12" s="63">
        <v>79225</v>
      </c>
      <c r="K12" s="63">
        <v>-4</v>
      </c>
    </row>
    <row r="13" spans="1:11" x14ac:dyDescent="0.2">
      <c r="A13" s="65">
        <v>2011</v>
      </c>
      <c r="B13" s="63">
        <v>200640</v>
      </c>
      <c r="C13" s="63">
        <v>26200</v>
      </c>
      <c r="D13" s="63">
        <v>24154</v>
      </c>
      <c r="E13" s="63">
        <v>2046</v>
      </c>
      <c r="F13" s="63">
        <v>95858</v>
      </c>
      <c r="G13" s="63">
        <v>97865</v>
      </c>
      <c r="H13" s="63">
        <v>-2007</v>
      </c>
      <c r="I13" s="63">
        <v>78582</v>
      </c>
      <c r="J13" s="63">
        <v>78621</v>
      </c>
      <c r="K13" s="63">
        <v>-39</v>
      </c>
    </row>
    <row r="14" spans="1:11" s="67" customFormat="1" x14ac:dyDescent="0.25">
      <c r="A14" s="494" t="s">
        <v>74</v>
      </c>
      <c r="B14" s="494"/>
      <c r="C14" s="494"/>
      <c r="D14" s="494"/>
      <c r="E14" s="494"/>
      <c r="F14" s="494"/>
      <c r="G14" s="494"/>
      <c r="H14" s="494"/>
      <c r="I14" s="494"/>
      <c r="J14" s="494"/>
      <c r="K14" s="494"/>
    </row>
    <row r="15" spans="1:11" x14ac:dyDescent="0.2">
      <c r="A15" s="66">
        <v>1990</v>
      </c>
      <c r="B15" s="63">
        <v>261006</v>
      </c>
      <c r="C15" s="63">
        <v>55578</v>
      </c>
      <c r="D15" s="63">
        <v>47451</v>
      </c>
      <c r="E15" s="63">
        <v>8127</v>
      </c>
      <c r="F15" s="63">
        <v>118867</v>
      </c>
      <c r="G15" s="63">
        <v>116438</v>
      </c>
      <c r="H15" s="63">
        <v>2429</v>
      </c>
      <c r="I15" s="63">
        <v>86561</v>
      </c>
      <c r="J15" s="63">
        <v>97117</v>
      </c>
      <c r="K15" s="63">
        <v>-10556</v>
      </c>
    </row>
    <row r="16" spans="1:11" x14ac:dyDescent="0.2">
      <c r="A16" s="66">
        <v>2000</v>
      </c>
      <c r="B16" s="63">
        <v>175972</v>
      </c>
      <c r="C16" s="63">
        <v>26072</v>
      </c>
      <c r="D16" s="63">
        <v>26613</v>
      </c>
      <c r="E16" s="63">
        <v>-541</v>
      </c>
      <c r="F16" s="63">
        <v>85889</v>
      </c>
      <c r="G16" s="63">
        <v>86866</v>
      </c>
      <c r="H16" s="63">
        <v>-977</v>
      </c>
      <c r="I16" s="63">
        <v>64011</v>
      </c>
      <c r="J16" s="63">
        <v>62493</v>
      </c>
      <c r="K16" s="63">
        <v>1518</v>
      </c>
    </row>
    <row r="17" spans="1:11" x14ac:dyDescent="0.2">
      <c r="A17" s="66">
        <v>2001</v>
      </c>
      <c r="B17" s="63">
        <v>183024</v>
      </c>
      <c r="C17" s="63">
        <v>26678</v>
      </c>
      <c r="D17" s="63">
        <v>26891</v>
      </c>
      <c r="E17" s="63">
        <v>-213</v>
      </c>
      <c r="F17" s="63">
        <v>91329</v>
      </c>
      <c r="G17" s="63">
        <v>92521</v>
      </c>
      <c r="H17" s="63">
        <v>-1192</v>
      </c>
      <c r="I17" s="63">
        <v>65017</v>
      </c>
      <c r="J17" s="63">
        <v>63612</v>
      </c>
      <c r="K17" s="63">
        <v>1405</v>
      </c>
    </row>
    <row r="18" spans="1:11" x14ac:dyDescent="0.2">
      <c r="A18" s="66">
        <v>2005</v>
      </c>
      <c r="B18" s="63">
        <v>210878</v>
      </c>
      <c r="C18" s="63">
        <v>30783</v>
      </c>
      <c r="D18" s="63">
        <v>28969</v>
      </c>
      <c r="E18" s="63">
        <v>1814</v>
      </c>
      <c r="F18" s="63">
        <v>109070</v>
      </c>
      <c r="G18" s="63">
        <v>107669</v>
      </c>
      <c r="H18" s="63">
        <v>1401</v>
      </c>
      <c r="I18" s="63">
        <v>71025</v>
      </c>
      <c r="J18" s="63">
        <v>74240</v>
      </c>
      <c r="K18" s="63">
        <v>-3215</v>
      </c>
    </row>
    <row r="19" spans="1:11" x14ac:dyDescent="0.2">
      <c r="A19" s="66">
        <v>2006</v>
      </c>
      <c r="B19" s="63">
        <v>235633</v>
      </c>
      <c r="C19" s="63">
        <v>35231</v>
      </c>
      <c r="D19" s="63">
        <v>32858</v>
      </c>
      <c r="E19" s="63">
        <v>2373</v>
      </c>
      <c r="F19" s="63">
        <v>123296</v>
      </c>
      <c r="G19" s="63">
        <v>121296</v>
      </c>
      <c r="H19" s="63">
        <v>2000</v>
      </c>
      <c r="I19" s="63">
        <v>77106</v>
      </c>
      <c r="J19" s="63">
        <v>81479</v>
      </c>
      <c r="K19" s="63">
        <v>-4373</v>
      </c>
    </row>
    <row r="20" spans="1:11" x14ac:dyDescent="0.2">
      <c r="A20" s="65">
        <v>2008</v>
      </c>
      <c r="B20" s="63">
        <v>154953</v>
      </c>
      <c r="C20" s="63">
        <v>25658</v>
      </c>
      <c r="D20" s="63">
        <v>16244</v>
      </c>
      <c r="E20" s="63">
        <v>9414</v>
      </c>
      <c r="F20" s="63">
        <v>86118</v>
      </c>
      <c r="G20" s="63">
        <v>78595</v>
      </c>
      <c r="H20" s="64">
        <v>7523</v>
      </c>
      <c r="I20" s="64">
        <v>43177</v>
      </c>
      <c r="J20" s="64">
        <v>60114</v>
      </c>
      <c r="K20" s="63">
        <v>-16937</v>
      </c>
    </row>
    <row r="21" spans="1:11" x14ac:dyDescent="0.2">
      <c r="A21" s="65">
        <v>2009</v>
      </c>
      <c r="B21" s="63">
        <v>165456</v>
      </c>
      <c r="C21" s="63">
        <v>28182</v>
      </c>
      <c r="D21" s="63">
        <v>17541</v>
      </c>
      <c r="E21" s="63">
        <v>10641</v>
      </c>
      <c r="F21" s="63">
        <v>90776</v>
      </c>
      <c r="G21" s="63">
        <v>85938</v>
      </c>
      <c r="H21" s="64">
        <v>4838</v>
      </c>
      <c r="I21" s="64">
        <v>46498</v>
      </c>
      <c r="J21" s="64">
        <v>61977</v>
      </c>
      <c r="K21" s="63">
        <v>-15479</v>
      </c>
    </row>
    <row r="22" spans="1:11" x14ac:dyDescent="0.2">
      <c r="A22" s="65">
        <v>2010</v>
      </c>
      <c r="B22" s="63">
        <v>177433</v>
      </c>
      <c r="C22" s="63">
        <v>31175</v>
      </c>
      <c r="D22" s="63">
        <v>18558</v>
      </c>
      <c r="E22" s="63">
        <v>12617</v>
      </c>
      <c r="F22" s="63">
        <v>97377</v>
      </c>
      <c r="G22" s="63">
        <v>93395</v>
      </c>
      <c r="H22" s="64">
        <v>3982</v>
      </c>
      <c r="I22" s="64">
        <v>48881</v>
      </c>
      <c r="J22" s="64">
        <v>65480</v>
      </c>
      <c r="K22" s="63">
        <v>-16599</v>
      </c>
    </row>
    <row r="23" spans="1:11" x14ac:dyDescent="0.2">
      <c r="A23" s="65">
        <v>2011</v>
      </c>
      <c r="B23" s="63">
        <v>260161</v>
      </c>
      <c r="C23" s="63">
        <v>38703</v>
      </c>
      <c r="D23" s="63">
        <v>33400</v>
      </c>
      <c r="E23" s="63">
        <v>5303</v>
      </c>
      <c r="F23" s="63">
        <v>137588</v>
      </c>
      <c r="G23" s="63">
        <v>140732</v>
      </c>
      <c r="H23" s="64">
        <v>-3144</v>
      </c>
      <c r="I23" s="64">
        <v>83870</v>
      </c>
      <c r="J23" s="64">
        <v>86029</v>
      </c>
      <c r="K23" s="63">
        <v>-2159</v>
      </c>
    </row>
  </sheetData>
  <mergeCells count="7">
    <mergeCell ref="A4:K4"/>
    <mergeCell ref="A14:K14"/>
    <mergeCell ref="I2:K2"/>
    <mergeCell ref="A2:A3"/>
    <mergeCell ref="B2:B3"/>
    <mergeCell ref="C2:E2"/>
    <mergeCell ref="F2:H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50</vt:i4>
      </vt:variant>
    </vt:vector>
  </HeadingPairs>
  <TitlesOfParts>
    <vt:vector size="50" baseType="lpstr">
      <vt:lpstr>Tartalom</vt:lpstr>
      <vt:lpstr>2.1.</vt:lpstr>
      <vt:lpstr>2.2.</vt:lpstr>
      <vt:lpstr>2.3.</vt:lpstr>
      <vt:lpstr>2.4.</vt:lpstr>
      <vt:lpstr>2.5.</vt:lpstr>
      <vt:lpstr>2.6.</vt:lpstr>
      <vt:lpstr>2.7.</vt:lpstr>
      <vt:lpstr>2.8.</vt:lpstr>
      <vt:lpstr>2.9.</vt:lpstr>
      <vt:lpstr>2.10.</vt:lpstr>
      <vt:lpstr>2.11.</vt:lpstr>
      <vt:lpstr>2.12.</vt:lpstr>
      <vt:lpstr>2.13.</vt:lpstr>
      <vt:lpstr>2.14.</vt:lpstr>
      <vt:lpstr>2.15.</vt:lpstr>
      <vt:lpstr>2.16.</vt:lpstr>
      <vt:lpstr>2.17.</vt:lpstr>
      <vt:lpstr>2.18.</vt:lpstr>
      <vt:lpstr>2.19.</vt:lpstr>
      <vt:lpstr>2.20.</vt:lpstr>
      <vt:lpstr>2.21.</vt:lpstr>
      <vt:lpstr>2.22.</vt:lpstr>
      <vt:lpstr>2.23.</vt:lpstr>
      <vt:lpstr>2.24.</vt:lpstr>
      <vt:lpstr>2.25.</vt:lpstr>
      <vt:lpstr>2.26.</vt:lpstr>
      <vt:lpstr>2.27.</vt:lpstr>
      <vt:lpstr>2.28.</vt:lpstr>
      <vt:lpstr>2.29.</vt:lpstr>
      <vt:lpstr>2.30.</vt:lpstr>
      <vt:lpstr>2.31.</vt:lpstr>
      <vt:lpstr>2.32.</vt:lpstr>
      <vt:lpstr>2.33.</vt:lpstr>
      <vt:lpstr>2.34.</vt:lpstr>
      <vt:lpstr>2.35.</vt:lpstr>
      <vt:lpstr>2.36.</vt:lpstr>
      <vt:lpstr>2.37.</vt:lpstr>
      <vt:lpstr>2.38.</vt:lpstr>
      <vt:lpstr>2.39.</vt:lpstr>
      <vt:lpstr>2.40.</vt:lpstr>
      <vt:lpstr>2.41.</vt:lpstr>
      <vt:lpstr>2.42.</vt:lpstr>
      <vt:lpstr>2.43.</vt:lpstr>
      <vt:lpstr>2.44.</vt:lpstr>
      <vt:lpstr>2.45.</vt:lpstr>
      <vt:lpstr>2.46.</vt:lpstr>
      <vt:lpstr>2.47.</vt:lpstr>
      <vt:lpstr>2.48.</vt:lpstr>
      <vt:lpstr>2.49.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2025-02-06T15:39:39Z</dcterms:created>
  <dcterms:modified xsi:type="dcterms:W3CDTF">2025-02-06T15:40:19Z</dcterms:modified>
</cp:coreProperties>
</file>