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A34A19F-D8BD-4AC4-BBEA-E6E6CE833435}" xr6:coauthVersionLast="36" xr6:coauthVersionMax="36" xr10:uidLastSave="{00000000-0000-0000-0000-000000000000}"/>
  <bookViews>
    <workbookView xWindow="0" yWindow="0" windowWidth="28800" windowHeight="13425" xr2:uid="{64D0DE45-5D0F-4F21-9511-4BB9543034DE}"/>
  </bookViews>
  <sheets>
    <sheet name="Tartalom" sheetId="22" r:id="rId1"/>
    <sheet name="4.1.1." sheetId="2" r:id="rId2"/>
    <sheet name="4.1.2." sheetId="3" r:id="rId3"/>
    <sheet name="4.1.3." sheetId="4" r:id="rId4"/>
    <sheet name="4.1.4." sheetId="5" r:id="rId5"/>
    <sheet name="4.1.5." sheetId="6" r:id="rId6"/>
    <sheet name="4.1.6." sheetId="7" r:id="rId7"/>
    <sheet name="4.1.7." sheetId="8" r:id="rId8"/>
    <sheet name="4.1.8." sheetId="9" r:id="rId9"/>
    <sheet name="4.1.9." sheetId="10" r:id="rId10"/>
    <sheet name="4.1.10." sheetId="11" r:id="rId11"/>
    <sheet name="4.1.11." sheetId="12" r:id="rId12"/>
    <sheet name="4.1.12." sheetId="13" r:id="rId13"/>
    <sheet name="4.1.13." sheetId="14" r:id="rId14"/>
    <sheet name="4.1.14." sheetId="15" r:id="rId15"/>
    <sheet name="4.1.15." sheetId="16" r:id="rId16"/>
    <sheet name="4.1.16." sheetId="17" r:id="rId17"/>
    <sheet name="4.1.17." sheetId="18" r:id="rId18"/>
    <sheet name="4.1.18." sheetId="19" r:id="rId19"/>
    <sheet name="4.1.19." sheetId="20" r:id="rId20"/>
    <sheet name="4.1.20." sheetId="21" r:id="rId21"/>
  </sheets>
  <definedNames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8" l="1"/>
  <c r="C7" i="18"/>
  <c r="D7" i="18"/>
  <c r="E7" i="18"/>
  <c r="E9" i="18" s="1"/>
  <c r="B9" i="18"/>
  <c r="C9" i="18"/>
  <c r="D9" i="18"/>
  <c r="D13" i="18" s="1"/>
  <c r="B12" i="18"/>
  <c r="B15" i="18" s="1"/>
  <c r="C12" i="18"/>
  <c r="B13" i="18"/>
  <c r="C13" i="18"/>
  <c r="C15" i="18" s="1"/>
  <c r="C17" i="18" s="1"/>
  <c r="B14" i="18"/>
  <c r="C14" i="18"/>
  <c r="D14" i="18"/>
  <c r="B16" i="18"/>
  <c r="C16" i="18"/>
  <c r="D16" i="18"/>
  <c r="B4" i="15"/>
  <c r="F4" i="15" s="1"/>
  <c r="F5" i="15"/>
  <c r="F6" i="15"/>
  <c r="B7" i="15"/>
  <c r="C7" i="15"/>
  <c r="F8" i="15"/>
  <c r="F9" i="15"/>
  <c r="F10" i="15"/>
  <c r="F11" i="15"/>
  <c r="C12" i="15"/>
  <c r="F12" i="15" s="1"/>
  <c r="F13" i="15"/>
  <c r="C14" i="15"/>
  <c r="F14" i="15" s="1"/>
  <c r="C15" i="15"/>
  <c r="F15" i="15" s="1"/>
  <c r="F16" i="15"/>
  <c r="F17" i="15"/>
  <c r="B18" i="15"/>
  <c r="D18" i="15"/>
  <c r="E18" i="15"/>
  <c r="F19" i="15"/>
  <c r="F20" i="15"/>
  <c r="C21" i="15"/>
  <c r="E21" i="15"/>
  <c r="E26" i="15" s="1"/>
  <c r="F22" i="15"/>
  <c r="F23" i="15"/>
  <c r="F24" i="15"/>
  <c r="F25" i="15"/>
  <c r="B27" i="15"/>
  <c r="D27" i="15"/>
  <c r="C24" i="7"/>
  <c r="C26" i="7" s="1"/>
  <c r="D24" i="7"/>
  <c r="D26" i="7" s="1"/>
  <c r="E24" i="7"/>
  <c r="E26" i="7" s="1"/>
  <c r="C24" i="6"/>
  <c r="C26" i="6" s="1"/>
  <c r="D24" i="6"/>
  <c r="E24" i="6"/>
  <c r="D26" i="6"/>
  <c r="E26" i="6"/>
  <c r="B7" i="5"/>
  <c r="C7" i="5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E7" i="5"/>
  <c r="F7" i="5"/>
  <c r="G7" i="5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H7" i="5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B8" i="5"/>
  <c r="E8" i="5"/>
  <c r="F8" i="5"/>
  <c r="F9" i="5" s="1"/>
  <c r="F10" i="5" s="1"/>
  <c r="F11" i="5" s="1"/>
  <c r="F12" i="5" s="1"/>
  <c r="F13" i="5" s="1"/>
  <c r="F14" i="5" s="1"/>
  <c r="F15" i="5" s="1"/>
  <c r="F16" i="5" s="1"/>
  <c r="F17" i="5" s="1"/>
  <c r="B9" i="5"/>
  <c r="B10" i="5" s="1"/>
  <c r="B11" i="5" s="1"/>
  <c r="B12" i="5" s="1"/>
  <c r="B13" i="5" s="1"/>
  <c r="B14" i="5" s="1"/>
  <c r="B15" i="5" s="1"/>
  <c r="B16" i="5" s="1"/>
  <c r="B17" i="5" s="1"/>
  <c r="E9" i="5"/>
  <c r="E10" i="5" s="1"/>
  <c r="E11" i="5" s="1"/>
  <c r="E12" i="5" s="1"/>
  <c r="E13" i="5" s="1"/>
  <c r="E14" i="5" s="1"/>
  <c r="E15" i="5" s="1"/>
  <c r="E16" i="5" s="1"/>
  <c r="E17" i="5" s="1"/>
  <c r="B6" i="3"/>
  <c r="C6" i="3"/>
  <c r="D6" i="3"/>
  <c r="E6" i="3"/>
  <c r="F6" i="3"/>
  <c r="B10" i="3"/>
  <c r="C10" i="3"/>
  <c r="D10" i="3"/>
  <c r="E10" i="3"/>
  <c r="F10" i="3"/>
  <c r="B14" i="3"/>
  <c r="C14" i="3"/>
  <c r="D14" i="3"/>
  <c r="E14" i="3"/>
  <c r="F14" i="3"/>
  <c r="D12" i="18" l="1"/>
  <c r="D15" i="18" s="1"/>
  <c r="D17" i="18" s="1"/>
  <c r="B17" i="18"/>
  <c r="F21" i="15"/>
  <c r="E27" i="15"/>
  <c r="F7" i="15"/>
  <c r="E12" i="18"/>
  <c r="E13" i="18"/>
  <c r="E16" i="18"/>
  <c r="E14" i="18"/>
  <c r="C26" i="15"/>
  <c r="F26" i="15" s="1"/>
  <c r="C18" i="15"/>
  <c r="F18" i="15" l="1"/>
  <c r="F27" i="15" s="1"/>
  <c r="C27" i="15"/>
  <c r="E15" i="18"/>
  <c r="E17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417CBCC1-1BF0-47AF-B372-05C0E3161F9F}">
      <text>
        <r>
          <rPr>
            <sz val="8"/>
            <color indexed="81"/>
            <rFont val="Tahoma"/>
            <family val="2"/>
            <charset val="238"/>
          </rPr>
          <t>A Magyar Nemzeti Bank hivatalos árfolyamán számítva.</t>
        </r>
      </text>
    </comment>
    <comment ref="A7" authorId="0" shapeId="0" xr:uid="{569CC487-9CA4-4318-8AF7-1F15411D8ACD}">
      <text>
        <r>
          <rPr>
            <sz val="8"/>
            <color indexed="81"/>
            <rFont val="Arial"/>
            <family val="2"/>
            <charset val="238"/>
          </rPr>
          <t>Vásárlóerő-egységben kifejezett érték, amely vásárlóerő-paritás alapján euróban számított értéket jelent. Jelölésére a PPS (purchasing power standard) szolgál.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ABC87725-E59C-4F4C-BDC2-16C7F26D7ED7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rendszere, 2008 (TEÁOR'08) szerint.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68E12648-9F8A-408C-9873-CBDA36406FCF}">
      <text>
        <r>
          <rPr>
            <sz val="8"/>
            <color indexed="81"/>
            <rFont val="Tahoma"/>
            <family val="2"/>
            <charset val="238"/>
          </rPr>
          <t>Külföldről kapott és a külföldre fizetett juttatások egyenlegével együtt.</t>
        </r>
      </text>
    </comment>
    <comment ref="B18" authorId="0" shapeId="0" xr:uid="{59AB0CEA-FA5A-45F4-B065-6387FD0C7ED9}">
      <text>
        <r>
          <rPr>
            <sz val="8"/>
            <color indexed="81"/>
            <rFont val="Tahoma"/>
            <family val="2"/>
            <charset val="238"/>
          </rPr>
          <t>Külföldről kapott és a külföldre fizetett juttatások egyenlegével együtt.</t>
        </r>
      </text>
    </comment>
    <comment ref="B27" authorId="0" shapeId="0" xr:uid="{D8DC5C8F-DFFE-4A14-B797-818F22C590D9}">
      <text>
        <r>
          <rPr>
            <sz val="8"/>
            <color indexed="81"/>
            <rFont val="Tahoma"/>
            <family val="2"/>
            <charset val="238"/>
          </rPr>
          <t>Külföldről kapott és a külföldre fizetett juttatások egyenlegével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4CB955D-4669-4E1A-A2DA-16522E8D1B44}">
      <text>
        <r>
          <rPr>
            <sz val="8"/>
            <color indexed="81"/>
            <rFont val="Arial"/>
            <family val="2"/>
            <charset val="238"/>
          </rPr>
          <t>COICOP: Az egyéni fogyasztás rendeltetés szerinti csoportosítása.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BA8B92DA-067B-4B64-A8A2-B44CB25C18B4}">
      <text>
        <r>
          <rPr>
            <sz val="8"/>
            <color indexed="81"/>
            <rFont val="Tahoma"/>
            <family val="2"/>
            <charset val="238"/>
          </rPr>
          <t>A készítmények alapanyagsúlyra átszámítva.</t>
        </r>
      </text>
    </comment>
    <comment ref="A4" authorId="0" shapeId="0" xr:uid="{79F6F2FC-7FE5-40AC-BD95-4A1CFA2C4AA1}">
      <text>
        <r>
          <rPr>
            <sz val="8"/>
            <color indexed="81"/>
            <rFont val="Tahoma"/>
            <family val="2"/>
            <charset val="238"/>
          </rPr>
          <t xml:space="preserve"> Lásd a módszertant.</t>
        </r>
      </text>
    </comment>
    <comment ref="A6" authorId="0" shapeId="0" xr:uid="{ED68BDB3-3920-4F30-A9B4-C2BD8D9385D1}">
      <text>
        <r>
          <rPr>
            <sz val="8"/>
            <color indexed="81"/>
            <rFont val="Tahoma"/>
            <family val="2"/>
            <charset val="238"/>
          </rPr>
          <t xml:space="preserve"> Lásd Módszertan.</t>
        </r>
      </text>
    </comment>
    <comment ref="A40" authorId="0" shapeId="0" xr:uid="{26436123-27EE-418F-A1C7-7442CF0215B8}">
      <text>
        <r>
          <rPr>
            <sz val="8"/>
            <color indexed="81"/>
            <rFont val="Tahoma"/>
            <family val="2"/>
            <charset val="238"/>
          </rPr>
          <t xml:space="preserve">Az átszámításkor bornál  átlagosan 11,5°,  sörnél átlagosan 3,5–4,6°-os szesztartalmat vettünk figyelembe. Az égetett szeszes italoknál az átszámítás  kiindulási alapját az 50°-os égetett szeszes ital mennyisége képezte.
</t>
        </r>
      </text>
    </comment>
  </commentList>
</comments>
</file>

<file path=xl/sharedStrings.xml><?xml version="1.0" encoding="utf-8"?>
<sst xmlns="http://schemas.openxmlformats.org/spreadsheetml/2006/main" count="744" uniqueCount="304">
  <si>
    <t>Összesen</t>
  </si>
  <si>
    <t>Export</t>
  </si>
  <si>
    <t>Bruttó felhalmozás összesen</t>
  </si>
  <si>
    <t>Végső fogyasztás összesen</t>
  </si>
  <si>
    <t>Folyó termelőfelhasználás</t>
  </si>
  <si>
    <t>Felhasználás</t>
  </si>
  <si>
    <t>Import</t>
  </si>
  <si>
    <t>Termékadók egyenlege</t>
  </si>
  <si>
    <t>Kibocsátás, alapáron</t>
  </si>
  <si>
    <t>Forrás</t>
  </si>
  <si>
    <t>Volumenindex, előző év = 100,0</t>
  </si>
  <si>
    <t>Folyó áron, milliárd Ft</t>
  </si>
  <si>
    <t>Megnevezés</t>
  </si>
  <si>
    <t>4.1.1. A nemzetgazdaság forrásai és azok felhasználása</t>
  </si>
  <si>
    <t>Szolgáltatás</t>
  </si>
  <si>
    <t>Áru</t>
  </si>
  <si>
    <t>Kiviteli (+), behozatali (–) többlet</t>
  </si>
  <si>
    <t xml:space="preserve"> Export</t>
  </si>
  <si>
    <t>4.1.2. A nemzetgazdaság külkereskedelmi forgalma [folyó áron, milliárd Ft]</t>
  </si>
  <si>
    <t>Érték, PPS</t>
  </si>
  <si>
    <t>Érték, euró</t>
  </si>
  <si>
    <t>Előző év = 100,0</t>
  </si>
  <si>
    <t>2000 = 100,0</t>
  </si>
  <si>
    <t>Érték, Ft</t>
  </si>
  <si>
    <t>4.1.3. Egy főre jutó bruttó hazai termék (GDP)</t>
  </si>
  <si>
    <t>H, J-N, R-T</t>
  </si>
  <si>
    <t>O-Q</t>
  </si>
  <si>
    <t>G+I</t>
  </si>
  <si>
    <t>G-T</t>
  </si>
  <si>
    <t>B–F</t>
  </si>
  <si>
    <t>A</t>
  </si>
  <si>
    <t>egyéb szolgáltatás</t>
  </si>
  <si>
    <t>közigazgatás, oktatás, humán-egészségügyi, szociális ellátás</t>
  </si>
  <si>
    <t>kereskedelem; szálláshely-szolgáltatás, vendéglátás</t>
  </si>
  <si>
    <t>ezen belül:</t>
  </si>
  <si>
    <t>szolgáltatások összesen</t>
  </si>
  <si>
    <t>ipar és építőipar</t>
  </si>
  <si>
    <t>mezőgazdaság, erdőgazdálkodás, halászat</t>
  </si>
  <si>
    <t>Ebből:</t>
  </si>
  <si>
    <t>Bruttó hazai termék (GDP)</t>
  </si>
  <si>
    <t>Év</t>
  </si>
  <si>
    <t>4.1.4. A bruttó hazai termék (GDP) termelésének volumenindexe</t>
  </si>
  <si>
    <t>Kibocsátás, piaci beszerzési áron</t>
  </si>
  <si>
    <t>x</t>
  </si>
  <si>
    <t>Termékadók- és támogatások egyenlege</t>
  </si>
  <si>
    <t>Kibocsátás összesen, alapáron</t>
  </si>
  <si>
    <t>A–T</t>
  </si>
  <si>
    <t>Háztartások tevékenysége</t>
  </si>
  <si>
    <t>T</t>
  </si>
  <si>
    <t>Egyéb szolgáltatás</t>
  </si>
  <si>
    <t>S</t>
  </si>
  <si>
    <t>Művészet, szórakoztatás, szabad idő</t>
  </si>
  <si>
    <t>R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</si>
  <si>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</si>
  <si>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</si>
  <si>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</si>
  <si>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</si>
  <si>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</si>
  <si>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</si>
  <si>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</si>
  <si>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</si>
  <si>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</si>
  <si>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</si>
  <si>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</si>
  <si>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</si>
  <si>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</si>
  <si>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</si>
  <si>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</si>
  <si>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</si>
  <si>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</si>
  <si>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</si>
  <si>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</si>
  <si>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</si>
  <si>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</si>
  <si>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</si>
  <si>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</si>
  <si>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</si>
  <si>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Vízellátás; szennyvíz gyűjtése, kezelése, hulladékgazdálkodás, szennyeződésmentesítés</t>
  </si>
  <si>
    <t>E</t>
  </si>
  <si>
    <t>Villamosenergia-, gáz-, gőzellátás, légkondicionálás</t>
  </si>
  <si>
    <t xml:space="preserve">D </t>
  </si>
  <si>
    <t>Feldolgozóipar</t>
  </si>
  <si>
    <t>C</t>
  </si>
  <si>
    <t>Bányászat, kőfejtés</t>
  </si>
  <si>
    <t>B</t>
  </si>
  <si>
    <t>Mezőgazdaság, erdőgazdálkodás, halászat</t>
  </si>
  <si>
    <t>Nemzetgazdasági ág</t>
  </si>
  <si>
    <t>Ágazati kód</t>
  </si>
  <si>
    <t>4.1.5. Kibocsátás nemzetgazdasági ágak szerint</t>
  </si>
  <si>
    <t>Bruttó hazai termék, piaci beszerzési áron</t>
  </si>
  <si>
    <t>Bruttó hozzáadott érték összesen, alapáron</t>
  </si>
  <si>
    <t>4.1.6. Bruttó hozzáadott érték nemzetgazdasági ágak szerint</t>
  </si>
  <si>
    <t>Kibocsátás összesen</t>
  </si>
  <si>
    <t>–</t>
  </si>
  <si>
    <t>Háztartásokat segítő nonprofit intézmények</t>
  </si>
  <si>
    <t>Háztartások</t>
  </si>
  <si>
    <t>Kormányzat</t>
  </si>
  <si>
    <t>Pénzügyi vállalatok</t>
  </si>
  <si>
    <t>Vállalatok</t>
  </si>
  <si>
    <t>4.1.7. Kibocsátás szektorok és nemzetgazdasági ágak szerint, 2010 [folyó alapáron, millió Ft]</t>
  </si>
  <si>
    <t>Bruttó hozzáadott érték összesen</t>
  </si>
  <si>
    <t>4.1.8. Bruttó hozzáadott érték szektorok és nemzetgazdasági ágak szerint, 2010 [folyó alapáron, millió Ft]</t>
  </si>
  <si>
    <t>Bruttó hazai termék összesen (14=12+13)</t>
  </si>
  <si>
    <t>Külkereskedelmi egyenleg (13)</t>
  </si>
  <si>
    <t>Belföldi felhasználás összesen (12=4+11)</t>
  </si>
  <si>
    <t>Bruttó felhalmozás összesen (11=9+10)</t>
  </si>
  <si>
    <t>Készletváltozás (10)</t>
  </si>
  <si>
    <t>Bruttó állóeszköz-felhalmozás (9)</t>
  </si>
  <si>
    <t>Közösségi fogyasztás (8=2–5)</t>
  </si>
  <si>
    <t>Háztartások tényleges fogyasztása (7=1+6)</t>
  </si>
  <si>
    <t>Ebből: kormányzattól (5)</t>
  </si>
  <si>
    <t>Természetbeni társadalmi juttatás (6=5+3)</t>
  </si>
  <si>
    <t>Végső fogyasztási kiadás összesen (4=1+2+3)</t>
  </si>
  <si>
    <t>Háztartásokat segítő nonprofit intézmények fogyasztási kiadása (3)</t>
  </si>
  <si>
    <t>Kormányzat fogyasztási kiadása (2)</t>
  </si>
  <si>
    <t>Háztartások fogyasztási kiadása (1)</t>
  </si>
  <si>
    <t>4.1.9. A bruttó hazai termék (GDP) felhasználása</t>
  </si>
  <si>
    <t>bruttó felhalmozás összesen</t>
  </si>
  <si>
    <t>bruttó állóeszköz-felhalmozás</t>
  </si>
  <si>
    <t>végső fogyasztás összesen</t>
  </si>
  <si>
    <t>közösségi fogyasztás</t>
  </si>
  <si>
    <t>háztartások tényleges fogyasztása</t>
  </si>
  <si>
    <t>Belföldi  felhasználás összesen</t>
  </si>
  <si>
    <t>4.1.10. A bruttó hazai termék (GDP) belföldi felhasználásának volumenindexe</t>
  </si>
  <si>
    <t>Termelési támogatások összesen</t>
  </si>
  <si>
    <t>Egyéb termelési támogatások összesen</t>
  </si>
  <si>
    <t>elkülönített alapokból</t>
  </si>
  <si>
    <t>költségvetésből</t>
  </si>
  <si>
    <t>Egyéb támogatások összesen</t>
  </si>
  <si>
    <t>Termelőfelhasználás támogatása</t>
  </si>
  <si>
    <t>Terméktámogatások összesen</t>
  </si>
  <si>
    <t>Belföldi terméktámogatások</t>
  </si>
  <si>
    <t>Ebből: közvetlen támogatás</t>
  </si>
  <si>
    <t>Exporttámogatások</t>
  </si>
  <si>
    <t>Termelési adók összesen</t>
  </si>
  <si>
    <t>Egyéb termelési adók összesen</t>
  </si>
  <si>
    <t>helyi adók</t>
  </si>
  <si>
    <t>költségvetésbe</t>
  </si>
  <si>
    <t>Egyéb adók összesen</t>
  </si>
  <si>
    <t>Bér- és létszámadó</t>
  </si>
  <si>
    <t>Termékadók összesen</t>
  </si>
  <si>
    <t>egyéb belföldi adók</t>
  </si>
  <si>
    <t>jövedéki adó</t>
  </si>
  <si>
    <t>Belföldi termékadók</t>
  </si>
  <si>
    <t>vám</t>
  </si>
  <si>
    <t>Importadók és illetékek</t>
  </si>
  <si>
    <t>Hozzáadott érték típusú adó (áfa)</t>
  </si>
  <si>
    <t>4.1.11. A termelési adók és a termelési támogatások összefoglaló adatai [millió Ft]</t>
  </si>
  <si>
    <t>Bruttó nemzeti jövedelem</t>
  </si>
  <si>
    <t>Bruttó hazai termék</t>
  </si>
  <si>
    <t>egyenleg</t>
  </si>
  <si>
    <t>EU-nak fizetett adó</t>
  </si>
  <si>
    <t>EU-tól kapott támogatás</t>
  </si>
  <si>
    <t>külföldnek fizetendő</t>
  </si>
  <si>
    <t>külföldről járó</t>
  </si>
  <si>
    <t>Tulajdonosi jövedelemből: visszaforgatott jövedelem</t>
  </si>
  <si>
    <t>külföldnek fizetett</t>
  </si>
  <si>
    <t>külföldről kapott</t>
  </si>
  <si>
    <t>Tulajdonosi jövedelem</t>
  </si>
  <si>
    <t>Munkajövedelmek</t>
  </si>
  <si>
    <t>Folyó áron, millió Ft</t>
  </si>
  <si>
    <t>4.1.12. Bruttó hazai termék (GDP) és bruttó nemzeti jövedelem (GNI)</t>
  </si>
  <si>
    <t>Összes (korrigált rendelkezésre álló) jövedelem</t>
  </si>
  <si>
    <t>Természetbeni társadalmi juttatások</t>
  </si>
  <si>
    <t>Rendelkezésre álló jövedelem</t>
  </si>
  <si>
    <t>Egyéb fizetett folyó transzferek</t>
  </si>
  <si>
    <t>Egyéb kapott folyó transzferek</t>
  </si>
  <si>
    <t>Munkavállalók önkéntes társadalombiztosítási hozzájárulásai</t>
  </si>
  <si>
    <t>Munkavállalók kötelező társadalombiztosítási hozzájárulásai</t>
  </si>
  <si>
    <t>Munkaadói és egyéb társadalombiztosítási hozzájárulás</t>
  </si>
  <si>
    <t>Adók összesen</t>
  </si>
  <si>
    <t>Egyéb adók</t>
  </si>
  <si>
    <t>Jövedelemadó</t>
  </si>
  <si>
    <t>Pénzbeli társadalmi juttatások összesen</t>
  </si>
  <si>
    <t>Társadalombiztosítási jellegű juttatások</t>
  </si>
  <si>
    <t>Nem alapszerű társadalombiztosítási juttatások</t>
  </si>
  <si>
    <t>Magánalapok pénzbeli juttatásai</t>
  </si>
  <si>
    <t>Kötelező társadalombiztosítás pénzbeli juttatásai</t>
  </si>
  <si>
    <t>Elsődleges jövedelmek egyenlege</t>
  </si>
  <si>
    <t>osztalék</t>
  </si>
  <si>
    <t>kamat</t>
  </si>
  <si>
    <t>Vegyes jövedelem</t>
  </si>
  <si>
    <t>Működési eredmény</t>
  </si>
  <si>
    <t>Munkavállalói jövedelem</t>
  </si>
  <si>
    <t>Munkaadói társadalombiztosítási hozzájárulás</t>
  </si>
  <si>
    <t>Bérek, keresetek összesen</t>
  </si>
  <si>
    <t>4.1.13. A háztartások jövedelme</t>
  </si>
  <si>
    <t>Társadalmi juttatások összesen</t>
  </si>
  <si>
    <t>Természetbeni juttatások összesen</t>
  </si>
  <si>
    <t>Egyéb</t>
  </si>
  <si>
    <t>Állami lakások amortizációja</t>
  </si>
  <si>
    <t>Közlekedési árak támogatása</t>
  </si>
  <si>
    <t>Szociális ellátás</t>
  </si>
  <si>
    <t>Kultúra, sport, üdülés, szálláshely</t>
  </si>
  <si>
    <t>Egészségügyi ellátás</t>
  </si>
  <si>
    <t>Pénzbeli juttatások összesen</t>
  </si>
  <si>
    <t>Önkéntes kölcsönös biztosítási pénztárak juttatásai</t>
  </si>
  <si>
    <t>Lakásberuházások kamattámogatása</t>
  </si>
  <si>
    <t>Ösztöndíj és egyéb támogatás</t>
  </si>
  <si>
    <t>Rendszeres és eseti szociális segélyek</t>
  </si>
  <si>
    <t>Munkanélküliek ellátása</t>
  </si>
  <si>
    <t>Családi pótlék, anyasági támogatás</t>
  </si>
  <si>
    <t>Gyermekgondozási díj</t>
  </si>
  <si>
    <t>Gyermekgondozási segély, támogatás</t>
  </si>
  <si>
    <t>Terhességi-gyermekágyi segély</t>
  </si>
  <si>
    <t>Betegséggel kapcsolatos egyéb ellátások</t>
  </si>
  <si>
    <t>Táppénz</t>
  </si>
  <si>
    <t>Korengedményes nyugdíj</t>
  </si>
  <si>
    <t>Nyugdíjellátáshoz kapcsolódó pótlékok, segélyek, járadékok</t>
  </si>
  <si>
    <t>Nyugdíj összesen</t>
  </si>
  <si>
    <t>juttatásai</t>
  </si>
  <si>
    <t>Munkaadók</t>
  </si>
  <si>
    <t>Költségvetés</t>
  </si>
  <si>
    <t>Társadalom-biztosítási alapok</t>
  </si>
  <si>
    <t>4.1.14. Társadalmi juttatások, 2010 [folyó áron, millió Ft]</t>
  </si>
  <si>
    <t>..</t>
  </si>
  <si>
    <t>Egy főre jutó reáljövedelem indexe</t>
  </si>
  <si>
    <t>Egy keresőre jutó reálkereset indexe</t>
  </si>
  <si>
    <t>Fogyasztóiár-index</t>
  </si>
  <si>
    <t>Egy keresőre jutó nettó nominál-átlagkereset indexe</t>
  </si>
  <si>
    <t>4.1.15. A reálkereset és a reáljövedelem indexei</t>
  </si>
  <si>
    <t>Háztartások tényleges fogyasztása</t>
  </si>
  <si>
    <t>Kormányzat egyéni célú fogyasztási kiadásai</t>
  </si>
  <si>
    <t>Háztartásokat segítő nonprofit intézmények egyéni célú fogyasztási kiadásai</t>
  </si>
  <si>
    <t>Háztartások fogyasztási kiadása, nemzeti</t>
  </si>
  <si>
    <t>Idegenforgalom egyenlege</t>
  </si>
  <si>
    <t>Háztartások fogyasztási kiadása, hazai</t>
  </si>
  <si>
    <t>Egyéb termékek és szolgáltatások</t>
  </si>
  <si>
    <t>Vendéglátás és szálláshely-szolgáltatás</t>
  </si>
  <si>
    <t>Szabadidő és kultúra</t>
  </si>
  <si>
    <t>Hírközlés</t>
  </si>
  <si>
    <t>Közlekedés és szállítás</t>
  </si>
  <si>
    <t>Egészségügy</t>
  </si>
  <si>
    <t>Lakberendezés, lakásfelszerelés, rendszeres lakáskarbantartás</t>
  </si>
  <si>
    <t>Lakásszolgáltatás, víz, villamos energia, gáz és egyéb tüzelőanyag</t>
  </si>
  <si>
    <t>Ruházat és lábbeli</t>
  </si>
  <si>
    <t>Szeszes italok, dohányáruk és kábítószerek</t>
  </si>
  <si>
    <t>Élelmiszerek és alkoholmentes italok</t>
  </si>
  <si>
    <t>4.1.16. A háztartások fogyasztása a javak rendeltetése szerint (COICOP)</t>
  </si>
  <si>
    <t>Szolgáltatások</t>
  </si>
  <si>
    <t>Termékek összesen</t>
  </si>
  <si>
    <t>Nem tartós javak</t>
  </si>
  <si>
    <t>Féltartós javak</t>
  </si>
  <si>
    <t>Tartós javak</t>
  </si>
  <si>
    <t>Az egy főre jutó fogyasztás indexe, összehasonlító áron, előző év = 100,0</t>
  </si>
  <si>
    <t>A fogyasztás szerkezete, folyó áron, %</t>
  </si>
  <si>
    <t>Fogyasztási kiadás, folyó áron, millió Ft</t>
  </si>
  <si>
    <t>4.1.17. A háztartások fogyasztási kiadása a javak tartóssága szerint</t>
  </si>
  <si>
    <t>Szénhidrát, gramm</t>
  </si>
  <si>
    <t>Zsír, gramm</t>
  </si>
  <si>
    <t>állati fehérje, gramm</t>
  </si>
  <si>
    <t>Fehérje, gramm</t>
  </si>
  <si>
    <t>Kilojoule (kJ)</t>
  </si>
  <si>
    <t>4.1.18. Tápanyagfogyasztás [egy főre jutó napi átlagos mennyiség]</t>
  </si>
  <si>
    <t>Dohány</t>
  </si>
  <si>
    <t>Szeszes italok összesen, 100 fokos szeszre átszámítva, liter</t>
  </si>
  <si>
    <t>Égetett szeszes italok, 50 fokos szeszre átszámítva, liter</t>
  </si>
  <si>
    <t>Sör, liter</t>
  </si>
  <si>
    <t>Bor, liter</t>
  </si>
  <si>
    <t>Tea, dkg</t>
  </si>
  <si>
    <t>Kávé</t>
  </si>
  <si>
    <t>Italok, dohányáru</t>
  </si>
  <si>
    <t>déligyümölcs</t>
  </si>
  <si>
    <t>hazai</t>
  </si>
  <si>
    <t>Gyümölcs</t>
  </si>
  <si>
    <t>Zöldség, főzelékfélék</t>
  </si>
  <si>
    <t>Kakaópor, dkg</t>
  </si>
  <si>
    <t>Cukor</t>
  </si>
  <si>
    <t>Burgonya</t>
  </si>
  <si>
    <t>rizs</t>
  </si>
  <si>
    <t>liszt</t>
  </si>
  <si>
    <t>Cereáliák</t>
  </si>
  <si>
    <t>margarin</t>
  </si>
  <si>
    <t>étolaj</t>
  </si>
  <si>
    <t>baromfizsiradék</t>
  </si>
  <si>
    <t>sertészsiradék</t>
  </si>
  <si>
    <t>vaj és vajkrém</t>
  </si>
  <si>
    <t>Zsiradékok</t>
  </si>
  <si>
    <t>Tojás</t>
  </si>
  <si>
    <t>Tej és tejtermékek vaj nélkül</t>
  </si>
  <si>
    <t>hal</t>
  </si>
  <si>
    <t>vad, kecske, házinyúl</t>
  </si>
  <si>
    <t>baromfihús</t>
  </si>
  <si>
    <t>belsőség</t>
  </si>
  <si>
    <t>ló- és juhhús</t>
  </si>
  <si>
    <t>marha- és borjúhús</t>
  </si>
  <si>
    <t>sertéshús</t>
  </si>
  <si>
    <t>csontos hús összesen</t>
  </si>
  <si>
    <t>hús és húskészítmények összesen</t>
  </si>
  <si>
    <t>Hús, húskészítmény, hal</t>
  </si>
  <si>
    <t>Élelmiszerek</t>
  </si>
  <si>
    <t xml:space="preserve">Élelmiszer, ital, dohányáru </t>
  </si>
  <si>
    <t>4.1.19. Fogyasztás a fontosabb élelmiszerekből, italokból és dohányáruból [egy főre jutó évi átlagos mennyiség, kg]</t>
  </si>
  <si>
    <t>Bruttó hitelnyújtás</t>
  </si>
  <si>
    <t>Hitelfelvétel és -törlesztés egyenlege</t>
  </si>
  <si>
    <t>Nettó hitelnyújtás</t>
  </si>
  <si>
    <t>Lakásberuházás</t>
  </si>
  <si>
    <t>Felhalmozás</t>
  </si>
  <si>
    <t>Tőketranszferek egyenlege</t>
  </si>
  <si>
    <t>Megtakarítás</t>
  </si>
  <si>
    <t>Rezidens háztartások tényleges fogyasztása</t>
  </si>
  <si>
    <t>Magánnyugdíjpénztárak miatti korrekció</t>
  </si>
  <si>
    <t>4.1.20. A háztartások jövedelmének felhasználása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</si>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</sst>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7"/>
      <name val="Arial"/>
      <family val="2"/>
      <charset val="238"/>
    </font>
    <font>
      <b/>
      <sz val="8"/>
      <name val="Arial CE"/>
      <charset val="238"/>
    </font>
    <font>
      <b/>
      <sz val="8"/>
      <color indexed="17"/>
      <name val="Arial CE"/>
      <charset val="238"/>
    </font>
    <font>
      <sz val="8"/>
      <color indexed="12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54">
    <xf numFmtId="0" fontId="0" fillId="0" borderId="0" xfId="0"/>
    <xf numFmtId="0" fontId="2" fillId="0" borderId="0" xfId="0" applyFont="1"/>
    <xf numFmtId="0" fontId="2" fillId="0" borderId="0" xfId="0" applyFont="1" applyAlignment="1"/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 indent="5"/>
    </xf>
    <xf numFmtId="0" fontId="3" fillId="0" borderId="7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2" fillId="0" borderId="0" xfId="0" applyNumberFormat="1" applyFont="1" applyAlignment="1"/>
    <xf numFmtId="3" fontId="5" fillId="0" borderId="0" xfId="0" applyNumberFormat="1" applyFont="1" applyAlignment="1"/>
    <xf numFmtId="165" fontId="2" fillId="0" borderId="0" xfId="0" applyNumberFormat="1" applyFont="1" applyBorder="1" applyAlignment="1"/>
    <xf numFmtId="165" fontId="5" fillId="0" borderId="0" xfId="0" applyNumberFormat="1" applyFont="1" applyBorder="1" applyAlignment="1"/>
    <xf numFmtId="0" fontId="2" fillId="0" borderId="0" xfId="0" applyFont="1" applyBorder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 indent="5"/>
    </xf>
    <xf numFmtId="0" fontId="2" fillId="0" borderId="7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indent="4"/>
    </xf>
    <xf numFmtId="0" fontId="8" fillId="0" borderId="7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/>
    <xf numFmtId="164" fontId="3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vertical="top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164" fontId="2" fillId="0" borderId="1" xfId="0" applyNumberFormat="1" applyFont="1" applyBorder="1" applyAlignment="1">
      <alignment horizontal="right" vertical="top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vertical="top" wrapTex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left" vertical="top" wrapText="1" indent="1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 wrapText="1"/>
    </xf>
    <xf numFmtId="0" fontId="4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2" fillId="0" borderId="0" xfId="0" applyFont="1"/>
    <xf numFmtId="164" fontId="2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0" fontId="3" fillId="0" borderId="0" xfId="0" applyFont="1" applyAlignment="1">
      <alignment horizontal="left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 indent="1"/>
    </xf>
    <xf numFmtId="3" fontId="5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/>
    <xf numFmtId="0" fontId="3" fillId="0" borderId="0" xfId="0" applyFont="1" applyAlignment="1">
      <alignment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3" fillId="0" borderId="0" xfId="0" applyFont="1"/>
    <xf numFmtId="164" fontId="11" fillId="0" borderId="0" xfId="0" applyNumberFormat="1" applyFont="1" applyAlignment="1"/>
    <xf numFmtId="164" fontId="3" fillId="0" borderId="0" xfId="0" applyNumberFormat="1" applyFont="1" applyAlignment="1"/>
    <xf numFmtId="164" fontId="10" fillId="0" borderId="0" xfId="0" applyNumberFormat="1" applyFont="1" applyAlignment="1"/>
    <xf numFmtId="0" fontId="3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164" fontId="11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164" fontId="12" fillId="0" borderId="0" xfId="0" applyNumberFormat="1" applyFont="1" applyAlignment="1"/>
    <xf numFmtId="164" fontId="1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0" applyFont="1" applyAlignment="1">
      <alignment horizontal="left" vertical="center" wrapText="1"/>
    </xf>
    <xf numFmtId="164" fontId="11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0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vertical="top"/>
    </xf>
    <xf numFmtId="0" fontId="3" fillId="0" borderId="0" xfId="0" applyFont="1" applyAlignment="1">
      <alignment wrapText="1"/>
    </xf>
    <xf numFmtId="164" fontId="12" fillId="0" borderId="0" xfId="0" applyNumberFormat="1" applyFont="1" applyFill="1" applyAlignment="1">
      <alignment vertical="top"/>
    </xf>
    <xf numFmtId="164" fontId="5" fillId="0" borderId="0" xfId="0" applyNumberFormat="1" applyFont="1" applyAlignment="1"/>
    <xf numFmtId="0" fontId="2" fillId="0" borderId="0" xfId="0" applyFont="1" applyAlignment="1">
      <alignment horizontal="left" vertical="center" wrapText="1" indent="1"/>
    </xf>
    <xf numFmtId="165" fontId="1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164" fontId="4" fillId="0" borderId="0" xfId="0" applyNumberFormat="1" applyFont="1" applyFill="1" applyAlignment="1">
      <alignment horizontal="right"/>
    </xf>
    <xf numFmtId="164" fontId="5" fillId="0" borderId="0" xfId="0" applyNumberFormat="1" applyFont="1" applyBorder="1"/>
    <xf numFmtId="164" fontId="2" fillId="0" borderId="0" xfId="0" applyNumberFormat="1" applyFont="1" applyBorder="1"/>
    <xf numFmtId="164" fontId="2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65" fontId="2" fillId="0" borderId="0" xfId="0" applyNumberFormat="1" applyFont="1"/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0" fontId="2" fillId="0" borderId="0" xfId="0" applyFont="1" applyBorder="1"/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/>
    <xf numFmtId="165" fontId="2" fillId="0" borderId="0" xfId="0" applyNumberFormat="1" applyFont="1" applyFill="1" applyBorder="1"/>
    <xf numFmtId="0" fontId="2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indent="1"/>
    </xf>
    <xf numFmtId="3" fontId="2" fillId="0" borderId="0" xfId="0" applyNumberFormat="1" applyFont="1"/>
    <xf numFmtId="0" fontId="2" fillId="0" borderId="9" xfId="0" applyFont="1" applyBorder="1" applyAlignment="1">
      <alignment horizontal="center" vertical="center"/>
    </xf>
    <xf numFmtId="166" fontId="2" fillId="0" borderId="0" xfId="0" applyNumberFormat="1" applyFont="1"/>
    <xf numFmtId="165" fontId="2" fillId="0" borderId="0" xfId="0" applyNumberFormat="1" applyFont="1" applyAlignment="1">
      <alignment horizontal="right"/>
    </xf>
    <xf numFmtId="165" fontId="2" fillId="0" borderId="14" xfId="0" applyNumberFormat="1" applyFont="1" applyBorder="1" applyAlignment="1">
      <alignment horizontal="right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wrapText="1" indent="1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0" fillId="0" borderId="0" xfId="0"/>
    <xf numFmtId="164" fontId="13" fillId="0" borderId="0" xfId="0" applyNumberFormat="1" applyFont="1" applyFill="1"/>
    <xf numFmtId="164" fontId="14" fillId="0" borderId="0" xfId="0" applyNumberFormat="1" applyFont="1"/>
    <xf numFmtId="164" fontId="15" fillId="0" borderId="0" xfId="0" applyNumberFormat="1" applyFont="1" applyAlignment="1">
      <alignment horizontal="right"/>
    </xf>
    <xf numFmtId="164" fontId="16" fillId="0" borderId="0" xfId="0" applyNumberFormat="1" applyFont="1" applyFill="1"/>
    <xf numFmtId="164" fontId="15" fillId="0" borderId="0" xfId="0" applyNumberFormat="1" applyFont="1"/>
    <xf numFmtId="0" fontId="13" fillId="0" borderId="0" xfId="0" applyFont="1" applyFill="1"/>
    <xf numFmtId="0" fontId="16" fillId="0" borderId="0" xfId="0" applyFont="1" applyFill="1"/>
    <xf numFmtId="164" fontId="14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Border="1"/>
    <xf numFmtId="164" fontId="1" fillId="0" borderId="0" xfId="0" applyNumberFormat="1" applyFont="1" applyAlignment="1">
      <alignment horizontal="right"/>
    </xf>
    <xf numFmtId="164" fontId="17" fillId="0" borderId="0" xfId="0" applyNumberFormat="1" applyFont="1"/>
    <xf numFmtId="164" fontId="18" fillId="0" borderId="0" xfId="0" applyNumberFormat="1" applyFont="1"/>
    <xf numFmtId="164" fontId="10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14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0" borderId="0" xfId="0" applyFont="1"/>
    <xf numFmtId="0" fontId="26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0EECD-A2FB-4A43-BDBA-32B981B382C4}">
  <dimension ref="A1:A21"/>
  <sheetViews>
    <sheetView tabSelected="1" workbookViewId="0"/>
  </sheetViews>
  <sheetFormatPr defaultRowHeight="12.75" x14ac:dyDescent="0.2"/>
  <cols>
    <col min="1" max="1" width="99.5703125" style="252" bestFit="1" customWidth="1"/>
    <col min="2" max="16384" width="9.140625" style="252"/>
  </cols>
  <sheetData>
    <row r="1" spans="1:1" x14ac:dyDescent="0.2">
      <c r="A1" s="251" t="s">
        <v>303</v>
      </c>
    </row>
    <row r="2" spans="1:1" x14ac:dyDescent="0.2">
      <c r="A2" s="253" t="s">
        <v>13</v>
      </c>
    </row>
    <row r="3" spans="1:1" x14ac:dyDescent="0.2">
      <c r="A3" s="253" t="s">
        <v>18</v>
      </c>
    </row>
    <row r="4" spans="1:1" x14ac:dyDescent="0.2">
      <c r="A4" s="253" t="s">
        <v>24</v>
      </c>
    </row>
    <row r="5" spans="1:1" x14ac:dyDescent="0.2">
      <c r="A5" s="253" t="s">
        <v>41</v>
      </c>
    </row>
    <row r="6" spans="1:1" x14ac:dyDescent="0.2">
      <c r="A6" s="253" t="s">
        <v>88</v>
      </c>
    </row>
    <row r="7" spans="1:1" x14ac:dyDescent="0.2">
      <c r="A7" s="253" t="s">
        <v>91</v>
      </c>
    </row>
    <row r="8" spans="1:1" x14ac:dyDescent="0.2">
      <c r="A8" s="253" t="s">
        <v>99</v>
      </c>
    </row>
    <row r="9" spans="1:1" x14ac:dyDescent="0.2">
      <c r="A9" s="253" t="s">
        <v>101</v>
      </c>
    </row>
    <row r="10" spans="1:1" x14ac:dyDescent="0.2">
      <c r="A10" s="253" t="s">
        <v>116</v>
      </c>
    </row>
    <row r="11" spans="1:1" x14ac:dyDescent="0.2">
      <c r="A11" s="253" t="s">
        <v>123</v>
      </c>
    </row>
    <row r="12" spans="1:1" x14ac:dyDescent="0.2">
      <c r="A12" s="253" t="s">
        <v>147</v>
      </c>
    </row>
    <row r="13" spans="1:1" x14ac:dyDescent="0.2">
      <c r="A13" s="253" t="s">
        <v>161</v>
      </c>
    </row>
    <row r="14" spans="1:1" x14ac:dyDescent="0.2">
      <c r="A14" s="253" t="s">
        <v>186</v>
      </c>
    </row>
    <row r="15" spans="1:1" x14ac:dyDescent="0.2">
      <c r="A15" s="253" t="s">
        <v>214</v>
      </c>
    </row>
    <row r="16" spans="1:1" x14ac:dyDescent="0.2">
      <c r="A16" s="253" t="s">
        <v>220</v>
      </c>
    </row>
    <row r="17" spans="1:1" x14ac:dyDescent="0.2">
      <c r="A17" s="253" t="s">
        <v>238</v>
      </c>
    </row>
    <row r="18" spans="1:1" x14ac:dyDescent="0.2">
      <c r="A18" s="253" t="s">
        <v>247</v>
      </c>
    </row>
    <row r="19" spans="1:1" x14ac:dyDescent="0.2">
      <c r="A19" s="253" t="s">
        <v>253</v>
      </c>
    </row>
    <row r="20" spans="1:1" x14ac:dyDescent="0.2">
      <c r="A20" s="253" t="s">
        <v>292</v>
      </c>
    </row>
    <row r="21" spans="1:1" x14ac:dyDescent="0.2">
      <c r="A21" s="253" t="s">
        <v>302</v>
      </c>
    </row>
  </sheetData>
  <hyperlinks>
    <hyperlink ref="A2" location="4.1.1.!A1" display="4.1.1. A nemzetgazdaság forrásai és azok felhasználása" xr:uid="{727B90B4-4B93-488D-B227-AF9154FD4DDA}"/>
    <hyperlink ref="A3" location="4.1.2.!A1" display="4.1.2. A nemzetgazdaság külkereskedelmi forgalma [folyó áron, milliárd Ft]" xr:uid="{E6737D68-ECC4-411C-932C-32674803895F}"/>
    <hyperlink ref="A4" location="4.1.3.!A1" display="4.1.3. Egy főre jutó bruttó hazai termék (GDP)" xr:uid="{98A34D1B-415E-4449-AD1C-A6823CEA54F0}"/>
    <hyperlink ref="A5" location="4.1.4.!A1" display="4.1.4. A bruttó hazai termék (GDP) termelésének volumenindexe" xr:uid="{21C6C0F1-DD01-47F4-819E-4D9D2073AFFD}"/>
    <hyperlink ref="A6" location="4.1.5.!A1" display="4.1.5. Kibocsátás nemzetgazdasági ágak szerint" xr:uid="{EF0BD79B-AE9F-4DBC-801D-1768B5FA1616}"/>
    <hyperlink ref="A7" location="4.1.6.!A1" display="4.1.6. Bruttó hozzáadott érték nemzetgazdasági ágak szerint" xr:uid="{B9229562-D7E1-4CEA-B5A3-3655276F3778}"/>
    <hyperlink ref="A8" location="4.1.7.!A1" display="4.1.7. Kibocsátás szektorok és nemzetgazdasági ágak szerint, 2010 [folyó alapáron, millió Ft]" xr:uid="{A1278D93-5943-41C1-BF97-D6BE39C0F351}"/>
    <hyperlink ref="A9" location="4.1.8.!A1" display="4.1.8. Bruttó hozzáadott érték szektorok és nemzetgazdasági ágak szerint, 2010 [folyó alapáron, millió Ft]" xr:uid="{4F897B73-B797-404E-8A54-4E7B8F29ACE6}"/>
    <hyperlink ref="A10" location="4.1.9.!A1" display="4.1.9. A bruttó hazai termék (GDP) felhasználása" xr:uid="{D60BA77F-7C7B-4CE6-B0E3-DF5DB182DECE}"/>
    <hyperlink ref="A11" location="4.1.10.!A1" display="4.1.10. A bruttó hazai termék (GDP) belföldi felhasználásának volumenindexe" xr:uid="{DDC96169-3433-4B15-BCD4-49602E1EFB87}"/>
    <hyperlink ref="A12" location="4.1.11.!A1" display="4.1.11. A termelési adók és a termelési támogatások összefoglaló adatai [millió Ft]" xr:uid="{DFC3E669-EC06-4EF6-842D-AB43B5BABCD1}"/>
    <hyperlink ref="A13" location="4.1.12.!A1" display="4.1.12. Bruttó hazai termék (GDP) és bruttó nemzeti jövedelem (GNI)" xr:uid="{107D7014-10BC-4879-86FC-9318DE971E4F}"/>
    <hyperlink ref="A14" location="4.1.13.!A1" display="4.1.13. A háztartások jövedelme" xr:uid="{B6E66860-9ECB-41AD-915C-FF4342500365}"/>
    <hyperlink ref="A15" location="4.1.14.!A1" display="4.1.14. Társadalmi juttatások, 2010 [folyó áron, millió Ft]" xr:uid="{3B506DA3-E389-4D0A-A887-9469B0970E01}"/>
    <hyperlink ref="A16" location="4.1.15.!A1" display="4.1.15. A reálkereset és a reáljövedelem indexei" xr:uid="{D6E12130-17FA-48F2-91BA-EC8A4F6DA353}"/>
    <hyperlink ref="A17" location="4.1.16.!A1" display="4.1.16. A háztartások fogyasztása a javak rendeltetése szerint (COICOP)" xr:uid="{FF3B601E-9F82-48EE-A91E-01ED27562DC8}"/>
    <hyperlink ref="A18" location="4.1.17.!A1" display="4.1.17. A háztartások fogyasztási kiadása a javak tartóssága szerint" xr:uid="{0C4BACF1-2499-44A5-817A-64C3590AD1D9}"/>
    <hyperlink ref="A19" location="4.1.18.!A1" display="4.1.18. Tápanyagfogyasztás [egy főre jutó napi átlagos mennyiség]" xr:uid="{FD544BB0-9745-4236-A559-715DFDA87123}"/>
    <hyperlink ref="A20" location="4.1.19.!A1" display="4.1.19. Fogyasztás a fontosabb élelmiszerekből, italokból és dohányáruból [egy főre jutó évi átlagos mennyiség, kg]" xr:uid="{8D623BD8-2DA9-4B8C-A81D-C8F55A41D18B}"/>
    <hyperlink ref="A21" location="4.1.20.!A1" display="4.1.20. A háztartások jövedelmének felhasználása" xr:uid="{D223E114-0101-4650-B0B4-020FE00EEA6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295FB-3165-45F7-9339-952FA664A0D5}">
  <dimension ref="A1:G17"/>
  <sheetViews>
    <sheetView workbookViewId="0"/>
  </sheetViews>
  <sheetFormatPr defaultRowHeight="11.25" x14ac:dyDescent="0.2"/>
  <cols>
    <col min="1" max="1" width="35" style="55" customWidth="1"/>
    <col min="2" max="4" width="9.85546875" style="55" customWidth="1"/>
    <col min="5" max="7" width="8.85546875" style="55" customWidth="1"/>
    <col min="8" max="16384" width="9.140625" style="55"/>
  </cols>
  <sheetData>
    <row r="1" spans="1:7" ht="12" thickBot="1" x14ac:dyDescent="0.25">
      <c r="A1" s="65" t="s">
        <v>116</v>
      </c>
      <c r="B1" s="63"/>
      <c r="C1" s="64"/>
      <c r="D1" s="64"/>
      <c r="E1" s="64"/>
      <c r="F1" s="63"/>
      <c r="G1" s="63"/>
    </row>
    <row r="2" spans="1:7" x14ac:dyDescent="0.2">
      <c r="A2" s="235" t="s">
        <v>12</v>
      </c>
      <c r="B2" s="232" t="s">
        <v>11</v>
      </c>
      <c r="C2" s="227"/>
      <c r="D2" s="237"/>
      <c r="E2" s="232" t="s">
        <v>10</v>
      </c>
      <c r="F2" s="234"/>
      <c r="G2" s="234"/>
    </row>
    <row r="3" spans="1:7" x14ac:dyDescent="0.2">
      <c r="A3" s="236"/>
      <c r="B3" s="43">
        <v>2009</v>
      </c>
      <c r="C3" s="44">
        <v>2010</v>
      </c>
      <c r="D3" s="44">
        <v>2011</v>
      </c>
      <c r="E3" s="43">
        <v>2009</v>
      </c>
      <c r="F3" s="44">
        <v>2010</v>
      </c>
      <c r="G3" s="62">
        <v>2011</v>
      </c>
    </row>
    <row r="4" spans="1:7" x14ac:dyDescent="0.2">
      <c r="A4" s="60" t="s">
        <v>115</v>
      </c>
      <c r="B4" s="5">
        <v>13568.3</v>
      </c>
      <c r="C4" s="5">
        <v>13854.2</v>
      </c>
      <c r="D4" s="5">
        <v>14470.7</v>
      </c>
      <c r="E4" s="61">
        <v>93.6</v>
      </c>
      <c r="F4" s="61">
        <v>97.9</v>
      </c>
      <c r="G4" s="61">
        <v>100</v>
      </c>
    </row>
    <row r="5" spans="1:7" x14ac:dyDescent="0.2">
      <c r="A5" s="60" t="s">
        <v>114</v>
      </c>
      <c r="B5" s="5">
        <v>5807.4</v>
      </c>
      <c r="C5" s="5">
        <v>5839.7</v>
      </c>
      <c r="D5" s="5">
        <v>5841.2</v>
      </c>
      <c r="E5" s="59">
        <v>99.4</v>
      </c>
      <c r="F5" s="59">
        <v>97.9</v>
      </c>
      <c r="G5" s="59">
        <v>99.4</v>
      </c>
    </row>
    <row r="6" spans="1:7" ht="22.5" x14ac:dyDescent="0.2">
      <c r="A6" s="60" t="s">
        <v>113</v>
      </c>
      <c r="B6" s="29">
        <v>407.5</v>
      </c>
      <c r="C6" s="29">
        <v>392.4</v>
      </c>
      <c r="D6" s="29">
        <v>406.3</v>
      </c>
      <c r="E6" s="29">
        <v>100</v>
      </c>
      <c r="F6" s="29">
        <v>96.2</v>
      </c>
      <c r="G6" s="29">
        <v>99.7</v>
      </c>
    </row>
    <row r="7" spans="1:7" x14ac:dyDescent="0.2">
      <c r="A7" s="60" t="s">
        <v>112</v>
      </c>
      <c r="B7" s="5">
        <v>19783.2</v>
      </c>
      <c r="C7" s="5">
        <v>20086.3</v>
      </c>
      <c r="D7" s="5">
        <v>20718.2</v>
      </c>
      <c r="E7" s="59">
        <v>95.4</v>
      </c>
      <c r="F7" s="59">
        <v>97.9</v>
      </c>
      <c r="G7" s="59">
        <v>99.8</v>
      </c>
    </row>
    <row r="8" spans="1:7" s="56" customFormat="1" x14ac:dyDescent="0.2">
      <c r="A8" s="60" t="s">
        <v>111</v>
      </c>
      <c r="B8" s="5">
        <v>3519.1</v>
      </c>
      <c r="C8" s="5">
        <v>3382.2</v>
      </c>
      <c r="D8" s="5">
        <v>3425.3</v>
      </c>
      <c r="E8" s="59">
        <v>97</v>
      </c>
      <c r="F8" s="59">
        <v>95.2</v>
      </c>
      <c r="G8" s="59">
        <v>101</v>
      </c>
    </row>
    <row r="9" spans="1:7" s="56" customFormat="1" x14ac:dyDescent="0.2">
      <c r="A9" s="60" t="s">
        <v>110</v>
      </c>
      <c r="B9" s="5">
        <v>3111.6</v>
      </c>
      <c r="C9" s="5">
        <v>2989.8</v>
      </c>
      <c r="D9" s="5">
        <v>3019</v>
      </c>
      <c r="E9" s="59">
        <v>96.6</v>
      </c>
      <c r="F9" s="59">
        <v>95.1</v>
      </c>
      <c r="G9" s="59">
        <v>101.2</v>
      </c>
    </row>
    <row r="10" spans="1:7" s="56" customFormat="1" x14ac:dyDescent="0.2">
      <c r="A10" s="60" t="s">
        <v>109</v>
      </c>
      <c r="B10" s="5">
        <v>17087.400000000001</v>
      </c>
      <c r="C10" s="5">
        <v>17236.400000000001</v>
      </c>
      <c r="D10" s="5">
        <v>17896</v>
      </c>
      <c r="E10" s="59">
        <v>94.3</v>
      </c>
      <c r="F10" s="59">
        <v>97.3</v>
      </c>
      <c r="G10" s="59">
        <v>100.2</v>
      </c>
    </row>
    <row r="11" spans="1:7" s="56" customFormat="1" x14ac:dyDescent="0.2">
      <c r="A11" s="60" t="s">
        <v>108</v>
      </c>
      <c r="B11" s="5">
        <v>2695.8</v>
      </c>
      <c r="C11" s="5">
        <v>2849.9</v>
      </c>
      <c r="D11" s="5">
        <v>2822.2</v>
      </c>
      <c r="E11" s="59">
        <v>102.6</v>
      </c>
      <c r="F11" s="59">
        <v>101.1</v>
      </c>
      <c r="G11" s="59">
        <v>97.6</v>
      </c>
    </row>
    <row r="12" spans="1:7" s="56" customFormat="1" x14ac:dyDescent="0.2">
      <c r="A12" s="60" t="s">
        <v>107</v>
      </c>
      <c r="B12" s="5">
        <v>5295.2</v>
      </c>
      <c r="C12" s="5">
        <v>4806.3</v>
      </c>
      <c r="D12" s="5">
        <v>4709.8</v>
      </c>
      <c r="E12" s="59">
        <v>89</v>
      </c>
      <c r="F12" s="59">
        <v>90.3</v>
      </c>
      <c r="G12" s="59">
        <v>94.5</v>
      </c>
    </row>
    <row r="13" spans="1:7" s="56" customFormat="1" x14ac:dyDescent="0.2">
      <c r="A13" s="60" t="s">
        <v>106</v>
      </c>
      <c r="B13" s="5">
        <v>-700.4</v>
      </c>
      <c r="C13" s="5">
        <v>116.1</v>
      </c>
      <c r="D13" s="5">
        <v>581</v>
      </c>
      <c r="E13" s="5" t="s">
        <v>43</v>
      </c>
      <c r="F13" s="5" t="s">
        <v>43</v>
      </c>
      <c r="G13" s="5" t="s">
        <v>43</v>
      </c>
    </row>
    <row r="14" spans="1:7" s="56" customFormat="1" x14ac:dyDescent="0.2">
      <c r="A14" s="60" t="s">
        <v>105</v>
      </c>
      <c r="B14" s="5">
        <v>4594.8999999999996</v>
      </c>
      <c r="C14" s="5">
        <v>4922.3999999999996</v>
      </c>
      <c r="D14" s="5">
        <v>5290.9</v>
      </c>
      <c r="E14" s="59">
        <v>70.599999999999994</v>
      </c>
      <c r="F14" s="59">
        <v>106.4</v>
      </c>
      <c r="G14" s="59">
        <v>97.6</v>
      </c>
    </row>
    <row r="15" spans="1:7" s="56" customFormat="1" x14ac:dyDescent="0.2">
      <c r="A15" s="58" t="s">
        <v>104</v>
      </c>
      <c r="B15" s="3">
        <v>24378.1</v>
      </c>
      <c r="C15" s="3">
        <v>25008.7</v>
      </c>
      <c r="D15" s="3">
        <v>26009</v>
      </c>
      <c r="E15" s="57">
        <v>89.5</v>
      </c>
      <c r="F15" s="57">
        <v>99.5</v>
      </c>
      <c r="G15" s="57">
        <v>99.4</v>
      </c>
    </row>
    <row r="16" spans="1:7" s="56" customFormat="1" x14ac:dyDescent="0.2">
      <c r="A16" s="60" t="s">
        <v>103</v>
      </c>
      <c r="B16" s="59">
        <v>1244.8</v>
      </c>
      <c r="C16" s="59">
        <v>1739</v>
      </c>
      <c r="D16" s="5">
        <v>2071.3000000000002</v>
      </c>
      <c r="E16" s="5" t="s">
        <v>43</v>
      </c>
      <c r="F16" s="5" t="s">
        <v>43</v>
      </c>
      <c r="G16" s="5" t="s">
        <v>43</v>
      </c>
    </row>
    <row r="17" spans="1:7" s="56" customFormat="1" x14ac:dyDescent="0.2">
      <c r="A17" s="58" t="s">
        <v>102</v>
      </c>
      <c r="B17" s="3">
        <v>25622.9</v>
      </c>
      <c r="C17" s="3">
        <v>26747.7</v>
      </c>
      <c r="D17" s="3">
        <v>28080.3</v>
      </c>
      <c r="E17" s="57">
        <v>93.2</v>
      </c>
      <c r="F17" s="57">
        <v>101.3</v>
      </c>
      <c r="G17" s="57">
        <v>101.6</v>
      </c>
    </row>
  </sheetData>
  <mergeCells count="3">
    <mergeCell ref="E2:G2"/>
    <mergeCell ref="A2:A3"/>
    <mergeCell ref="B2:D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AEA5-1C63-41C2-963B-E5D9E4731575}">
  <dimension ref="A1:G27"/>
  <sheetViews>
    <sheetView workbookViewId="0"/>
  </sheetViews>
  <sheetFormatPr defaultRowHeight="11.25" x14ac:dyDescent="0.2"/>
  <cols>
    <col min="1" max="1" width="8.5703125" style="1" customWidth="1"/>
    <col min="2" max="4" width="13.28515625" style="1" customWidth="1"/>
    <col min="5" max="5" width="12.7109375" style="1" customWidth="1"/>
    <col min="6" max="6" width="12.85546875" style="1" customWidth="1"/>
    <col min="7" max="7" width="13.28515625" style="1" customWidth="1"/>
    <col min="8" max="16384" width="9.140625" style="1"/>
  </cols>
  <sheetData>
    <row r="1" spans="1:7" s="69" customFormat="1" ht="12" thickBot="1" x14ac:dyDescent="0.3">
      <c r="A1" s="11" t="s">
        <v>123</v>
      </c>
      <c r="B1" s="46"/>
      <c r="C1" s="46"/>
      <c r="D1" s="46"/>
      <c r="E1" s="46"/>
      <c r="F1" s="46"/>
      <c r="G1" s="46"/>
    </row>
    <row r="2" spans="1:7" x14ac:dyDescent="0.2">
      <c r="A2" s="218" t="s">
        <v>40</v>
      </c>
      <c r="B2" s="215" t="s">
        <v>122</v>
      </c>
      <c r="C2" s="239" t="s">
        <v>38</v>
      </c>
      <c r="D2" s="239"/>
      <c r="E2" s="239"/>
      <c r="F2" s="239"/>
      <c r="G2" s="226"/>
    </row>
    <row r="3" spans="1:7" ht="33.75" x14ac:dyDescent="0.2">
      <c r="A3" s="238"/>
      <c r="B3" s="225"/>
      <c r="C3" s="68" t="s">
        <v>121</v>
      </c>
      <c r="D3" s="68" t="s">
        <v>120</v>
      </c>
      <c r="E3" s="68" t="s">
        <v>119</v>
      </c>
      <c r="F3" s="68" t="s">
        <v>118</v>
      </c>
      <c r="G3" s="32" t="s">
        <v>117</v>
      </c>
    </row>
    <row r="4" spans="1:7" x14ac:dyDescent="0.2">
      <c r="A4" s="220" t="s">
        <v>22</v>
      </c>
      <c r="B4" s="220"/>
      <c r="C4" s="220"/>
      <c r="D4" s="220"/>
      <c r="E4" s="220"/>
      <c r="F4" s="220"/>
      <c r="G4" s="220"/>
    </row>
    <row r="5" spans="1:7" x14ac:dyDescent="0.2">
      <c r="A5" s="67">
        <v>2001</v>
      </c>
      <c r="B5" s="5">
        <v>101.9</v>
      </c>
      <c r="C5" s="5">
        <v>104.7</v>
      </c>
      <c r="D5" s="5">
        <v>101.5</v>
      </c>
      <c r="E5" s="5">
        <v>104.2</v>
      </c>
      <c r="F5" s="5">
        <v>101.9</v>
      </c>
      <c r="G5" s="5">
        <v>95.3</v>
      </c>
    </row>
    <row r="6" spans="1:7" x14ac:dyDescent="0.2">
      <c r="A6" s="67">
        <v>2002</v>
      </c>
      <c r="B6" s="5">
        <v>108.62540000000001</v>
      </c>
      <c r="C6" s="5">
        <v>112.86660000000001</v>
      </c>
      <c r="D6" s="5">
        <v>106.87949999999999</v>
      </c>
      <c r="E6" s="5">
        <v>112.015</v>
      </c>
      <c r="F6" s="5">
        <v>109.44060000000002</v>
      </c>
      <c r="G6" s="5">
        <v>99.0167</v>
      </c>
    </row>
    <row r="7" spans="1:7" x14ac:dyDescent="0.2">
      <c r="A7" s="67">
        <v>2003</v>
      </c>
      <c r="B7" s="5">
        <v>115.03429860000001</v>
      </c>
      <c r="C7" s="5">
        <v>121.895928</v>
      </c>
      <c r="D7" s="5">
        <v>111.15467999999998</v>
      </c>
      <c r="E7" s="5">
        <v>120.30410999999999</v>
      </c>
      <c r="F7" s="5">
        <v>111.08220900000002</v>
      </c>
      <c r="G7" s="5">
        <v>100.10588369999999</v>
      </c>
    </row>
    <row r="8" spans="1:7" x14ac:dyDescent="0.2">
      <c r="A8" s="67">
        <v>2004</v>
      </c>
      <c r="B8" s="5">
        <v>120.44091063420002</v>
      </c>
      <c r="C8" s="5">
        <v>124.33384656</v>
      </c>
      <c r="D8" s="5">
        <v>110.82121595999999</v>
      </c>
      <c r="E8" s="5">
        <v>122.34927986999999</v>
      </c>
      <c r="F8" s="5">
        <v>119.08012804800002</v>
      </c>
      <c r="G8" s="5">
        <v>115.12176625499998</v>
      </c>
    </row>
    <row r="9" spans="1:7" x14ac:dyDescent="0.2">
      <c r="A9" s="67">
        <v>2005</v>
      </c>
      <c r="B9" s="5">
        <v>122.12708338307883</v>
      </c>
      <c r="C9" s="5">
        <v>127.56652657056</v>
      </c>
      <c r="D9" s="5">
        <v>111.26450082384</v>
      </c>
      <c r="E9" s="5">
        <v>125.16331330701</v>
      </c>
      <c r="F9" s="5">
        <v>124.43873381016003</v>
      </c>
      <c r="G9" s="5">
        <v>113.27981799491999</v>
      </c>
    </row>
    <row r="10" spans="1:7" x14ac:dyDescent="0.2">
      <c r="A10" s="67">
        <v>2006</v>
      </c>
      <c r="B10" s="5">
        <v>124.08111671720808</v>
      </c>
      <c r="C10" s="5">
        <v>129.99029057540065</v>
      </c>
      <c r="D10" s="5">
        <v>115.82634535761743</v>
      </c>
      <c r="E10" s="5">
        <v>127.91690619976421</v>
      </c>
      <c r="F10" s="5">
        <v>121.0788879972857</v>
      </c>
      <c r="G10" s="5">
        <v>112.93997854093524</v>
      </c>
    </row>
    <row r="11" spans="1:7" x14ac:dyDescent="0.2">
      <c r="A11" s="67">
        <v>2007</v>
      </c>
      <c r="B11" s="5">
        <v>122.34398108316717</v>
      </c>
      <c r="C11" s="5">
        <v>128.69038766964664</v>
      </c>
      <c r="D11" s="5">
        <v>110.9616388525975</v>
      </c>
      <c r="E11" s="5">
        <v>126.12606951296752</v>
      </c>
      <c r="F11" s="5">
        <v>125.67988574118255</v>
      </c>
      <c r="G11" s="5">
        <v>111.24587886282121</v>
      </c>
    </row>
    <row r="12" spans="1:7" x14ac:dyDescent="0.2">
      <c r="A12" s="67">
        <v>2008</v>
      </c>
      <c r="B12" s="5">
        <v>123.20038895074934</v>
      </c>
      <c r="C12" s="5">
        <v>128.43300689430734</v>
      </c>
      <c r="D12" s="5">
        <v>110.7397155748923</v>
      </c>
      <c r="E12" s="5">
        <v>125.87381737394158</v>
      </c>
      <c r="F12" s="5">
        <v>129.32460242767687</v>
      </c>
      <c r="G12" s="5">
        <v>115.3619763807456</v>
      </c>
    </row>
    <row r="13" spans="1:7" x14ac:dyDescent="0.2">
      <c r="A13" s="67">
        <v>2009</v>
      </c>
      <c r="B13" s="5">
        <v>110.26434811092065</v>
      </c>
      <c r="C13" s="5">
        <v>121.11232550133181</v>
      </c>
      <c r="D13" s="5">
        <v>113.61894817983949</v>
      </c>
      <c r="E13" s="5">
        <v>120.08362177474028</v>
      </c>
      <c r="F13" s="5">
        <v>115.09889616063241</v>
      </c>
      <c r="G13" s="5">
        <v>81.445555324806392</v>
      </c>
    </row>
    <row r="14" spans="1:7" x14ac:dyDescent="0.2">
      <c r="A14" s="66">
        <v>2010</v>
      </c>
      <c r="B14" s="5">
        <v>109.71302637036604</v>
      </c>
      <c r="C14" s="5">
        <v>117.84229271279584</v>
      </c>
      <c r="D14" s="5">
        <v>114.86875660981772</v>
      </c>
      <c r="E14" s="5">
        <v>117.56186571747074</v>
      </c>
      <c r="F14" s="5">
        <v>103.93430323305107</v>
      </c>
      <c r="G14" s="5">
        <v>86.658070865593999</v>
      </c>
    </row>
    <row r="15" spans="1:7" x14ac:dyDescent="0.2">
      <c r="A15" s="66">
        <v>2011</v>
      </c>
      <c r="B15" s="5">
        <v>109.05474821214383</v>
      </c>
      <c r="C15" s="5">
        <v>118.07797729822143</v>
      </c>
      <c r="D15" s="5">
        <v>112.11190645118209</v>
      </c>
      <c r="E15" s="5">
        <v>117.3267419860358</v>
      </c>
      <c r="F15" s="5">
        <v>98.217916555233259</v>
      </c>
      <c r="G15" s="5">
        <v>84.578277164819738</v>
      </c>
    </row>
    <row r="16" spans="1:7" x14ac:dyDescent="0.2">
      <c r="A16" s="222" t="s">
        <v>21</v>
      </c>
      <c r="B16" s="222"/>
      <c r="C16" s="222"/>
      <c r="D16" s="222"/>
      <c r="E16" s="222"/>
      <c r="F16" s="222"/>
      <c r="G16" s="222"/>
    </row>
    <row r="17" spans="1:7" x14ac:dyDescent="0.2">
      <c r="A17" s="67">
        <v>2001</v>
      </c>
      <c r="B17" s="59">
        <v>101.9</v>
      </c>
      <c r="C17" s="5">
        <v>104.7</v>
      </c>
      <c r="D17" s="5">
        <v>101.5</v>
      </c>
      <c r="E17" s="5">
        <v>104.2</v>
      </c>
      <c r="F17" s="5">
        <v>101.9</v>
      </c>
      <c r="G17" s="5">
        <v>95.3</v>
      </c>
    </row>
    <row r="18" spans="1:7" x14ac:dyDescent="0.2">
      <c r="A18" s="67">
        <v>2002</v>
      </c>
      <c r="B18" s="59">
        <v>106.6</v>
      </c>
      <c r="C18" s="5">
        <v>107.8</v>
      </c>
      <c r="D18" s="5">
        <v>105.3</v>
      </c>
      <c r="E18" s="5">
        <v>107.5</v>
      </c>
      <c r="F18" s="5">
        <v>107.4</v>
      </c>
      <c r="G18" s="5">
        <v>103.9</v>
      </c>
    </row>
    <row r="19" spans="1:7" x14ac:dyDescent="0.2">
      <c r="A19" s="67">
        <v>2003</v>
      </c>
      <c r="B19" s="59">
        <v>105.9</v>
      </c>
      <c r="C19" s="5">
        <v>108</v>
      </c>
      <c r="D19" s="5">
        <v>104</v>
      </c>
      <c r="E19" s="5">
        <v>107.4</v>
      </c>
      <c r="F19" s="5">
        <v>101.5</v>
      </c>
      <c r="G19" s="5">
        <v>101.1</v>
      </c>
    </row>
    <row r="20" spans="1:7" x14ac:dyDescent="0.2">
      <c r="A20" s="67">
        <v>2004</v>
      </c>
      <c r="B20" s="59">
        <v>104.7</v>
      </c>
      <c r="C20" s="5">
        <v>102</v>
      </c>
      <c r="D20" s="5">
        <v>99.7</v>
      </c>
      <c r="E20" s="5">
        <v>101.7</v>
      </c>
      <c r="F20" s="5">
        <v>107.2</v>
      </c>
      <c r="G20" s="5">
        <v>115</v>
      </c>
    </row>
    <row r="21" spans="1:7" x14ac:dyDescent="0.2">
      <c r="A21" s="67">
        <v>2005</v>
      </c>
      <c r="B21" s="59">
        <v>101.4</v>
      </c>
      <c r="C21" s="5">
        <v>102.6</v>
      </c>
      <c r="D21" s="5">
        <v>100.4</v>
      </c>
      <c r="E21" s="5">
        <v>102.3</v>
      </c>
      <c r="F21" s="5">
        <v>104.5</v>
      </c>
      <c r="G21" s="5">
        <v>98.4</v>
      </c>
    </row>
    <row r="22" spans="1:7" x14ac:dyDescent="0.2">
      <c r="A22" s="67">
        <v>2006</v>
      </c>
      <c r="B22" s="59">
        <v>101.6</v>
      </c>
      <c r="C22" s="5">
        <v>101.9</v>
      </c>
      <c r="D22" s="5">
        <v>104.1</v>
      </c>
      <c r="E22" s="5">
        <v>102.2</v>
      </c>
      <c r="F22" s="5">
        <v>97.3</v>
      </c>
      <c r="G22" s="5">
        <v>99.7</v>
      </c>
    </row>
    <row r="23" spans="1:7" x14ac:dyDescent="0.2">
      <c r="A23" s="67">
        <v>2007</v>
      </c>
      <c r="B23" s="59">
        <v>98.6</v>
      </c>
      <c r="C23" s="5">
        <v>99</v>
      </c>
      <c r="D23" s="5">
        <v>95.8</v>
      </c>
      <c r="E23" s="5">
        <v>98.6</v>
      </c>
      <c r="F23" s="5">
        <v>103.8</v>
      </c>
      <c r="G23" s="5">
        <v>98.5</v>
      </c>
    </row>
    <row r="24" spans="1:7" x14ac:dyDescent="0.2">
      <c r="A24" s="67">
        <v>2008</v>
      </c>
      <c r="B24" s="59">
        <v>100.7</v>
      </c>
      <c r="C24" s="5">
        <v>99.8</v>
      </c>
      <c r="D24" s="5">
        <v>99.8</v>
      </c>
      <c r="E24" s="5">
        <v>99.8</v>
      </c>
      <c r="F24" s="5">
        <v>102.9</v>
      </c>
      <c r="G24" s="5">
        <v>103.7</v>
      </c>
    </row>
    <row r="25" spans="1:7" x14ac:dyDescent="0.2">
      <c r="A25" s="67">
        <v>2009</v>
      </c>
      <c r="B25" s="59">
        <v>89.5</v>
      </c>
      <c r="C25" s="5">
        <v>94.3</v>
      </c>
      <c r="D25" s="5">
        <v>102.6</v>
      </c>
      <c r="E25" s="5">
        <v>95.4</v>
      </c>
      <c r="F25" s="5">
        <v>89</v>
      </c>
      <c r="G25" s="5">
        <v>70.599999999999994</v>
      </c>
    </row>
    <row r="26" spans="1:7" x14ac:dyDescent="0.2">
      <c r="A26" s="66">
        <v>2010</v>
      </c>
      <c r="B26" s="59">
        <v>99.5</v>
      </c>
      <c r="C26" s="5">
        <v>97.3</v>
      </c>
      <c r="D26" s="5">
        <v>101.1</v>
      </c>
      <c r="E26" s="5">
        <v>97.9</v>
      </c>
      <c r="F26" s="5">
        <v>90.3</v>
      </c>
      <c r="G26" s="5">
        <v>106.4</v>
      </c>
    </row>
    <row r="27" spans="1:7" x14ac:dyDescent="0.2">
      <c r="A27" s="66">
        <v>2011</v>
      </c>
      <c r="B27" s="59">
        <v>99.4</v>
      </c>
      <c r="C27" s="5">
        <v>100.2</v>
      </c>
      <c r="D27" s="5">
        <v>97.6</v>
      </c>
      <c r="E27" s="5">
        <v>99.8</v>
      </c>
      <c r="F27" s="5">
        <v>94.5</v>
      </c>
      <c r="G27" s="5">
        <v>97.6</v>
      </c>
    </row>
  </sheetData>
  <mergeCells count="5">
    <mergeCell ref="A16:G16"/>
    <mergeCell ref="A2:A3"/>
    <mergeCell ref="B2:B3"/>
    <mergeCell ref="C2:G2"/>
    <mergeCell ref="A4:G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8AC3D-C975-45EE-AAF1-9E94EF6329D3}">
  <dimension ref="A1:D29"/>
  <sheetViews>
    <sheetView workbookViewId="0"/>
  </sheetViews>
  <sheetFormatPr defaultRowHeight="11.25" x14ac:dyDescent="0.2"/>
  <cols>
    <col min="1" max="1" width="33.85546875" style="55" customWidth="1"/>
    <col min="2" max="4" width="12.28515625" style="55" customWidth="1"/>
    <col min="5" max="16384" width="9.140625" style="55"/>
  </cols>
  <sheetData>
    <row r="1" spans="1:4" ht="12" thickBot="1" x14ac:dyDescent="0.25">
      <c r="A1" s="65" t="s">
        <v>147</v>
      </c>
      <c r="D1" s="86"/>
    </row>
    <row r="2" spans="1:4" x14ac:dyDescent="0.2">
      <c r="A2" s="85" t="s">
        <v>12</v>
      </c>
      <c r="B2" s="84">
        <v>2009</v>
      </c>
      <c r="C2" s="84">
        <v>2010</v>
      </c>
      <c r="D2" s="84">
        <v>2011</v>
      </c>
    </row>
    <row r="3" spans="1:4" x14ac:dyDescent="0.2">
      <c r="A3" s="60" t="s">
        <v>146</v>
      </c>
      <c r="B3" s="80">
        <v>2192234</v>
      </c>
      <c r="C3" s="79">
        <v>2325608</v>
      </c>
      <c r="D3" s="79">
        <v>2379252.9</v>
      </c>
    </row>
    <row r="4" spans="1:4" x14ac:dyDescent="0.2">
      <c r="A4" s="60" t="s">
        <v>145</v>
      </c>
      <c r="B4" s="79">
        <v>36789</v>
      </c>
      <c r="C4" s="79">
        <v>35459</v>
      </c>
      <c r="D4" s="79">
        <v>39796</v>
      </c>
    </row>
    <row r="5" spans="1:4" x14ac:dyDescent="0.2">
      <c r="A5" s="78" t="s">
        <v>38</v>
      </c>
      <c r="B5" s="75"/>
      <c r="C5" s="75"/>
      <c r="D5" s="75"/>
    </row>
    <row r="6" spans="1:4" x14ac:dyDescent="0.2">
      <c r="A6" s="77" t="s">
        <v>144</v>
      </c>
      <c r="B6" s="80">
        <v>33596</v>
      </c>
      <c r="C6" s="79">
        <v>33420.439231999997</v>
      </c>
      <c r="D6" s="79">
        <v>36842</v>
      </c>
    </row>
    <row r="7" spans="1:4" x14ac:dyDescent="0.2">
      <c r="A7" s="60" t="s">
        <v>143</v>
      </c>
      <c r="B7" s="80">
        <v>1864882</v>
      </c>
      <c r="C7" s="79">
        <v>1945394.1</v>
      </c>
      <c r="D7" s="79">
        <v>2012206.0708599989</v>
      </c>
    </row>
    <row r="8" spans="1:4" x14ac:dyDescent="0.2">
      <c r="A8" s="78" t="s">
        <v>38</v>
      </c>
      <c r="B8" s="76"/>
      <c r="C8" s="75"/>
      <c r="D8" s="75"/>
    </row>
    <row r="9" spans="1:4" x14ac:dyDescent="0.2">
      <c r="A9" s="77" t="s">
        <v>142</v>
      </c>
      <c r="B9" s="80">
        <v>873358</v>
      </c>
      <c r="C9" s="79">
        <v>847739.1</v>
      </c>
      <c r="D9" s="79">
        <v>875296</v>
      </c>
    </row>
    <row r="10" spans="1:4" x14ac:dyDescent="0.2">
      <c r="A10" s="77" t="s">
        <v>141</v>
      </c>
      <c r="B10" s="80">
        <v>991524</v>
      </c>
      <c r="C10" s="75">
        <v>1097655</v>
      </c>
      <c r="D10" s="75">
        <v>1136910.0708599989</v>
      </c>
    </row>
    <row r="11" spans="1:4" x14ac:dyDescent="0.2">
      <c r="A11" s="74" t="s">
        <v>140</v>
      </c>
      <c r="B11" s="83">
        <v>4093905</v>
      </c>
      <c r="C11" s="82">
        <v>4306461.0999999996</v>
      </c>
      <c r="D11" s="82">
        <v>4431254.9708599988</v>
      </c>
    </row>
    <row r="12" spans="1:4" x14ac:dyDescent="0.2">
      <c r="A12" s="60" t="s">
        <v>139</v>
      </c>
      <c r="B12" s="80">
        <v>58467</v>
      </c>
      <c r="C12" s="79">
        <v>103086.6</v>
      </c>
      <c r="D12" s="79">
        <v>116074.5</v>
      </c>
    </row>
    <row r="13" spans="1:4" x14ac:dyDescent="0.2">
      <c r="A13" s="60" t="s">
        <v>138</v>
      </c>
      <c r="B13" s="80">
        <v>179054</v>
      </c>
      <c r="C13" s="79">
        <v>178979</v>
      </c>
      <c r="D13" s="79">
        <v>184803.28755000001</v>
      </c>
    </row>
    <row r="14" spans="1:4" x14ac:dyDescent="0.2">
      <c r="A14" s="78" t="s">
        <v>38</v>
      </c>
      <c r="B14" s="76"/>
      <c r="C14" s="75"/>
      <c r="D14" s="75"/>
    </row>
    <row r="15" spans="1:4" x14ac:dyDescent="0.2">
      <c r="A15" s="77" t="s">
        <v>137</v>
      </c>
      <c r="B15" s="80">
        <v>68458</v>
      </c>
      <c r="C15" s="79">
        <v>49180</v>
      </c>
      <c r="D15" s="79">
        <v>44552.4</v>
      </c>
    </row>
    <row r="16" spans="1:4" x14ac:dyDescent="0.2">
      <c r="A16" s="77" t="s">
        <v>136</v>
      </c>
      <c r="B16" s="80">
        <v>110596</v>
      </c>
      <c r="C16" s="79">
        <v>120205</v>
      </c>
      <c r="D16" s="79">
        <v>128194.98755000001</v>
      </c>
    </row>
    <row r="17" spans="1:4" s="72" customFormat="1" x14ac:dyDescent="0.2">
      <c r="A17" s="74" t="s">
        <v>135</v>
      </c>
      <c r="B17" s="83">
        <v>237521</v>
      </c>
      <c r="C17" s="82">
        <v>282065.59999999998</v>
      </c>
      <c r="D17" s="82">
        <v>300877.78755000001</v>
      </c>
    </row>
    <row r="18" spans="1:4" x14ac:dyDescent="0.2">
      <c r="A18" s="71" t="s">
        <v>134</v>
      </c>
      <c r="B18" s="83">
        <v>4331426</v>
      </c>
      <c r="C18" s="82">
        <v>4588526.7</v>
      </c>
      <c r="D18" s="82">
        <v>4732132.7584099993</v>
      </c>
    </row>
    <row r="19" spans="1:4" x14ac:dyDescent="0.2">
      <c r="A19" s="60" t="s">
        <v>133</v>
      </c>
      <c r="B19" s="80">
        <v>1552</v>
      </c>
      <c r="C19" s="79">
        <v>480.93384200000003</v>
      </c>
      <c r="D19" s="79">
        <v>390</v>
      </c>
    </row>
    <row r="20" spans="1:4" x14ac:dyDescent="0.2">
      <c r="A20" s="81" t="s">
        <v>132</v>
      </c>
      <c r="B20" s="80">
        <v>1552</v>
      </c>
      <c r="C20" s="79">
        <v>480.93384200000003</v>
      </c>
      <c r="D20" s="79">
        <v>390</v>
      </c>
    </row>
    <row r="21" spans="1:4" x14ac:dyDescent="0.2">
      <c r="A21" s="60" t="s">
        <v>131</v>
      </c>
      <c r="B21" s="80">
        <v>126744</v>
      </c>
      <c r="C21" s="79">
        <v>173205</v>
      </c>
      <c r="D21" s="79">
        <v>208361.52812500001</v>
      </c>
    </row>
    <row r="22" spans="1:4" s="72" customFormat="1" x14ac:dyDescent="0.2">
      <c r="A22" s="74" t="s">
        <v>130</v>
      </c>
      <c r="B22" s="70">
        <v>128296</v>
      </c>
      <c r="C22" s="73">
        <v>173686</v>
      </c>
      <c r="D22" s="73">
        <v>208751.52812500001</v>
      </c>
    </row>
    <row r="23" spans="1:4" x14ac:dyDescent="0.2">
      <c r="A23" s="60" t="s">
        <v>129</v>
      </c>
      <c r="B23" s="76">
        <v>353862</v>
      </c>
      <c r="C23" s="75">
        <v>334287</v>
      </c>
      <c r="D23" s="75">
        <v>411784.8</v>
      </c>
    </row>
    <row r="24" spans="1:4" x14ac:dyDescent="0.2">
      <c r="A24" s="60" t="s">
        <v>128</v>
      </c>
      <c r="B24" s="76">
        <v>99822</v>
      </c>
      <c r="C24" s="75">
        <v>95727</v>
      </c>
      <c r="D24" s="75">
        <v>108856.86</v>
      </c>
    </row>
    <row r="25" spans="1:4" x14ac:dyDescent="0.2">
      <c r="A25" s="78" t="s">
        <v>38</v>
      </c>
      <c r="B25" s="76"/>
      <c r="C25" s="75"/>
      <c r="D25" s="75"/>
    </row>
    <row r="26" spans="1:4" x14ac:dyDescent="0.2">
      <c r="A26" s="77" t="s">
        <v>127</v>
      </c>
      <c r="B26" s="76">
        <v>85505</v>
      </c>
      <c r="C26" s="75">
        <v>86726</v>
      </c>
      <c r="D26" s="75">
        <v>94495.52</v>
      </c>
    </row>
    <row r="27" spans="1:4" x14ac:dyDescent="0.2">
      <c r="A27" s="77" t="s">
        <v>126</v>
      </c>
      <c r="B27" s="76">
        <v>14317</v>
      </c>
      <c r="C27" s="75">
        <v>9001</v>
      </c>
      <c r="D27" s="75">
        <v>14361.34</v>
      </c>
    </row>
    <row r="28" spans="1:4" s="72" customFormat="1" x14ac:dyDescent="0.2">
      <c r="A28" s="74" t="s">
        <v>125</v>
      </c>
      <c r="B28" s="70">
        <v>453684</v>
      </c>
      <c r="C28" s="73">
        <v>430014</v>
      </c>
      <c r="D28" s="73">
        <v>520641.66</v>
      </c>
    </row>
    <row r="29" spans="1:4" x14ac:dyDescent="0.2">
      <c r="A29" s="71" t="s">
        <v>124</v>
      </c>
      <c r="B29" s="70">
        <v>581980</v>
      </c>
      <c r="C29" s="70">
        <v>603700</v>
      </c>
      <c r="D29" s="70">
        <v>729393.18812499999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3AA7B-324F-439B-ABAA-9A166F4FB5E5}">
  <dimension ref="A1:D23"/>
  <sheetViews>
    <sheetView workbookViewId="0"/>
  </sheetViews>
  <sheetFormatPr defaultRowHeight="11.25" x14ac:dyDescent="0.2"/>
  <cols>
    <col min="1" max="1" width="29.85546875" style="87" customWidth="1"/>
    <col min="2" max="4" width="12.7109375" style="87" customWidth="1"/>
    <col min="5" max="16384" width="9.140625" style="87"/>
  </cols>
  <sheetData>
    <row r="1" spans="1:4" x14ac:dyDescent="0.2">
      <c r="A1" s="107" t="s">
        <v>161</v>
      </c>
      <c r="B1" s="106"/>
    </row>
    <row r="2" spans="1:4" x14ac:dyDescent="0.2">
      <c r="A2" s="105" t="s">
        <v>12</v>
      </c>
      <c r="B2" s="104">
        <v>2008</v>
      </c>
      <c r="C2" s="104">
        <v>2009</v>
      </c>
      <c r="D2" s="103">
        <v>2010</v>
      </c>
    </row>
    <row r="3" spans="1:4" x14ac:dyDescent="0.2">
      <c r="A3" s="222" t="s">
        <v>160</v>
      </c>
      <c r="B3" s="222"/>
      <c r="C3" s="222"/>
      <c r="D3" s="222"/>
    </row>
    <row r="4" spans="1:4" x14ac:dyDescent="0.2">
      <c r="A4" s="102" t="s">
        <v>149</v>
      </c>
      <c r="B4" s="95">
        <v>26545649</v>
      </c>
      <c r="C4" s="95">
        <v>25622866</v>
      </c>
      <c r="D4" s="94">
        <v>26747662</v>
      </c>
    </row>
    <row r="5" spans="1:4" x14ac:dyDescent="0.2">
      <c r="A5" s="93" t="s">
        <v>159</v>
      </c>
      <c r="B5" s="101"/>
      <c r="C5" s="101"/>
      <c r="D5" s="101"/>
    </row>
    <row r="6" spans="1:4" x14ac:dyDescent="0.2">
      <c r="A6" s="98" t="s">
        <v>157</v>
      </c>
      <c r="B6" s="97">
        <v>420370</v>
      </c>
      <c r="C6" s="97">
        <v>419787</v>
      </c>
      <c r="D6" s="97">
        <v>451690</v>
      </c>
    </row>
    <row r="7" spans="1:4" x14ac:dyDescent="0.2">
      <c r="A7" s="98" t="s">
        <v>153</v>
      </c>
      <c r="B7" s="97">
        <v>239896</v>
      </c>
      <c r="C7" s="99">
        <v>223418</v>
      </c>
      <c r="D7" s="97">
        <v>229810</v>
      </c>
    </row>
    <row r="8" spans="1:4" x14ac:dyDescent="0.2">
      <c r="A8" s="98" t="s">
        <v>150</v>
      </c>
      <c r="B8" s="97">
        <v>180474</v>
      </c>
      <c r="C8" s="99">
        <v>196369</v>
      </c>
      <c r="D8" s="97">
        <v>221880</v>
      </c>
    </row>
    <row r="9" spans="1:4" x14ac:dyDescent="0.2">
      <c r="A9" s="93" t="s">
        <v>158</v>
      </c>
      <c r="B9" s="100"/>
      <c r="C9" s="100"/>
      <c r="D9" s="100"/>
    </row>
    <row r="10" spans="1:4" x14ac:dyDescent="0.2">
      <c r="A10" s="98" t="s">
        <v>157</v>
      </c>
      <c r="B10" s="99">
        <v>2441881</v>
      </c>
      <c r="C10" s="99">
        <v>3130813</v>
      </c>
      <c r="D10" s="97">
        <v>2859520</v>
      </c>
    </row>
    <row r="11" spans="1:4" x14ac:dyDescent="0.2">
      <c r="A11" s="98" t="s">
        <v>156</v>
      </c>
      <c r="B11" s="99">
        <v>4464403</v>
      </c>
      <c r="C11" s="99">
        <v>4720398</v>
      </c>
      <c r="D11" s="97">
        <v>4627002</v>
      </c>
    </row>
    <row r="12" spans="1:4" x14ac:dyDescent="0.2">
      <c r="A12" s="98" t="s">
        <v>150</v>
      </c>
      <c r="B12" s="99">
        <v>-2022522</v>
      </c>
      <c r="C12" s="99">
        <v>-1589585</v>
      </c>
      <c r="D12" s="97">
        <v>-1767482</v>
      </c>
    </row>
    <row r="13" spans="1:4" ht="24" customHeight="1" x14ac:dyDescent="0.2">
      <c r="A13" s="93" t="s">
        <v>155</v>
      </c>
      <c r="B13" s="97"/>
      <c r="C13" s="97"/>
      <c r="D13" s="97"/>
    </row>
    <row r="14" spans="1:4" x14ac:dyDescent="0.2">
      <c r="A14" s="98" t="s">
        <v>154</v>
      </c>
      <c r="B14" s="99">
        <v>969091.79097578023</v>
      </c>
      <c r="C14" s="99">
        <v>1872316</v>
      </c>
      <c r="D14" s="97">
        <v>1460846</v>
      </c>
    </row>
    <row r="15" spans="1:4" x14ac:dyDescent="0.2">
      <c r="A15" s="98" t="s">
        <v>153</v>
      </c>
      <c r="B15" s="99">
        <v>1121427.6790645637</v>
      </c>
      <c r="C15" s="99">
        <v>896733</v>
      </c>
      <c r="D15" s="97">
        <v>929841</v>
      </c>
    </row>
    <row r="16" spans="1:4" x14ac:dyDescent="0.2">
      <c r="A16" s="98" t="s">
        <v>150</v>
      </c>
      <c r="B16" s="99">
        <v>-152335.88808878348</v>
      </c>
      <c r="C16" s="99">
        <v>975583</v>
      </c>
      <c r="D16" s="97">
        <v>531005</v>
      </c>
    </row>
    <row r="17" spans="1:4" x14ac:dyDescent="0.2">
      <c r="A17" s="90" t="s">
        <v>152</v>
      </c>
      <c r="B17" s="97">
        <v>234319</v>
      </c>
      <c r="C17" s="97">
        <v>333306</v>
      </c>
      <c r="D17" s="97">
        <v>311005</v>
      </c>
    </row>
    <row r="18" spans="1:4" x14ac:dyDescent="0.2">
      <c r="A18" s="90" t="s">
        <v>151</v>
      </c>
      <c r="B18" s="97">
        <v>94114</v>
      </c>
      <c r="C18" s="97">
        <v>73380</v>
      </c>
      <c r="D18" s="97">
        <v>66939</v>
      </c>
    </row>
    <row r="19" spans="1:4" x14ac:dyDescent="0.2">
      <c r="A19" s="98" t="s">
        <v>150</v>
      </c>
      <c r="B19" s="97">
        <v>140205</v>
      </c>
      <c r="C19" s="97">
        <v>259926</v>
      </c>
      <c r="D19" s="97">
        <v>244066</v>
      </c>
    </row>
    <row r="20" spans="1:4" x14ac:dyDescent="0.2">
      <c r="A20" s="96" t="s">
        <v>148</v>
      </c>
      <c r="B20" s="95">
        <v>24843806</v>
      </c>
      <c r="C20" s="95">
        <v>24489576</v>
      </c>
      <c r="D20" s="94">
        <v>25446126</v>
      </c>
    </row>
    <row r="21" spans="1:4" x14ac:dyDescent="0.2">
      <c r="A21" s="222" t="s">
        <v>10</v>
      </c>
      <c r="B21" s="222"/>
      <c r="C21" s="222"/>
      <c r="D21" s="222"/>
    </row>
    <row r="22" spans="1:4" x14ac:dyDescent="0.2">
      <c r="A22" s="93" t="s">
        <v>149</v>
      </c>
      <c r="B22" s="92">
        <v>100.9</v>
      </c>
      <c r="C22" s="92">
        <v>93.2</v>
      </c>
      <c r="D22" s="91">
        <v>101.3</v>
      </c>
    </row>
    <row r="23" spans="1:4" x14ac:dyDescent="0.2">
      <c r="A23" s="90" t="s">
        <v>148</v>
      </c>
      <c r="B23" s="89">
        <v>101.51</v>
      </c>
      <c r="C23" s="89">
        <v>95.18</v>
      </c>
      <c r="D23" s="88">
        <v>100.8</v>
      </c>
    </row>
  </sheetData>
  <mergeCells count="2">
    <mergeCell ref="A3:D3"/>
    <mergeCell ref="A21:D21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55293-9A13-4444-8AC1-FE04F3969617}">
  <dimension ref="A1:G29"/>
  <sheetViews>
    <sheetView workbookViewId="0"/>
  </sheetViews>
  <sheetFormatPr defaultRowHeight="11.25" x14ac:dyDescent="0.2"/>
  <cols>
    <col min="1" max="1" width="32.7109375" style="108" customWidth="1"/>
    <col min="2" max="4" width="8.85546875" style="1" customWidth="1"/>
    <col min="5" max="7" width="8.42578125" style="1" customWidth="1"/>
    <col min="8" max="16384" width="9.140625" style="1"/>
  </cols>
  <sheetData>
    <row r="1" spans="1:7" ht="12" thickBot="1" x14ac:dyDescent="0.25">
      <c r="A1" s="139" t="s">
        <v>186</v>
      </c>
      <c r="B1" s="138"/>
      <c r="C1" s="138"/>
      <c r="D1" s="137"/>
      <c r="E1" s="138"/>
      <c r="F1" s="138"/>
      <c r="G1" s="137"/>
    </row>
    <row r="2" spans="1:7" s="136" customFormat="1" x14ac:dyDescent="0.25">
      <c r="A2" s="218" t="s">
        <v>12</v>
      </c>
      <c r="B2" s="232" t="s">
        <v>11</v>
      </c>
      <c r="C2" s="234"/>
      <c r="D2" s="240"/>
      <c r="E2" s="232" t="s">
        <v>10</v>
      </c>
      <c r="F2" s="234"/>
      <c r="G2" s="234"/>
    </row>
    <row r="3" spans="1:7" s="136" customFormat="1" x14ac:dyDescent="0.25">
      <c r="A3" s="219"/>
      <c r="B3" s="9">
        <v>2008</v>
      </c>
      <c r="C3" s="9">
        <v>2009</v>
      </c>
      <c r="D3" s="8">
        <v>2010</v>
      </c>
      <c r="E3" s="9">
        <v>2008</v>
      </c>
      <c r="F3" s="9">
        <v>2009</v>
      </c>
      <c r="G3" s="62">
        <v>2010</v>
      </c>
    </row>
    <row r="4" spans="1:7" x14ac:dyDescent="0.2">
      <c r="A4" s="135" t="s">
        <v>185</v>
      </c>
      <c r="B4" s="116">
        <v>9690.1</v>
      </c>
      <c r="C4" s="115">
        <v>9485.7000000000007</v>
      </c>
      <c r="D4" s="114">
        <v>9593.1</v>
      </c>
      <c r="E4" s="116">
        <v>99</v>
      </c>
      <c r="F4" s="115">
        <v>94</v>
      </c>
      <c r="G4" s="114">
        <v>96.7</v>
      </c>
    </row>
    <row r="5" spans="1:7" ht="12" customHeight="1" x14ac:dyDescent="0.2">
      <c r="A5" s="108" t="s">
        <v>184</v>
      </c>
      <c r="B5" s="115">
        <v>2831.2</v>
      </c>
      <c r="C5" s="115">
        <v>2607.3000000000002</v>
      </c>
      <c r="D5" s="114">
        <v>2321.6</v>
      </c>
      <c r="E5" s="115">
        <v>100.8</v>
      </c>
      <c r="F5" s="115">
        <v>88.4</v>
      </c>
      <c r="G5" s="114">
        <v>84.9</v>
      </c>
    </row>
    <row r="6" spans="1:7" s="109" customFormat="1" x14ac:dyDescent="0.2">
      <c r="A6" s="113" t="s">
        <v>183</v>
      </c>
      <c r="B6" s="119">
        <v>12521.3</v>
      </c>
      <c r="C6" s="118">
        <v>12093</v>
      </c>
      <c r="D6" s="117">
        <v>11914.7</v>
      </c>
      <c r="E6" s="119">
        <v>99.4</v>
      </c>
      <c r="F6" s="118">
        <v>92.7</v>
      </c>
      <c r="G6" s="117">
        <v>94.2</v>
      </c>
    </row>
    <row r="7" spans="1:7" x14ac:dyDescent="0.2">
      <c r="A7" s="108" t="s">
        <v>182</v>
      </c>
      <c r="B7" s="115">
        <v>1211.0999999999999</v>
      </c>
      <c r="C7" s="115">
        <v>1259.7</v>
      </c>
      <c r="D7" s="114">
        <v>1299.0999999999999</v>
      </c>
      <c r="E7" s="115">
        <v>99.4</v>
      </c>
      <c r="F7" s="115">
        <v>100.6</v>
      </c>
      <c r="G7" s="114">
        <v>99.3</v>
      </c>
    </row>
    <row r="8" spans="1:7" x14ac:dyDescent="0.2">
      <c r="A8" s="108" t="s">
        <v>181</v>
      </c>
      <c r="B8" s="116">
        <v>2441.8000000000002</v>
      </c>
      <c r="C8" s="115">
        <v>2188.6999999999998</v>
      </c>
      <c r="D8" s="114">
        <v>2174.3000000000002</v>
      </c>
      <c r="E8" s="116">
        <v>100.6</v>
      </c>
      <c r="F8" s="115">
        <v>85.7</v>
      </c>
      <c r="G8" s="114">
        <v>92.2</v>
      </c>
    </row>
    <row r="9" spans="1:7" x14ac:dyDescent="0.2">
      <c r="A9" s="108" t="s">
        <v>158</v>
      </c>
      <c r="B9" s="115">
        <v>779.6</v>
      </c>
      <c r="C9" s="115">
        <v>899.5</v>
      </c>
      <c r="D9" s="114">
        <v>770.4</v>
      </c>
      <c r="E9" s="115">
        <v>84.4</v>
      </c>
      <c r="F9" s="115">
        <v>110.7</v>
      </c>
      <c r="G9" s="114">
        <v>81.7</v>
      </c>
    </row>
    <row r="10" spans="1:7" x14ac:dyDescent="0.2">
      <c r="A10" s="108" t="s">
        <v>38</v>
      </c>
      <c r="B10" s="115"/>
      <c r="C10" s="115"/>
      <c r="D10" s="114"/>
      <c r="E10" s="134"/>
      <c r="F10" s="134"/>
      <c r="G10" s="133"/>
    </row>
    <row r="11" spans="1:7" x14ac:dyDescent="0.2">
      <c r="A11" s="132" t="s">
        <v>180</v>
      </c>
      <c r="B11" s="127">
        <v>248</v>
      </c>
      <c r="C11" s="115">
        <v>289.8</v>
      </c>
      <c r="D11" s="114">
        <v>151.69999999999999</v>
      </c>
      <c r="E11" s="115">
        <v>78.8</v>
      </c>
      <c r="F11" s="115">
        <v>112.14131129225346</v>
      </c>
      <c r="G11" s="114">
        <v>49.885030185934298</v>
      </c>
    </row>
    <row r="12" spans="1:7" x14ac:dyDescent="0.2">
      <c r="A12" s="132" t="s">
        <v>179</v>
      </c>
      <c r="B12" s="127">
        <v>251.1</v>
      </c>
      <c r="C12" s="115">
        <v>266.7</v>
      </c>
      <c r="D12" s="114">
        <v>247.6</v>
      </c>
      <c r="E12" s="115">
        <v>79.8</v>
      </c>
      <c r="F12" s="115">
        <v>101.92406722531717</v>
      </c>
      <c r="G12" s="114">
        <v>88.514853310514965</v>
      </c>
    </row>
    <row r="13" spans="1:7" s="109" customFormat="1" x14ac:dyDescent="0.2">
      <c r="A13" s="113" t="s">
        <v>178</v>
      </c>
      <c r="B13" s="126">
        <v>16953.900000000001</v>
      </c>
      <c r="C13" s="125">
        <v>16441</v>
      </c>
      <c r="D13" s="124">
        <v>16158.5</v>
      </c>
      <c r="E13" s="126">
        <v>98.8</v>
      </c>
      <c r="F13" s="125">
        <v>93.1</v>
      </c>
      <c r="G13" s="124">
        <v>93.6</v>
      </c>
    </row>
    <row r="14" spans="1:7" ht="22.5" x14ac:dyDescent="0.2">
      <c r="A14" s="108" t="s">
        <v>177</v>
      </c>
      <c r="B14" s="122">
        <v>3256</v>
      </c>
      <c r="C14" s="122">
        <v>3256.9</v>
      </c>
      <c r="D14" s="121">
        <v>3288</v>
      </c>
      <c r="E14" s="25">
        <v>104.6</v>
      </c>
      <c r="F14" s="25">
        <v>96</v>
      </c>
      <c r="G14" s="120">
        <v>96.2</v>
      </c>
    </row>
    <row r="15" spans="1:7" x14ac:dyDescent="0.2">
      <c r="A15" s="108" t="s">
        <v>176</v>
      </c>
      <c r="B15" s="127">
        <v>140.30000000000001</v>
      </c>
      <c r="C15" s="127">
        <v>146.19999999999999</v>
      </c>
      <c r="D15" s="130">
        <v>130.19999999999999</v>
      </c>
      <c r="E15" s="115">
        <v>114.2</v>
      </c>
      <c r="F15" s="115">
        <v>100.00615519336161</v>
      </c>
      <c r="G15" s="114">
        <v>84.890853768705043</v>
      </c>
    </row>
    <row r="16" spans="1:7" ht="22.5" x14ac:dyDescent="0.2">
      <c r="A16" s="108" t="s">
        <v>175</v>
      </c>
      <c r="B16" s="122">
        <v>73.099999999999994</v>
      </c>
      <c r="C16" s="122">
        <v>61.1</v>
      </c>
      <c r="D16" s="121">
        <v>71.599999999999994</v>
      </c>
      <c r="E16" s="131">
        <v>132.6</v>
      </c>
      <c r="F16" s="25">
        <v>80.208298189665143</v>
      </c>
      <c r="G16" s="120">
        <v>111.68952368806313</v>
      </c>
    </row>
    <row r="17" spans="1:7" x14ac:dyDescent="0.2">
      <c r="A17" s="108" t="s">
        <v>174</v>
      </c>
      <c r="B17" s="127">
        <v>963.4</v>
      </c>
      <c r="C17" s="127">
        <v>981.5</v>
      </c>
      <c r="D17" s="130">
        <v>955.2</v>
      </c>
      <c r="E17" s="115">
        <v>96.2</v>
      </c>
      <c r="F17" s="115">
        <v>97.770790869652032</v>
      </c>
      <c r="G17" s="114">
        <v>92.782129169289547</v>
      </c>
    </row>
    <row r="18" spans="1:7" s="109" customFormat="1" ht="11.25" customHeight="1" x14ac:dyDescent="0.2">
      <c r="A18" s="129" t="s">
        <v>173</v>
      </c>
      <c r="B18" s="125">
        <v>4432.7</v>
      </c>
      <c r="C18" s="125">
        <v>4445.6000000000004</v>
      </c>
      <c r="D18" s="124">
        <v>4445</v>
      </c>
      <c r="E18" s="118">
        <v>103.2</v>
      </c>
      <c r="F18" s="125">
        <v>96.247841664892007</v>
      </c>
      <c r="G18" s="124">
        <v>95.315310943438647</v>
      </c>
    </row>
    <row r="19" spans="1:7" x14ac:dyDescent="0.2">
      <c r="A19" s="108" t="s">
        <v>172</v>
      </c>
      <c r="B19" s="128">
        <v>2085</v>
      </c>
      <c r="C19" s="115">
        <v>1948.6</v>
      </c>
      <c r="D19" s="114">
        <v>1792.8</v>
      </c>
      <c r="E19" s="116">
        <v>105.34268094202422</v>
      </c>
      <c r="F19" s="115">
        <v>89.693243296312133</v>
      </c>
      <c r="G19" s="114">
        <v>87.706348628331426</v>
      </c>
    </row>
    <row r="20" spans="1:7" x14ac:dyDescent="0.2">
      <c r="A20" s="108" t="s">
        <v>171</v>
      </c>
      <c r="B20" s="127">
        <v>73.8</v>
      </c>
      <c r="C20" s="115">
        <v>72.599999999999994</v>
      </c>
      <c r="D20" s="114">
        <v>73.5</v>
      </c>
      <c r="E20" s="115">
        <v>102.72341559929376</v>
      </c>
      <c r="F20" s="115">
        <v>94.406191595946439</v>
      </c>
      <c r="G20" s="114">
        <v>96.569787113531262</v>
      </c>
    </row>
    <row r="21" spans="1:7" s="109" customFormat="1" x14ac:dyDescent="0.2">
      <c r="A21" s="113" t="s">
        <v>170</v>
      </c>
      <c r="B21" s="126">
        <v>2158.8000000000002</v>
      </c>
      <c r="C21" s="125">
        <v>2021.2</v>
      </c>
      <c r="D21" s="124">
        <v>1866.4</v>
      </c>
      <c r="E21" s="126">
        <v>105.25093668024724</v>
      </c>
      <c r="F21" s="125">
        <v>89.854358146377507</v>
      </c>
      <c r="G21" s="124">
        <v>88.024699807473397</v>
      </c>
    </row>
    <row r="22" spans="1:7" ht="22.5" x14ac:dyDescent="0.2">
      <c r="A22" s="108" t="s">
        <v>169</v>
      </c>
      <c r="B22" s="122">
        <v>3018.4</v>
      </c>
      <c r="C22" s="122">
        <v>2797.2</v>
      </c>
      <c r="D22" s="121">
        <v>2489</v>
      </c>
      <c r="E22" s="25">
        <v>101.1</v>
      </c>
      <c r="F22" s="25">
        <v>88.9</v>
      </c>
      <c r="G22" s="120">
        <v>84.8</v>
      </c>
    </row>
    <row r="23" spans="1:7" ht="22.5" x14ac:dyDescent="0.2">
      <c r="A23" s="123" t="s">
        <v>168</v>
      </c>
      <c r="B23" s="122">
        <v>907.5</v>
      </c>
      <c r="C23" s="122">
        <v>870.8</v>
      </c>
      <c r="D23" s="121">
        <v>1029.2</v>
      </c>
      <c r="E23" s="25">
        <v>97.4</v>
      </c>
      <c r="F23" s="25">
        <v>92.1</v>
      </c>
      <c r="G23" s="120">
        <v>112.7</v>
      </c>
    </row>
    <row r="24" spans="1:7" ht="22.5" x14ac:dyDescent="0.2">
      <c r="A24" s="108" t="s">
        <v>167</v>
      </c>
      <c r="B24" s="122">
        <v>602.20000000000005</v>
      </c>
      <c r="C24" s="122">
        <v>564.4</v>
      </c>
      <c r="D24" s="121">
        <v>532.20000000000005</v>
      </c>
      <c r="E24" s="25">
        <v>115.6</v>
      </c>
      <c r="F24" s="25">
        <v>89.9</v>
      </c>
      <c r="G24" s="120">
        <v>89.9</v>
      </c>
    </row>
    <row r="25" spans="1:7" x14ac:dyDescent="0.2">
      <c r="A25" s="108" t="s">
        <v>166</v>
      </c>
      <c r="B25" s="116">
        <v>359.2</v>
      </c>
      <c r="C25" s="115">
        <v>326.60000000000002</v>
      </c>
      <c r="D25" s="114">
        <v>363.8</v>
      </c>
      <c r="E25" s="116">
        <v>63.604193580258098</v>
      </c>
      <c r="F25" s="115">
        <v>87.254743099854124</v>
      </c>
      <c r="G25" s="114">
        <v>106.18645110156908</v>
      </c>
    </row>
    <row r="26" spans="1:7" x14ac:dyDescent="0.2">
      <c r="A26" s="108" t="s">
        <v>165</v>
      </c>
      <c r="B26" s="116">
        <v>414.7</v>
      </c>
      <c r="C26" s="115">
        <v>405.1</v>
      </c>
      <c r="D26" s="114">
        <v>439.2</v>
      </c>
      <c r="E26" s="116">
        <v>77.813360184658308</v>
      </c>
      <c r="F26" s="115">
        <v>93.745033779118486</v>
      </c>
      <c r="G26" s="114">
        <v>103.35896553977794</v>
      </c>
    </row>
    <row r="27" spans="1:7" s="109" customFormat="1" x14ac:dyDescent="0.2">
      <c r="A27" s="113" t="s">
        <v>164</v>
      </c>
      <c r="B27" s="119">
        <v>14644.3</v>
      </c>
      <c r="C27" s="118">
        <v>14554.5</v>
      </c>
      <c r="D27" s="117">
        <v>14611.4</v>
      </c>
      <c r="E27" s="119">
        <v>97.6</v>
      </c>
      <c r="F27" s="118">
        <v>95.4</v>
      </c>
      <c r="G27" s="117">
        <v>95.6</v>
      </c>
    </row>
    <row r="28" spans="1:7" x14ac:dyDescent="0.2">
      <c r="A28" s="108" t="s">
        <v>163</v>
      </c>
      <c r="B28" s="116">
        <v>3515.7</v>
      </c>
      <c r="C28" s="115">
        <v>3519.1</v>
      </c>
      <c r="D28" s="114">
        <v>3382.2</v>
      </c>
      <c r="E28" s="116">
        <v>99.4</v>
      </c>
      <c r="F28" s="115">
        <v>97</v>
      </c>
      <c r="G28" s="114">
        <v>95.2</v>
      </c>
    </row>
    <row r="29" spans="1:7" s="109" customFormat="1" ht="22.5" x14ac:dyDescent="0.2">
      <c r="A29" s="113" t="s">
        <v>162</v>
      </c>
      <c r="B29" s="112">
        <v>18160</v>
      </c>
      <c r="C29" s="111">
        <v>18073.7</v>
      </c>
      <c r="D29" s="110">
        <v>17993.599999999999</v>
      </c>
      <c r="E29" s="112">
        <v>98.3</v>
      </c>
      <c r="F29" s="111">
        <v>95.7</v>
      </c>
      <c r="G29" s="110">
        <v>95.5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1181102362204722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359D6-F479-4529-B2AB-B39EAE945B40}">
  <dimension ref="A1:F27"/>
  <sheetViews>
    <sheetView zoomScaleNormal="100" workbookViewId="0"/>
  </sheetViews>
  <sheetFormatPr defaultRowHeight="11.25" x14ac:dyDescent="0.2"/>
  <cols>
    <col min="1" max="1" width="31.5703125" style="1" customWidth="1"/>
    <col min="2" max="6" width="11.28515625" style="1" customWidth="1"/>
    <col min="7" max="16384" width="9.140625" style="1"/>
  </cols>
  <sheetData>
    <row r="1" spans="1:6" ht="12" thickBot="1" x14ac:dyDescent="0.25">
      <c r="A1" s="149" t="s">
        <v>214</v>
      </c>
      <c r="B1" s="138"/>
      <c r="C1" s="138"/>
      <c r="D1" s="138"/>
      <c r="E1" s="138"/>
      <c r="F1" s="138"/>
    </row>
    <row r="2" spans="1:6" s="136" customFormat="1" ht="45" x14ac:dyDescent="0.25">
      <c r="A2" s="218" t="s">
        <v>12</v>
      </c>
      <c r="B2" s="215" t="s">
        <v>213</v>
      </c>
      <c r="C2" s="215" t="s">
        <v>212</v>
      </c>
      <c r="D2" s="148" t="s">
        <v>211</v>
      </c>
      <c r="E2" s="148" t="s">
        <v>94</v>
      </c>
      <c r="F2" s="241" t="s">
        <v>0</v>
      </c>
    </row>
    <row r="3" spans="1:6" s="136" customFormat="1" x14ac:dyDescent="0.25">
      <c r="A3" s="219"/>
      <c r="B3" s="225"/>
      <c r="C3" s="225"/>
      <c r="D3" s="228" t="s">
        <v>210</v>
      </c>
      <c r="E3" s="228"/>
      <c r="F3" s="242"/>
    </row>
    <row r="4" spans="1:6" x14ac:dyDescent="0.2">
      <c r="A4" s="135" t="s">
        <v>209</v>
      </c>
      <c r="B4" s="142">
        <f>2249563+296894+345365+10226-12708</f>
        <v>2889340</v>
      </c>
      <c r="C4" s="143" t="s">
        <v>93</v>
      </c>
      <c r="D4" s="143" t="s">
        <v>93</v>
      </c>
      <c r="E4" s="143" t="s">
        <v>93</v>
      </c>
      <c r="F4" s="142">
        <f t="shared" ref="F4:F26" si="0">SUM(B4:E4)</f>
        <v>2889340</v>
      </c>
    </row>
    <row r="5" spans="1:6" s="109" customFormat="1" ht="22.5" x14ac:dyDescent="0.2">
      <c r="A5" s="135" t="s">
        <v>208</v>
      </c>
      <c r="B5" s="146" t="s">
        <v>93</v>
      </c>
      <c r="C5" s="146">
        <v>34128</v>
      </c>
      <c r="D5" s="146" t="s">
        <v>93</v>
      </c>
      <c r="E5" s="146" t="s">
        <v>93</v>
      </c>
      <c r="F5" s="19">
        <f t="shared" si="0"/>
        <v>34128</v>
      </c>
    </row>
    <row r="6" spans="1:6" x14ac:dyDescent="0.2">
      <c r="A6" s="135" t="s">
        <v>207</v>
      </c>
      <c r="B6" s="143" t="s">
        <v>93</v>
      </c>
      <c r="C6" s="143" t="s">
        <v>93</v>
      </c>
      <c r="D6" s="142">
        <v>21609</v>
      </c>
      <c r="E6" s="143" t="s">
        <v>93</v>
      </c>
      <c r="F6" s="142">
        <f t="shared" si="0"/>
        <v>21609</v>
      </c>
    </row>
    <row r="7" spans="1:6" x14ac:dyDescent="0.2">
      <c r="A7" s="135" t="s">
        <v>206</v>
      </c>
      <c r="B7" s="142">
        <f>79421+132</f>
        <v>79553</v>
      </c>
      <c r="C7" s="143">
        <f>19990+4719</f>
        <v>24709</v>
      </c>
      <c r="D7" s="142">
        <v>25135</v>
      </c>
      <c r="E7" s="143" t="s">
        <v>93</v>
      </c>
      <c r="F7" s="142">
        <f t="shared" si="0"/>
        <v>129397</v>
      </c>
    </row>
    <row r="8" spans="1:6" x14ac:dyDescent="0.2">
      <c r="A8" s="135" t="s">
        <v>205</v>
      </c>
      <c r="B8" s="142">
        <v>10670</v>
      </c>
      <c r="C8" s="143" t="s">
        <v>93</v>
      </c>
      <c r="D8" s="143" t="s">
        <v>93</v>
      </c>
      <c r="E8" s="143" t="s">
        <v>93</v>
      </c>
      <c r="F8" s="142">
        <f t="shared" si="0"/>
        <v>10670</v>
      </c>
    </row>
    <row r="9" spans="1:6" x14ac:dyDescent="0.2">
      <c r="A9" s="135" t="s">
        <v>204</v>
      </c>
      <c r="B9" s="142">
        <v>38343</v>
      </c>
      <c r="C9" s="143" t="s">
        <v>93</v>
      </c>
      <c r="D9" s="143" t="s">
        <v>93</v>
      </c>
      <c r="E9" s="143" t="s">
        <v>93</v>
      </c>
      <c r="F9" s="142">
        <f t="shared" si="0"/>
        <v>38343</v>
      </c>
    </row>
    <row r="10" spans="1:6" x14ac:dyDescent="0.2">
      <c r="A10" s="135" t="s">
        <v>203</v>
      </c>
      <c r="B10" s="143" t="s">
        <v>93</v>
      </c>
      <c r="C10" s="143">
        <v>97060</v>
      </c>
      <c r="D10" s="143" t="s">
        <v>93</v>
      </c>
      <c r="E10" s="143" t="s">
        <v>93</v>
      </c>
      <c r="F10" s="142">
        <f t="shared" si="0"/>
        <v>97060</v>
      </c>
    </row>
    <row r="11" spans="1:6" s="109" customFormat="1" x14ac:dyDescent="0.2">
      <c r="A11" s="147" t="s">
        <v>202</v>
      </c>
      <c r="B11" s="142">
        <v>114409</v>
      </c>
      <c r="C11" s="143" t="s">
        <v>93</v>
      </c>
      <c r="D11" s="143" t="s">
        <v>93</v>
      </c>
      <c r="E11" s="143" t="s">
        <v>93</v>
      </c>
      <c r="F11" s="142">
        <f t="shared" si="0"/>
        <v>114409</v>
      </c>
    </row>
    <row r="12" spans="1:6" x14ac:dyDescent="0.2">
      <c r="A12" s="135" t="s">
        <v>201</v>
      </c>
      <c r="B12" s="143" t="s">
        <v>93</v>
      </c>
      <c r="C12" s="143">
        <f>364657+19390</f>
        <v>384047</v>
      </c>
      <c r="D12" s="143" t="s">
        <v>93</v>
      </c>
      <c r="E12" s="143" t="s">
        <v>93</v>
      </c>
      <c r="F12" s="142">
        <f t="shared" si="0"/>
        <v>384047</v>
      </c>
    </row>
    <row r="13" spans="1:6" x14ac:dyDescent="0.2">
      <c r="A13" s="135" t="s">
        <v>200</v>
      </c>
      <c r="B13" s="143" t="s">
        <v>93</v>
      </c>
      <c r="C13" s="142">
        <v>155800</v>
      </c>
      <c r="D13" s="143" t="s">
        <v>93</v>
      </c>
      <c r="E13" s="143" t="s">
        <v>93</v>
      </c>
      <c r="F13" s="142">
        <f t="shared" si="0"/>
        <v>155800</v>
      </c>
    </row>
    <row r="14" spans="1:6" s="109" customFormat="1" x14ac:dyDescent="0.2">
      <c r="A14" s="135" t="s">
        <v>199</v>
      </c>
      <c r="B14" s="143" t="s">
        <v>93</v>
      </c>
      <c r="C14" s="143">
        <f>109788+7283+138998+7834</f>
        <v>263903</v>
      </c>
      <c r="D14" s="143">
        <v>2164</v>
      </c>
      <c r="E14" s="143">
        <v>15195</v>
      </c>
      <c r="F14" s="142">
        <f t="shared" si="0"/>
        <v>281262</v>
      </c>
    </row>
    <row r="15" spans="1:6" x14ac:dyDescent="0.2">
      <c r="A15" s="135" t="s">
        <v>198</v>
      </c>
      <c r="B15" s="143" t="s">
        <v>93</v>
      </c>
      <c r="C15" s="142">
        <f>40849+11574</f>
        <v>52423</v>
      </c>
      <c r="D15" s="143" t="s">
        <v>93</v>
      </c>
      <c r="E15" s="143" t="s">
        <v>93</v>
      </c>
      <c r="F15" s="142">
        <f t="shared" si="0"/>
        <v>52423</v>
      </c>
    </row>
    <row r="16" spans="1:6" x14ac:dyDescent="0.2">
      <c r="A16" s="135" t="s">
        <v>197</v>
      </c>
      <c r="B16" s="143" t="s">
        <v>93</v>
      </c>
      <c r="C16" s="142">
        <v>106314</v>
      </c>
      <c r="D16" s="143" t="s">
        <v>93</v>
      </c>
      <c r="E16" s="143" t="s">
        <v>93</v>
      </c>
      <c r="F16" s="142">
        <f t="shared" si="0"/>
        <v>106314</v>
      </c>
    </row>
    <row r="17" spans="1:6" s="129" customFormat="1" ht="22.5" x14ac:dyDescent="0.2">
      <c r="A17" s="135" t="s">
        <v>196</v>
      </c>
      <c r="B17" s="146" t="s">
        <v>93</v>
      </c>
      <c r="C17" s="146" t="s">
        <v>93</v>
      </c>
      <c r="D17" s="146">
        <v>130158</v>
      </c>
      <c r="E17" s="146" t="s">
        <v>93</v>
      </c>
      <c r="F17" s="19">
        <f t="shared" si="0"/>
        <v>130158</v>
      </c>
    </row>
    <row r="18" spans="1:6" x14ac:dyDescent="0.2">
      <c r="A18" s="129" t="s">
        <v>195</v>
      </c>
      <c r="B18" s="140">
        <f>SUM(B4:B17)</f>
        <v>3132315</v>
      </c>
      <c r="C18" s="140">
        <f>SUM(C4:C17)</f>
        <v>1118384</v>
      </c>
      <c r="D18" s="140">
        <f>SUM(D4:D17)</f>
        <v>179066</v>
      </c>
      <c r="E18" s="140">
        <f>SUM(E4:E17)</f>
        <v>15195</v>
      </c>
      <c r="F18" s="140">
        <f t="shared" si="0"/>
        <v>4444960</v>
      </c>
    </row>
    <row r="19" spans="1:6" x14ac:dyDescent="0.2">
      <c r="A19" s="135" t="s">
        <v>194</v>
      </c>
      <c r="B19" s="143" t="s">
        <v>93</v>
      </c>
      <c r="C19" s="142">
        <v>1264533</v>
      </c>
      <c r="D19" s="145" t="s">
        <v>93</v>
      </c>
      <c r="E19" s="143">
        <v>17350</v>
      </c>
      <c r="F19" s="142">
        <f t="shared" si="0"/>
        <v>1281883</v>
      </c>
    </row>
    <row r="20" spans="1:6" x14ac:dyDescent="0.2">
      <c r="A20" s="108" t="s">
        <v>55</v>
      </c>
      <c r="B20" s="143" t="s">
        <v>93</v>
      </c>
      <c r="C20" s="142">
        <v>934878</v>
      </c>
      <c r="D20" s="143" t="s">
        <v>93</v>
      </c>
      <c r="E20" s="142">
        <v>93363</v>
      </c>
      <c r="F20" s="142">
        <f t="shared" si="0"/>
        <v>1028241</v>
      </c>
    </row>
    <row r="21" spans="1:6" s="109" customFormat="1" x14ac:dyDescent="0.2">
      <c r="A21" s="108" t="s">
        <v>193</v>
      </c>
      <c r="B21" s="143" t="s">
        <v>93</v>
      </c>
      <c r="C21" s="143">
        <f>161863+13698+94642</f>
        <v>270203</v>
      </c>
      <c r="D21" s="143" t="s">
        <v>93</v>
      </c>
      <c r="E21" s="142">
        <f>12749+25459+2732</f>
        <v>40940</v>
      </c>
      <c r="F21" s="142">
        <f t="shared" si="0"/>
        <v>311143</v>
      </c>
    </row>
    <row r="22" spans="1:6" x14ac:dyDescent="0.2">
      <c r="A22" s="108" t="s">
        <v>192</v>
      </c>
      <c r="B22" s="143" t="s">
        <v>93</v>
      </c>
      <c r="C22" s="142">
        <v>197572</v>
      </c>
      <c r="D22" s="143" t="s">
        <v>93</v>
      </c>
      <c r="E22" s="142">
        <v>60480</v>
      </c>
      <c r="F22" s="142">
        <f t="shared" si="0"/>
        <v>258052</v>
      </c>
    </row>
    <row r="23" spans="1:6" s="144" customFormat="1" x14ac:dyDescent="0.25">
      <c r="A23" s="108" t="s">
        <v>191</v>
      </c>
      <c r="B23" s="143" t="s">
        <v>93</v>
      </c>
      <c r="C23" s="142">
        <v>257176</v>
      </c>
      <c r="D23" s="143" t="s">
        <v>93</v>
      </c>
      <c r="E23" s="143" t="s">
        <v>93</v>
      </c>
      <c r="F23" s="142">
        <f t="shared" si="0"/>
        <v>257176</v>
      </c>
    </row>
    <row r="24" spans="1:6" x14ac:dyDescent="0.2">
      <c r="A24" s="108" t="s">
        <v>190</v>
      </c>
      <c r="B24" s="143" t="s">
        <v>93</v>
      </c>
      <c r="C24" s="142">
        <v>21715</v>
      </c>
      <c r="D24" s="143" t="s">
        <v>93</v>
      </c>
      <c r="E24" s="143" t="s">
        <v>93</v>
      </c>
      <c r="F24" s="142">
        <f t="shared" si="0"/>
        <v>21715</v>
      </c>
    </row>
    <row r="25" spans="1:6" x14ac:dyDescent="0.2">
      <c r="A25" s="108" t="s">
        <v>189</v>
      </c>
      <c r="B25" s="143" t="s">
        <v>93</v>
      </c>
      <c r="C25" s="142">
        <v>43769</v>
      </c>
      <c r="D25" s="143" t="s">
        <v>93</v>
      </c>
      <c r="E25" s="142">
        <v>180242</v>
      </c>
      <c r="F25" s="142">
        <f t="shared" si="0"/>
        <v>224011</v>
      </c>
    </row>
    <row r="26" spans="1:6" x14ac:dyDescent="0.2">
      <c r="A26" s="113" t="s">
        <v>188</v>
      </c>
      <c r="B26" s="141" t="s">
        <v>93</v>
      </c>
      <c r="C26" s="140">
        <f>SUM(C19:C25)</f>
        <v>2989846</v>
      </c>
      <c r="D26" s="141" t="s">
        <v>93</v>
      </c>
      <c r="E26" s="140">
        <f>SUM(E19:E25)</f>
        <v>392375</v>
      </c>
      <c r="F26" s="140">
        <f t="shared" si="0"/>
        <v>3382221</v>
      </c>
    </row>
    <row r="27" spans="1:6" x14ac:dyDescent="0.2">
      <c r="A27" s="113" t="s">
        <v>187</v>
      </c>
      <c r="B27" s="140">
        <f>+B18</f>
        <v>3132315</v>
      </c>
      <c r="C27" s="140">
        <f>+C18+C26</f>
        <v>4108230</v>
      </c>
      <c r="D27" s="140">
        <f>+D18</f>
        <v>179066</v>
      </c>
      <c r="E27" s="140">
        <f>+E18+E26</f>
        <v>407570</v>
      </c>
      <c r="F27" s="140">
        <f>+F18+F26</f>
        <v>7827181</v>
      </c>
    </row>
  </sheetData>
  <mergeCells count="5">
    <mergeCell ref="F2:F3"/>
    <mergeCell ref="D3:E3"/>
    <mergeCell ref="A2:A3"/>
    <mergeCell ref="B2:B3"/>
    <mergeCell ref="C2:C3"/>
  </mergeCells>
  <pageMargins left="0.74803149606299213" right="0.74803149606299213" top="0.62992125984251968" bottom="0.86614173228346458" header="0.51181102362204722" footer="0.51181102362204722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0E0CA-EE34-497B-B334-A68E7DBBCDF4}">
  <dimension ref="A1:E26"/>
  <sheetViews>
    <sheetView workbookViewId="0"/>
  </sheetViews>
  <sheetFormatPr defaultRowHeight="11.25" x14ac:dyDescent="0.2"/>
  <cols>
    <col min="1" max="1" width="8.42578125" style="1" customWidth="1"/>
    <col min="2" max="5" width="17.7109375" style="1" customWidth="1"/>
    <col min="6" max="16384" width="9.140625" style="1"/>
  </cols>
  <sheetData>
    <row r="1" spans="1:5" s="13" customFormat="1" ht="12" thickBot="1" x14ac:dyDescent="0.3">
      <c r="A1" s="11" t="s">
        <v>220</v>
      </c>
      <c r="B1" s="166"/>
      <c r="C1" s="166"/>
      <c r="D1" s="166"/>
    </row>
    <row r="2" spans="1:5" s="108" customFormat="1" ht="33.75" x14ac:dyDescent="0.25">
      <c r="A2" s="165" t="s">
        <v>40</v>
      </c>
      <c r="B2" s="51" t="s">
        <v>219</v>
      </c>
      <c r="C2" s="51" t="s">
        <v>218</v>
      </c>
      <c r="D2" s="51" t="s">
        <v>217</v>
      </c>
      <c r="E2" s="50" t="s">
        <v>216</v>
      </c>
    </row>
    <row r="3" spans="1:5" x14ac:dyDescent="0.2">
      <c r="A3" s="221" t="s">
        <v>22</v>
      </c>
      <c r="B3" s="221"/>
      <c r="C3" s="221"/>
      <c r="D3" s="221"/>
      <c r="E3" s="221"/>
    </row>
    <row r="4" spans="1:5" x14ac:dyDescent="0.2">
      <c r="A4" s="152">
        <v>2001</v>
      </c>
      <c r="B4" s="155">
        <v>116.2</v>
      </c>
      <c r="C4" s="163">
        <v>109.2</v>
      </c>
      <c r="D4" s="163">
        <v>106.41025641025641</v>
      </c>
      <c r="E4" s="160">
        <v>105.1</v>
      </c>
    </row>
    <row r="5" spans="1:5" x14ac:dyDescent="0.2">
      <c r="A5" s="152">
        <v>2002</v>
      </c>
      <c r="B5" s="155">
        <v>138.9752</v>
      </c>
      <c r="C5" s="163">
        <v>114.9</v>
      </c>
      <c r="D5" s="163">
        <v>120.86103197214308</v>
      </c>
      <c r="E5" s="160">
        <v>112.1</v>
      </c>
    </row>
    <row r="6" spans="1:5" x14ac:dyDescent="0.2">
      <c r="A6" s="152">
        <v>2003</v>
      </c>
      <c r="B6" s="155">
        <v>158.84865360000001</v>
      </c>
      <c r="C6" s="163">
        <v>120.3</v>
      </c>
      <c r="D6" s="163">
        <v>131.94284579193842</v>
      </c>
      <c r="E6" s="160">
        <v>117.9</v>
      </c>
    </row>
    <row r="7" spans="1:5" x14ac:dyDescent="0.2">
      <c r="A7" s="152">
        <v>2004</v>
      </c>
      <c r="B7" s="155">
        <v>167.74417820159999</v>
      </c>
      <c r="C7" s="163">
        <v>128.4</v>
      </c>
      <c r="D7" s="163">
        <v>130.46034190663573</v>
      </c>
      <c r="E7" s="157">
        <v>121.2</v>
      </c>
    </row>
    <row r="8" spans="1:5" x14ac:dyDescent="0.2">
      <c r="A8" s="152">
        <v>2005</v>
      </c>
      <c r="B8" s="155">
        <v>184.68634019996159</v>
      </c>
      <c r="C8" s="163">
        <v>132.9</v>
      </c>
      <c r="D8" s="163">
        <v>138.64559501853856</v>
      </c>
      <c r="E8" s="159">
        <v>125.7</v>
      </c>
    </row>
    <row r="9" spans="1:5" x14ac:dyDescent="0.2">
      <c r="A9" s="152">
        <v>2006</v>
      </c>
      <c r="B9" s="155">
        <v>198.72250205515866</v>
      </c>
      <c r="C9" s="158">
        <v>138.19999999999999</v>
      </c>
      <c r="D9" s="163">
        <v>143.58292612121988</v>
      </c>
      <c r="E9" s="157">
        <v>127.6</v>
      </c>
    </row>
    <row r="10" spans="1:5" x14ac:dyDescent="0.2">
      <c r="A10" s="152">
        <v>2007</v>
      </c>
      <c r="B10" s="155">
        <v>204.6841771168134</v>
      </c>
      <c r="C10" s="158">
        <v>149.19999999999999</v>
      </c>
      <c r="D10" s="163">
        <v>136.93556843042265</v>
      </c>
      <c r="E10" s="157">
        <v>121.6</v>
      </c>
    </row>
    <row r="11" spans="1:5" x14ac:dyDescent="0.2">
      <c r="A11" s="152">
        <v>2008</v>
      </c>
      <c r="B11" s="155">
        <v>219.01206951499032</v>
      </c>
      <c r="C11" s="158">
        <v>158.19999999999999</v>
      </c>
      <c r="D11" s="163">
        <v>138.09713310136874</v>
      </c>
      <c r="E11" s="160">
        <v>119.7</v>
      </c>
    </row>
    <row r="12" spans="1:5" x14ac:dyDescent="0.2">
      <c r="A12" s="152">
        <v>2009</v>
      </c>
      <c r="B12" s="155">
        <v>222.95428676626011</v>
      </c>
      <c r="C12" s="163">
        <v>164.8</v>
      </c>
      <c r="D12" s="163">
        <v>134.91639299154835</v>
      </c>
      <c r="E12" s="164">
        <v>114.7</v>
      </c>
    </row>
    <row r="13" spans="1:5" x14ac:dyDescent="0.2">
      <c r="A13" s="152">
        <v>2010</v>
      </c>
      <c r="B13" s="155">
        <v>238.1151782663658</v>
      </c>
      <c r="C13" s="163">
        <v>172.9</v>
      </c>
      <c r="D13" s="163">
        <v>137.3600645519291</v>
      </c>
      <c r="E13" s="153">
        <v>109.9</v>
      </c>
    </row>
    <row r="14" spans="1:5" x14ac:dyDescent="0.2">
      <c r="A14" s="152">
        <v>2011</v>
      </c>
      <c r="B14" s="155">
        <v>253.35454967541321</v>
      </c>
      <c r="C14" s="163">
        <v>179.6</v>
      </c>
      <c r="D14" s="163">
        <v>140.66516716386195</v>
      </c>
      <c r="E14" s="162" t="s">
        <v>215</v>
      </c>
    </row>
    <row r="15" spans="1:5" s="161" customFormat="1" x14ac:dyDescent="0.2">
      <c r="A15" s="221" t="s">
        <v>21</v>
      </c>
      <c r="B15" s="221"/>
      <c r="C15" s="221"/>
      <c r="D15" s="221"/>
      <c r="E15" s="221"/>
    </row>
    <row r="16" spans="1:5" x14ac:dyDescent="0.2">
      <c r="A16" s="152">
        <v>2001</v>
      </c>
      <c r="B16" s="155">
        <v>116.2</v>
      </c>
      <c r="C16" s="155">
        <v>109.2</v>
      </c>
      <c r="D16" s="155">
        <v>106.41025641025641</v>
      </c>
      <c r="E16" s="160">
        <v>105.1</v>
      </c>
    </row>
    <row r="17" spans="1:5" x14ac:dyDescent="0.2">
      <c r="A17" s="152">
        <v>2002</v>
      </c>
      <c r="B17" s="155">
        <v>119.6</v>
      </c>
      <c r="C17" s="155">
        <v>105.3</v>
      </c>
      <c r="D17" s="155">
        <v>113.58024691358024</v>
      </c>
      <c r="E17" s="160">
        <v>106.7</v>
      </c>
    </row>
    <row r="18" spans="1:5" x14ac:dyDescent="0.2">
      <c r="A18" s="152">
        <v>2003</v>
      </c>
      <c r="B18" s="155">
        <v>114.3</v>
      </c>
      <c r="C18" s="155">
        <v>104.7</v>
      </c>
      <c r="D18" s="155">
        <v>109.16905444126076</v>
      </c>
      <c r="E18" s="160">
        <v>105.1</v>
      </c>
    </row>
    <row r="19" spans="1:5" x14ac:dyDescent="0.2">
      <c r="A19" s="152">
        <v>2004</v>
      </c>
      <c r="B19" s="155">
        <v>105.6</v>
      </c>
      <c r="C19" s="155">
        <v>106.8</v>
      </c>
      <c r="D19" s="155">
        <v>98.9</v>
      </c>
      <c r="E19" s="157">
        <v>102.9</v>
      </c>
    </row>
    <row r="20" spans="1:5" x14ac:dyDescent="0.2">
      <c r="A20" s="152">
        <v>2005</v>
      </c>
      <c r="B20" s="155">
        <v>110.1</v>
      </c>
      <c r="C20" s="155">
        <v>103.6</v>
      </c>
      <c r="D20" s="155">
        <v>106.27413127413128</v>
      </c>
      <c r="E20" s="159">
        <v>103.6</v>
      </c>
    </row>
    <row r="21" spans="1:5" x14ac:dyDescent="0.2">
      <c r="A21" s="152">
        <v>2006</v>
      </c>
      <c r="B21" s="151">
        <v>107.6</v>
      </c>
      <c r="C21" s="151">
        <v>103.9</v>
      </c>
      <c r="D21" s="151">
        <v>103.6</v>
      </c>
      <c r="E21" s="157">
        <v>101.5</v>
      </c>
    </row>
    <row r="22" spans="1:5" x14ac:dyDescent="0.2">
      <c r="A22" s="152">
        <v>2007</v>
      </c>
      <c r="B22" s="151">
        <v>103</v>
      </c>
      <c r="C22" s="151">
        <v>108</v>
      </c>
      <c r="D22" s="151">
        <v>95.4</v>
      </c>
      <c r="E22" s="157">
        <v>95.3</v>
      </c>
    </row>
    <row r="23" spans="1:5" x14ac:dyDescent="0.2">
      <c r="A23" s="152">
        <v>2008</v>
      </c>
      <c r="B23" s="158">
        <v>107</v>
      </c>
      <c r="C23" s="1">
        <v>106.1</v>
      </c>
      <c r="D23" s="1">
        <v>100.8</v>
      </c>
      <c r="E23" s="157">
        <v>98.5</v>
      </c>
    </row>
    <row r="24" spans="1:5" x14ac:dyDescent="0.2">
      <c r="A24" s="152">
        <v>2009</v>
      </c>
      <c r="B24" s="155">
        <v>101.8</v>
      </c>
      <c r="C24" s="1">
        <v>104.2</v>
      </c>
      <c r="D24" s="155">
        <v>97.7</v>
      </c>
      <c r="E24" s="156">
        <v>95.8</v>
      </c>
    </row>
    <row r="25" spans="1:5" x14ac:dyDescent="0.2">
      <c r="A25" s="152">
        <v>2010</v>
      </c>
      <c r="B25" s="155">
        <v>106.8</v>
      </c>
      <c r="C25" s="1">
        <v>104.9</v>
      </c>
      <c r="D25" s="154">
        <v>101.8</v>
      </c>
      <c r="E25" s="153">
        <v>95.8</v>
      </c>
    </row>
    <row r="26" spans="1:5" x14ac:dyDescent="0.2">
      <c r="A26" s="152">
        <v>2011</v>
      </c>
      <c r="B26" s="151">
        <v>106.4</v>
      </c>
      <c r="C26" s="1">
        <v>103.9</v>
      </c>
      <c r="D26" s="151">
        <v>102.4</v>
      </c>
      <c r="E26" s="150" t="s">
        <v>215</v>
      </c>
    </row>
  </sheetData>
  <mergeCells count="2">
    <mergeCell ref="A3:E3"/>
    <mergeCell ref="A15:E15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D28E4-75E2-470D-A314-3FBE5318695F}">
  <dimension ref="A1:G21"/>
  <sheetViews>
    <sheetView workbookViewId="0"/>
  </sheetViews>
  <sheetFormatPr defaultRowHeight="11.25" x14ac:dyDescent="0.2"/>
  <cols>
    <col min="1" max="1" width="32.28515625" style="1" customWidth="1"/>
    <col min="2" max="2" width="9.85546875" style="1" customWidth="1"/>
    <col min="3" max="3" width="10.42578125" style="1" customWidth="1"/>
    <col min="4" max="4" width="9.85546875" style="1" customWidth="1"/>
    <col min="5" max="7" width="8.42578125" style="1" customWidth="1"/>
    <col min="8" max="16384" width="9.140625" style="1"/>
  </cols>
  <sheetData>
    <row r="1" spans="1:7" s="170" customFormat="1" ht="12" thickBot="1" x14ac:dyDescent="0.3">
      <c r="A1" s="11" t="s">
        <v>238</v>
      </c>
      <c r="B1" s="166"/>
      <c r="C1" s="166"/>
      <c r="D1" s="166"/>
    </row>
    <row r="2" spans="1:7" s="136" customFormat="1" x14ac:dyDescent="0.25">
      <c r="A2" s="218" t="s">
        <v>12</v>
      </c>
      <c r="B2" s="243" t="s">
        <v>160</v>
      </c>
      <c r="C2" s="244"/>
      <c r="D2" s="245"/>
      <c r="E2" s="246" t="s">
        <v>10</v>
      </c>
      <c r="F2" s="239"/>
      <c r="G2" s="226"/>
    </row>
    <row r="3" spans="1:7" s="136" customFormat="1" x14ac:dyDescent="0.25">
      <c r="A3" s="219"/>
      <c r="B3" s="9">
        <v>2008</v>
      </c>
      <c r="C3" s="9">
        <v>2009</v>
      </c>
      <c r="D3" s="8">
        <v>2010</v>
      </c>
      <c r="E3" s="9">
        <v>2008</v>
      </c>
      <c r="F3" s="9">
        <v>2009</v>
      </c>
      <c r="G3" s="62">
        <v>2010</v>
      </c>
    </row>
    <row r="4" spans="1:7" s="13" customFormat="1" x14ac:dyDescent="0.25">
      <c r="A4" s="37" t="s">
        <v>237</v>
      </c>
      <c r="B4" s="143">
        <v>2540458</v>
      </c>
      <c r="C4" s="143">
        <v>2416843</v>
      </c>
      <c r="D4" s="143">
        <v>2426671</v>
      </c>
      <c r="E4" s="5">
        <v>97.4</v>
      </c>
      <c r="F4" s="5">
        <v>92.5</v>
      </c>
      <c r="G4" s="5">
        <v>98.5</v>
      </c>
    </row>
    <row r="5" spans="1:7" s="37" customFormat="1" x14ac:dyDescent="0.25">
      <c r="A5" s="37" t="s">
        <v>236</v>
      </c>
      <c r="B5" s="143">
        <v>1065862</v>
      </c>
      <c r="C5" s="143">
        <v>1079633</v>
      </c>
      <c r="D5" s="143">
        <v>1072314</v>
      </c>
      <c r="E5" s="5">
        <v>104.7</v>
      </c>
      <c r="F5" s="5">
        <v>94.1</v>
      </c>
      <c r="G5" s="5">
        <v>92.6</v>
      </c>
    </row>
    <row r="6" spans="1:7" s="13" customFormat="1" x14ac:dyDescent="0.25">
      <c r="A6" s="37" t="s">
        <v>235</v>
      </c>
      <c r="B6" s="143">
        <v>465610</v>
      </c>
      <c r="C6" s="143">
        <v>414740</v>
      </c>
      <c r="D6" s="143">
        <v>394481</v>
      </c>
      <c r="E6" s="5">
        <v>100</v>
      </c>
      <c r="F6" s="5">
        <v>88.5</v>
      </c>
      <c r="G6" s="5">
        <v>96.1</v>
      </c>
    </row>
    <row r="7" spans="1:7" s="135" customFormat="1" ht="22.5" x14ac:dyDescent="0.2">
      <c r="A7" s="37" t="s">
        <v>234</v>
      </c>
      <c r="B7" s="146">
        <v>2875083.9288172582</v>
      </c>
      <c r="C7" s="146">
        <v>3054258</v>
      </c>
      <c r="D7" s="146">
        <v>3195517</v>
      </c>
      <c r="E7" s="30">
        <v>100.9</v>
      </c>
      <c r="F7" s="30">
        <v>97.9</v>
      </c>
      <c r="G7" s="30">
        <v>99</v>
      </c>
    </row>
    <row r="8" spans="1:7" s="135" customFormat="1" ht="22.5" x14ac:dyDescent="0.2">
      <c r="A8" s="37" t="s">
        <v>233</v>
      </c>
      <c r="B8" s="146">
        <v>732573</v>
      </c>
      <c r="C8" s="146">
        <v>664314</v>
      </c>
      <c r="D8" s="146">
        <v>669671</v>
      </c>
      <c r="E8" s="30">
        <v>96.4</v>
      </c>
      <c r="F8" s="30">
        <v>88.1</v>
      </c>
      <c r="G8" s="30">
        <v>99.9</v>
      </c>
    </row>
    <row r="9" spans="1:7" x14ac:dyDescent="0.2">
      <c r="A9" s="37" t="s">
        <v>232</v>
      </c>
      <c r="B9" s="143">
        <v>559686</v>
      </c>
      <c r="C9" s="143">
        <v>567781</v>
      </c>
      <c r="D9" s="143">
        <v>611091</v>
      </c>
      <c r="E9" s="5">
        <v>111.3</v>
      </c>
      <c r="F9" s="5">
        <v>102.5</v>
      </c>
      <c r="G9" s="5">
        <v>103.6</v>
      </c>
    </row>
    <row r="10" spans="1:7" x14ac:dyDescent="0.2">
      <c r="A10" s="37" t="s">
        <v>231</v>
      </c>
      <c r="B10" s="143">
        <v>2165492</v>
      </c>
      <c r="C10" s="143">
        <v>1909310</v>
      </c>
      <c r="D10" s="143">
        <v>1902526</v>
      </c>
      <c r="E10" s="5">
        <v>95.1</v>
      </c>
      <c r="F10" s="5">
        <v>89.3</v>
      </c>
      <c r="G10" s="5">
        <v>89.8</v>
      </c>
    </row>
    <row r="11" spans="1:7" x14ac:dyDescent="0.2">
      <c r="A11" s="37" t="s">
        <v>230</v>
      </c>
      <c r="B11" s="143">
        <v>551847</v>
      </c>
      <c r="C11" s="143">
        <v>515715</v>
      </c>
      <c r="D11" s="143">
        <v>546136</v>
      </c>
      <c r="E11" s="5">
        <v>107.2</v>
      </c>
      <c r="F11" s="5">
        <v>92.4</v>
      </c>
      <c r="G11" s="5">
        <v>105.5</v>
      </c>
    </row>
    <row r="12" spans="1:7" x14ac:dyDescent="0.2">
      <c r="A12" s="37" t="s">
        <v>229</v>
      </c>
      <c r="B12" s="143">
        <v>1143824</v>
      </c>
      <c r="C12" s="143">
        <v>1107043</v>
      </c>
      <c r="D12" s="143">
        <v>1139664</v>
      </c>
      <c r="E12" s="5">
        <v>96.2</v>
      </c>
      <c r="F12" s="5">
        <v>94.2</v>
      </c>
      <c r="G12" s="5">
        <v>100</v>
      </c>
    </row>
    <row r="13" spans="1:7" x14ac:dyDescent="0.2">
      <c r="A13" s="37" t="s">
        <v>55</v>
      </c>
      <c r="B13" s="143">
        <v>200406</v>
      </c>
      <c r="C13" s="143">
        <v>203000</v>
      </c>
      <c r="D13" s="143">
        <v>218156</v>
      </c>
      <c r="E13" s="5">
        <v>99.1</v>
      </c>
      <c r="F13" s="5">
        <v>100.1</v>
      </c>
      <c r="G13" s="5">
        <v>106.9</v>
      </c>
    </row>
    <row r="14" spans="1:7" x14ac:dyDescent="0.2">
      <c r="A14" s="60" t="s">
        <v>228</v>
      </c>
      <c r="B14" s="143">
        <v>947104</v>
      </c>
      <c r="C14" s="143">
        <v>954287</v>
      </c>
      <c r="D14" s="143">
        <v>999002</v>
      </c>
      <c r="E14" s="5">
        <v>99.9</v>
      </c>
      <c r="F14" s="5">
        <v>95.3</v>
      </c>
      <c r="G14" s="5">
        <v>101.5</v>
      </c>
    </row>
    <row r="15" spans="1:7" x14ac:dyDescent="0.2">
      <c r="A15" s="37" t="s">
        <v>227</v>
      </c>
      <c r="B15" s="143">
        <v>1304149</v>
      </c>
      <c r="C15" s="143">
        <v>1332478</v>
      </c>
      <c r="D15" s="143">
        <v>1357697</v>
      </c>
      <c r="E15" s="5">
        <v>103.8</v>
      </c>
      <c r="F15" s="5">
        <v>101.2</v>
      </c>
      <c r="G15" s="5">
        <v>97.8</v>
      </c>
    </row>
    <row r="16" spans="1:7" x14ac:dyDescent="0.2">
      <c r="A16" s="35" t="s">
        <v>226</v>
      </c>
      <c r="B16" s="47">
        <v>14552095</v>
      </c>
      <c r="C16" s="47">
        <v>14219403</v>
      </c>
      <c r="D16" s="47">
        <v>14532926</v>
      </c>
      <c r="E16" s="3">
        <v>99.8</v>
      </c>
      <c r="F16" s="3">
        <v>94.5</v>
      </c>
      <c r="G16" s="3">
        <v>97.8</v>
      </c>
    </row>
    <row r="17" spans="1:7" x14ac:dyDescent="0.2">
      <c r="A17" s="37" t="s">
        <v>225</v>
      </c>
      <c r="B17" s="143">
        <v>566638</v>
      </c>
      <c r="C17" s="143">
        <v>651116</v>
      </c>
      <c r="D17" s="143">
        <v>678713</v>
      </c>
      <c r="E17" s="5" t="s">
        <v>43</v>
      </c>
      <c r="F17" s="5" t="s">
        <v>43</v>
      </c>
      <c r="G17" s="5" t="s">
        <v>43</v>
      </c>
    </row>
    <row r="18" spans="1:7" ht="22.5" x14ac:dyDescent="0.2">
      <c r="A18" s="35" t="s">
        <v>224</v>
      </c>
      <c r="B18" s="169">
        <v>13985456</v>
      </c>
      <c r="C18" s="169">
        <v>13568286</v>
      </c>
      <c r="D18" s="169">
        <v>13854212.867801974</v>
      </c>
      <c r="E18" s="168">
        <v>99.4</v>
      </c>
      <c r="F18" s="168">
        <v>93.6</v>
      </c>
      <c r="G18" s="168">
        <v>97.9</v>
      </c>
    </row>
    <row r="19" spans="1:7" ht="22.5" x14ac:dyDescent="0.2">
      <c r="A19" s="167" t="s">
        <v>223</v>
      </c>
      <c r="B19" s="146">
        <v>394562</v>
      </c>
      <c r="C19" s="146">
        <v>407529</v>
      </c>
      <c r="D19" s="146">
        <v>392375</v>
      </c>
      <c r="E19" s="30">
        <v>94.789373219300018</v>
      </c>
      <c r="F19" s="30">
        <v>100</v>
      </c>
      <c r="G19" s="30">
        <v>96.2</v>
      </c>
    </row>
    <row r="20" spans="1:7" ht="12" customHeight="1" x14ac:dyDescent="0.2">
      <c r="A20" s="37" t="s">
        <v>222</v>
      </c>
      <c r="B20" s="143">
        <v>3121157</v>
      </c>
      <c r="C20" s="143">
        <v>3111611</v>
      </c>
      <c r="D20" s="143">
        <v>2989846</v>
      </c>
      <c r="E20" s="5">
        <v>102.2</v>
      </c>
      <c r="F20" s="5">
        <v>96.6</v>
      </c>
      <c r="G20" s="5">
        <v>95.1</v>
      </c>
    </row>
    <row r="21" spans="1:7" x14ac:dyDescent="0.2">
      <c r="A21" s="35" t="s">
        <v>221</v>
      </c>
      <c r="B21" s="141">
        <v>17501175</v>
      </c>
      <c r="C21" s="141">
        <v>17087426</v>
      </c>
      <c r="D21" s="141">
        <v>17236434</v>
      </c>
      <c r="E21" s="57">
        <v>99.8</v>
      </c>
      <c r="F21" s="57">
        <v>94.3</v>
      </c>
      <c r="G21" s="57">
        <v>97.3</v>
      </c>
    </row>
  </sheetData>
  <mergeCells count="3">
    <mergeCell ref="B2:D2"/>
    <mergeCell ref="A2:A3"/>
    <mergeCell ref="E2:G2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A60D-1942-455C-8B55-96C603E39218}">
  <dimension ref="A1:E25"/>
  <sheetViews>
    <sheetView workbookViewId="0"/>
  </sheetViews>
  <sheetFormatPr defaultRowHeight="11.25" x14ac:dyDescent="0.2"/>
  <cols>
    <col min="1" max="1" width="31.85546875" style="1" customWidth="1"/>
    <col min="2" max="5" width="10.7109375" style="1" customWidth="1"/>
    <col min="6" max="16384" width="9.140625" style="1"/>
  </cols>
  <sheetData>
    <row r="1" spans="1:5" s="176" customFormat="1" ht="12" thickBot="1" x14ac:dyDescent="0.3">
      <c r="A1" s="139" t="s">
        <v>247</v>
      </c>
    </row>
    <row r="2" spans="1:5" x14ac:dyDescent="0.2">
      <c r="A2" s="16" t="s">
        <v>12</v>
      </c>
      <c r="B2" s="175">
        <v>2000</v>
      </c>
      <c r="C2" s="175">
        <v>2008</v>
      </c>
      <c r="D2" s="15">
        <v>2009</v>
      </c>
      <c r="E2" s="14">
        <v>2010</v>
      </c>
    </row>
    <row r="3" spans="1:5" x14ac:dyDescent="0.2">
      <c r="A3" s="221" t="s">
        <v>246</v>
      </c>
      <c r="B3" s="221"/>
      <c r="C3" s="221"/>
      <c r="D3" s="221"/>
      <c r="E3" s="221"/>
    </row>
    <row r="4" spans="1:5" x14ac:dyDescent="0.2">
      <c r="A4" s="174" t="s">
        <v>243</v>
      </c>
      <c r="B4" s="143">
        <v>768939.62801311549</v>
      </c>
      <c r="C4" s="143">
        <v>1365424</v>
      </c>
      <c r="D4" s="143">
        <v>1003194</v>
      </c>
      <c r="E4" s="143">
        <v>904941</v>
      </c>
    </row>
    <row r="5" spans="1:5" x14ac:dyDescent="0.2">
      <c r="A5" s="174" t="s">
        <v>242</v>
      </c>
      <c r="B5" s="143">
        <v>659693.30072909908</v>
      </c>
      <c r="C5" s="143">
        <v>1045822</v>
      </c>
      <c r="D5" s="143">
        <v>975961</v>
      </c>
      <c r="E5" s="143">
        <v>991236</v>
      </c>
    </row>
    <row r="6" spans="1:5" x14ac:dyDescent="0.2">
      <c r="A6" s="174" t="s">
        <v>241</v>
      </c>
      <c r="B6" s="143">
        <v>3177474.1035152441</v>
      </c>
      <c r="C6" s="143">
        <v>6238571</v>
      </c>
      <c r="D6" s="143">
        <v>6203240</v>
      </c>
      <c r="E6" s="143">
        <v>6336962</v>
      </c>
    </row>
    <row r="7" spans="1:5" x14ac:dyDescent="0.2">
      <c r="A7" s="139" t="s">
        <v>240</v>
      </c>
      <c r="B7" s="141">
        <f>+SUM(B4:B6)</f>
        <v>4606107.0322574582</v>
      </c>
      <c r="C7" s="141">
        <f>+SUM(C4:C6)</f>
        <v>8649817</v>
      </c>
      <c r="D7" s="141">
        <f>+SUM(D4:D6)</f>
        <v>8182395</v>
      </c>
      <c r="E7" s="141">
        <f>+SUM(E4:E6)</f>
        <v>8233139</v>
      </c>
    </row>
    <row r="8" spans="1:5" x14ac:dyDescent="0.2">
      <c r="A8" s="174" t="s">
        <v>239</v>
      </c>
      <c r="B8" s="143">
        <v>3028156</v>
      </c>
      <c r="C8" s="143">
        <v>5902278</v>
      </c>
      <c r="D8" s="143">
        <v>6037008</v>
      </c>
      <c r="E8" s="143">
        <v>6299787</v>
      </c>
    </row>
    <row r="9" spans="1:5" s="135" customFormat="1" x14ac:dyDescent="0.2">
      <c r="A9" s="173" t="s">
        <v>226</v>
      </c>
      <c r="B9" s="141">
        <f>+B8+B7</f>
        <v>7634263.0322574582</v>
      </c>
      <c r="C9" s="141">
        <f>+C8+C7</f>
        <v>14552095</v>
      </c>
      <c r="D9" s="141">
        <f>+D8+D7</f>
        <v>14219403</v>
      </c>
      <c r="E9" s="141">
        <f>+E8+E7</f>
        <v>14532926</v>
      </c>
    </row>
    <row r="10" spans="1:5" s="135" customFormat="1" x14ac:dyDescent="0.2">
      <c r="A10" s="171" t="s">
        <v>224</v>
      </c>
      <c r="B10" s="48">
        <v>6888377</v>
      </c>
      <c r="C10" s="48">
        <v>13985456</v>
      </c>
      <c r="D10" s="48">
        <v>13568286</v>
      </c>
      <c r="E10" s="48">
        <v>13854212.867801974</v>
      </c>
    </row>
    <row r="11" spans="1:5" x14ac:dyDescent="0.2">
      <c r="A11" s="222" t="s">
        <v>245</v>
      </c>
      <c r="B11" s="222"/>
      <c r="C11" s="222"/>
      <c r="D11" s="222"/>
      <c r="E11" s="222"/>
    </row>
    <row r="12" spans="1:5" x14ac:dyDescent="0.2">
      <c r="A12" s="174" t="s">
        <v>243</v>
      </c>
      <c r="B12" s="5">
        <f>+B4/B9*100</f>
        <v>10.072218166495887</v>
      </c>
      <c r="C12" s="5">
        <f>+C4/C9*100</f>
        <v>9.3830063643757136</v>
      </c>
      <c r="D12" s="5">
        <f>+D4/D9*100</f>
        <v>7.0551063219742778</v>
      </c>
      <c r="E12" s="5">
        <f>+E4/E9*100</f>
        <v>6.2268327795792811</v>
      </c>
    </row>
    <row r="13" spans="1:5" x14ac:dyDescent="0.2">
      <c r="A13" s="174" t="s">
        <v>242</v>
      </c>
      <c r="B13" s="5">
        <f>+B5/B9*100</f>
        <v>8.6412178613922759</v>
      </c>
      <c r="C13" s="5">
        <f>+C5/C9*100</f>
        <v>7.1867452761956274</v>
      </c>
      <c r="D13" s="5">
        <f>+D5/D9*100</f>
        <v>6.8635863263738992</v>
      </c>
      <c r="E13" s="5">
        <f>+E5/E9*100</f>
        <v>6.8206223578101204</v>
      </c>
    </row>
    <row r="14" spans="1:5" x14ac:dyDescent="0.2">
      <c r="A14" s="174" t="s">
        <v>241</v>
      </c>
      <c r="B14" s="5">
        <f>+B6/B9*100</f>
        <v>41.621229057595919</v>
      </c>
      <c r="C14" s="5">
        <f>+C6/C9*100</f>
        <v>42.870603854633984</v>
      </c>
      <c r="D14" s="5">
        <f>+D6/D9*100</f>
        <v>43.625178919255617</v>
      </c>
      <c r="E14" s="5">
        <f>+E6/E9*100</f>
        <v>43.604171658205651</v>
      </c>
    </row>
    <row r="15" spans="1:5" x14ac:dyDescent="0.2">
      <c r="A15" s="139" t="s">
        <v>240</v>
      </c>
      <c r="B15" s="3">
        <f>+B12+B13+B14</f>
        <v>60.334665085484083</v>
      </c>
      <c r="C15" s="3">
        <f>+C12+C13+C14</f>
        <v>59.440355495205324</v>
      </c>
      <c r="D15" s="3">
        <f>+D12+D13+D14</f>
        <v>57.543871567603794</v>
      </c>
      <c r="E15" s="3">
        <f>+E12+E13+E14</f>
        <v>56.65162679559505</v>
      </c>
    </row>
    <row r="16" spans="1:5" x14ac:dyDescent="0.2">
      <c r="A16" s="174" t="s">
        <v>239</v>
      </c>
      <c r="B16" s="5">
        <f>+B8/B9*100</f>
        <v>39.665334914515924</v>
      </c>
      <c r="C16" s="5">
        <f>+C8/C9*100</f>
        <v>40.559644504794676</v>
      </c>
      <c r="D16" s="5">
        <f>+D8/D9*100</f>
        <v>42.456128432396213</v>
      </c>
      <c r="E16" s="5">
        <f>+E8/E9*100</f>
        <v>43.34837320440495</v>
      </c>
    </row>
    <row r="17" spans="1:5" s="135" customFormat="1" x14ac:dyDescent="0.2">
      <c r="A17" s="173" t="s">
        <v>226</v>
      </c>
      <c r="B17" s="3">
        <f>+B16+B15</f>
        <v>100</v>
      </c>
      <c r="C17" s="3">
        <f>+C16+C15</f>
        <v>100</v>
      </c>
      <c r="D17" s="3">
        <f>+D16+D15</f>
        <v>100</v>
      </c>
      <c r="E17" s="3">
        <f>+E16+E15</f>
        <v>100</v>
      </c>
    </row>
    <row r="18" spans="1:5" s="136" customFormat="1" x14ac:dyDescent="0.25">
      <c r="A18" s="247" t="s">
        <v>244</v>
      </c>
      <c r="B18" s="247"/>
      <c r="C18" s="247"/>
      <c r="D18" s="247"/>
      <c r="E18" s="247"/>
    </row>
    <row r="19" spans="1:5" x14ac:dyDescent="0.2">
      <c r="A19" s="174" t="s">
        <v>243</v>
      </c>
      <c r="B19" s="5">
        <v>112.3</v>
      </c>
      <c r="C19" s="5">
        <v>94.4</v>
      </c>
      <c r="D19" s="5">
        <v>71.900000000000006</v>
      </c>
      <c r="E19" s="5">
        <v>90.7</v>
      </c>
    </row>
    <row r="20" spans="1:5" x14ac:dyDescent="0.2">
      <c r="A20" s="174" t="s">
        <v>242</v>
      </c>
      <c r="B20" s="5">
        <v>103.3</v>
      </c>
      <c r="C20" s="5">
        <v>99.7</v>
      </c>
      <c r="D20" s="5">
        <v>91.9</v>
      </c>
      <c r="E20" s="5">
        <v>102.3</v>
      </c>
    </row>
    <row r="21" spans="1:5" x14ac:dyDescent="0.2">
      <c r="A21" s="174" t="s">
        <v>241</v>
      </c>
      <c r="B21" s="5">
        <v>99.6</v>
      </c>
      <c r="C21" s="5">
        <v>101.1</v>
      </c>
      <c r="D21" s="5">
        <v>96.4</v>
      </c>
      <c r="E21" s="5">
        <v>96.6</v>
      </c>
    </row>
    <row r="22" spans="1:5" x14ac:dyDescent="0.2">
      <c r="A22" s="139" t="s">
        <v>240</v>
      </c>
      <c r="B22" s="172">
        <v>102.2</v>
      </c>
      <c r="C22" s="172">
        <v>99.8</v>
      </c>
      <c r="D22" s="172">
        <v>92</v>
      </c>
      <c r="E22" s="172">
        <v>96.6</v>
      </c>
    </row>
    <row r="23" spans="1:5" x14ac:dyDescent="0.2">
      <c r="A23" s="174" t="s">
        <v>239</v>
      </c>
      <c r="B23" s="5">
        <v>105.7</v>
      </c>
      <c r="C23" s="5">
        <v>100.3</v>
      </c>
      <c r="D23" s="5">
        <v>98.4</v>
      </c>
      <c r="E23" s="5">
        <v>100</v>
      </c>
    </row>
    <row r="24" spans="1:5" s="135" customFormat="1" x14ac:dyDescent="0.2">
      <c r="A24" s="173" t="s">
        <v>226</v>
      </c>
      <c r="B24" s="57">
        <v>103.5</v>
      </c>
      <c r="C24" s="172">
        <v>100</v>
      </c>
      <c r="D24" s="172">
        <v>94.6</v>
      </c>
      <c r="E24" s="172">
        <v>98</v>
      </c>
    </row>
    <row r="25" spans="1:5" s="135" customFormat="1" x14ac:dyDescent="0.2">
      <c r="A25" s="171" t="s">
        <v>224</v>
      </c>
      <c r="B25" s="59">
        <v>103.2</v>
      </c>
      <c r="C25" s="59">
        <v>99.6</v>
      </c>
      <c r="D25" s="59">
        <v>93.7</v>
      </c>
      <c r="E25" s="59">
        <v>98.1</v>
      </c>
    </row>
  </sheetData>
  <mergeCells count="3">
    <mergeCell ref="A3:E3"/>
    <mergeCell ref="A11:E11"/>
    <mergeCell ref="A18:E18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E360E-8DAD-4DB8-B1A2-879B625E2328}">
  <dimension ref="A1:E8"/>
  <sheetViews>
    <sheetView workbookViewId="0"/>
  </sheetViews>
  <sheetFormatPr defaultRowHeight="11.25" x14ac:dyDescent="0.2"/>
  <cols>
    <col min="1" max="1" width="18.140625" style="1" customWidth="1"/>
    <col min="2" max="5" width="10.7109375" style="1" customWidth="1"/>
    <col min="6" max="16384" width="9.140625" style="1"/>
  </cols>
  <sheetData>
    <row r="1" spans="1:5" ht="12" thickBot="1" x14ac:dyDescent="0.25">
      <c r="A1" s="149" t="s">
        <v>253</v>
      </c>
      <c r="B1" s="180"/>
      <c r="C1" s="180"/>
    </row>
    <row r="2" spans="1:5" x14ac:dyDescent="0.2">
      <c r="A2" s="179" t="s">
        <v>12</v>
      </c>
      <c r="B2" s="175">
        <v>2007</v>
      </c>
      <c r="C2" s="175">
        <v>2008</v>
      </c>
      <c r="D2" s="15">
        <v>2009</v>
      </c>
      <c r="E2" s="15">
        <v>2010</v>
      </c>
    </row>
    <row r="3" spans="1:5" x14ac:dyDescent="0.2">
      <c r="A3" s="1" t="s">
        <v>252</v>
      </c>
      <c r="B3" s="178">
        <v>13375</v>
      </c>
      <c r="C3" s="178">
        <v>13372</v>
      </c>
      <c r="D3" s="178">
        <v>13199</v>
      </c>
      <c r="E3" s="178">
        <v>12750</v>
      </c>
    </row>
    <row r="4" spans="1:5" x14ac:dyDescent="0.2">
      <c r="A4" s="1" t="s">
        <v>251</v>
      </c>
      <c r="B4" s="158">
        <v>101.3</v>
      </c>
      <c r="C4" s="158">
        <v>100.6</v>
      </c>
      <c r="D4" s="1">
        <v>99.5</v>
      </c>
      <c r="E4" s="1">
        <v>95.8</v>
      </c>
    </row>
    <row r="5" spans="1:5" x14ac:dyDescent="0.2">
      <c r="A5" s="1" t="s">
        <v>38</v>
      </c>
      <c r="B5" s="158"/>
      <c r="C5" s="158"/>
    </row>
    <row r="6" spans="1:5" x14ac:dyDescent="0.2">
      <c r="A6" s="177" t="s">
        <v>250</v>
      </c>
      <c r="B6" s="158">
        <v>58.4</v>
      </c>
      <c r="C6" s="158">
        <v>56.7</v>
      </c>
      <c r="D6" s="1">
        <v>56.4</v>
      </c>
      <c r="E6" s="1">
        <v>53.3</v>
      </c>
    </row>
    <row r="7" spans="1:5" x14ac:dyDescent="0.2">
      <c r="A7" s="1" t="s">
        <v>249</v>
      </c>
      <c r="B7" s="158">
        <v>146.80000000000001</v>
      </c>
      <c r="C7" s="158">
        <v>143.19999999999999</v>
      </c>
      <c r="D7" s="158">
        <v>143</v>
      </c>
      <c r="E7" s="1">
        <v>136.1</v>
      </c>
    </row>
    <row r="8" spans="1:5" x14ac:dyDescent="0.2">
      <c r="A8" s="1" t="s">
        <v>248</v>
      </c>
      <c r="B8" s="158">
        <v>371.9</v>
      </c>
      <c r="C8" s="158">
        <v>380.4</v>
      </c>
      <c r="D8" s="1">
        <v>370.7</v>
      </c>
      <c r="E8" s="1">
        <v>363.2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96DAB-7A63-49CE-ADA5-EE3B9B5EF553}">
  <dimension ref="A1:G14"/>
  <sheetViews>
    <sheetView workbookViewId="0"/>
  </sheetViews>
  <sheetFormatPr defaultRowHeight="11.25" x14ac:dyDescent="0.2"/>
  <cols>
    <col min="1" max="1" width="22.5703125" style="1" customWidth="1"/>
    <col min="2" max="7" width="10.7109375" style="1" customWidth="1"/>
    <col min="8" max="16384" width="9.140625" style="1"/>
  </cols>
  <sheetData>
    <row r="1" spans="1:7" ht="12" thickBot="1" x14ac:dyDescent="0.25">
      <c r="A1" s="11" t="s">
        <v>13</v>
      </c>
      <c r="B1" s="10"/>
      <c r="C1" s="10"/>
      <c r="D1" s="10"/>
      <c r="E1" s="10"/>
      <c r="F1" s="10"/>
      <c r="G1" s="10"/>
    </row>
    <row r="2" spans="1:7" x14ac:dyDescent="0.2">
      <c r="A2" s="218" t="s">
        <v>12</v>
      </c>
      <c r="B2" s="215" t="s">
        <v>11</v>
      </c>
      <c r="C2" s="216"/>
      <c r="D2" s="216"/>
      <c r="E2" s="215" t="s">
        <v>10</v>
      </c>
      <c r="F2" s="216"/>
      <c r="G2" s="217"/>
    </row>
    <row r="3" spans="1:7" x14ac:dyDescent="0.2">
      <c r="A3" s="219"/>
      <c r="B3" s="9">
        <v>2009</v>
      </c>
      <c r="C3" s="8">
        <v>2010</v>
      </c>
      <c r="D3" s="8">
        <v>2011</v>
      </c>
      <c r="E3" s="9">
        <v>2009</v>
      </c>
      <c r="F3" s="8">
        <v>2010</v>
      </c>
      <c r="G3" s="8">
        <v>2011</v>
      </c>
    </row>
    <row r="4" spans="1:7" x14ac:dyDescent="0.2">
      <c r="A4" s="220" t="s">
        <v>9</v>
      </c>
      <c r="B4" s="220"/>
      <c r="C4" s="220"/>
      <c r="D4" s="220"/>
      <c r="E4" s="220"/>
      <c r="F4" s="220"/>
      <c r="G4" s="220"/>
    </row>
    <row r="5" spans="1:7" x14ac:dyDescent="0.2">
      <c r="A5" s="6" t="s">
        <v>8</v>
      </c>
      <c r="B5" s="5">
        <v>51876.720999999998</v>
      </c>
      <c r="C5" s="5">
        <v>55764.067999999999</v>
      </c>
      <c r="D5" s="5">
        <v>59210.696839430195</v>
      </c>
      <c r="E5" s="5">
        <v>90.301589254283272</v>
      </c>
      <c r="F5" s="5">
        <v>103.2091074449293</v>
      </c>
      <c r="G5" s="5">
        <v>101.21050578519935</v>
      </c>
    </row>
    <row r="6" spans="1:7" x14ac:dyDescent="0.2">
      <c r="A6" s="6" t="s">
        <v>7</v>
      </c>
      <c r="B6" s="5">
        <v>3965.6089999999999</v>
      </c>
      <c r="C6" s="5">
        <v>4132.7749999999996</v>
      </c>
      <c r="D6" s="5">
        <v>4222.5034427349992</v>
      </c>
      <c r="E6" s="5">
        <v>93.670993845937645</v>
      </c>
      <c r="F6" s="5">
        <v>99.58117403909462</v>
      </c>
      <c r="G6" s="5">
        <v>100.83645700533741</v>
      </c>
    </row>
    <row r="7" spans="1:7" x14ac:dyDescent="0.2">
      <c r="A7" s="6" t="s">
        <v>6</v>
      </c>
      <c r="B7" s="5">
        <v>18636.182000000001</v>
      </c>
      <c r="C7" s="5">
        <v>21409.833999999999</v>
      </c>
      <c r="D7" s="5">
        <v>23905.47</v>
      </c>
      <c r="E7" s="5">
        <v>85.230662962921727</v>
      </c>
      <c r="F7" s="5">
        <v>112.80853556806861</v>
      </c>
      <c r="G7" s="5">
        <v>106.31570053275519</v>
      </c>
    </row>
    <row r="8" spans="1:7" s="2" customFormat="1" x14ac:dyDescent="0.2">
      <c r="A8" s="7" t="s">
        <v>0</v>
      </c>
      <c r="B8" s="3">
        <v>74478.512000000002</v>
      </c>
      <c r="C8" s="3">
        <v>81306.676999999996</v>
      </c>
      <c r="D8" s="3">
        <v>87338.6702821652</v>
      </c>
      <c r="E8" s="3">
        <v>89.122790365067573</v>
      </c>
      <c r="F8" s="3">
        <v>105.41792875211604</v>
      </c>
      <c r="G8" s="3">
        <v>102.53580300078534</v>
      </c>
    </row>
    <row r="9" spans="1:7" x14ac:dyDescent="0.2">
      <c r="A9" s="214" t="s">
        <v>5</v>
      </c>
      <c r="B9" s="214"/>
      <c r="C9" s="214"/>
      <c r="D9" s="214"/>
      <c r="E9" s="214"/>
      <c r="F9" s="214"/>
      <c r="G9" s="214"/>
    </row>
    <row r="10" spans="1:7" x14ac:dyDescent="0.2">
      <c r="A10" s="6" t="s">
        <v>4</v>
      </c>
      <c r="B10" s="5">
        <v>30219.464</v>
      </c>
      <c r="C10" s="5">
        <v>33149.180999999997</v>
      </c>
      <c r="D10" s="5">
        <v>35352.877825974399</v>
      </c>
      <c r="E10" s="5">
        <v>88.395024657853725</v>
      </c>
      <c r="F10" s="5">
        <v>104.38722503624057</v>
      </c>
      <c r="G10" s="5">
        <v>100.80984556344433</v>
      </c>
    </row>
    <row r="11" spans="1:7" x14ac:dyDescent="0.2">
      <c r="A11" s="6" t="s">
        <v>3</v>
      </c>
      <c r="B11" s="5">
        <v>19783.239000000001</v>
      </c>
      <c r="C11" s="5">
        <v>20086.306</v>
      </c>
      <c r="D11" s="5">
        <v>20718.182000000001</v>
      </c>
      <c r="E11" s="5">
        <v>95.370720581381519</v>
      </c>
      <c r="F11" s="5">
        <v>97.852490181208452</v>
      </c>
      <c r="G11" s="5">
        <v>99.841274946224559</v>
      </c>
    </row>
    <row r="12" spans="1:7" x14ac:dyDescent="0.2">
      <c r="A12" s="6" t="s">
        <v>2</v>
      </c>
      <c r="B12" s="5">
        <v>4594.8500000000004</v>
      </c>
      <c r="C12" s="5">
        <v>4922.4110000000001</v>
      </c>
      <c r="D12" s="5">
        <v>5290.8549999999996</v>
      </c>
      <c r="E12" s="5">
        <v>70.603354846307823</v>
      </c>
      <c r="F12" s="5">
        <v>106.36155696051013</v>
      </c>
      <c r="G12" s="5">
        <v>97.62996222785948</v>
      </c>
    </row>
    <row r="13" spans="1:7" x14ac:dyDescent="0.2">
      <c r="A13" s="6" t="s">
        <v>1</v>
      </c>
      <c r="B13" s="5">
        <v>19880.958999999999</v>
      </c>
      <c r="C13" s="5">
        <v>23148.778999999999</v>
      </c>
      <c r="D13" s="5">
        <v>25976.755000000001</v>
      </c>
      <c r="E13" s="5">
        <v>89.77080688937906</v>
      </c>
      <c r="F13" s="5">
        <v>114.29478326473084</v>
      </c>
      <c r="G13" s="5">
        <v>108.38862386651149</v>
      </c>
    </row>
    <row r="14" spans="1:7" s="2" customFormat="1" x14ac:dyDescent="0.2">
      <c r="A14" s="4" t="s">
        <v>0</v>
      </c>
      <c r="B14" s="3">
        <v>74478.512000000002</v>
      </c>
      <c r="C14" s="3">
        <v>81306.676999999996</v>
      </c>
      <c r="D14" s="3">
        <v>87338.669825974401</v>
      </c>
      <c r="E14" s="3">
        <v>89.122790365067587</v>
      </c>
      <c r="F14" s="3">
        <v>105.41792898658568</v>
      </c>
      <c r="G14" s="3">
        <v>102.53580179109598</v>
      </c>
    </row>
  </sheetData>
  <mergeCells count="5">
    <mergeCell ref="A9:G9"/>
    <mergeCell ref="B2:D2"/>
    <mergeCell ref="E2:G2"/>
    <mergeCell ref="A2:A3"/>
    <mergeCell ref="A4:G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38B3-B4DC-4C56-A937-815482186C57}">
  <dimension ref="A1:E41"/>
  <sheetViews>
    <sheetView workbookViewId="0"/>
  </sheetViews>
  <sheetFormatPr defaultRowHeight="11.25" x14ac:dyDescent="0.2"/>
  <cols>
    <col min="1" max="1" width="24.5703125" style="1" customWidth="1"/>
    <col min="2" max="4" width="9.28515625" style="1" customWidth="1"/>
    <col min="5" max="16384" width="9.140625" style="1"/>
  </cols>
  <sheetData>
    <row r="1" spans="1:5" ht="12" thickBot="1" x14ac:dyDescent="0.25">
      <c r="A1" s="11" t="s">
        <v>292</v>
      </c>
      <c r="B1" s="187"/>
      <c r="C1" s="187"/>
      <c r="D1" s="187"/>
      <c r="E1" s="187"/>
    </row>
    <row r="2" spans="1:5" s="136" customFormat="1" x14ac:dyDescent="0.2">
      <c r="A2" s="186" t="s">
        <v>291</v>
      </c>
      <c r="B2" s="175">
        <v>2000</v>
      </c>
      <c r="C2" s="175">
        <v>2008</v>
      </c>
      <c r="D2" s="15">
        <v>2009</v>
      </c>
      <c r="E2" s="15">
        <v>2010</v>
      </c>
    </row>
    <row r="3" spans="1:5" ht="12.75" customHeight="1" x14ac:dyDescent="0.2">
      <c r="A3" s="220" t="s">
        <v>290</v>
      </c>
      <c r="B3" s="220"/>
      <c r="C3" s="220"/>
      <c r="D3" s="220"/>
      <c r="E3" s="220"/>
    </row>
    <row r="4" spans="1:5" x14ac:dyDescent="0.2">
      <c r="A4" s="138" t="s">
        <v>289</v>
      </c>
      <c r="B4" s="182">
        <v>73.2</v>
      </c>
      <c r="C4" s="158">
        <v>65.3</v>
      </c>
      <c r="D4" s="1">
        <v>65.400000000000006</v>
      </c>
      <c r="E4" s="1">
        <v>60.2</v>
      </c>
    </row>
    <row r="5" spans="1:5" x14ac:dyDescent="0.2">
      <c r="A5" s="138" t="s">
        <v>38</v>
      </c>
      <c r="B5" s="182"/>
      <c r="C5" s="158"/>
    </row>
    <row r="6" spans="1:5" s="185" customFormat="1" ht="22.5" x14ac:dyDescent="0.2">
      <c r="A6" s="132" t="s">
        <v>288</v>
      </c>
      <c r="B6" s="182">
        <v>70.2</v>
      </c>
      <c r="C6" s="158">
        <v>61.5</v>
      </c>
      <c r="D6" s="158">
        <v>61.7</v>
      </c>
      <c r="E6" s="158">
        <v>56.7</v>
      </c>
    </row>
    <row r="7" spans="1:5" x14ac:dyDescent="0.2">
      <c r="A7" s="183" t="s">
        <v>287</v>
      </c>
      <c r="B7" s="182">
        <v>32.700000000000003</v>
      </c>
      <c r="C7" s="158">
        <v>28.7</v>
      </c>
      <c r="D7" s="158">
        <v>29.8</v>
      </c>
      <c r="E7" s="158">
        <v>28</v>
      </c>
    </row>
    <row r="8" spans="1:5" x14ac:dyDescent="0.2">
      <c r="A8" s="184" t="s">
        <v>286</v>
      </c>
      <c r="B8" s="182">
        <v>28</v>
      </c>
      <c r="C8" s="158">
        <v>25.8</v>
      </c>
      <c r="D8" s="158">
        <v>27</v>
      </c>
      <c r="E8" s="1">
        <v>25.3</v>
      </c>
    </row>
    <row r="9" spans="1:5" x14ac:dyDescent="0.2">
      <c r="A9" s="184" t="s">
        <v>285</v>
      </c>
      <c r="B9" s="182">
        <v>4.3</v>
      </c>
      <c r="C9" s="158">
        <v>2.8</v>
      </c>
      <c r="D9" s="158">
        <v>2.6</v>
      </c>
      <c r="E9" s="1">
        <v>2.5</v>
      </c>
    </row>
    <row r="10" spans="1:5" x14ac:dyDescent="0.2">
      <c r="A10" s="184" t="s">
        <v>284</v>
      </c>
      <c r="B10" s="182">
        <v>0.4</v>
      </c>
      <c r="C10" s="158">
        <v>0.1</v>
      </c>
      <c r="D10" s="158">
        <v>0.1</v>
      </c>
      <c r="E10" s="1">
        <v>0.1</v>
      </c>
    </row>
    <row r="11" spans="1:5" x14ac:dyDescent="0.2">
      <c r="A11" s="183" t="s">
        <v>283</v>
      </c>
      <c r="B11" s="182">
        <v>3.1</v>
      </c>
      <c r="C11" s="158">
        <v>2.8</v>
      </c>
      <c r="D11" s="158">
        <v>2.7</v>
      </c>
      <c r="E11" s="1">
        <v>2.7</v>
      </c>
    </row>
    <row r="12" spans="1:5" x14ac:dyDescent="0.2">
      <c r="A12" s="183" t="s">
        <v>282</v>
      </c>
      <c r="B12" s="182">
        <v>33.700000000000003</v>
      </c>
      <c r="C12" s="158">
        <v>28.7</v>
      </c>
      <c r="D12" s="158">
        <v>27.8</v>
      </c>
      <c r="E12" s="1">
        <v>24.6</v>
      </c>
    </row>
    <row r="13" spans="1:5" x14ac:dyDescent="0.2">
      <c r="A13" s="183" t="s">
        <v>281</v>
      </c>
      <c r="B13" s="182">
        <v>0.7</v>
      </c>
      <c r="C13" s="158">
        <v>1.3</v>
      </c>
      <c r="D13" s="158">
        <v>1.5</v>
      </c>
      <c r="E13" s="1">
        <v>1.5</v>
      </c>
    </row>
    <row r="14" spans="1:5" s="177" customFormat="1" x14ac:dyDescent="0.2">
      <c r="A14" s="177" t="s">
        <v>280</v>
      </c>
      <c r="B14" s="181">
        <v>3</v>
      </c>
      <c r="C14" s="158">
        <v>3.8</v>
      </c>
      <c r="D14" s="158">
        <v>3.7</v>
      </c>
      <c r="E14" s="1">
        <v>3.5</v>
      </c>
    </row>
    <row r="15" spans="1:5" x14ac:dyDescent="0.2">
      <c r="A15" s="13" t="s">
        <v>279</v>
      </c>
      <c r="B15" s="181">
        <v>160.6</v>
      </c>
      <c r="C15" s="158">
        <v>158.19999999999999</v>
      </c>
      <c r="D15" s="1">
        <v>155.9</v>
      </c>
      <c r="E15" s="1">
        <v>156.80000000000001</v>
      </c>
    </row>
    <row r="16" spans="1:5" x14ac:dyDescent="0.2">
      <c r="A16" s="1" t="s">
        <v>278</v>
      </c>
      <c r="B16" s="181">
        <v>15.3</v>
      </c>
      <c r="C16" s="158">
        <v>14.9</v>
      </c>
      <c r="D16" s="1">
        <v>14.4</v>
      </c>
      <c r="E16" s="1">
        <v>13.7</v>
      </c>
    </row>
    <row r="17" spans="1:5" x14ac:dyDescent="0.2">
      <c r="A17" s="1" t="s">
        <v>277</v>
      </c>
      <c r="B17" s="181">
        <v>39</v>
      </c>
      <c r="C17" s="158">
        <v>36.799999999999997</v>
      </c>
      <c r="D17" s="1">
        <v>36.6</v>
      </c>
      <c r="E17" s="1">
        <v>34.6</v>
      </c>
    </row>
    <row r="18" spans="1:5" x14ac:dyDescent="0.2">
      <c r="A18" s="177" t="s">
        <v>276</v>
      </c>
      <c r="B18" s="181">
        <v>0.9</v>
      </c>
      <c r="C18" s="158">
        <v>1.1000000000000001</v>
      </c>
      <c r="D18" s="1">
        <v>0.9</v>
      </c>
      <c r="E18" s="1">
        <v>1.3</v>
      </c>
    </row>
    <row r="19" spans="1:5" x14ac:dyDescent="0.2">
      <c r="A19" s="177" t="s">
        <v>275</v>
      </c>
      <c r="B19" s="181">
        <v>18</v>
      </c>
      <c r="C19" s="158">
        <v>12.2</v>
      </c>
      <c r="D19" s="1">
        <v>12.2</v>
      </c>
      <c r="E19" s="1">
        <v>11.8</v>
      </c>
    </row>
    <row r="20" spans="1:5" x14ac:dyDescent="0.2">
      <c r="A20" s="177" t="s">
        <v>274</v>
      </c>
      <c r="B20" s="181">
        <v>2.2000000000000002</v>
      </c>
      <c r="C20" s="158">
        <v>1.6</v>
      </c>
      <c r="D20" s="1">
        <v>1.9</v>
      </c>
      <c r="E20" s="1">
        <v>1.4</v>
      </c>
    </row>
    <row r="21" spans="1:5" x14ac:dyDescent="0.2">
      <c r="A21" s="177" t="s">
        <v>273</v>
      </c>
      <c r="B21" s="181">
        <v>10.6</v>
      </c>
      <c r="C21" s="158">
        <v>14</v>
      </c>
      <c r="D21" s="1">
        <v>13.9</v>
      </c>
      <c r="E21" s="1">
        <v>13.5</v>
      </c>
    </row>
    <row r="22" spans="1:5" x14ac:dyDescent="0.2">
      <c r="A22" s="177" t="s">
        <v>272</v>
      </c>
      <c r="B22" s="181">
        <v>7.4</v>
      </c>
      <c r="C22" s="158">
        <v>7.9</v>
      </c>
      <c r="D22" s="1">
        <v>7.7</v>
      </c>
      <c r="E22" s="1">
        <v>6.6</v>
      </c>
    </row>
    <row r="23" spans="1:5" x14ac:dyDescent="0.2">
      <c r="A23" s="1" t="s">
        <v>271</v>
      </c>
      <c r="B23" s="181">
        <v>94.1</v>
      </c>
      <c r="C23" s="158">
        <v>88.9</v>
      </c>
      <c r="D23" s="1">
        <v>88.4</v>
      </c>
      <c r="E23" s="1">
        <v>88.2</v>
      </c>
    </row>
    <row r="24" spans="1:5" x14ac:dyDescent="0.2">
      <c r="A24" s="177" t="s">
        <v>270</v>
      </c>
      <c r="B24" s="181">
        <v>89.4</v>
      </c>
      <c r="C24" s="158">
        <v>82.9</v>
      </c>
      <c r="D24" s="1">
        <v>82.5</v>
      </c>
      <c r="E24" s="1">
        <v>83.2</v>
      </c>
    </row>
    <row r="25" spans="1:5" x14ac:dyDescent="0.2">
      <c r="A25" s="177" t="s">
        <v>269</v>
      </c>
      <c r="B25" s="181">
        <v>4.7</v>
      </c>
      <c r="C25" s="158">
        <v>6</v>
      </c>
      <c r="D25" s="1">
        <v>5.9</v>
      </c>
      <c r="E25" s="1">
        <v>5.0999999999999996</v>
      </c>
    </row>
    <row r="26" spans="1:5" x14ac:dyDescent="0.2">
      <c r="A26" s="1" t="s">
        <v>268</v>
      </c>
      <c r="B26" s="181">
        <v>64</v>
      </c>
      <c r="C26" s="158">
        <v>65.5</v>
      </c>
      <c r="D26" s="1">
        <v>60.8</v>
      </c>
      <c r="E26" s="1">
        <v>60.5</v>
      </c>
    </row>
    <row r="27" spans="1:5" x14ac:dyDescent="0.2">
      <c r="A27" s="1" t="s">
        <v>267</v>
      </c>
      <c r="B27" s="181">
        <v>33.200000000000003</v>
      </c>
      <c r="C27" s="158">
        <v>31.9</v>
      </c>
      <c r="D27" s="1">
        <v>29.8</v>
      </c>
      <c r="E27" s="1">
        <v>28.7</v>
      </c>
    </row>
    <row r="28" spans="1:5" x14ac:dyDescent="0.2">
      <c r="A28" s="1" t="s">
        <v>266</v>
      </c>
      <c r="B28" s="181">
        <v>100</v>
      </c>
      <c r="C28" s="158">
        <v>150</v>
      </c>
      <c r="D28" s="158">
        <v>130</v>
      </c>
      <c r="E28" s="158">
        <v>125</v>
      </c>
    </row>
    <row r="29" spans="1:5" x14ac:dyDescent="0.2">
      <c r="A29" s="1" t="s">
        <v>265</v>
      </c>
      <c r="B29" s="181">
        <v>109.2</v>
      </c>
      <c r="C29" s="158">
        <v>120.2</v>
      </c>
      <c r="D29" s="1">
        <v>116.9</v>
      </c>
      <c r="E29" s="158">
        <v>105.3</v>
      </c>
    </row>
    <row r="30" spans="1:5" x14ac:dyDescent="0.2">
      <c r="A30" s="1" t="s">
        <v>264</v>
      </c>
      <c r="B30" s="181">
        <v>108.5</v>
      </c>
      <c r="C30" s="158">
        <v>88.7</v>
      </c>
      <c r="D30" s="1">
        <v>92.4</v>
      </c>
      <c r="E30" s="1">
        <v>84.7</v>
      </c>
    </row>
    <row r="31" spans="1:5" x14ac:dyDescent="0.2">
      <c r="A31" s="1" t="s">
        <v>38</v>
      </c>
      <c r="B31" s="181"/>
      <c r="C31" s="158"/>
    </row>
    <row r="32" spans="1:5" x14ac:dyDescent="0.2">
      <c r="A32" s="177" t="s">
        <v>263</v>
      </c>
      <c r="B32" s="181">
        <v>89</v>
      </c>
      <c r="C32" s="158">
        <v>72.400000000000006</v>
      </c>
      <c r="D32" s="1">
        <v>79.900000000000006</v>
      </c>
      <c r="E32" s="158">
        <v>74</v>
      </c>
    </row>
    <row r="33" spans="1:5" x14ac:dyDescent="0.2">
      <c r="A33" s="177" t="s">
        <v>262</v>
      </c>
      <c r="B33" s="181">
        <v>19.5</v>
      </c>
      <c r="C33" s="158">
        <v>16.3</v>
      </c>
      <c r="D33" s="1">
        <v>12.5</v>
      </c>
      <c r="E33" s="1">
        <v>10.7</v>
      </c>
    </row>
    <row r="34" spans="1:5" x14ac:dyDescent="0.2">
      <c r="A34" s="222" t="s">
        <v>261</v>
      </c>
      <c r="B34" s="222"/>
      <c r="C34" s="222"/>
      <c r="D34" s="222"/>
      <c r="E34" s="222"/>
    </row>
    <row r="35" spans="1:5" x14ac:dyDescent="0.2">
      <c r="A35" s="1" t="s">
        <v>260</v>
      </c>
      <c r="B35" s="181">
        <v>2.8</v>
      </c>
      <c r="C35" s="158">
        <v>2.6</v>
      </c>
      <c r="D35" s="1">
        <v>2.5</v>
      </c>
      <c r="E35" s="1">
        <v>2.2999999999999998</v>
      </c>
    </row>
    <row r="36" spans="1:5" x14ac:dyDescent="0.2">
      <c r="A36" s="1" t="s">
        <v>259</v>
      </c>
      <c r="B36" s="181">
        <v>20.3</v>
      </c>
      <c r="C36" s="158">
        <v>28.4</v>
      </c>
      <c r="D36" s="1">
        <v>25.2</v>
      </c>
      <c r="E36" s="1">
        <v>22.7</v>
      </c>
    </row>
    <row r="37" spans="1:5" x14ac:dyDescent="0.2">
      <c r="A37" s="1" t="s">
        <v>258</v>
      </c>
      <c r="B37" s="181">
        <v>28.3</v>
      </c>
      <c r="C37" s="158">
        <v>24.1</v>
      </c>
      <c r="D37" s="1">
        <v>23.6</v>
      </c>
      <c r="E37" s="1">
        <v>23.4</v>
      </c>
    </row>
    <row r="38" spans="1:5" x14ac:dyDescent="0.2">
      <c r="A38" s="1" t="s">
        <v>257</v>
      </c>
      <c r="B38" s="181">
        <v>71.599999999999994</v>
      </c>
      <c r="C38" s="158">
        <v>72.900000000000006</v>
      </c>
      <c r="D38" s="1">
        <v>72.599999999999994</v>
      </c>
      <c r="E38" s="1">
        <v>66.400000000000006</v>
      </c>
    </row>
    <row r="39" spans="1:5" ht="22.5" x14ac:dyDescent="0.2">
      <c r="A39" s="135" t="s">
        <v>256</v>
      </c>
      <c r="B39" s="181">
        <v>6.4</v>
      </c>
      <c r="C39" s="158">
        <v>7.1</v>
      </c>
      <c r="D39" s="1">
        <v>6.9</v>
      </c>
      <c r="E39" s="1">
        <v>6.3</v>
      </c>
    </row>
    <row r="40" spans="1:5" ht="22.5" x14ac:dyDescent="0.2">
      <c r="A40" s="37" t="s">
        <v>255</v>
      </c>
      <c r="B40" s="181">
        <v>10</v>
      </c>
      <c r="C40" s="158">
        <v>10</v>
      </c>
      <c r="D40" s="1">
        <v>9.8000000000000007</v>
      </c>
      <c r="E40" s="1">
        <v>9.1999999999999993</v>
      </c>
    </row>
    <row r="41" spans="1:5" x14ac:dyDescent="0.2">
      <c r="A41" s="1" t="s">
        <v>254</v>
      </c>
      <c r="B41" s="181">
        <v>1.5</v>
      </c>
      <c r="C41" s="158">
        <v>1.6</v>
      </c>
      <c r="D41" s="1">
        <v>1.6</v>
      </c>
      <c r="E41" s="1">
        <v>1.4</v>
      </c>
    </row>
  </sheetData>
  <mergeCells count="2">
    <mergeCell ref="A3:E3"/>
    <mergeCell ref="A34:E3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ACFC-E92C-48C5-B560-ADDDC395600C}">
  <dimension ref="A1:M14"/>
  <sheetViews>
    <sheetView workbookViewId="0"/>
  </sheetViews>
  <sheetFormatPr defaultRowHeight="15" x14ac:dyDescent="0.25"/>
  <cols>
    <col min="1" max="1" width="39.5703125" style="188" customWidth="1"/>
    <col min="2" max="7" width="9.28515625" style="188" customWidth="1"/>
    <col min="8" max="12" width="8.5703125" style="188" customWidth="1"/>
    <col min="13" max="16384" width="9.140625" style="188"/>
  </cols>
  <sheetData>
    <row r="1" spans="1:13" s="211" customFormat="1" ht="15" customHeight="1" x14ac:dyDescent="0.25">
      <c r="A1" s="213" t="s">
        <v>302</v>
      </c>
      <c r="B1" s="212"/>
      <c r="C1" s="212"/>
      <c r="D1" s="212"/>
      <c r="E1" s="212"/>
      <c r="F1" s="212"/>
      <c r="G1" s="212"/>
      <c r="H1" s="212"/>
      <c r="I1" s="212"/>
    </row>
    <row r="2" spans="1:13" s="210" customFormat="1" ht="12" customHeight="1" x14ac:dyDescent="0.25">
      <c r="A2" s="228" t="s">
        <v>12</v>
      </c>
      <c r="B2" s="248" t="s">
        <v>11</v>
      </c>
      <c r="C2" s="249"/>
      <c r="D2" s="249"/>
      <c r="E2" s="249"/>
      <c r="F2" s="249"/>
      <c r="G2" s="250"/>
      <c r="H2" s="228" t="s">
        <v>10</v>
      </c>
      <c r="I2" s="228"/>
      <c r="J2" s="228"/>
      <c r="K2" s="228"/>
      <c r="L2" s="228"/>
      <c r="M2" s="228"/>
    </row>
    <row r="3" spans="1:13" s="205" customFormat="1" ht="12" customHeight="1" x14ac:dyDescent="0.25">
      <c r="A3" s="228"/>
      <c r="B3" s="9">
        <v>2005</v>
      </c>
      <c r="C3" s="9">
        <v>2006</v>
      </c>
      <c r="D3" s="9">
        <v>2007</v>
      </c>
      <c r="E3" s="9">
        <v>2008</v>
      </c>
      <c r="F3" s="209">
        <v>2009</v>
      </c>
      <c r="G3" s="208">
        <v>2010</v>
      </c>
      <c r="H3" s="9">
        <v>2005</v>
      </c>
      <c r="I3" s="9">
        <v>2006</v>
      </c>
      <c r="J3" s="207">
        <v>2007</v>
      </c>
      <c r="K3" s="207">
        <v>2008</v>
      </c>
      <c r="L3" s="207">
        <v>2009</v>
      </c>
      <c r="M3" s="206">
        <v>2010</v>
      </c>
    </row>
    <row r="4" spans="1:13" x14ac:dyDescent="0.25">
      <c r="A4" s="204" t="s">
        <v>162</v>
      </c>
      <c r="B4" s="203">
        <v>16047.3</v>
      </c>
      <c r="C4" s="202">
        <v>16951.8</v>
      </c>
      <c r="D4" s="203">
        <v>17413.099999999999</v>
      </c>
      <c r="E4" s="202">
        <v>18160</v>
      </c>
      <c r="F4" s="201">
        <v>18073.7</v>
      </c>
      <c r="G4" s="201">
        <v>17993.599999999999</v>
      </c>
      <c r="H4" s="202">
        <v>103.4</v>
      </c>
      <c r="I4" s="202">
        <v>101.4</v>
      </c>
      <c r="J4" s="202">
        <v>95.1</v>
      </c>
      <c r="K4" s="202">
        <v>98.3</v>
      </c>
      <c r="L4" s="201">
        <v>95.7</v>
      </c>
      <c r="M4" s="201">
        <v>95.5</v>
      </c>
    </row>
    <row r="5" spans="1:13" x14ac:dyDescent="0.25">
      <c r="A5" s="135" t="s">
        <v>301</v>
      </c>
      <c r="B5" s="196">
        <v>367.7</v>
      </c>
      <c r="C5" s="190">
        <v>464</v>
      </c>
      <c r="D5" s="190">
        <v>472.2</v>
      </c>
      <c r="E5" s="190">
        <v>570.4</v>
      </c>
      <c r="F5" s="189">
        <v>529.79999999999995</v>
      </c>
      <c r="G5" s="189">
        <v>498.2</v>
      </c>
      <c r="H5" s="196" t="s">
        <v>43</v>
      </c>
      <c r="I5" s="196" t="s">
        <v>43</v>
      </c>
      <c r="J5" s="196" t="s">
        <v>43</v>
      </c>
      <c r="K5" s="196" t="s">
        <v>43</v>
      </c>
      <c r="L5" s="196" t="s">
        <v>43</v>
      </c>
      <c r="M5" s="196" t="s">
        <v>43</v>
      </c>
    </row>
    <row r="6" spans="1:13" x14ac:dyDescent="0.25">
      <c r="A6" s="129" t="s">
        <v>300</v>
      </c>
      <c r="B6" s="203">
        <v>14886.7</v>
      </c>
      <c r="C6" s="202">
        <v>15702.5</v>
      </c>
      <c r="D6" s="203">
        <v>16650.599999999999</v>
      </c>
      <c r="E6" s="202">
        <v>17501.2</v>
      </c>
      <c r="F6" s="201">
        <v>17087.400000000001</v>
      </c>
      <c r="G6" s="201">
        <v>17236.400000000001</v>
      </c>
      <c r="H6" s="202">
        <v>102.6</v>
      </c>
      <c r="I6" s="202">
        <v>101.9</v>
      </c>
      <c r="J6" s="202">
        <v>99</v>
      </c>
      <c r="K6" s="202">
        <v>99.8</v>
      </c>
      <c r="L6" s="201">
        <v>94.3</v>
      </c>
      <c r="M6" s="201">
        <v>97.3</v>
      </c>
    </row>
    <row r="7" spans="1:13" x14ac:dyDescent="0.25">
      <c r="A7" s="135" t="s">
        <v>299</v>
      </c>
      <c r="B7" s="192">
        <v>1528.2</v>
      </c>
      <c r="C7" s="192">
        <v>1713.3</v>
      </c>
      <c r="D7" s="192">
        <v>1234.7</v>
      </c>
      <c r="E7" s="192">
        <v>1229.3</v>
      </c>
      <c r="F7" s="190">
        <v>1516</v>
      </c>
      <c r="G7" s="189">
        <v>1255.4000000000001</v>
      </c>
      <c r="H7" s="30" t="s">
        <v>215</v>
      </c>
      <c r="I7" s="30" t="s">
        <v>215</v>
      </c>
      <c r="J7" s="30" t="s">
        <v>215</v>
      </c>
      <c r="K7" s="30" t="s">
        <v>215</v>
      </c>
      <c r="L7" s="30" t="s">
        <v>215</v>
      </c>
      <c r="M7" s="30" t="s">
        <v>215</v>
      </c>
    </row>
    <row r="8" spans="1:13" x14ac:dyDescent="0.25">
      <c r="A8" s="135" t="s">
        <v>298</v>
      </c>
      <c r="B8" s="196">
        <v>97.6</v>
      </c>
      <c r="C8" s="190">
        <v>87.1</v>
      </c>
      <c r="D8" s="190">
        <v>103.5</v>
      </c>
      <c r="E8" s="190">
        <v>85.3</v>
      </c>
      <c r="F8" s="189">
        <v>73.900000000000006</v>
      </c>
      <c r="G8" s="189">
        <v>54</v>
      </c>
      <c r="H8" s="30" t="s">
        <v>215</v>
      </c>
      <c r="I8" s="30" t="s">
        <v>215</v>
      </c>
      <c r="J8" s="30" t="s">
        <v>215</v>
      </c>
      <c r="K8" s="30" t="s">
        <v>215</v>
      </c>
      <c r="L8" s="30" t="s">
        <v>215</v>
      </c>
      <c r="M8" s="30" t="s">
        <v>215</v>
      </c>
    </row>
    <row r="9" spans="1:13" x14ac:dyDescent="0.25">
      <c r="A9" s="135" t="s">
        <v>297</v>
      </c>
      <c r="B9" s="196">
        <v>1176.3</v>
      </c>
      <c r="C9" s="190">
        <v>1075.9000000000001</v>
      </c>
      <c r="D9" s="190">
        <v>1235.9000000000001</v>
      </c>
      <c r="E9" s="192">
        <v>1336.2</v>
      </c>
      <c r="F9" s="189">
        <v>1277.0999999999999</v>
      </c>
      <c r="G9" s="189">
        <v>1039.3</v>
      </c>
      <c r="H9" s="30" t="s">
        <v>215</v>
      </c>
      <c r="I9" s="30" t="s">
        <v>215</v>
      </c>
      <c r="J9" s="30" t="s">
        <v>215</v>
      </c>
      <c r="K9" s="30" t="s">
        <v>215</v>
      </c>
      <c r="L9" s="30" t="s">
        <v>215</v>
      </c>
      <c r="M9" s="30" t="s">
        <v>215</v>
      </c>
    </row>
    <row r="10" spans="1:13" x14ac:dyDescent="0.25">
      <c r="A10" s="2" t="s">
        <v>38</v>
      </c>
      <c r="B10" s="200"/>
      <c r="C10" s="190"/>
      <c r="D10" s="190"/>
      <c r="E10" s="199"/>
      <c r="F10" s="199"/>
      <c r="G10" s="199"/>
      <c r="H10" s="199"/>
      <c r="I10" s="190"/>
      <c r="J10" s="190"/>
      <c r="K10" s="198"/>
      <c r="L10" s="197"/>
      <c r="M10" s="197"/>
    </row>
    <row r="11" spans="1:13" x14ac:dyDescent="0.25">
      <c r="A11" s="185" t="s">
        <v>296</v>
      </c>
      <c r="B11" s="196">
        <v>1014.4</v>
      </c>
      <c r="C11" s="190">
        <v>914.4</v>
      </c>
      <c r="D11" s="190">
        <v>1036.8</v>
      </c>
      <c r="E11" s="192">
        <v>1131.4000000000001</v>
      </c>
      <c r="F11" s="189">
        <v>1114</v>
      </c>
      <c r="G11" s="189">
        <v>854.8</v>
      </c>
      <c r="H11" s="190">
        <v>88.4</v>
      </c>
      <c r="I11" s="190">
        <v>84.7</v>
      </c>
      <c r="J11" s="190">
        <v>106.4</v>
      </c>
      <c r="K11" s="195">
        <v>101.1</v>
      </c>
      <c r="L11" s="194">
        <v>96.2</v>
      </c>
      <c r="M11" s="55">
        <v>77.2</v>
      </c>
    </row>
    <row r="12" spans="1:13" x14ac:dyDescent="0.25">
      <c r="A12" s="135" t="s">
        <v>295</v>
      </c>
      <c r="B12" s="191">
        <v>449.6</v>
      </c>
      <c r="C12" s="193">
        <v>724.5</v>
      </c>
      <c r="D12" s="193">
        <v>102.4</v>
      </c>
      <c r="E12" s="192">
        <v>-21.7</v>
      </c>
      <c r="F12" s="189">
        <v>312.8</v>
      </c>
      <c r="G12" s="189">
        <v>269.89999999999998</v>
      </c>
      <c r="H12" s="30" t="s">
        <v>215</v>
      </c>
      <c r="I12" s="30" t="s">
        <v>215</v>
      </c>
      <c r="J12" s="30" t="s">
        <v>215</v>
      </c>
      <c r="K12" s="30" t="s">
        <v>215</v>
      </c>
      <c r="L12" s="30" t="s">
        <v>215</v>
      </c>
      <c r="M12" s="30" t="s">
        <v>215</v>
      </c>
    </row>
    <row r="13" spans="1:13" x14ac:dyDescent="0.25">
      <c r="A13" s="135" t="s">
        <v>294</v>
      </c>
      <c r="B13" s="191">
        <v>1010.4</v>
      </c>
      <c r="C13" s="191">
        <v>1172.5999999999999</v>
      </c>
      <c r="D13" s="191">
        <v>1449.2</v>
      </c>
      <c r="E13" s="191">
        <v>1309.8</v>
      </c>
      <c r="F13" s="190">
        <v>-55.3</v>
      </c>
      <c r="G13" s="189">
        <v>-302.3</v>
      </c>
      <c r="H13" s="30" t="s">
        <v>215</v>
      </c>
      <c r="I13" s="30" t="s">
        <v>215</v>
      </c>
      <c r="J13" s="30" t="s">
        <v>215</v>
      </c>
      <c r="K13" s="30" t="s">
        <v>215</v>
      </c>
      <c r="L13" s="30" t="s">
        <v>215</v>
      </c>
      <c r="M13" s="30" t="s">
        <v>215</v>
      </c>
    </row>
    <row r="14" spans="1:13" x14ac:dyDescent="0.25">
      <c r="A14" s="135" t="s">
        <v>293</v>
      </c>
      <c r="B14" s="191">
        <v>1460</v>
      </c>
      <c r="C14" s="191">
        <v>1897.1</v>
      </c>
      <c r="D14" s="191">
        <v>1551.6</v>
      </c>
      <c r="E14" s="191">
        <v>1288.0999999999999</v>
      </c>
      <c r="F14" s="190">
        <v>257.5</v>
      </c>
      <c r="G14" s="189">
        <v>-32.4</v>
      </c>
      <c r="H14" s="30" t="s">
        <v>215</v>
      </c>
      <c r="I14" s="30" t="s">
        <v>215</v>
      </c>
      <c r="J14" s="30" t="s">
        <v>215</v>
      </c>
      <c r="K14" s="30" t="s">
        <v>215</v>
      </c>
      <c r="L14" s="30" t="s">
        <v>215</v>
      </c>
      <c r="M14" s="30" t="s">
        <v>215</v>
      </c>
    </row>
  </sheetData>
  <mergeCells count="3">
    <mergeCell ref="A2:A3"/>
    <mergeCell ref="B2:G2"/>
    <mergeCell ref="H2:M2"/>
  </mergeCells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3064B-FAF5-4358-923C-7723D695CA3C}">
  <dimension ref="A1:F14"/>
  <sheetViews>
    <sheetView zoomScaleNormal="110" workbookViewId="0"/>
  </sheetViews>
  <sheetFormatPr defaultRowHeight="11.25" x14ac:dyDescent="0.2"/>
  <cols>
    <col min="1" max="1" width="13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1" t="s">
        <v>18</v>
      </c>
      <c r="B1" s="10"/>
      <c r="C1" s="10"/>
      <c r="D1" s="10"/>
      <c r="E1" s="10"/>
    </row>
    <row r="2" spans="1:6" x14ac:dyDescent="0.2">
      <c r="A2" s="16" t="s">
        <v>12</v>
      </c>
      <c r="B2" s="15">
        <v>2000</v>
      </c>
      <c r="C2" s="15">
        <v>2008</v>
      </c>
      <c r="D2" s="15">
        <v>2009</v>
      </c>
      <c r="E2" s="15">
        <v>2010</v>
      </c>
      <c r="F2" s="14">
        <v>2011</v>
      </c>
    </row>
    <row r="3" spans="1:6" x14ac:dyDescent="0.2">
      <c r="A3" s="221" t="s">
        <v>17</v>
      </c>
      <c r="B3" s="221"/>
      <c r="C3" s="221"/>
      <c r="D3" s="221"/>
      <c r="E3" s="221"/>
      <c r="F3" s="221"/>
    </row>
    <row r="4" spans="1:6" x14ac:dyDescent="0.2">
      <c r="A4" s="13" t="s">
        <v>15</v>
      </c>
      <c r="B4" s="5">
        <v>8013.8</v>
      </c>
      <c r="C4" s="5">
        <v>18127</v>
      </c>
      <c r="D4" s="5">
        <v>16086.9</v>
      </c>
      <c r="E4" s="5">
        <v>19028.3</v>
      </c>
      <c r="F4" s="5">
        <v>21533.4</v>
      </c>
    </row>
    <row r="5" spans="1:6" x14ac:dyDescent="0.2">
      <c r="A5" s="13" t="s">
        <v>14</v>
      </c>
      <c r="B5" s="5">
        <v>1751.2</v>
      </c>
      <c r="C5" s="5">
        <v>3550.1</v>
      </c>
      <c r="D5" s="5">
        <v>3794.1</v>
      </c>
      <c r="E5" s="5">
        <v>4120.5</v>
      </c>
      <c r="F5" s="5">
        <v>4443.3999999999996</v>
      </c>
    </row>
    <row r="6" spans="1:6" s="2" customFormat="1" x14ac:dyDescent="0.2">
      <c r="A6" s="12" t="s">
        <v>0</v>
      </c>
      <c r="B6" s="3">
        <f>SUM(B4:B5)</f>
        <v>9765</v>
      </c>
      <c r="C6" s="3">
        <f>SUM(C4:C5)</f>
        <v>21677.1</v>
      </c>
      <c r="D6" s="3">
        <f>SUM(D4:D5)</f>
        <v>19881</v>
      </c>
      <c r="E6" s="3">
        <f>SUM(E4:E5)</f>
        <v>23148.799999999999</v>
      </c>
      <c r="F6" s="3">
        <f>SUM(F4:F5)</f>
        <v>25976.800000000003</v>
      </c>
    </row>
    <row r="7" spans="1:6" x14ac:dyDescent="0.2">
      <c r="A7" s="222" t="s">
        <v>6</v>
      </c>
      <c r="B7" s="222"/>
      <c r="C7" s="222"/>
      <c r="D7" s="222"/>
      <c r="E7" s="222"/>
      <c r="F7" s="222"/>
    </row>
    <row r="8" spans="1:6" x14ac:dyDescent="0.2">
      <c r="A8" s="13" t="s">
        <v>15</v>
      </c>
      <c r="B8" s="5">
        <v>8863</v>
      </c>
      <c r="C8" s="5">
        <v>18445.400000000001</v>
      </c>
      <c r="D8" s="5">
        <v>15445.4</v>
      </c>
      <c r="E8" s="5">
        <v>18166</v>
      </c>
      <c r="F8" s="5">
        <v>20435.900000000001</v>
      </c>
    </row>
    <row r="9" spans="1:6" x14ac:dyDescent="0.2">
      <c r="A9" s="13" t="s">
        <v>14</v>
      </c>
      <c r="B9" s="5">
        <v>1353.5</v>
      </c>
      <c r="C9" s="5">
        <v>3111.2</v>
      </c>
      <c r="D9" s="5">
        <v>3190.8</v>
      </c>
      <c r="E9" s="5">
        <v>3243.8</v>
      </c>
      <c r="F9" s="5">
        <v>3469.6</v>
      </c>
    </row>
    <row r="10" spans="1:6" s="2" customFormat="1" x14ac:dyDescent="0.2">
      <c r="A10" s="12" t="s">
        <v>0</v>
      </c>
      <c r="B10" s="3">
        <f>SUM(B8:B9)</f>
        <v>10216.5</v>
      </c>
      <c r="C10" s="3">
        <f>SUM(C8:C9)</f>
        <v>21556.600000000002</v>
      </c>
      <c r="D10" s="3">
        <f>SUM(D8:D9)</f>
        <v>18636.2</v>
      </c>
      <c r="E10" s="3">
        <f>SUM(E8:E9)</f>
        <v>21409.8</v>
      </c>
      <c r="F10" s="3">
        <f>SUM(F8:F9)</f>
        <v>23905.5</v>
      </c>
    </row>
    <row r="11" spans="1:6" x14ac:dyDescent="0.2">
      <c r="A11" s="222" t="s">
        <v>16</v>
      </c>
      <c r="B11" s="222"/>
      <c r="C11" s="222"/>
      <c r="D11" s="222"/>
      <c r="E11" s="222"/>
      <c r="F11" s="222"/>
    </row>
    <row r="12" spans="1:6" x14ac:dyDescent="0.2">
      <c r="A12" s="13" t="s">
        <v>15</v>
      </c>
      <c r="B12" s="5">
        <v>-849.2</v>
      </c>
      <c r="C12" s="5">
        <v>-318.39999999999998</v>
      </c>
      <c r="D12" s="5">
        <v>641.5</v>
      </c>
      <c r="E12" s="5">
        <v>862.3</v>
      </c>
      <c r="F12" s="5">
        <v>1097.5</v>
      </c>
    </row>
    <row r="13" spans="1:6" x14ac:dyDescent="0.2">
      <c r="A13" s="13" t="s">
        <v>14</v>
      </c>
      <c r="B13" s="5">
        <v>397.7</v>
      </c>
      <c r="C13" s="5">
        <v>438.9</v>
      </c>
      <c r="D13" s="5">
        <v>603.29999999999995</v>
      </c>
      <c r="E13" s="5">
        <v>876.7</v>
      </c>
      <c r="F13" s="5">
        <v>973.8</v>
      </c>
    </row>
    <row r="14" spans="1:6" s="2" customFormat="1" x14ac:dyDescent="0.2">
      <c r="A14" s="12" t="s">
        <v>0</v>
      </c>
      <c r="B14" s="3">
        <f>SUM(B12:B13)</f>
        <v>-451.50000000000006</v>
      </c>
      <c r="C14" s="3">
        <f>SUM(C12:C13)</f>
        <v>120.5</v>
      </c>
      <c r="D14" s="3">
        <f>SUM(D12:D13)</f>
        <v>1244.8</v>
      </c>
      <c r="E14" s="3">
        <f>SUM(E12:E13)</f>
        <v>1739</v>
      </c>
      <c r="F14" s="3">
        <f>SUM(F12:F13)</f>
        <v>2071.3000000000002</v>
      </c>
    </row>
  </sheetData>
  <mergeCells count="3">
    <mergeCell ref="A3:F3"/>
    <mergeCell ref="A7:F7"/>
    <mergeCell ref="A11:F11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55B10-E40B-4A8B-A612-DF5F5ED3C3F0}">
  <dimension ref="A1:F7"/>
  <sheetViews>
    <sheetView workbookViewId="0"/>
  </sheetViews>
  <sheetFormatPr defaultRowHeight="11.25" x14ac:dyDescent="0.2"/>
  <cols>
    <col min="1" max="1" width="16.85546875" style="1" customWidth="1"/>
    <col min="2" max="6" width="11.28515625" style="1" customWidth="1"/>
    <col min="7" max="16384" width="9.140625" style="1"/>
  </cols>
  <sheetData>
    <row r="1" spans="1:6" s="13" customFormat="1" ht="12" thickBot="1" x14ac:dyDescent="0.3">
      <c r="A1" s="11" t="s">
        <v>24</v>
      </c>
      <c r="B1" s="10"/>
      <c r="C1" s="10"/>
      <c r="D1" s="10"/>
    </row>
    <row r="2" spans="1:6" x14ac:dyDescent="0.2">
      <c r="A2" s="16" t="s">
        <v>12</v>
      </c>
      <c r="B2" s="15">
        <v>2007</v>
      </c>
      <c r="C2" s="15">
        <v>2008</v>
      </c>
      <c r="D2" s="15">
        <v>2009</v>
      </c>
      <c r="E2" s="14">
        <v>2010</v>
      </c>
      <c r="F2" s="14">
        <v>2011</v>
      </c>
    </row>
    <row r="3" spans="1:6" x14ac:dyDescent="0.2">
      <c r="A3" s="2" t="s">
        <v>23</v>
      </c>
      <c r="B3" s="20">
        <v>2485321.699824464</v>
      </c>
      <c r="C3" s="20">
        <v>2644466.2124279803</v>
      </c>
      <c r="D3" s="19">
        <v>2556496.2637873348</v>
      </c>
      <c r="E3" s="19">
        <v>2674760.0480518895</v>
      </c>
      <c r="F3" s="19">
        <v>2815331.1323462459</v>
      </c>
    </row>
    <row r="4" spans="1:6" x14ac:dyDescent="0.2">
      <c r="A4" s="2" t="s">
        <v>22</v>
      </c>
      <c r="B4" s="24">
        <v>129.52901172988564</v>
      </c>
      <c r="C4" s="24">
        <v>130.91622124904069</v>
      </c>
      <c r="D4" s="24">
        <v>122.20488461403278</v>
      </c>
      <c r="E4" s="24">
        <v>124.0223940013293</v>
      </c>
      <c r="F4" s="24">
        <v>126.39582547713961</v>
      </c>
    </row>
    <row r="5" spans="1:6" x14ac:dyDescent="0.2">
      <c r="A5" s="23" t="s">
        <v>21</v>
      </c>
      <c r="B5" s="22">
        <v>100.26991220084547</v>
      </c>
      <c r="C5" s="22">
        <v>101.07096433503861</v>
      </c>
      <c r="D5" s="21">
        <v>93.34586917351028</v>
      </c>
      <c r="E5" s="21">
        <v>101.48726410817119</v>
      </c>
      <c r="F5" s="21">
        <v>101.91371203154236</v>
      </c>
    </row>
    <row r="6" spans="1:6" x14ac:dyDescent="0.2">
      <c r="A6" s="2" t="s">
        <v>20</v>
      </c>
      <c r="B6" s="20">
        <v>9889.4242367007846</v>
      </c>
      <c r="C6" s="20">
        <v>10525.151869979991</v>
      </c>
      <c r="D6" s="19">
        <v>9111.5709552688968</v>
      </c>
      <c r="E6" s="19">
        <v>9711.8553331250077</v>
      </c>
      <c r="F6" s="19">
        <v>10083.198799147684</v>
      </c>
    </row>
    <row r="7" spans="1:6" x14ac:dyDescent="0.2">
      <c r="A7" s="2" t="s">
        <v>19</v>
      </c>
      <c r="B7" s="18">
        <v>15365.96369418249</v>
      </c>
      <c r="C7" s="18">
        <v>15973.918371164913</v>
      </c>
      <c r="D7" s="17">
        <v>15191.468424323824</v>
      </c>
      <c r="E7" s="17">
        <v>15807.994232087431</v>
      </c>
      <c r="F7" s="17">
        <v>16308.668326287829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B7EE-1FC0-400E-B6FA-7E3BD45A8F26}">
  <dimension ref="A1:H29"/>
  <sheetViews>
    <sheetView workbookViewId="0"/>
  </sheetViews>
  <sheetFormatPr defaultRowHeight="11.25" x14ac:dyDescent="0.2"/>
  <cols>
    <col min="1" max="1" width="6.42578125" style="1" customWidth="1"/>
    <col min="2" max="2" width="11.5703125" style="1" customWidth="1"/>
    <col min="3" max="3" width="13.5703125" style="1" customWidth="1"/>
    <col min="4" max="8" width="11.5703125" style="1" customWidth="1"/>
    <col min="9" max="16384" width="9.140625" style="1"/>
  </cols>
  <sheetData>
    <row r="1" spans="1:8" ht="12" thickBot="1" x14ac:dyDescent="0.25">
      <c r="A1" s="11" t="s">
        <v>41</v>
      </c>
      <c r="B1" s="10"/>
      <c r="C1" s="10"/>
      <c r="D1" s="10"/>
      <c r="E1" s="10"/>
      <c r="F1" s="10"/>
      <c r="G1" s="10"/>
      <c r="H1" s="10"/>
    </row>
    <row r="2" spans="1:8" x14ac:dyDescent="0.2">
      <c r="A2" s="218" t="s">
        <v>40</v>
      </c>
      <c r="B2" s="215" t="s">
        <v>39</v>
      </c>
      <c r="C2" s="226" t="s">
        <v>38</v>
      </c>
      <c r="D2" s="227"/>
      <c r="E2" s="227"/>
      <c r="F2" s="227"/>
      <c r="G2" s="227"/>
      <c r="H2" s="227"/>
    </row>
    <row r="3" spans="1:8" x14ac:dyDescent="0.2">
      <c r="A3" s="223"/>
      <c r="B3" s="224"/>
      <c r="C3" s="228" t="s">
        <v>37</v>
      </c>
      <c r="D3" s="228" t="s">
        <v>36</v>
      </c>
      <c r="E3" s="229" t="s">
        <v>35</v>
      </c>
      <c r="F3" s="230" t="s">
        <v>34</v>
      </c>
      <c r="G3" s="231"/>
      <c r="H3" s="231"/>
    </row>
    <row r="4" spans="1:8" ht="48.75" customHeight="1" x14ac:dyDescent="0.2">
      <c r="A4" s="223"/>
      <c r="B4" s="224"/>
      <c r="C4" s="228"/>
      <c r="D4" s="228"/>
      <c r="E4" s="225"/>
      <c r="F4" s="34" t="s">
        <v>33</v>
      </c>
      <c r="G4" s="33" t="s">
        <v>32</v>
      </c>
      <c r="H4" s="32" t="s">
        <v>31</v>
      </c>
    </row>
    <row r="5" spans="1:8" x14ac:dyDescent="0.2">
      <c r="A5" s="219"/>
      <c r="B5" s="225"/>
      <c r="C5" s="31" t="s">
        <v>30</v>
      </c>
      <c r="D5" s="31" t="s">
        <v>29</v>
      </c>
      <c r="E5" s="31" t="s">
        <v>28</v>
      </c>
      <c r="F5" s="31" t="s">
        <v>27</v>
      </c>
      <c r="G5" s="31" t="s">
        <v>26</v>
      </c>
      <c r="H5" s="31" t="s">
        <v>25</v>
      </c>
    </row>
    <row r="6" spans="1:8" x14ac:dyDescent="0.2">
      <c r="A6" s="220" t="s">
        <v>22</v>
      </c>
      <c r="B6" s="220"/>
      <c r="C6" s="220"/>
      <c r="D6" s="220"/>
      <c r="E6" s="220"/>
      <c r="F6" s="220"/>
      <c r="G6" s="220"/>
      <c r="H6" s="220"/>
    </row>
    <row r="7" spans="1:8" x14ac:dyDescent="0.2">
      <c r="A7" s="27">
        <v>2001</v>
      </c>
      <c r="B7" s="25">
        <f t="shared" ref="B7:H7" si="0">+B19</f>
        <v>103.71220303510256</v>
      </c>
      <c r="C7" s="25">
        <f t="shared" si="0"/>
        <v>112.86961768651642</v>
      </c>
      <c r="D7" s="25">
        <f t="shared" si="0"/>
        <v>102.09300576433105</v>
      </c>
      <c r="E7" s="25">
        <f t="shared" si="0"/>
        <v>103.82025106820878</v>
      </c>
      <c r="F7" s="25">
        <f t="shared" si="0"/>
        <v>107.37657988369931</v>
      </c>
      <c r="G7" s="25">
        <f t="shared" si="0"/>
        <v>101.85447125660419</v>
      </c>
      <c r="H7" s="25">
        <f t="shared" si="0"/>
        <v>103.71375977035204</v>
      </c>
    </row>
    <row r="8" spans="1:8" x14ac:dyDescent="0.2">
      <c r="A8" s="27">
        <v>2002</v>
      </c>
      <c r="B8" s="28">
        <f t="shared" ref="B8:B17" si="1">+B7*B20/100</f>
        <v>108.38558721455642</v>
      </c>
      <c r="C8" s="28">
        <f t="shared" ref="C8:C17" si="2">+C7*C20/100</f>
        <v>96.130131654333724</v>
      </c>
      <c r="D8" s="28">
        <f t="shared" ref="D8:D17" si="3">+D7*D20/100</f>
        <v>108.84183300207943</v>
      </c>
      <c r="E8" s="28">
        <f t="shared" ref="E8:E17" si="4">+E7*E20/100</f>
        <v>109.30133744809226</v>
      </c>
      <c r="F8" s="28">
        <f t="shared" ref="F8:F17" si="5">+F7*F20/100</f>
        <v>117.19541984422806</v>
      </c>
      <c r="G8" s="28">
        <f t="shared" ref="G8:G17" si="6">+G7*G20/100</f>
        <v>104.65841929324102</v>
      </c>
      <c r="H8" s="28">
        <f t="shared" ref="H8:H17" si="7">+H7*H20/100</f>
        <v>109.12094606801018</v>
      </c>
    </row>
    <row r="9" spans="1:8" x14ac:dyDescent="0.2">
      <c r="A9" s="27">
        <v>2003</v>
      </c>
      <c r="B9" s="28">
        <f t="shared" si="1"/>
        <v>112.55889147315516</v>
      </c>
      <c r="C9" s="28">
        <f t="shared" si="2"/>
        <v>97.924127549756264</v>
      </c>
      <c r="D9" s="28">
        <f t="shared" si="3"/>
        <v>113.00954244600091</v>
      </c>
      <c r="E9" s="28">
        <f t="shared" si="4"/>
        <v>113.86987112002662</v>
      </c>
      <c r="F9" s="28">
        <f t="shared" si="5"/>
        <v>123.40996351954371</v>
      </c>
      <c r="G9" s="28">
        <f t="shared" si="6"/>
        <v>108.57446617611444</v>
      </c>
      <c r="H9" s="28">
        <f t="shared" si="7"/>
        <v>113.49033523359691</v>
      </c>
    </row>
    <row r="10" spans="1:8" x14ac:dyDescent="0.2">
      <c r="A10" s="27">
        <v>2004</v>
      </c>
      <c r="B10" s="28">
        <f t="shared" si="1"/>
        <v>117.95855098485994</v>
      </c>
      <c r="C10" s="28">
        <f t="shared" si="2"/>
        <v>146.82208873511229</v>
      </c>
      <c r="D10" s="28">
        <f t="shared" si="3"/>
        <v>118.05983198749958</v>
      </c>
      <c r="E10" s="28">
        <f t="shared" si="4"/>
        <v>115.74738428328133</v>
      </c>
      <c r="F10" s="28">
        <f t="shared" si="5"/>
        <v>126.06659028291848</v>
      </c>
      <c r="G10" s="28">
        <f t="shared" si="6"/>
        <v>109.49882824839941</v>
      </c>
      <c r="H10" s="28">
        <f t="shared" si="7"/>
        <v>115.69393462239623</v>
      </c>
    </row>
    <row r="11" spans="1:8" x14ac:dyDescent="0.2">
      <c r="A11" s="27">
        <v>2005</v>
      </c>
      <c r="B11" s="28">
        <f t="shared" si="1"/>
        <v>122.63493988773423</v>
      </c>
      <c r="C11" s="28">
        <f t="shared" si="2"/>
        <v>139.29633615882625</v>
      </c>
      <c r="D11" s="28">
        <f t="shared" si="3"/>
        <v>122.86800480354603</v>
      </c>
      <c r="E11" s="28">
        <f t="shared" si="4"/>
        <v>120.95541686149612</v>
      </c>
      <c r="F11" s="28">
        <f t="shared" si="5"/>
        <v>134.25569634469994</v>
      </c>
      <c r="G11" s="28">
        <f t="shared" si="6"/>
        <v>112.24038376395001</v>
      </c>
      <c r="H11" s="28">
        <f t="shared" si="7"/>
        <v>121.38767452931863</v>
      </c>
    </row>
    <row r="12" spans="1:8" x14ac:dyDescent="0.2">
      <c r="A12" s="27">
        <v>2006</v>
      </c>
      <c r="B12" s="28">
        <f t="shared" si="1"/>
        <v>127.41422128303586</v>
      </c>
      <c r="C12" s="28">
        <f t="shared" si="2"/>
        <v>130.86043241112932</v>
      </c>
      <c r="D12" s="28">
        <f t="shared" si="3"/>
        <v>127.54704837131423</v>
      </c>
      <c r="E12" s="28">
        <f t="shared" si="4"/>
        <v>126.61675134045944</v>
      </c>
      <c r="F12" s="28">
        <f t="shared" si="5"/>
        <v>148.46697185100979</v>
      </c>
      <c r="G12" s="28">
        <f t="shared" si="6"/>
        <v>112.80528417087849</v>
      </c>
      <c r="H12" s="28">
        <f t="shared" si="7"/>
        <v>127.39017127966774</v>
      </c>
    </row>
    <row r="13" spans="1:8" x14ac:dyDescent="0.2">
      <c r="A13" s="27">
        <v>2007</v>
      </c>
      <c r="B13" s="28">
        <f t="shared" si="1"/>
        <v>127.56036431879434</v>
      </c>
      <c r="C13" s="28">
        <f t="shared" si="2"/>
        <v>104.87467487972351</v>
      </c>
      <c r="D13" s="28">
        <f t="shared" si="3"/>
        <v>133.67177704457251</v>
      </c>
      <c r="E13" s="28">
        <f t="shared" si="4"/>
        <v>125.23959768455414</v>
      </c>
      <c r="F13" s="28">
        <f t="shared" si="5"/>
        <v>147.52000006079942</v>
      </c>
      <c r="G13" s="28">
        <f t="shared" si="6"/>
        <v>108.34373978736581</v>
      </c>
      <c r="H13" s="28">
        <f t="shared" si="7"/>
        <v>127.74136243890389</v>
      </c>
    </row>
    <row r="14" spans="1:8" x14ac:dyDescent="0.2">
      <c r="A14" s="27">
        <v>2008</v>
      </c>
      <c r="B14" s="28">
        <f t="shared" si="1"/>
        <v>128.70094735823514</v>
      </c>
      <c r="C14" s="28">
        <f t="shared" si="2"/>
        <v>159.01325853734627</v>
      </c>
      <c r="D14" s="28">
        <f t="shared" si="3"/>
        <v>127.68896397820285</v>
      </c>
      <c r="E14" s="28">
        <f t="shared" si="4"/>
        <v>125.15572752317583</v>
      </c>
      <c r="F14" s="28">
        <f t="shared" si="5"/>
        <v>148.01885836716355</v>
      </c>
      <c r="G14" s="28">
        <f t="shared" si="6"/>
        <v>108.62567323982023</v>
      </c>
      <c r="H14" s="28">
        <f t="shared" si="7"/>
        <v>127.25275678110116</v>
      </c>
    </row>
    <row r="15" spans="1:8" x14ac:dyDescent="0.2">
      <c r="A15" s="27">
        <v>2009</v>
      </c>
      <c r="B15" s="28">
        <f t="shared" si="1"/>
        <v>119.95105320291221</v>
      </c>
      <c r="C15" s="28">
        <f t="shared" si="2"/>
        <v>135.31702631110207</v>
      </c>
      <c r="D15" s="28">
        <f t="shared" si="3"/>
        <v>111.00433652428613</v>
      </c>
      <c r="E15" s="28">
        <f t="shared" si="4"/>
        <v>120.75777814142974</v>
      </c>
      <c r="F15" s="28">
        <f t="shared" si="5"/>
        <v>123.17824274203277</v>
      </c>
      <c r="G15" s="28">
        <f t="shared" si="6"/>
        <v>108.85101346540989</v>
      </c>
      <c r="H15" s="28">
        <f t="shared" si="7"/>
        <v>126.66610226347827</v>
      </c>
    </row>
    <row r="16" spans="1:8" x14ac:dyDescent="0.2">
      <c r="A16" s="26">
        <v>2010</v>
      </c>
      <c r="B16" s="28">
        <f t="shared" si="1"/>
        <v>121.46022082800503</v>
      </c>
      <c r="C16" s="28">
        <f t="shared" si="2"/>
        <v>113.2776543213172</v>
      </c>
      <c r="D16" s="28">
        <f t="shared" si="3"/>
        <v>121.80653837566666</v>
      </c>
      <c r="E16" s="28">
        <f t="shared" si="4"/>
        <v>119.41638052763508</v>
      </c>
      <c r="F16" s="28">
        <f t="shared" si="5"/>
        <v>121.17000046332417</v>
      </c>
      <c r="G16" s="28">
        <f t="shared" si="6"/>
        <v>105.82408998156694</v>
      </c>
      <c r="H16" s="28">
        <f t="shared" si="7"/>
        <v>126.5310331711662</v>
      </c>
    </row>
    <row r="17" spans="1:8" x14ac:dyDescent="0.2">
      <c r="A17" s="26">
        <v>2011</v>
      </c>
      <c r="B17" s="28">
        <f t="shared" si="1"/>
        <v>123.46341790589641</v>
      </c>
      <c r="C17" s="28">
        <f t="shared" si="2"/>
        <v>144.04121250211378</v>
      </c>
      <c r="D17" s="28">
        <f t="shared" si="3"/>
        <v>126.46497722907797</v>
      </c>
      <c r="E17" s="28">
        <f t="shared" si="4"/>
        <v>118.63949498678735</v>
      </c>
      <c r="F17" s="28">
        <f t="shared" si="5"/>
        <v>120.71153983394089</v>
      </c>
      <c r="G17" s="28">
        <f t="shared" si="6"/>
        <v>105.68934621583499</v>
      </c>
      <c r="H17" s="28">
        <f t="shared" si="7"/>
        <v>125.27545868062064</v>
      </c>
    </row>
    <row r="18" spans="1:8" x14ac:dyDescent="0.2">
      <c r="A18" s="214" t="s">
        <v>21</v>
      </c>
      <c r="B18" s="214"/>
      <c r="C18" s="214"/>
      <c r="D18" s="214"/>
      <c r="E18" s="214"/>
      <c r="F18" s="214"/>
      <c r="G18" s="214"/>
      <c r="H18" s="214"/>
    </row>
    <row r="19" spans="1:8" x14ac:dyDescent="0.2">
      <c r="A19" s="27">
        <v>2001</v>
      </c>
      <c r="B19" s="30">
        <v>103.71220303510256</v>
      </c>
      <c r="C19" s="30">
        <v>112.86961768651642</v>
      </c>
      <c r="D19" s="30">
        <v>102.09300576433105</v>
      </c>
      <c r="E19" s="30">
        <v>103.82025106820878</v>
      </c>
      <c r="F19" s="30">
        <v>107.37657988369931</v>
      </c>
      <c r="G19" s="30">
        <v>101.85447125660419</v>
      </c>
      <c r="H19" s="30">
        <v>103.71375977035204</v>
      </c>
    </row>
    <row r="20" spans="1:8" x14ac:dyDescent="0.2">
      <c r="A20" s="27">
        <v>2002</v>
      </c>
      <c r="B20" s="29">
        <v>104.50610829072072</v>
      </c>
      <c r="C20" s="29">
        <v>85.169183368127577</v>
      </c>
      <c r="D20" s="29">
        <v>106.61046972534749</v>
      </c>
      <c r="E20" s="29">
        <v>105.27940004333303</v>
      </c>
      <c r="F20" s="29">
        <v>109.14430313497006</v>
      </c>
      <c r="G20" s="29">
        <v>102.75289636482702</v>
      </c>
      <c r="H20" s="29">
        <v>105.21356694582376</v>
      </c>
    </row>
    <row r="21" spans="1:8" x14ac:dyDescent="0.2">
      <c r="A21" s="27">
        <v>2003</v>
      </c>
      <c r="B21" s="28">
        <v>103.85042362720922</v>
      </c>
      <c r="C21" s="28">
        <v>101.86621599757444</v>
      </c>
      <c r="D21" s="28">
        <v>103.82914301327675</v>
      </c>
      <c r="E21" s="28">
        <v>104.17976008217099</v>
      </c>
      <c r="F21" s="28">
        <v>105.30271889769737</v>
      </c>
      <c r="G21" s="28">
        <v>103.74174090275632</v>
      </c>
      <c r="H21" s="28">
        <v>104.00417089755021</v>
      </c>
    </row>
    <row r="22" spans="1:8" x14ac:dyDescent="0.2">
      <c r="A22" s="27">
        <v>2004</v>
      </c>
      <c r="B22" s="25">
        <v>104.79718611389539</v>
      </c>
      <c r="C22" s="25">
        <v>149.93453851351444</v>
      </c>
      <c r="D22" s="25">
        <v>104.46890539700384</v>
      </c>
      <c r="E22" s="25">
        <v>101.64882347260733</v>
      </c>
      <c r="F22" s="25">
        <v>102.15268418173873</v>
      </c>
      <c r="G22" s="25">
        <v>100.85136229984828</v>
      </c>
      <c r="H22" s="25">
        <v>101.94166259555377</v>
      </c>
    </row>
    <row r="23" spans="1:8" x14ac:dyDescent="0.2">
      <c r="A23" s="27">
        <v>2005</v>
      </c>
      <c r="B23" s="25">
        <v>103.96443400146083</v>
      </c>
      <c r="C23" s="25">
        <v>94.874236811966654</v>
      </c>
      <c r="D23" s="25">
        <v>104.0726576813658</v>
      </c>
      <c r="E23" s="25">
        <v>104.49948187638401</v>
      </c>
      <c r="F23" s="25">
        <v>106.49585750150257</v>
      </c>
      <c r="G23" s="25">
        <v>102.50373045940853</v>
      </c>
      <c r="H23" s="25">
        <v>104.92138151019388</v>
      </c>
    </row>
    <row r="24" spans="1:8" x14ac:dyDescent="0.2">
      <c r="A24" s="27">
        <v>2006</v>
      </c>
      <c r="B24" s="25">
        <v>103.8971612818311</v>
      </c>
      <c r="C24" s="25">
        <v>93.943915554190681</v>
      </c>
      <c r="D24" s="25">
        <v>103.80818714786615</v>
      </c>
      <c r="E24" s="25">
        <v>104.68051338737978</v>
      </c>
      <c r="F24" s="25">
        <v>110.58523093859836</v>
      </c>
      <c r="G24" s="25">
        <v>100.50329514920095</v>
      </c>
      <c r="H24" s="25">
        <v>104.94489804967746</v>
      </c>
    </row>
    <row r="25" spans="1:8" x14ac:dyDescent="0.2">
      <c r="A25" s="27">
        <v>2007</v>
      </c>
      <c r="B25" s="25">
        <v>100.11469915546856</v>
      </c>
      <c r="C25" s="25">
        <v>80.142387540211288</v>
      </c>
      <c r="D25" s="25">
        <v>104.80193681583911</v>
      </c>
      <c r="E25" s="25">
        <v>98.912344819049821</v>
      </c>
      <c r="F25" s="25">
        <v>99.362166697142115</v>
      </c>
      <c r="G25" s="25">
        <v>96.044915434321069</v>
      </c>
      <c r="H25" s="25">
        <v>100.27568151899659</v>
      </c>
    </row>
    <row r="26" spans="1:8" x14ac:dyDescent="0.2">
      <c r="A26" s="27">
        <v>2008</v>
      </c>
      <c r="B26" s="25">
        <v>100.89415160072002</v>
      </c>
      <c r="C26" s="25">
        <v>151.62217067152972</v>
      </c>
      <c r="D26" s="25">
        <v>95.524251118188758</v>
      </c>
      <c r="E26" s="25">
        <v>99.933032233471749</v>
      </c>
      <c r="F26" s="25">
        <v>100.33816316849141</v>
      </c>
      <c r="G26" s="25">
        <v>100.26022126705958</v>
      </c>
      <c r="H26" s="25">
        <v>99.617503956060887</v>
      </c>
    </row>
    <row r="27" spans="1:8" x14ac:dyDescent="0.2">
      <c r="A27" s="27">
        <v>2009</v>
      </c>
      <c r="B27" s="25">
        <v>93.20137548718435</v>
      </c>
      <c r="C27" s="25">
        <v>85.097951929160146</v>
      </c>
      <c r="D27" s="25">
        <v>86.933383329224242</v>
      </c>
      <c r="E27" s="25">
        <v>96.486018283956128</v>
      </c>
      <c r="F27" s="25">
        <v>83.217938647038352</v>
      </c>
      <c r="G27" s="25">
        <v>100.20744656292455</v>
      </c>
      <c r="H27" s="25">
        <v>99.538984826370367</v>
      </c>
    </row>
    <row r="28" spans="1:8" x14ac:dyDescent="0.2">
      <c r="A28" s="26">
        <v>2010</v>
      </c>
      <c r="B28" s="25">
        <v>101.25815287552322</v>
      </c>
      <c r="C28" s="25">
        <v>83.712787229660947</v>
      </c>
      <c r="D28" s="25">
        <v>109.7313331979757</v>
      </c>
      <c r="E28" s="25">
        <v>98.889183260540264</v>
      </c>
      <c r="F28" s="25">
        <v>98.369645292866878</v>
      </c>
      <c r="G28" s="25">
        <v>97.219205051494697</v>
      </c>
      <c r="H28" s="25">
        <v>99.89336603092822</v>
      </c>
    </row>
    <row r="29" spans="1:8" x14ac:dyDescent="0.2">
      <c r="A29" s="26">
        <v>2011</v>
      </c>
      <c r="B29" s="25">
        <v>101.64926184411274</v>
      </c>
      <c r="C29" s="25">
        <v>127.15765820285645</v>
      </c>
      <c r="D29" s="25">
        <v>103.82445713960288</v>
      </c>
      <c r="E29" s="25">
        <v>99.349431344833008</v>
      </c>
      <c r="F29" s="25">
        <v>99.621638501584357</v>
      </c>
      <c r="G29" s="25">
        <v>99.872671935326423</v>
      </c>
      <c r="H29" s="25">
        <v>99.007694429518281</v>
      </c>
    </row>
  </sheetData>
  <mergeCells count="9">
    <mergeCell ref="A6:H6"/>
    <mergeCell ref="A18:H18"/>
    <mergeCell ref="A2:A5"/>
    <mergeCell ref="B2:B5"/>
    <mergeCell ref="C2:H2"/>
    <mergeCell ref="C3:C4"/>
    <mergeCell ref="D3:D4"/>
    <mergeCell ref="E3:E4"/>
    <mergeCell ref="F3:H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BB947-F677-49B9-9CF0-980893D88A4E}">
  <dimension ref="A1:H26"/>
  <sheetViews>
    <sheetView workbookViewId="0"/>
  </sheetViews>
  <sheetFormatPr defaultRowHeight="11.25" x14ac:dyDescent="0.2"/>
  <cols>
    <col min="1" max="1" width="7" style="1" customWidth="1"/>
    <col min="2" max="2" width="32" style="1" customWidth="1"/>
    <col min="3" max="5" width="9.5703125" style="1" customWidth="1"/>
    <col min="6" max="8" width="8.28515625" style="1" customWidth="1"/>
    <col min="9" max="16384" width="9.140625" style="1"/>
  </cols>
  <sheetData>
    <row r="1" spans="1:8" s="13" customFormat="1" ht="12" thickBot="1" x14ac:dyDescent="0.3">
      <c r="A1" s="11" t="s">
        <v>88</v>
      </c>
      <c r="B1" s="45"/>
      <c r="C1" s="45"/>
      <c r="D1" s="45"/>
      <c r="E1" s="45"/>
      <c r="F1" s="45"/>
      <c r="G1" s="45"/>
      <c r="H1" s="45"/>
    </row>
    <row r="2" spans="1:8" x14ac:dyDescent="0.2">
      <c r="A2" s="218" t="s">
        <v>87</v>
      </c>
      <c r="B2" s="215" t="s">
        <v>86</v>
      </c>
      <c r="C2" s="232" t="s">
        <v>11</v>
      </c>
      <c r="D2" s="233"/>
      <c r="E2" s="233"/>
      <c r="F2" s="232" t="s">
        <v>10</v>
      </c>
      <c r="G2" s="234"/>
      <c r="H2" s="234"/>
    </row>
    <row r="3" spans="1:8" x14ac:dyDescent="0.2">
      <c r="A3" s="219"/>
      <c r="B3" s="225"/>
      <c r="C3" s="43">
        <v>2008</v>
      </c>
      <c r="D3" s="43">
        <v>2009</v>
      </c>
      <c r="E3" s="44">
        <v>2010</v>
      </c>
      <c r="F3" s="43">
        <v>2008</v>
      </c>
      <c r="G3" s="43">
        <v>2009</v>
      </c>
      <c r="H3" s="42">
        <v>2010</v>
      </c>
    </row>
    <row r="4" spans="1:8" s="2" customFormat="1" x14ac:dyDescent="0.2">
      <c r="A4" s="40" t="s">
        <v>30</v>
      </c>
      <c r="B4" s="37" t="s">
        <v>85</v>
      </c>
      <c r="C4" s="5">
        <v>2329.5650000000001</v>
      </c>
      <c r="D4" s="5">
        <v>2069.1640000000002</v>
      </c>
      <c r="E4" s="5">
        <v>2244.3850000000002</v>
      </c>
      <c r="F4" s="5">
        <v>115.65464262459484</v>
      </c>
      <c r="G4" s="5">
        <v>94.083530616230931</v>
      </c>
      <c r="H4" s="5">
        <v>91.22539753629178</v>
      </c>
    </row>
    <row r="5" spans="1:8" x14ac:dyDescent="0.2">
      <c r="A5" s="40" t="s">
        <v>84</v>
      </c>
      <c r="B5" s="37" t="s">
        <v>83</v>
      </c>
      <c r="C5" s="5">
        <v>141.833</v>
      </c>
      <c r="D5" s="5">
        <v>137.327</v>
      </c>
      <c r="E5" s="5">
        <v>114.185</v>
      </c>
      <c r="F5" s="5">
        <v>103.49991860654404</v>
      </c>
      <c r="G5" s="5">
        <v>119.31990439460492</v>
      </c>
      <c r="H5" s="5">
        <v>75.392874942425152</v>
      </c>
    </row>
    <row r="6" spans="1:8" x14ac:dyDescent="0.2">
      <c r="A6" s="41" t="s">
        <v>82</v>
      </c>
      <c r="B6" s="37" t="s">
        <v>81</v>
      </c>
      <c r="C6" s="5">
        <v>21593.21</v>
      </c>
      <c r="D6" s="5">
        <v>18300.276999999998</v>
      </c>
      <c r="E6" s="5">
        <v>21472.2</v>
      </c>
      <c r="F6" s="5">
        <v>102.19042862228451</v>
      </c>
      <c r="G6" s="5">
        <v>81.425665753262251</v>
      </c>
      <c r="H6" s="5">
        <v>112.538206756923</v>
      </c>
    </row>
    <row r="7" spans="1:8" ht="22.5" x14ac:dyDescent="0.2">
      <c r="A7" s="40" t="s">
        <v>80</v>
      </c>
      <c r="B7" s="37" t="s">
        <v>79</v>
      </c>
      <c r="C7" s="5">
        <v>1667.0029999999999</v>
      </c>
      <c r="D7" s="5">
        <v>1625.9649999999999</v>
      </c>
      <c r="E7" s="5">
        <v>1751.124</v>
      </c>
      <c r="F7" s="5">
        <v>94.021072646437318</v>
      </c>
      <c r="G7" s="5">
        <v>93.942122479683604</v>
      </c>
      <c r="H7" s="5">
        <v>101.70730096613718</v>
      </c>
    </row>
    <row r="8" spans="1:8" ht="33.75" x14ac:dyDescent="0.2">
      <c r="A8" s="41" t="s">
        <v>78</v>
      </c>
      <c r="B8" s="37" t="s">
        <v>77</v>
      </c>
      <c r="C8" s="5">
        <v>516.86699999999996</v>
      </c>
      <c r="D8" s="5">
        <v>543.20600000000002</v>
      </c>
      <c r="E8" s="5">
        <v>583.45799999999997</v>
      </c>
      <c r="F8" s="5">
        <v>97.357571366940448</v>
      </c>
      <c r="G8" s="5">
        <v>102.86766228062538</v>
      </c>
      <c r="H8" s="5">
        <v>101.00838636614434</v>
      </c>
    </row>
    <row r="9" spans="1:8" x14ac:dyDescent="0.2">
      <c r="A9" s="40" t="s">
        <v>76</v>
      </c>
      <c r="B9" s="37" t="s">
        <v>75</v>
      </c>
      <c r="C9" s="5">
        <v>2965.13</v>
      </c>
      <c r="D9" s="5">
        <v>2864.8180000000002</v>
      </c>
      <c r="E9" s="5">
        <v>2719.2910000000002</v>
      </c>
      <c r="F9" s="5">
        <v>100.04060735869038</v>
      </c>
      <c r="G9" s="5">
        <v>94.23580079119634</v>
      </c>
      <c r="H9" s="5">
        <v>92.602132559779477</v>
      </c>
    </row>
    <row r="10" spans="1:8" x14ac:dyDescent="0.2">
      <c r="A10" s="39" t="s">
        <v>74</v>
      </c>
      <c r="B10" s="37" t="s">
        <v>73</v>
      </c>
      <c r="C10" s="5">
        <v>5616.81</v>
      </c>
      <c r="D10" s="5">
        <v>4981.1279999999997</v>
      </c>
      <c r="E10" s="5">
        <v>5072.058</v>
      </c>
      <c r="F10" s="5">
        <v>103.45066492569221</v>
      </c>
      <c r="G10" s="5">
        <v>85.114540103724352</v>
      </c>
      <c r="H10" s="5">
        <v>98.617897363676605</v>
      </c>
    </row>
    <row r="11" spans="1:8" x14ac:dyDescent="0.2">
      <c r="A11" s="40" t="s">
        <v>72</v>
      </c>
      <c r="B11" s="37" t="s">
        <v>71</v>
      </c>
      <c r="C11" s="5">
        <v>3005.69</v>
      </c>
      <c r="D11" s="5">
        <v>2849.9949999999999</v>
      </c>
      <c r="E11" s="5">
        <v>3007.9960000000001</v>
      </c>
      <c r="F11" s="5">
        <v>104.33026160877014</v>
      </c>
      <c r="G11" s="5">
        <v>93.69505837261994</v>
      </c>
      <c r="H11" s="5">
        <v>100.52979529903985</v>
      </c>
    </row>
    <row r="12" spans="1:8" x14ac:dyDescent="0.2">
      <c r="A12" s="39" t="s">
        <v>70</v>
      </c>
      <c r="B12" s="37" t="s">
        <v>69</v>
      </c>
      <c r="C12" s="5">
        <v>1075.941</v>
      </c>
      <c r="D12" s="5">
        <v>1056.3800000000001</v>
      </c>
      <c r="E12" s="5">
        <v>1010.865</v>
      </c>
      <c r="F12" s="5">
        <v>103.15479726960952</v>
      </c>
      <c r="G12" s="5">
        <v>94.680563339439615</v>
      </c>
      <c r="H12" s="5">
        <v>94.26796748813932</v>
      </c>
    </row>
    <row r="13" spans="1:8" x14ac:dyDescent="0.2">
      <c r="A13" s="40" t="s">
        <v>68</v>
      </c>
      <c r="B13" s="37" t="s">
        <v>67</v>
      </c>
      <c r="C13" s="5">
        <v>2093.0250000000001</v>
      </c>
      <c r="D13" s="5">
        <v>2263.3539999999998</v>
      </c>
      <c r="E13" s="5">
        <v>2323.741</v>
      </c>
      <c r="F13" s="5">
        <v>99.793048595345951</v>
      </c>
      <c r="G13" s="5">
        <v>110.83016208597604</v>
      </c>
      <c r="H13" s="5">
        <v>104.64966744872211</v>
      </c>
    </row>
    <row r="14" spans="1:8" x14ac:dyDescent="0.2">
      <c r="A14" s="39" t="s">
        <v>66</v>
      </c>
      <c r="B14" s="37" t="s">
        <v>65</v>
      </c>
      <c r="C14" s="5">
        <v>1890.15</v>
      </c>
      <c r="D14" s="5">
        <v>2007.4960000000001</v>
      </c>
      <c r="E14" s="5">
        <v>2014.5650000000001</v>
      </c>
      <c r="F14" s="5">
        <v>100.73378476191617</v>
      </c>
      <c r="G14" s="5">
        <v>99.964182736819822</v>
      </c>
      <c r="H14" s="5">
        <v>95.606261252440063</v>
      </c>
    </row>
    <row r="15" spans="1:8" x14ac:dyDescent="0.2">
      <c r="A15" s="40" t="s">
        <v>64</v>
      </c>
      <c r="B15" s="37" t="s">
        <v>63</v>
      </c>
      <c r="C15" s="5">
        <v>2892.9229999999998</v>
      </c>
      <c r="D15" s="5">
        <v>2957.308</v>
      </c>
      <c r="E15" s="5">
        <v>3106.027</v>
      </c>
      <c r="F15" s="5">
        <v>100.52945241195191</v>
      </c>
      <c r="G15" s="5">
        <v>98.200090358436782</v>
      </c>
      <c r="H15" s="5">
        <v>100.00433200446743</v>
      </c>
    </row>
    <row r="16" spans="1:8" ht="22.5" x14ac:dyDescent="0.2">
      <c r="A16" s="39" t="s">
        <v>62</v>
      </c>
      <c r="B16" s="37" t="s">
        <v>61</v>
      </c>
      <c r="C16" s="5">
        <v>2038.268</v>
      </c>
      <c r="D16" s="5">
        <v>1919.249</v>
      </c>
      <c r="E16" s="5">
        <v>1974.0340000000001</v>
      </c>
      <c r="F16" s="5">
        <v>103.08618891940054</v>
      </c>
      <c r="G16" s="5">
        <v>92.042508639688208</v>
      </c>
      <c r="H16" s="5">
        <v>99.826431749485963</v>
      </c>
    </row>
    <row r="17" spans="1:8" ht="22.5" x14ac:dyDescent="0.2">
      <c r="A17" s="40" t="s">
        <v>60</v>
      </c>
      <c r="B17" s="37" t="s">
        <v>59</v>
      </c>
      <c r="C17" s="5">
        <v>1319.498</v>
      </c>
      <c r="D17" s="5">
        <v>1292.1969999999999</v>
      </c>
      <c r="E17" s="5">
        <v>1268.587</v>
      </c>
      <c r="F17" s="5">
        <v>102.81559265759223</v>
      </c>
      <c r="G17" s="5">
        <v>96.009391450384925</v>
      </c>
      <c r="H17" s="5">
        <v>95.497657863933711</v>
      </c>
    </row>
    <row r="18" spans="1:8" ht="22.5" x14ac:dyDescent="0.2">
      <c r="A18" s="39" t="s">
        <v>58</v>
      </c>
      <c r="B18" s="37" t="s">
        <v>57</v>
      </c>
      <c r="C18" s="5">
        <v>2769.549</v>
      </c>
      <c r="D18" s="5">
        <v>2778.0619999999999</v>
      </c>
      <c r="E18" s="5">
        <v>2823.2139999999999</v>
      </c>
      <c r="F18" s="5">
        <v>101.76965174148746</v>
      </c>
      <c r="G18" s="5">
        <v>102.08636857481127</v>
      </c>
      <c r="H18" s="5">
        <v>96.717279887921876</v>
      </c>
    </row>
    <row r="19" spans="1:8" x14ac:dyDescent="0.2">
      <c r="A19" s="40" t="s">
        <v>56</v>
      </c>
      <c r="B19" s="37" t="s">
        <v>55</v>
      </c>
      <c r="C19" s="5">
        <v>1433.654</v>
      </c>
      <c r="D19" s="5">
        <v>1418.2660000000001</v>
      </c>
      <c r="E19" s="5">
        <v>1415.0429999999999</v>
      </c>
      <c r="F19" s="5">
        <v>99.547101987463236</v>
      </c>
      <c r="G19" s="5">
        <v>98.7394448032789</v>
      </c>
      <c r="H19" s="5">
        <v>98.652962969937136</v>
      </c>
    </row>
    <row r="20" spans="1:8" x14ac:dyDescent="0.2">
      <c r="A20" s="39" t="s">
        <v>54</v>
      </c>
      <c r="B20" s="37" t="s">
        <v>53</v>
      </c>
      <c r="C20" s="5">
        <v>1534.8140000000001</v>
      </c>
      <c r="D20" s="5">
        <v>1588.924</v>
      </c>
      <c r="E20" s="5">
        <v>1599.771</v>
      </c>
      <c r="F20" s="5">
        <v>99.52228427412787</v>
      </c>
      <c r="G20" s="5">
        <v>103.88496586557068</v>
      </c>
      <c r="H20" s="5">
        <v>100.50422074712108</v>
      </c>
    </row>
    <row r="21" spans="1:8" x14ac:dyDescent="0.2">
      <c r="A21" s="40" t="s">
        <v>52</v>
      </c>
      <c r="B21" s="37" t="s">
        <v>51</v>
      </c>
      <c r="C21" s="5">
        <v>557.49199999999996</v>
      </c>
      <c r="D21" s="5">
        <v>530.65499999999997</v>
      </c>
      <c r="E21" s="5">
        <v>567.47</v>
      </c>
      <c r="F21" s="5">
        <v>105.16211620619802</v>
      </c>
      <c r="G21" s="5">
        <v>94.264671062544394</v>
      </c>
      <c r="H21" s="5">
        <v>103.57582096596603</v>
      </c>
    </row>
    <row r="22" spans="1:8" x14ac:dyDescent="0.2">
      <c r="A22" s="39" t="s">
        <v>50</v>
      </c>
      <c r="B22" s="37" t="s">
        <v>49</v>
      </c>
      <c r="C22" s="5">
        <v>684.63300000000004</v>
      </c>
      <c r="D22" s="5">
        <v>688.63499999999999</v>
      </c>
      <c r="E22" s="5">
        <v>691.452</v>
      </c>
      <c r="F22" s="5">
        <v>101.01582719173858</v>
      </c>
      <c r="G22" s="5">
        <v>98.495690391786553</v>
      </c>
      <c r="H22" s="5">
        <v>100.87880177283934</v>
      </c>
    </row>
    <row r="23" spans="1:8" x14ac:dyDescent="0.2">
      <c r="A23" s="39" t="s">
        <v>48</v>
      </c>
      <c r="B23" s="37" t="s">
        <v>47</v>
      </c>
      <c r="C23" s="5">
        <v>3.1</v>
      </c>
      <c r="D23" s="5">
        <v>4.3150000000000004</v>
      </c>
      <c r="E23" s="5">
        <v>4.6020000000000003</v>
      </c>
      <c r="F23" s="5">
        <v>84.740990990990994</v>
      </c>
      <c r="G23" s="5">
        <v>143.48387096774192</v>
      </c>
      <c r="H23" s="5">
        <v>104.8899188876014</v>
      </c>
    </row>
    <row r="24" spans="1:8" x14ac:dyDescent="0.2">
      <c r="A24" s="36" t="s">
        <v>46</v>
      </c>
      <c r="B24" s="35" t="s">
        <v>45</v>
      </c>
      <c r="C24" s="3">
        <f>SUM(C4:C23)</f>
        <v>56129.155000000006</v>
      </c>
      <c r="D24" s="3">
        <f>SUM(D4:D23)</f>
        <v>51876.720999999998</v>
      </c>
      <c r="E24" s="3">
        <f>SUM(E4:E23)</f>
        <v>55764.067999999999</v>
      </c>
      <c r="F24" s="3">
        <v>102.28225323599321</v>
      </c>
      <c r="G24" s="3">
        <v>90.301589254283272</v>
      </c>
      <c r="H24" s="3">
        <v>103.20910744492929</v>
      </c>
    </row>
    <row r="25" spans="1:8" x14ac:dyDescent="0.2">
      <c r="A25" s="38"/>
      <c r="B25" s="37" t="s">
        <v>44</v>
      </c>
      <c r="C25" s="5">
        <v>3899.538</v>
      </c>
      <c r="D25" s="5">
        <v>3965.6089999999999</v>
      </c>
      <c r="E25" s="5">
        <v>4132.7749999999996</v>
      </c>
      <c r="F25" s="5" t="s">
        <v>43</v>
      </c>
      <c r="G25" s="5" t="s">
        <v>43</v>
      </c>
      <c r="H25" s="5" t="s">
        <v>43</v>
      </c>
    </row>
    <row r="26" spans="1:8" x14ac:dyDescent="0.2">
      <c r="A26" s="36"/>
      <c r="B26" s="35" t="s">
        <v>42</v>
      </c>
      <c r="C26" s="3">
        <f>+C24+C25</f>
        <v>60028.693000000007</v>
      </c>
      <c r="D26" s="3">
        <f>+D24+D25</f>
        <v>55842.329999999994</v>
      </c>
      <c r="E26" s="3">
        <f>+E24+E25</f>
        <v>59896.843000000001</v>
      </c>
      <c r="F26" s="3">
        <v>102.2576060864267</v>
      </c>
      <c r="G26" s="3">
        <v>90.520469935935466</v>
      </c>
      <c r="H26" s="3">
        <v>102.95147196722665</v>
      </c>
    </row>
  </sheetData>
  <mergeCells count="4">
    <mergeCell ref="C2:E2"/>
    <mergeCell ref="F2:H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C1958-3226-48CE-8E7E-343B40921749}">
  <dimension ref="A1:H26"/>
  <sheetViews>
    <sheetView workbookViewId="0"/>
  </sheetViews>
  <sheetFormatPr defaultRowHeight="11.25" x14ac:dyDescent="0.2"/>
  <cols>
    <col min="1" max="1" width="6.85546875" style="1" customWidth="1"/>
    <col min="2" max="2" width="36.42578125" style="1" customWidth="1"/>
    <col min="3" max="5" width="9" style="1" customWidth="1"/>
    <col min="6" max="8" width="8.28515625" style="1" customWidth="1"/>
    <col min="9" max="16384" width="9.140625" style="1"/>
  </cols>
  <sheetData>
    <row r="1" spans="1:8" s="13" customFormat="1" ht="12" thickBot="1" x14ac:dyDescent="0.3">
      <c r="A1" s="11" t="s">
        <v>91</v>
      </c>
      <c r="B1" s="46"/>
      <c r="C1" s="46"/>
      <c r="D1" s="46"/>
      <c r="E1" s="46"/>
      <c r="F1" s="46"/>
      <c r="G1" s="46"/>
      <c r="H1" s="46"/>
    </row>
    <row r="2" spans="1:8" x14ac:dyDescent="0.2">
      <c r="A2" s="218" t="s">
        <v>87</v>
      </c>
      <c r="B2" s="215" t="s">
        <v>86</v>
      </c>
      <c r="C2" s="232" t="s">
        <v>11</v>
      </c>
      <c r="D2" s="233"/>
      <c r="E2" s="233"/>
      <c r="F2" s="232" t="s">
        <v>10</v>
      </c>
      <c r="G2" s="234"/>
      <c r="H2" s="234"/>
    </row>
    <row r="3" spans="1:8" x14ac:dyDescent="0.2">
      <c r="A3" s="219"/>
      <c r="B3" s="225"/>
      <c r="C3" s="43">
        <v>2008</v>
      </c>
      <c r="D3" s="43">
        <v>2009</v>
      </c>
      <c r="E3" s="44">
        <v>2010</v>
      </c>
      <c r="F3" s="43">
        <v>2008</v>
      </c>
      <c r="G3" s="43">
        <v>2009</v>
      </c>
      <c r="H3" s="42">
        <v>2010</v>
      </c>
    </row>
    <row r="4" spans="1:8" s="2" customFormat="1" x14ac:dyDescent="0.2">
      <c r="A4" s="40" t="s">
        <v>30</v>
      </c>
      <c r="B4" s="37" t="s">
        <v>85</v>
      </c>
      <c r="C4" s="5">
        <v>912.029</v>
      </c>
      <c r="D4" s="5">
        <v>746.63800000000003</v>
      </c>
      <c r="E4" s="5">
        <v>852.73500000000001</v>
      </c>
      <c r="F4" s="5">
        <v>151.62217067152972</v>
      </c>
      <c r="G4" s="5">
        <v>85.097951929160146</v>
      </c>
      <c r="H4" s="5">
        <v>83.712787229660947</v>
      </c>
    </row>
    <row r="5" spans="1:8" x14ac:dyDescent="0.2">
      <c r="A5" s="40" t="s">
        <v>84</v>
      </c>
      <c r="B5" s="37" t="s">
        <v>83</v>
      </c>
      <c r="C5" s="5">
        <v>55.261000000000003</v>
      </c>
      <c r="D5" s="5">
        <v>55.536999999999999</v>
      </c>
      <c r="E5" s="5">
        <v>44.817</v>
      </c>
      <c r="F5" s="5">
        <v>139.55190880951213</v>
      </c>
      <c r="G5" s="5">
        <v>155.42244982899331</v>
      </c>
      <c r="H5" s="5">
        <v>75.646118927827274</v>
      </c>
    </row>
    <row r="6" spans="1:8" x14ac:dyDescent="0.2">
      <c r="A6" s="41" t="s">
        <v>82</v>
      </c>
      <c r="B6" s="37" t="s">
        <v>81</v>
      </c>
      <c r="C6" s="5">
        <v>4881.3739999999998</v>
      </c>
      <c r="D6" s="5">
        <v>4360.5140000000001</v>
      </c>
      <c r="E6" s="5">
        <v>5035.9830000000002</v>
      </c>
      <c r="F6" s="5">
        <v>97.681971935666212</v>
      </c>
      <c r="G6" s="5">
        <v>81.792298643783496</v>
      </c>
      <c r="H6" s="5">
        <v>115.76506425412671</v>
      </c>
    </row>
    <row r="7" spans="1:8" ht="12" customHeight="1" x14ac:dyDescent="0.2">
      <c r="A7" s="40" t="s">
        <v>80</v>
      </c>
      <c r="B7" s="37" t="s">
        <v>79</v>
      </c>
      <c r="C7" s="5">
        <v>591.27499999999998</v>
      </c>
      <c r="D7" s="5">
        <v>660.32299999999998</v>
      </c>
      <c r="E7" s="5">
        <v>718.86800000000005</v>
      </c>
      <c r="F7" s="5">
        <v>83.349388995926645</v>
      </c>
      <c r="G7" s="5">
        <v>98.888334531309468</v>
      </c>
      <c r="H7" s="5">
        <v>105.89099896971625</v>
      </c>
    </row>
    <row r="8" spans="1:8" ht="22.5" x14ac:dyDescent="0.2">
      <c r="A8" s="41" t="s">
        <v>78</v>
      </c>
      <c r="B8" s="37" t="s">
        <v>77</v>
      </c>
      <c r="C8" s="5">
        <v>250.67400000000001</v>
      </c>
      <c r="D8" s="5">
        <v>259.21199999999999</v>
      </c>
      <c r="E8" s="5">
        <v>278.52999999999997</v>
      </c>
      <c r="F8" s="5">
        <v>94.495672725274076</v>
      </c>
      <c r="G8" s="5">
        <v>102.13943209108245</v>
      </c>
      <c r="H8" s="5">
        <v>101.05198092592201</v>
      </c>
    </row>
    <row r="9" spans="1:8" x14ac:dyDescent="0.2">
      <c r="A9" s="40" t="s">
        <v>76</v>
      </c>
      <c r="B9" s="37" t="s">
        <v>75</v>
      </c>
      <c r="C9" s="5">
        <v>1112.6489999999999</v>
      </c>
      <c r="D9" s="5">
        <v>1054.9269999999999</v>
      </c>
      <c r="E9" s="5">
        <v>995.83900000000006</v>
      </c>
      <c r="F9" s="5">
        <v>91.239702670784794</v>
      </c>
      <c r="G9" s="5">
        <v>96.307730470256118</v>
      </c>
      <c r="H9" s="5">
        <v>91.121965044625426</v>
      </c>
    </row>
    <row r="10" spans="1:8" x14ac:dyDescent="0.2">
      <c r="A10" s="39" t="s">
        <v>74</v>
      </c>
      <c r="B10" s="37" t="s">
        <v>73</v>
      </c>
      <c r="C10" s="5">
        <v>2547.1460000000002</v>
      </c>
      <c r="D10" s="5">
        <v>2171.4780000000001</v>
      </c>
      <c r="E10" s="5">
        <v>2196.5169999999998</v>
      </c>
      <c r="F10" s="5">
        <v>100.87514385076358</v>
      </c>
      <c r="G10" s="5">
        <v>81.199232395787277</v>
      </c>
      <c r="H10" s="5">
        <v>99.936256761570974</v>
      </c>
    </row>
    <row r="11" spans="1:8" x14ac:dyDescent="0.2">
      <c r="A11" s="40" t="s">
        <v>72</v>
      </c>
      <c r="B11" s="37" t="s">
        <v>71</v>
      </c>
      <c r="C11" s="5">
        <v>1298.1969999999999</v>
      </c>
      <c r="D11" s="5">
        <v>1245.48</v>
      </c>
      <c r="E11" s="5">
        <v>1279.7670000000001</v>
      </c>
      <c r="F11" s="5">
        <v>93.682370753853263</v>
      </c>
      <c r="G11" s="5">
        <v>90.279518439805358</v>
      </c>
      <c r="H11" s="5">
        <v>100.54846190075774</v>
      </c>
    </row>
    <row r="12" spans="1:8" x14ac:dyDescent="0.2">
      <c r="A12" s="39" t="s">
        <v>70</v>
      </c>
      <c r="B12" s="37" t="s">
        <v>69</v>
      </c>
      <c r="C12" s="5">
        <v>396.08600000000001</v>
      </c>
      <c r="D12" s="5">
        <v>387.24099999999999</v>
      </c>
      <c r="E12" s="5">
        <v>344.80099999999999</v>
      </c>
      <c r="F12" s="5">
        <v>97.096664818022433</v>
      </c>
      <c r="G12" s="5">
        <v>96.199815191650302</v>
      </c>
      <c r="H12" s="5">
        <v>89.584774014157389</v>
      </c>
    </row>
    <row r="13" spans="1:8" x14ac:dyDescent="0.2">
      <c r="A13" s="40" t="s">
        <v>68</v>
      </c>
      <c r="B13" s="37" t="s">
        <v>67</v>
      </c>
      <c r="C13" s="5">
        <v>1173.9100000000001</v>
      </c>
      <c r="D13" s="5">
        <v>1256.489</v>
      </c>
      <c r="E13" s="5">
        <v>1279.31</v>
      </c>
      <c r="F13" s="5">
        <v>103.01928616508856</v>
      </c>
      <c r="G13" s="5">
        <v>113.11395251765468</v>
      </c>
      <c r="H13" s="5">
        <v>104.77258894599002</v>
      </c>
    </row>
    <row r="14" spans="1:8" x14ac:dyDescent="0.2">
      <c r="A14" s="39" t="s">
        <v>66</v>
      </c>
      <c r="B14" s="37" t="s">
        <v>65</v>
      </c>
      <c r="C14" s="5">
        <v>937.88</v>
      </c>
      <c r="D14" s="5">
        <v>1046.6110000000001</v>
      </c>
      <c r="E14" s="5">
        <v>1071.924</v>
      </c>
      <c r="F14" s="5">
        <v>97.709973091600006</v>
      </c>
      <c r="G14" s="5">
        <v>100.48332409263445</v>
      </c>
      <c r="H14" s="5">
        <v>95.744231496083856</v>
      </c>
    </row>
    <row r="15" spans="1:8" x14ac:dyDescent="0.2">
      <c r="A15" s="40" t="s">
        <v>64</v>
      </c>
      <c r="B15" s="37" t="s">
        <v>63</v>
      </c>
      <c r="C15" s="5">
        <v>1885.51</v>
      </c>
      <c r="D15" s="5">
        <v>1955.4849999999999</v>
      </c>
      <c r="E15" s="5">
        <v>2024.431</v>
      </c>
      <c r="F15" s="5">
        <v>99.908675538294588</v>
      </c>
      <c r="G15" s="5">
        <v>102.54101012458167</v>
      </c>
      <c r="H15" s="5">
        <v>100.16416694336566</v>
      </c>
    </row>
    <row r="16" spans="1:8" x14ac:dyDescent="0.2">
      <c r="A16" s="39" t="s">
        <v>62</v>
      </c>
      <c r="B16" s="37" t="s">
        <v>61</v>
      </c>
      <c r="C16" s="5">
        <v>1106.2239999999999</v>
      </c>
      <c r="D16" s="5">
        <v>1071.33</v>
      </c>
      <c r="E16" s="5">
        <v>1110.384</v>
      </c>
      <c r="F16" s="5">
        <v>104.15266925918922</v>
      </c>
      <c r="G16" s="5">
        <v>93.526085132848323</v>
      </c>
      <c r="H16" s="5">
        <v>99.324845889856547</v>
      </c>
    </row>
    <row r="17" spans="1:8" ht="22.5" x14ac:dyDescent="0.2">
      <c r="A17" s="40" t="s">
        <v>60</v>
      </c>
      <c r="B17" s="37" t="s">
        <v>59</v>
      </c>
      <c r="C17" s="5">
        <v>746.96500000000003</v>
      </c>
      <c r="D17" s="5">
        <v>756.11599999999999</v>
      </c>
      <c r="E17" s="5">
        <v>727.88499999999999</v>
      </c>
      <c r="F17" s="5">
        <v>99.874021456135154</v>
      </c>
      <c r="G17" s="5">
        <v>100.02570401558306</v>
      </c>
      <c r="H17" s="5">
        <v>93.566775900468841</v>
      </c>
    </row>
    <row r="18" spans="1:8" ht="22.5" x14ac:dyDescent="0.2">
      <c r="A18" s="39" t="s">
        <v>58</v>
      </c>
      <c r="B18" s="37" t="s">
        <v>57</v>
      </c>
      <c r="C18" s="5">
        <v>2012.9829999999999</v>
      </c>
      <c r="D18" s="5">
        <v>1995.9829999999999</v>
      </c>
      <c r="E18" s="5">
        <v>2023.6279999999999</v>
      </c>
      <c r="F18" s="5">
        <v>103.1406330058241</v>
      </c>
      <c r="G18" s="5">
        <v>102.25784321079712</v>
      </c>
      <c r="H18" s="5">
        <v>95.796056379237697</v>
      </c>
    </row>
    <row r="19" spans="1:8" x14ac:dyDescent="0.2">
      <c r="A19" s="40" t="s">
        <v>56</v>
      </c>
      <c r="B19" s="37" t="s">
        <v>55</v>
      </c>
      <c r="C19" s="5">
        <v>1119.7059999999999</v>
      </c>
      <c r="D19" s="5">
        <v>1081.2660000000001</v>
      </c>
      <c r="E19" s="5">
        <v>1075.5170000000001</v>
      </c>
      <c r="F19" s="5">
        <v>98.847233616155194</v>
      </c>
      <c r="G19" s="5">
        <v>96.863730300632483</v>
      </c>
      <c r="H19" s="5">
        <v>98.762636478206232</v>
      </c>
    </row>
    <row r="20" spans="1:8" x14ac:dyDescent="0.2">
      <c r="A20" s="39" t="s">
        <v>54</v>
      </c>
      <c r="B20" s="37" t="s">
        <v>53</v>
      </c>
      <c r="C20" s="5">
        <v>939.20299999999997</v>
      </c>
      <c r="D20" s="5">
        <v>917.3</v>
      </c>
      <c r="E20" s="5">
        <v>900.08500000000004</v>
      </c>
      <c r="F20" s="5">
        <v>96.033851276359599</v>
      </c>
      <c r="G20" s="5">
        <v>99.799191442105695</v>
      </c>
      <c r="H20" s="5">
        <v>98.496563201786685</v>
      </c>
    </row>
    <row r="21" spans="1:8" x14ac:dyDescent="0.2">
      <c r="A21" s="40" t="s">
        <v>52</v>
      </c>
      <c r="B21" s="37" t="s">
        <v>51</v>
      </c>
      <c r="C21" s="5">
        <v>270.48599999999999</v>
      </c>
      <c r="D21" s="5">
        <v>233.596</v>
      </c>
      <c r="E21" s="5">
        <v>253.589</v>
      </c>
      <c r="F21" s="5">
        <v>102.77165233119744</v>
      </c>
      <c r="G21" s="5">
        <v>87.482531443401882</v>
      </c>
      <c r="H21" s="5">
        <v>103.3453969756857</v>
      </c>
    </row>
    <row r="22" spans="1:8" x14ac:dyDescent="0.2">
      <c r="A22" s="39" t="s">
        <v>50</v>
      </c>
      <c r="B22" s="37" t="s">
        <v>49</v>
      </c>
      <c r="C22" s="5">
        <v>405.45299999999997</v>
      </c>
      <c r="D22" s="5">
        <v>397.416</v>
      </c>
      <c r="E22" s="5">
        <v>395.67500000000001</v>
      </c>
      <c r="F22" s="5">
        <v>99.260245678878135</v>
      </c>
      <c r="G22" s="5">
        <v>96.953530988795251</v>
      </c>
      <c r="H22" s="5">
        <v>103.49450930845268</v>
      </c>
    </row>
    <row r="23" spans="1:8" x14ac:dyDescent="0.2">
      <c r="A23" s="39" t="s">
        <v>48</v>
      </c>
      <c r="B23" s="37" t="s">
        <v>47</v>
      </c>
      <c r="C23" s="5">
        <v>3.1</v>
      </c>
      <c r="D23" s="5">
        <v>4.3150000000000004</v>
      </c>
      <c r="E23" s="5">
        <v>4.6020000000000003</v>
      </c>
      <c r="F23" s="5">
        <v>84.740990990990994</v>
      </c>
      <c r="G23" s="5">
        <v>143.48387096774192</v>
      </c>
      <c r="H23" s="5">
        <v>104.8899188876014</v>
      </c>
    </row>
    <row r="24" spans="1:8" x14ac:dyDescent="0.2">
      <c r="A24" s="36" t="s">
        <v>46</v>
      </c>
      <c r="B24" s="35" t="s">
        <v>90</v>
      </c>
      <c r="C24" s="3">
        <f>SUM(C4:C23)</f>
        <v>22646.110999999997</v>
      </c>
      <c r="D24" s="3">
        <f>SUM(D4:D23)</f>
        <v>21657.257000000001</v>
      </c>
      <c r="E24" s="3">
        <f>SUM(E4:E23)</f>
        <v>22614.886999999999</v>
      </c>
      <c r="F24" s="3">
        <v>100.72545271497167</v>
      </c>
      <c r="G24" s="3">
        <v>93.12050974226878</v>
      </c>
      <c r="H24" s="3">
        <v>101.56522049570012</v>
      </c>
    </row>
    <row r="25" spans="1:8" x14ac:dyDescent="0.2">
      <c r="A25" s="13"/>
      <c r="B25" s="37" t="s">
        <v>44</v>
      </c>
      <c r="C25" s="5">
        <v>3899.538</v>
      </c>
      <c r="D25" s="5">
        <v>3965.6089999999999</v>
      </c>
      <c r="E25" s="5">
        <v>4132.7749999999996</v>
      </c>
      <c r="F25" s="5" t="s">
        <v>43</v>
      </c>
      <c r="G25" s="5" t="s">
        <v>43</v>
      </c>
      <c r="H25" s="5" t="s">
        <v>43</v>
      </c>
    </row>
    <row r="26" spans="1:8" x14ac:dyDescent="0.2">
      <c r="A26" s="12"/>
      <c r="B26" s="35" t="s">
        <v>89</v>
      </c>
      <c r="C26" s="3">
        <f>+C24+C25</f>
        <v>26545.648999999998</v>
      </c>
      <c r="D26" s="3">
        <f>+D24+D25</f>
        <v>25622.866000000002</v>
      </c>
      <c r="E26" s="3">
        <f>+E24+E25</f>
        <v>26747.661999999997</v>
      </c>
      <c r="F26" s="3">
        <v>100.89415160072002</v>
      </c>
      <c r="G26" s="3">
        <v>93.20137548718435</v>
      </c>
      <c r="H26" s="3">
        <v>101.25815287552322</v>
      </c>
    </row>
  </sheetData>
  <mergeCells count="4">
    <mergeCell ref="C2:E2"/>
    <mergeCell ref="F2:H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726B4-728A-4C6F-AF72-FFD54A896EC1}">
  <dimension ref="A1:H23"/>
  <sheetViews>
    <sheetView workbookViewId="0"/>
  </sheetViews>
  <sheetFormatPr defaultRowHeight="11.25" x14ac:dyDescent="0.2"/>
  <cols>
    <col min="1" max="1" width="6.140625" style="1" customWidth="1"/>
    <col min="2" max="2" width="24.42578125" style="1" customWidth="1"/>
    <col min="3" max="3" width="10.140625" style="1" customWidth="1"/>
    <col min="4" max="4" width="10" style="1" customWidth="1"/>
    <col min="5" max="5" width="9.7109375" style="1" customWidth="1"/>
    <col min="6" max="6" width="9.42578125" style="1" customWidth="1"/>
    <col min="7" max="7" width="10.28515625" style="1" customWidth="1"/>
    <col min="8" max="8" width="10.140625" style="1" customWidth="1"/>
    <col min="9" max="16384" width="9.140625" style="1"/>
  </cols>
  <sheetData>
    <row r="1" spans="1:8" s="13" customFormat="1" ht="12" thickBot="1" x14ac:dyDescent="0.3">
      <c r="A1" s="53" t="s">
        <v>99</v>
      </c>
      <c r="B1" s="52"/>
      <c r="C1" s="52"/>
      <c r="D1" s="52"/>
      <c r="E1" s="52"/>
      <c r="F1" s="52"/>
      <c r="G1" s="52"/>
      <c r="H1" s="52"/>
    </row>
    <row r="2" spans="1:8" s="13" customFormat="1" ht="45" x14ac:dyDescent="0.25">
      <c r="A2" s="16" t="s">
        <v>87</v>
      </c>
      <c r="B2" s="51" t="s">
        <v>86</v>
      </c>
      <c r="C2" s="51" t="s">
        <v>98</v>
      </c>
      <c r="D2" s="51" t="s">
        <v>97</v>
      </c>
      <c r="E2" s="51" t="s">
        <v>96</v>
      </c>
      <c r="F2" s="51" t="s">
        <v>95</v>
      </c>
      <c r="G2" s="51" t="s">
        <v>94</v>
      </c>
      <c r="H2" s="50" t="s">
        <v>0</v>
      </c>
    </row>
    <row r="3" spans="1:8" s="2" customFormat="1" ht="22.5" x14ac:dyDescent="0.2">
      <c r="A3" s="40" t="s">
        <v>30</v>
      </c>
      <c r="B3" s="37" t="s">
        <v>85</v>
      </c>
      <c r="C3" s="49">
        <v>1269447</v>
      </c>
      <c r="D3" s="49" t="s">
        <v>93</v>
      </c>
      <c r="E3" s="49">
        <v>4370</v>
      </c>
      <c r="F3" s="49">
        <v>970568</v>
      </c>
      <c r="G3" s="49" t="s">
        <v>93</v>
      </c>
      <c r="H3" s="49">
        <v>2244385</v>
      </c>
    </row>
    <row r="4" spans="1:8" x14ac:dyDescent="0.2">
      <c r="A4" s="40" t="s">
        <v>84</v>
      </c>
      <c r="B4" s="37" t="s">
        <v>83</v>
      </c>
      <c r="C4" s="48">
        <v>113477</v>
      </c>
      <c r="D4" s="48" t="s">
        <v>93</v>
      </c>
      <c r="E4" s="48" t="s">
        <v>93</v>
      </c>
      <c r="F4" s="48">
        <v>708</v>
      </c>
      <c r="G4" s="48" t="s">
        <v>93</v>
      </c>
      <c r="H4" s="48">
        <v>114185</v>
      </c>
    </row>
    <row r="5" spans="1:8" x14ac:dyDescent="0.2">
      <c r="A5" s="41" t="s">
        <v>82</v>
      </c>
      <c r="B5" s="37" t="s">
        <v>81</v>
      </c>
      <c r="C5" s="48">
        <v>21245803</v>
      </c>
      <c r="D5" s="48" t="s">
        <v>93</v>
      </c>
      <c r="E5" s="48" t="s">
        <v>93</v>
      </c>
      <c r="F5" s="48">
        <v>226397</v>
      </c>
      <c r="G5" s="48" t="s">
        <v>93</v>
      </c>
      <c r="H5" s="48">
        <v>21472200</v>
      </c>
    </row>
    <row r="6" spans="1:8" ht="22.5" x14ac:dyDescent="0.2">
      <c r="A6" s="40" t="s">
        <v>80</v>
      </c>
      <c r="B6" s="37" t="s">
        <v>79</v>
      </c>
      <c r="C6" s="49">
        <v>1751124</v>
      </c>
      <c r="D6" s="49" t="s">
        <v>93</v>
      </c>
      <c r="E6" s="49" t="s">
        <v>93</v>
      </c>
      <c r="F6" s="49" t="s">
        <v>93</v>
      </c>
      <c r="G6" s="49" t="s">
        <v>93</v>
      </c>
      <c r="H6" s="49">
        <v>1751124</v>
      </c>
    </row>
    <row r="7" spans="1:8" ht="33.75" x14ac:dyDescent="0.2">
      <c r="A7" s="41" t="s">
        <v>78</v>
      </c>
      <c r="B7" s="37" t="s">
        <v>77</v>
      </c>
      <c r="C7" s="49">
        <v>533782</v>
      </c>
      <c r="D7" s="49" t="s">
        <v>93</v>
      </c>
      <c r="E7" s="49">
        <v>37795</v>
      </c>
      <c r="F7" s="49">
        <v>11881</v>
      </c>
      <c r="G7" s="49" t="s">
        <v>93</v>
      </c>
      <c r="H7" s="49">
        <v>583458</v>
      </c>
    </row>
    <row r="8" spans="1:8" x14ac:dyDescent="0.2">
      <c r="A8" s="40" t="s">
        <v>76</v>
      </c>
      <c r="B8" s="37" t="s">
        <v>75</v>
      </c>
      <c r="C8" s="48">
        <v>2205775</v>
      </c>
      <c r="D8" s="48" t="s">
        <v>93</v>
      </c>
      <c r="E8" s="48">
        <v>17386</v>
      </c>
      <c r="F8" s="48">
        <v>496130</v>
      </c>
      <c r="G8" s="48" t="s">
        <v>93</v>
      </c>
      <c r="H8" s="48">
        <v>2719291</v>
      </c>
    </row>
    <row r="9" spans="1:8" x14ac:dyDescent="0.2">
      <c r="A9" s="39" t="s">
        <v>74</v>
      </c>
      <c r="B9" s="37" t="s">
        <v>73</v>
      </c>
      <c r="C9" s="48">
        <v>4639587</v>
      </c>
      <c r="D9" s="48" t="s">
        <v>93</v>
      </c>
      <c r="E9" s="48" t="s">
        <v>93</v>
      </c>
      <c r="F9" s="48">
        <v>432471</v>
      </c>
      <c r="G9" s="48" t="s">
        <v>93</v>
      </c>
      <c r="H9" s="48">
        <v>5072058</v>
      </c>
    </row>
    <row r="10" spans="1:8" x14ac:dyDescent="0.2">
      <c r="A10" s="40" t="s">
        <v>72</v>
      </c>
      <c r="B10" s="37" t="s">
        <v>71</v>
      </c>
      <c r="C10" s="48">
        <v>2492589</v>
      </c>
      <c r="D10" s="48" t="s">
        <v>93</v>
      </c>
      <c r="E10" s="48">
        <v>277535</v>
      </c>
      <c r="F10" s="48">
        <v>237872</v>
      </c>
      <c r="G10" s="48" t="s">
        <v>93</v>
      </c>
      <c r="H10" s="48">
        <v>3007996</v>
      </c>
    </row>
    <row r="11" spans="1:8" ht="22.5" x14ac:dyDescent="0.2">
      <c r="A11" s="39" t="s">
        <v>70</v>
      </c>
      <c r="B11" s="37" t="s">
        <v>69</v>
      </c>
      <c r="C11" s="49">
        <v>642562</v>
      </c>
      <c r="D11" s="49" t="s">
        <v>93</v>
      </c>
      <c r="E11" s="49">
        <v>136563</v>
      </c>
      <c r="F11" s="49">
        <v>231740</v>
      </c>
      <c r="G11" s="49" t="s">
        <v>93</v>
      </c>
      <c r="H11" s="49">
        <v>1010865</v>
      </c>
    </row>
    <row r="12" spans="1:8" x14ac:dyDescent="0.2">
      <c r="A12" s="40" t="s">
        <v>68</v>
      </c>
      <c r="B12" s="37" t="s">
        <v>67</v>
      </c>
      <c r="C12" s="48">
        <v>2196190</v>
      </c>
      <c r="D12" s="48" t="s">
        <v>93</v>
      </c>
      <c r="E12" s="48">
        <v>65378</v>
      </c>
      <c r="F12" s="48">
        <v>62173</v>
      </c>
      <c r="G12" s="48" t="s">
        <v>93</v>
      </c>
      <c r="H12" s="48">
        <v>2323741</v>
      </c>
    </row>
    <row r="13" spans="1:8" ht="22.5" x14ac:dyDescent="0.2">
      <c r="A13" s="39" t="s">
        <v>66</v>
      </c>
      <c r="B13" s="37" t="s">
        <v>65</v>
      </c>
      <c r="C13" s="49" t="s">
        <v>93</v>
      </c>
      <c r="D13" s="49">
        <v>1924094</v>
      </c>
      <c r="E13" s="49" t="s">
        <v>93</v>
      </c>
      <c r="F13" s="49">
        <v>90471</v>
      </c>
      <c r="G13" s="49" t="s">
        <v>93</v>
      </c>
      <c r="H13" s="49">
        <v>2014565</v>
      </c>
    </row>
    <row r="14" spans="1:8" x14ac:dyDescent="0.2">
      <c r="A14" s="40" t="s">
        <v>64</v>
      </c>
      <c r="B14" s="37" t="s">
        <v>63</v>
      </c>
      <c r="C14" s="48">
        <v>1115474</v>
      </c>
      <c r="D14" s="48" t="s">
        <v>93</v>
      </c>
      <c r="E14" s="48">
        <v>88273</v>
      </c>
      <c r="F14" s="48">
        <v>1902280</v>
      </c>
      <c r="G14" s="48" t="s">
        <v>93</v>
      </c>
      <c r="H14" s="48">
        <v>3106027</v>
      </c>
    </row>
    <row r="15" spans="1:8" ht="22.5" x14ac:dyDescent="0.2">
      <c r="A15" s="39" t="s">
        <v>62</v>
      </c>
      <c r="B15" s="37" t="s">
        <v>61</v>
      </c>
      <c r="C15" s="49">
        <v>1554173</v>
      </c>
      <c r="D15" s="49" t="s">
        <v>93</v>
      </c>
      <c r="E15" s="49">
        <v>143322</v>
      </c>
      <c r="F15" s="49">
        <v>276539</v>
      </c>
      <c r="G15" s="49" t="s">
        <v>93</v>
      </c>
      <c r="H15" s="49">
        <v>1974034</v>
      </c>
    </row>
    <row r="16" spans="1:8" ht="22.5" x14ac:dyDescent="0.2">
      <c r="A16" s="40" t="s">
        <v>60</v>
      </c>
      <c r="B16" s="37" t="s">
        <v>59</v>
      </c>
      <c r="C16" s="49">
        <v>1109865</v>
      </c>
      <c r="D16" s="49" t="s">
        <v>93</v>
      </c>
      <c r="E16" s="49">
        <v>30419</v>
      </c>
      <c r="F16" s="49">
        <v>128303</v>
      </c>
      <c r="G16" s="49" t="s">
        <v>93</v>
      </c>
      <c r="H16" s="49">
        <v>1268587</v>
      </c>
    </row>
    <row r="17" spans="1:8" ht="22.5" x14ac:dyDescent="0.2">
      <c r="A17" s="39" t="s">
        <v>58</v>
      </c>
      <c r="B17" s="37" t="s">
        <v>57</v>
      </c>
      <c r="C17" s="49" t="s">
        <v>93</v>
      </c>
      <c r="D17" s="49" t="s">
        <v>93</v>
      </c>
      <c r="E17" s="49">
        <v>2823214</v>
      </c>
      <c r="F17" s="49" t="s">
        <v>93</v>
      </c>
      <c r="G17" s="49" t="s">
        <v>93</v>
      </c>
      <c r="H17" s="49">
        <v>2823214</v>
      </c>
    </row>
    <row r="18" spans="1:8" x14ac:dyDescent="0.2">
      <c r="A18" s="40" t="s">
        <v>56</v>
      </c>
      <c r="B18" s="37" t="s">
        <v>55</v>
      </c>
      <c r="C18" s="48">
        <v>103799</v>
      </c>
      <c r="D18" s="48" t="s">
        <v>93</v>
      </c>
      <c r="E18" s="48">
        <v>1053423</v>
      </c>
      <c r="F18" s="48">
        <v>151373</v>
      </c>
      <c r="G18" s="48">
        <v>106448</v>
      </c>
      <c r="H18" s="48">
        <v>1415043</v>
      </c>
    </row>
    <row r="19" spans="1:8" ht="22.5" x14ac:dyDescent="0.2">
      <c r="A19" s="39" t="s">
        <v>54</v>
      </c>
      <c r="B19" s="37" t="s">
        <v>53</v>
      </c>
      <c r="C19" s="49">
        <v>287262</v>
      </c>
      <c r="D19" s="49" t="s">
        <v>93</v>
      </c>
      <c r="E19" s="49">
        <v>1006962</v>
      </c>
      <c r="F19" s="49">
        <v>203541</v>
      </c>
      <c r="G19" s="49">
        <v>102006</v>
      </c>
      <c r="H19" s="49">
        <v>1599771</v>
      </c>
    </row>
    <row r="20" spans="1:8" ht="22.5" x14ac:dyDescent="0.2">
      <c r="A20" s="40" t="s">
        <v>52</v>
      </c>
      <c r="B20" s="37" t="s">
        <v>51</v>
      </c>
      <c r="C20" s="49">
        <v>217186</v>
      </c>
      <c r="D20" s="49" t="s">
        <v>93</v>
      </c>
      <c r="E20" s="49">
        <v>220356</v>
      </c>
      <c r="F20" s="49">
        <v>41287</v>
      </c>
      <c r="G20" s="49">
        <v>88641</v>
      </c>
      <c r="H20" s="49">
        <v>567470</v>
      </c>
    </row>
    <row r="21" spans="1:8" x14ac:dyDescent="0.2">
      <c r="A21" s="39" t="s">
        <v>50</v>
      </c>
      <c r="B21" s="37" t="s">
        <v>49</v>
      </c>
      <c r="C21" s="48">
        <v>184872</v>
      </c>
      <c r="D21" s="48" t="s">
        <v>93</v>
      </c>
      <c r="E21" s="48">
        <v>447</v>
      </c>
      <c r="F21" s="48">
        <v>269300</v>
      </c>
      <c r="G21" s="48">
        <v>236833</v>
      </c>
      <c r="H21" s="48">
        <v>691452</v>
      </c>
    </row>
    <row r="22" spans="1:8" x14ac:dyDescent="0.2">
      <c r="A22" s="39" t="s">
        <v>48</v>
      </c>
      <c r="B22" s="37" t="s">
        <v>47</v>
      </c>
      <c r="C22" s="48" t="s">
        <v>93</v>
      </c>
      <c r="D22" s="48" t="s">
        <v>93</v>
      </c>
      <c r="E22" s="48" t="s">
        <v>93</v>
      </c>
      <c r="F22" s="48">
        <v>4602</v>
      </c>
      <c r="G22" s="48" t="s">
        <v>93</v>
      </c>
      <c r="H22" s="48">
        <v>4602</v>
      </c>
    </row>
    <row r="23" spans="1:8" x14ac:dyDescent="0.2">
      <c r="A23" s="36" t="s">
        <v>46</v>
      </c>
      <c r="B23" s="35" t="s">
        <v>92</v>
      </c>
      <c r="C23" s="47">
        <v>41662967</v>
      </c>
      <c r="D23" s="47">
        <v>1924094</v>
      </c>
      <c r="E23" s="47">
        <v>5905443</v>
      </c>
      <c r="F23" s="47">
        <v>5737636</v>
      </c>
      <c r="G23" s="47">
        <v>533928</v>
      </c>
      <c r="H23" s="47">
        <v>55764068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C720B-6BF6-44FC-8F7C-BDEB6467056A}">
  <dimension ref="A1:H23"/>
  <sheetViews>
    <sheetView workbookViewId="0"/>
  </sheetViews>
  <sheetFormatPr defaultRowHeight="11.25" x14ac:dyDescent="0.2"/>
  <cols>
    <col min="1" max="1" width="6.140625" style="1" customWidth="1"/>
    <col min="2" max="2" width="28.85546875" style="1" customWidth="1"/>
    <col min="3" max="3" width="10.140625" style="1" customWidth="1"/>
    <col min="4" max="4" width="10" style="1" customWidth="1"/>
    <col min="5" max="5" width="9.7109375" style="1" customWidth="1"/>
    <col min="6" max="6" width="9.42578125" style="1" customWidth="1"/>
    <col min="7" max="8" width="10.28515625" style="1" customWidth="1"/>
    <col min="9" max="16384" width="9.140625" style="1"/>
  </cols>
  <sheetData>
    <row r="1" spans="1:8" s="13" customFormat="1" ht="12" thickBot="1" x14ac:dyDescent="0.3">
      <c r="A1" s="53" t="s">
        <v>101</v>
      </c>
      <c r="B1" s="54"/>
      <c r="C1" s="54"/>
      <c r="D1" s="54"/>
      <c r="E1" s="54"/>
      <c r="F1" s="54"/>
      <c r="G1" s="54"/>
      <c r="H1" s="54"/>
    </row>
    <row r="2" spans="1:8" s="13" customFormat="1" ht="45" x14ac:dyDescent="0.25">
      <c r="A2" s="16" t="s">
        <v>87</v>
      </c>
      <c r="B2" s="51" t="s">
        <v>86</v>
      </c>
      <c r="C2" s="51" t="s">
        <v>98</v>
      </c>
      <c r="D2" s="51" t="s">
        <v>97</v>
      </c>
      <c r="E2" s="51" t="s">
        <v>96</v>
      </c>
      <c r="F2" s="51" t="s">
        <v>95</v>
      </c>
      <c r="G2" s="51" t="s">
        <v>94</v>
      </c>
      <c r="H2" s="50" t="s">
        <v>0</v>
      </c>
    </row>
    <row r="3" spans="1:8" s="2" customFormat="1" ht="22.5" x14ac:dyDescent="0.2">
      <c r="A3" s="40" t="s">
        <v>30</v>
      </c>
      <c r="B3" s="37" t="s">
        <v>85</v>
      </c>
      <c r="C3" s="49">
        <v>335923</v>
      </c>
      <c r="D3" s="49" t="s">
        <v>93</v>
      </c>
      <c r="E3" s="49">
        <v>1972</v>
      </c>
      <c r="F3" s="49">
        <v>514840</v>
      </c>
      <c r="G3" s="49" t="s">
        <v>93</v>
      </c>
      <c r="H3" s="49">
        <v>852735</v>
      </c>
    </row>
    <row r="4" spans="1:8" x14ac:dyDescent="0.2">
      <c r="A4" s="40" t="s">
        <v>84</v>
      </c>
      <c r="B4" s="37" t="s">
        <v>83</v>
      </c>
      <c r="C4" s="48">
        <v>44169</v>
      </c>
      <c r="D4" s="48" t="s">
        <v>93</v>
      </c>
      <c r="E4" s="48" t="s">
        <v>93</v>
      </c>
      <c r="F4" s="48">
        <v>648</v>
      </c>
      <c r="G4" s="48" t="s">
        <v>93</v>
      </c>
      <c r="H4" s="48">
        <v>44817</v>
      </c>
    </row>
    <row r="5" spans="1:8" x14ac:dyDescent="0.2">
      <c r="A5" s="41" t="s">
        <v>82</v>
      </c>
      <c r="B5" s="37" t="s">
        <v>81</v>
      </c>
      <c r="C5" s="48">
        <v>4913616</v>
      </c>
      <c r="D5" s="48" t="s">
        <v>93</v>
      </c>
      <c r="E5" s="48" t="s">
        <v>93</v>
      </c>
      <c r="F5" s="48">
        <v>122367</v>
      </c>
      <c r="G5" s="48" t="s">
        <v>93</v>
      </c>
      <c r="H5" s="48">
        <v>5035983</v>
      </c>
    </row>
    <row r="6" spans="1:8" ht="22.5" x14ac:dyDescent="0.2">
      <c r="A6" s="40" t="s">
        <v>80</v>
      </c>
      <c r="B6" s="37" t="s">
        <v>79</v>
      </c>
      <c r="C6" s="49">
        <v>718868</v>
      </c>
      <c r="D6" s="49" t="s">
        <v>93</v>
      </c>
      <c r="E6" s="49" t="s">
        <v>93</v>
      </c>
      <c r="F6" s="49" t="s">
        <v>93</v>
      </c>
      <c r="G6" s="49" t="s">
        <v>93</v>
      </c>
      <c r="H6" s="49">
        <v>718868</v>
      </c>
    </row>
    <row r="7" spans="1:8" ht="33.75" x14ac:dyDescent="0.2">
      <c r="A7" s="41" t="s">
        <v>78</v>
      </c>
      <c r="B7" s="37" t="s">
        <v>77</v>
      </c>
      <c r="C7" s="49">
        <v>262307</v>
      </c>
      <c r="D7" s="49" t="s">
        <v>93</v>
      </c>
      <c r="E7" s="49">
        <v>8478</v>
      </c>
      <c r="F7" s="49">
        <v>7745</v>
      </c>
      <c r="G7" s="49" t="s">
        <v>93</v>
      </c>
      <c r="H7" s="49">
        <v>278530</v>
      </c>
    </row>
    <row r="8" spans="1:8" x14ac:dyDescent="0.2">
      <c r="A8" s="40" t="s">
        <v>76</v>
      </c>
      <c r="B8" s="37" t="s">
        <v>75</v>
      </c>
      <c r="C8" s="48">
        <v>705769</v>
      </c>
      <c r="D8" s="48" t="s">
        <v>93</v>
      </c>
      <c r="E8" s="48">
        <v>5153</v>
      </c>
      <c r="F8" s="48">
        <v>284917</v>
      </c>
      <c r="G8" s="48" t="s">
        <v>93</v>
      </c>
      <c r="H8" s="48">
        <v>995839</v>
      </c>
    </row>
    <row r="9" spans="1:8" x14ac:dyDescent="0.2">
      <c r="A9" s="39" t="s">
        <v>74</v>
      </c>
      <c r="B9" s="37" t="s">
        <v>73</v>
      </c>
      <c r="C9" s="48">
        <v>1901550</v>
      </c>
      <c r="D9" s="48" t="s">
        <v>93</v>
      </c>
      <c r="E9" s="48">
        <v>0</v>
      </c>
      <c r="F9" s="48">
        <v>294967</v>
      </c>
      <c r="G9" s="48" t="s">
        <v>93</v>
      </c>
      <c r="H9" s="48">
        <v>2196517</v>
      </c>
    </row>
    <row r="10" spans="1:8" x14ac:dyDescent="0.2">
      <c r="A10" s="40" t="s">
        <v>72</v>
      </c>
      <c r="B10" s="37" t="s">
        <v>71</v>
      </c>
      <c r="C10" s="48">
        <v>1074905</v>
      </c>
      <c r="D10" s="48" t="s">
        <v>93</v>
      </c>
      <c r="E10" s="48">
        <v>49812</v>
      </c>
      <c r="F10" s="48">
        <v>155050</v>
      </c>
      <c r="G10" s="48" t="s">
        <v>93</v>
      </c>
      <c r="H10" s="48">
        <v>1279767</v>
      </c>
    </row>
    <row r="11" spans="1:8" x14ac:dyDescent="0.2">
      <c r="A11" s="39" t="s">
        <v>70</v>
      </c>
      <c r="B11" s="37" t="s">
        <v>69</v>
      </c>
      <c r="C11" s="48">
        <v>203606</v>
      </c>
      <c r="D11" s="48" t="s">
        <v>93</v>
      </c>
      <c r="E11" s="48">
        <v>35541</v>
      </c>
      <c r="F11" s="48">
        <v>105654</v>
      </c>
      <c r="G11" s="48" t="s">
        <v>93</v>
      </c>
      <c r="H11" s="48">
        <v>344801</v>
      </c>
    </row>
    <row r="12" spans="1:8" x14ac:dyDescent="0.2">
      <c r="A12" s="40" t="s">
        <v>68</v>
      </c>
      <c r="B12" s="37" t="s">
        <v>67</v>
      </c>
      <c r="C12" s="48">
        <v>1209714</v>
      </c>
      <c r="D12" s="48" t="s">
        <v>93</v>
      </c>
      <c r="E12" s="48">
        <v>26018</v>
      </c>
      <c r="F12" s="48">
        <v>43578</v>
      </c>
      <c r="G12" s="48" t="s">
        <v>93</v>
      </c>
      <c r="H12" s="48">
        <v>1279310</v>
      </c>
    </row>
    <row r="13" spans="1:8" x14ac:dyDescent="0.2">
      <c r="A13" s="39" t="s">
        <v>66</v>
      </c>
      <c r="B13" s="37" t="s">
        <v>65</v>
      </c>
      <c r="C13" s="48" t="s">
        <v>93</v>
      </c>
      <c r="D13" s="48">
        <v>1004462</v>
      </c>
      <c r="E13" s="48" t="s">
        <v>93</v>
      </c>
      <c r="F13" s="48">
        <v>67462</v>
      </c>
      <c r="G13" s="48" t="s">
        <v>93</v>
      </c>
      <c r="H13" s="48">
        <v>1071924</v>
      </c>
    </row>
    <row r="14" spans="1:8" x14ac:dyDescent="0.2">
      <c r="A14" s="40" t="s">
        <v>64</v>
      </c>
      <c r="B14" s="37" t="s">
        <v>63</v>
      </c>
      <c r="C14" s="48">
        <v>514450</v>
      </c>
      <c r="D14" s="48" t="s">
        <v>93</v>
      </c>
      <c r="E14" s="48">
        <v>37473</v>
      </c>
      <c r="F14" s="48">
        <v>1472508</v>
      </c>
      <c r="G14" s="48" t="s">
        <v>93</v>
      </c>
      <c r="H14" s="48">
        <v>2024431</v>
      </c>
    </row>
    <row r="15" spans="1:8" ht="22.5" x14ac:dyDescent="0.2">
      <c r="A15" s="39" t="s">
        <v>62</v>
      </c>
      <c r="B15" s="37" t="s">
        <v>61</v>
      </c>
      <c r="C15" s="49">
        <v>810540</v>
      </c>
      <c r="D15" s="49" t="s">
        <v>93</v>
      </c>
      <c r="E15" s="49">
        <v>91130</v>
      </c>
      <c r="F15" s="49">
        <v>208714</v>
      </c>
      <c r="G15" s="49" t="s">
        <v>93</v>
      </c>
      <c r="H15" s="49">
        <v>1110384</v>
      </c>
    </row>
    <row r="16" spans="1:8" ht="22.5" x14ac:dyDescent="0.2">
      <c r="A16" s="40" t="s">
        <v>60</v>
      </c>
      <c r="B16" s="37" t="s">
        <v>59</v>
      </c>
      <c r="C16" s="49">
        <v>619808</v>
      </c>
      <c r="D16" s="49" t="s">
        <v>93</v>
      </c>
      <c r="E16" s="49">
        <v>6465</v>
      </c>
      <c r="F16" s="49">
        <v>101612</v>
      </c>
      <c r="G16" s="49" t="s">
        <v>93</v>
      </c>
      <c r="H16" s="49">
        <v>727885</v>
      </c>
    </row>
    <row r="17" spans="1:8" ht="22.5" x14ac:dyDescent="0.2">
      <c r="A17" s="39" t="s">
        <v>58</v>
      </c>
      <c r="B17" s="37" t="s">
        <v>57</v>
      </c>
      <c r="C17" s="49" t="s">
        <v>93</v>
      </c>
      <c r="D17" s="49" t="s">
        <v>93</v>
      </c>
      <c r="E17" s="49">
        <v>2023628</v>
      </c>
      <c r="F17" s="49" t="s">
        <v>93</v>
      </c>
      <c r="G17" s="49" t="s">
        <v>93</v>
      </c>
      <c r="H17" s="49">
        <v>2023628</v>
      </c>
    </row>
    <row r="18" spans="1:8" x14ac:dyDescent="0.2">
      <c r="A18" s="40" t="s">
        <v>56</v>
      </c>
      <c r="B18" s="37" t="s">
        <v>55</v>
      </c>
      <c r="C18" s="48">
        <v>47755</v>
      </c>
      <c r="D18" s="48" t="s">
        <v>93</v>
      </c>
      <c r="E18" s="48">
        <v>849675</v>
      </c>
      <c r="F18" s="48">
        <v>122936</v>
      </c>
      <c r="G18" s="48">
        <v>55151</v>
      </c>
      <c r="H18" s="48">
        <v>1075517</v>
      </c>
    </row>
    <row r="19" spans="1:8" x14ac:dyDescent="0.2">
      <c r="A19" s="39" t="s">
        <v>54</v>
      </c>
      <c r="B19" s="37" t="s">
        <v>53</v>
      </c>
      <c r="C19" s="48">
        <v>148521</v>
      </c>
      <c r="D19" s="48" t="s">
        <v>93</v>
      </c>
      <c r="E19" s="48">
        <v>565510</v>
      </c>
      <c r="F19" s="48">
        <v>133449</v>
      </c>
      <c r="G19" s="48">
        <v>52605</v>
      </c>
      <c r="H19" s="48">
        <v>900085</v>
      </c>
    </row>
    <row r="20" spans="1:8" x14ac:dyDescent="0.2">
      <c r="A20" s="40" t="s">
        <v>52</v>
      </c>
      <c r="B20" s="37" t="s">
        <v>51</v>
      </c>
      <c r="C20" s="48">
        <v>76903</v>
      </c>
      <c r="D20" s="48" t="s">
        <v>93</v>
      </c>
      <c r="E20" s="48">
        <v>122778</v>
      </c>
      <c r="F20" s="48">
        <v>30067</v>
      </c>
      <c r="G20" s="48">
        <v>23841</v>
      </c>
      <c r="H20" s="48">
        <v>253589</v>
      </c>
    </row>
    <row r="21" spans="1:8" x14ac:dyDescent="0.2">
      <c r="A21" s="39" t="s">
        <v>50</v>
      </c>
      <c r="B21" s="37" t="s">
        <v>49</v>
      </c>
      <c r="C21" s="48">
        <v>89620</v>
      </c>
      <c r="D21" s="48" t="s">
        <v>93</v>
      </c>
      <c r="E21" s="48">
        <v>246</v>
      </c>
      <c r="F21" s="48">
        <v>186119</v>
      </c>
      <c r="G21" s="48">
        <v>119690</v>
      </c>
      <c r="H21" s="48">
        <v>395675</v>
      </c>
    </row>
    <row r="22" spans="1:8" x14ac:dyDescent="0.2">
      <c r="A22" s="39" t="s">
        <v>48</v>
      </c>
      <c r="B22" s="37" t="s">
        <v>47</v>
      </c>
      <c r="C22" s="48" t="s">
        <v>93</v>
      </c>
      <c r="D22" s="48" t="s">
        <v>93</v>
      </c>
      <c r="E22" s="48" t="s">
        <v>93</v>
      </c>
      <c r="F22" s="48">
        <v>4602</v>
      </c>
      <c r="G22" s="48" t="s">
        <v>93</v>
      </c>
      <c r="H22" s="48">
        <v>4602</v>
      </c>
    </row>
    <row r="23" spans="1:8" x14ac:dyDescent="0.2">
      <c r="A23" s="36" t="s">
        <v>46</v>
      </c>
      <c r="B23" s="35" t="s">
        <v>100</v>
      </c>
      <c r="C23" s="47">
        <v>13678024</v>
      </c>
      <c r="D23" s="47">
        <v>1004462</v>
      </c>
      <c r="E23" s="47">
        <v>3823879</v>
      </c>
      <c r="F23" s="47">
        <v>3857235</v>
      </c>
      <c r="G23" s="47">
        <v>251287</v>
      </c>
      <c r="H23" s="47">
        <v>22614887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Tartalom</vt:lpstr>
      <vt:lpstr>4.1.1.</vt:lpstr>
      <vt:lpstr>4.1.2.</vt:lpstr>
      <vt:lpstr>4.1.3.</vt:lpstr>
      <vt:lpstr>4.1.4.</vt:lpstr>
      <vt:lpstr>4.1.5.</vt:lpstr>
      <vt:lpstr>4.1.6.</vt:lpstr>
      <vt:lpstr>4.1.7.</vt:lpstr>
      <vt:lpstr>4.1.8.</vt:lpstr>
      <vt:lpstr>4.1.9.</vt:lpstr>
      <vt:lpstr>4.1.10.</vt:lpstr>
      <vt:lpstr>4.1.11.</vt:lpstr>
      <vt:lpstr>4.1.12.</vt:lpstr>
      <vt:lpstr>4.1.13.</vt:lpstr>
      <vt:lpstr>4.1.14.</vt:lpstr>
      <vt:lpstr>4.1.15.</vt:lpstr>
      <vt:lpstr>4.1.16.</vt:lpstr>
      <vt:lpstr>4.1.17.</vt:lpstr>
      <vt:lpstr>4.1.18.</vt:lpstr>
      <vt:lpstr>4.1.19.</vt:lpstr>
      <vt:lpstr>4.1.20.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2025-02-06T15:39:54Z</dcterms:created>
  <dcterms:modified xsi:type="dcterms:W3CDTF">2025-02-06T15:40:37Z</dcterms:modified>
</cp:coreProperties>
</file>